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ournals\Journal 14 AI BLEVE\"/>
    </mc:Choice>
  </mc:AlternateContent>
  <bookViews>
    <workbookView xWindow="0" yWindow="0" windowWidth="25840" windowHeight="14040"/>
  </bookViews>
  <sheets>
    <sheet name="Demonstration" sheetId="16" r:id="rId1"/>
    <sheet name="Inputs(obstacle)(Pressure)" sheetId="12" r:id="rId2"/>
    <sheet name="Inputs(obstacle)(Impulse)" sheetId="15" r:id="rId3"/>
    <sheet name="Orig Inputs (500 sets) (ranked)" sheetId="14" r:id="rId4"/>
    <sheet name="Orig Inputs (500 sets)" sheetId="7" r:id="rId5"/>
  </sheets>
  <definedNames>
    <definedName name="B102：CY5002" localSheetId="2">'Inputs(obstacle)(Impulse)'!#REF!</definedName>
    <definedName name="B102：CY5002" localSheetId="1">'Inputs(obstacle)(Pressure)'!#REF!</definedName>
    <definedName name="B102：CY5002" localSheetId="3">#REF!</definedName>
    <definedName name="B102：CY5002">#REF!</definedName>
    <definedName name="d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01" i="15" l="1"/>
  <c r="AZ201" i="15" s="1"/>
  <c r="AK201" i="15"/>
  <c r="AJ201" i="15"/>
  <c r="AL201" i="15" s="1"/>
  <c r="AI201" i="15"/>
  <c r="BA201" i="15" s="1"/>
  <c r="BB201" i="15" s="1"/>
  <c r="AH201" i="15"/>
  <c r="BC201" i="15" s="1"/>
  <c r="AG201" i="15"/>
  <c r="AF201" i="15"/>
  <c r="AA201" i="15"/>
  <c r="Z201" i="15"/>
  <c r="Y201" i="15"/>
  <c r="BD201" i="15" s="1"/>
  <c r="X201" i="15"/>
  <c r="W201" i="15"/>
  <c r="R201" i="15" s="1"/>
  <c r="V201" i="15"/>
  <c r="U201" i="15"/>
  <c r="T201" i="15"/>
  <c r="Q201" i="15"/>
  <c r="AY200" i="15"/>
  <c r="AZ200" i="15" s="1"/>
  <c r="AK200" i="15"/>
  <c r="AJ200" i="15"/>
  <c r="AL200" i="15" s="1"/>
  <c r="AI200" i="15"/>
  <c r="BA200" i="15" s="1"/>
  <c r="BB200" i="15" s="1"/>
  <c r="AH200" i="15"/>
  <c r="BC200" i="15" s="1"/>
  <c r="AG200" i="15"/>
  <c r="AF200" i="15"/>
  <c r="AA200" i="15"/>
  <c r="Z200" i="15"/>
  <c r="X200" i="15"/>
  <c r="W200" i="15"/>
  <c r="R200" i="15" s="1"/>
  <c r="Y200" i="15" s="1"/>
  <c r="BD200" i="15" s="1"/>
  <c r="V200" i="15"/>
  <c r="U200" i="15"/>
  <c r="T200" i="15"/>
  <c r="Q200" i="15"/>
  <c r="AY199" i="15"/>
  <c r="AZ199" i="15" s="1"/>
  <c r="AK199" i="15"/>
  <c r="AJ199" i="15"/>
  <c r="AL199" i="15" s="1"/>
  <c r="AI199" i="15"/>
  <c r="AH199" i="15"/>
  <c r="BC199" i="15" s="1"/>
  <c r="AG199" i="15"/>
  <c r="AA199" i="15"/>
  <c r="Z199" i="15"/>
  <c r="W199" i="15"/>
  <c r="V199" i="15"/>
  <c r="U199" i="15"/>
  <c r="T199" i="15"/>
  <c r="R199" i="15"/>
  <c r="Y199" i="15" s="1"/>
  <c r="BD199" i="15" s="1"/>
  <c r="Q199" i="15"/>
  <c r="X199" i="15" s="1"/>
  <c r="AY198" i="15"/>
  <c r="AZ198" i="15" s="1"/>
  <c r="AL198" i="15"/>
  <c r="AK198" i="15"/>
  <c r="AJ198" i="15"/>
  <c r="AI198" i="15"/>
  <c r="AF198" i="15" s="1"/>
  <c r="AH198" i="15"/>
  <c r="BC198" i="15" s="1"/>
  <c r="AG198" i="15"/>
  <c r="AA198" i="15"/>
  <c r="W198" i="15"/>
  <c r="V198" i="15"/>
  <c r="Z198" i="15" s="1"/>
  <c r="U198" i="15"/>
  <c r="T198" i="15"/>
  <c r="R198" i="15"/>
  <c r="Y198" i="15" s="1"/>
  <c r="BD198" i="15" s="1"/>
  <c r="Q198" i="15"/>
  <c r="X198" i="15" s="1"/>
  <c r="BC197" i="15"/>
  <c r="BA197" i="15"/>
  <c r="BB197" i="15" s="1"/>
  <c r="AY197" i="15"/>
  <c r="AZ197" i="15" s="1"/>
  <c r="AL197" i="15"/>
  <c r="AK197" i="15"/>
  <c r="AJ197" i="15"/>
  <c r="AI197" i="15"/>
  <c r="AF197" i="15" s="1"/>
  <c r="AH197" i="15"/>
  <c r="AG197" i="15"/>
  <c r="AA197" i="15"/>
  <c r="W197" i="15"/>
  <c r="V197" i="15"/>
  <c r="Z197" i="15" s="1"/>
  <c r="U197" i="15"/>
  <c r="T197" i="15"/>
  <c r="R197" i="15"/>
  <c r="Y197" i="15" s="1"/>
  <c r="BD197" i="15" s="1"/>
  <c r="Q197" i="15"/>
  <c r="X197" i="15" s="1"/>
  <c r="BC196" i="15"/>
  <c r="BA196" i="15"/>
  <c r="BB196" i="15" s="1"/>
  <c r="AZ196" i="15"/>
  <c r="AY196" i="15"/>
  <c r="AK196" i="15"/>
  <c r="AJ196" i="15"/>
  <c r="AL196" i="15" s="1"/>
  <c r="AI196" i="15"/>
  <c r="AH196" i="15"/>
  <c r="AG196" i="15"/>
  <c r="AF196" i="15"/>
  <c r="AA196" i="15"/>
  <c r="W196" i="15"/>
  <c r="R196" i="15" s="1"/>
  <c r="Y196" i="15" s="1"/>
  <c r="BD196" i="15" s="1"/>
  <c r="V196" i="15"/>
  <c r="Z196" i="15" s="1"/>
  <c r="U196" i="15"/>
  <c r="T196" i="15"/>
  <c r="Q196" i="15"/>
  <c r="X196" i="15" s="1"/>
  <c r="BC195" i="15"/>
  <c r="AY195" i="15"/>
  <c r="AZ195" i="15" s="1"/>
  <c r="AK195" i="15"/>
  <c r="AJ195" i="15"/>
  <c r="AL195" i="15" s="1"/>
  <c r="AI195" i="15"/>
  <c r="BA195" i="15" s="1"/>
  <c r="BB195" i="15" s="1"/>
  <c r="AH195" i="15"/>
  <c r="AG195" i="15"/>
  <c r="AF195" i="15"/>
  <c r="AA195" i="15"/>
  <c r="Z195" i="15"/>
  <c r="X195" i="15"/>
  <c r="W195" i="15"/>
  <c r="V195" i="15"/>
  <c r="U195" i="15"/>
  <c r="T195" i="15"/>
  <c r="R195" i="15"/>
  <c r="Y195" i="15" s="1"/>
  <c r="BD195" i="15" s="1"/>
  <c r="Q195" i="15"/>
  <c r="AY194" i="15"/>
  <c r="AZ194" i="15" s="1"/>
  <c r="AK194" i="15"/>
  <c r="AJ194" i="15"/>
  <c r="AL194" i="15" s="1"/>
  <c r="AI194" i="15"/>
  <c r="BA194" i="15" s="1"/>
  <c r="BB194" i="15" s="1"/>
  <c r="AH194" i="15"/>
  <c r="BC194" i="15" s="1"/>
  <c r="AG194" i="15"/>
  <c r="AF194" i="15"/>
  <c r="AA194" i="15"/>
  <c r="X194" i="15"/>
  <c r="W194" i="15"/>
  <c r="R194" i="15" s="1"/>
  <c r="Y194" i="15" s="1"/>
  <c r="BD194" i="15" s="1"/>
  <c r="V194" i="15"/>
  <c r="Z194" i="15" s="1"/>
  <c r="U194" i="15"/>
  <c r="T194" i="15"/>
  <c r="Q194" i="15"/>
  <c r="AY193" i="15"/>
  <c r="AZ193" i="15" s="1"/>
  <c r="AK193" i="15"/>
  <c r="AJ193" i="15"/>
  <c r="AL193" i="15" s="1"/>
  <c r="AI193" i="15"/>
  <c r="AH193" i="15"/>
  <c r="BC193" i="15" s="1"/>
  <c r="AG193" i="15"/>
  <c r="AA193" i="15"/>
  <c r="Z193" i="15"/>
  <c r="Y193" i="15"/>
  <c r="BD193" i="15" s="1"/>
  <c r="W193" i="15"/>
  <c r="V193" i="15"/>
  <c r="U193" i="15"/>
  <c r="T193" i="15"/>
  <c r="R193" i="15"/>
  <c r="Q193" i="15"/>
  <c r="X193" i="15" s="1"/>
  <c r="AY192" i="15"/>
  <c r="AZ192" i="15" s="1"/>
  <c r="AL192" i="15"/>
  <c r="AK192" i="15"/>
  <c r="AJ192" i="15"/>
  <c r="AI192" i="15"/>
  <c r="BA192" i="15" s="1"/>
  <c r="BB192" i="15" s="1"/>
  <c r="AH192" i="15"/>
  <c r="BC192" i="15" s="1"/>
  <c r="AG192" i="15"/>
  <c r="AF192" i="15"/>
  <c r="AA192" i="15"/>
  <c r="W192" i="15"/>
  <c r="V192" i="15"/>
  <c r="Z192" i="15" s="1"/>
  <c r="U192" i="15"/>
  <c r="T192" i="15"/>
  <c r="R192" i="15"/>
  <c r="Y192" i="15" s="1"/>
  <c r="BD192" i="15" s="1"/>
  <c r="Q192" i="15"/>
  <c r="X192" i="15" s="1"/>
  <c r="BA191" i="15"/>
  <c r="AZ191" i="15"/>
  <c r="AY191" i="15"/>
  <c r="AK191" i="15"/>
  <c r="AJ191" i="15"/>
  <c r="AL191" i="15" s="1"/>
  <c r="AI191" i="15"/>
  <c r="AH191" i="15"/>
  <c r="AG191" i="15"/>
  <c r="AA191" i="15"/>
  <c r="W191" i="15"/>
  <c r="V191" i="15"/>
  <c r="Z191" i="15" s="1"/>
  <c r="U191" i="15"/>
  <c r="T191" i="15"/>
  <c r="R191" i="15"/>
  <c r="Y191" i="15" s="1"/>
  <c r="BD191" i="15" s="1"/>
  <c r="Q191" i="15"/>
  <c r="X191" i="15" s="1"/>
  <c r="BC190" i="15"/>
  <c r="BB190" i="15"/>
  <c r="BA190" i="15"/>
  <c r="AY190" i="15"/>
  <c r="AZ190" i="15" s="1"/>
  <c r="AL190" i="15"/>
  <c r="AK190" i="15"/>
  <c r="AJ190" i="15"/>
  <c r="AI190" i="15"/>
  <c r="AH190" i="15"/>
  <c r="AG190" i="15"/>
  <c r="AF190" i="15"/>
  <c r="AA190" i="15"/>
  <c r="W190" i="15"/>
  <c r="V190" i="15"/>
  <c r="Z190" i="15" s="1"/>
  <c r="U190" i="15"/>
  <c r="T190" i="15"/>
  <c r="R190" i="15"/>
  <c r="Y190" i="15" s="1"/>
  <c r="BD190" i="15" s="1"/>
  <c r="Q190" i="15"/>
  <c r="X190" i="15" s="1"/>
  <c r="BC189" i="15"/>
  <c r="BA189" i="15"/>
  <c r="BB189" i="15" s="1"/>
  <c r="AZ189" i="15"/>
  <c r="AY189" i="15"/>
  <c r="AL189" i="15"/>
  <c r="AK189" i="15"/>
  <c r="AJ189" i="15"/>
  <c r="AI189" i="15"/>
  <c r="AH189" i="15"/>
  <c r="AG189" i="15"/>
  <c r="AF189" i="15"/>
  <c r="AA189" i="15"/>
  <c r="W189" i="15"/>
  <c r="R189" i="15" s="1"/>
  <c r="Y189" i="15" s="1"/>
  <c r="BD189" i="15" s="1"/>
  <c r="V189" i="15"/>
  <c r="Z189" i="15" s="1"/>
  <c r="U189" i="15"/>
  <c r="T189" i="15"/>
  <c r="Q189" i="15"/>
  <c r="X189" i="15" s="1"/>
  <c r="AY188" i="15"/>
  <c r="AZ188" i="15" s="1"/>
  <c r="AK188" i="15"/>
  <c r="AJ188" i="15"/>
  <c r="AL188" i="15" s="1"/>
  <c r="AI188" i="15"/>
  <c r="BA188" i="15" s="1"/>
  <c r="AH188" i="15"/>
  <c r="BC188" i="15" s="1"/>
  <c r="AG188" i="15"/>
  <c r="AF188" i="15"/>
  <c r="AA188" i="15"/>
  <c r="Z188" i="15"/>
  <c r="Y188" i="15"/>
  <c r="BD188" i="15" s="1"/>
  <c r="X188" i="15"/>
  <c r="W188" i="15"/>
  <c r="R188" i="15" s="1"/>
  <c r="V188" i="15"/>
  <c r="U188" i="15"/>
  <c r="T188" i="15"/>
  <c r="Q188" i="15"/>
  <c r="AY187" i="15"/>
  <c r="AZ187" i="15" s="1"/>
  <c r="AK187" i="15"/>
  <c r="AJ187" i="15"/>
  <c r="AL187" i="15" s="1"/>
  <c r="AI187" i="15"/>
  <c r="BA187" i="15" s="1"/>
  <c r="BB187" i="15" s="1"/>
  <c r="AH187" i="15"/>
  <c r="BC187" i="15" s="1"/>
  <c r="AG187" i="15"/>
  <c r="AF187" i="15"/>
  <c r="AA187" i="15"/>
  <c r="Z187" i="15"/>
  <c r="X187" i="15"/>
  <c r="W187" i="15"/>
  <c r="R187" i="15" s="1"/>
  <c r="Y187" i="15" s="1"/>
  <c r="BD187" i="15" s="1"/>
  <c r="V187" i="15"/>
  <c r="U187" i="15"/>
  <c r="T187" i="15"/>
  <c r="Q187" i="15"/>
  <c r="AY186" i="15"/>
  <c r="AZ186" i="15" s="1"/>
  <c r="AK186" i="15"/>
  <c r="AJ186" i="15"/>
  <c r="AL186" i="15" s="1"/>
  <c r="AI186" i="15"/>
  <c r="AH186" i="15"/>
  <c r="AG186" i="15"/>
  <c r="AA186" i="15"/>
  <c r="Z186" i="15"/>
  <c r="W186" i="15"/>
  <c r="R186" i="15" s="1"/>
  <c r="Y186" i="15" s="1"/>
  <c r="BD186" i="15" s="1"/>
  <c r="V186" i="15"/>
  <c r="U186" i="15"/>
  <c r="T186" i="15"/>
  <c r="Q186" i="15"/>
  <c r="X186" i="15" s="1"/>
  <c r="AY185" i="15"/>
  <c r="AZ185" i="15" s="1"/>
  <c r="AL185" i="15"/>
  <c r="AK185" i="15"/>
  <c r="AJ185" i="15"/>
  <c r="AI185" i="15"/>
  <c r="AF185" i="15" s="1"/>
  <c r="AH185" i="15"/>
  <c r="BC185" i="15" s="1"/>
  <c r="AG185" i="15"/>
  <c r="AA185" i="15"/>
  <c r="Z185" i="15"/>
  <c r="W185" i="15"/>
  <c r="V185" i="15"/>
  <c r="U185" i="15"/>
  <c r="T185" i="15"/>
  <c r="R185" i="15"/>
  <c r="Y185" i="15" s="1"/>
  <c r="BD185" i="15" s="1"/>
  <c r="Q185" i="15"/>
  <c r="X185" i="15" s="1"/>
  <c r="BA184" i="15"/>
  <c r="BB184" i="15" s="1"/>
  <c r="AZ184" i="15"/>
  <c r="AY184" i="15"/>
  <c r="AK184" i="15"/>
  <c r="AJ184" i="15"/>
  <c r="AI184" i="15"/>
  <c r="AH184" i="15"/>
  <c r="AG184" i="15"/>
  <c r="AF184" i="15"/>
  <c r="AA184" i="15"/>
  <c r="W184" i="15"/>
  <c r="V184" i="15"/>
  <c r="Z184" i="15" s="1"/>
  <c r="U184" i="15"/>
  <c r="T184" i="15"/>
  <c r="R184" i="15"/>
  <c r="Y184" i="15" s="1"/>
  <c r="BD184" i="15" s="1"/>
  <c r="Q184" i="15"/>
  <c r="X184" i="15" s="1"/>
  <c r="BC183" i="15"/>
  <c r="BA183" i="15"/>
  <c r="AY183" i="15"/>
  <c r="AZ183" i="15" s="1"/>
  <c r="BB183" i="15" s="1"/>
  <c r="AL183" i="15"/>
  <c r="AK183" i="15"/>
  <c r="AJ183" i="15"/>
  <c r="AI183" i="15"/>
  <c r="AF183" i="15" s="1"/>
  <c r="AH183" i="15"/>
  <c r="AG183" i="15"/>
  <c r="AA183" i="15"/>
  <c r="W183" i="15"/>
  <c r="V183" i="15"/>
  <c r="Z183" i="15" s="1"/>
  <c r="U183" i="15"/>
  <c r="T183" i="15"/>
  <c r="R183" i="15"/>
  <c r="Q183" i="15"/>
  <c r="X183" i="15" s="1"/>
  <c r="BC182" i="15"/>
  <c r="BB182" i="15"/>
  <c r="BA182" i="15"/>
  <c r="AY182" i="15"/>
  <c r="AZ182" i="15" s="1"/>
  <c r="AL182" i="15"/>
  <c r="AK182" i="15"/>
  <c r="AJ182" i="15"/>
  <c r="AI182" i="15"/>
  <c r="AH182" i="15"/>
  <c r="AG182" i="15"/>
  <c r="AF182" i="15"/>
  <c r="AA182" i="15"/>
  <c r="W182" i="15"/>
  <c r="R182" i="15" s="1"/>
  <c r="Y182" i="15" s="1"/>
  <c r="BD182" i="15" s="1"/>
  <c r="V182" i="15"/>
  <c r="Z182" i="15" s="1"/>
  <c r="U182" i="15"/>
  <c r="T182" i="15"/>
  <c r="Q182" i="15"/>
  <c r="X182" i="15" s="1"/>
  <c r="AY181" i="15"/>
  <c r="AZ181" i="15" s="1"/>
  <c r="AK181" i="15"/>
  <c r="AJ181" i="15"/>
  <c r="AL181" i="15" s="1"/>
  <c r="AI181" i="15"/>
  <c r="AH181" i="15"/>
  <c r="BC181" i="15" s="1"/>
  <c r="AG181" i="15"/>
  <c r="AF181" i="15"/>
  <c r="AA181" i="15"/>
  <c r="Z181" i="15"/>
  <c r="Y181" i="15"/>
  <c r="BD181" i="15" s="1"/>
  <c r="X181" i="15"/>
  <c r="W181" i="15"/>
  <c r="R181" i="15" s="1"/>
  <c r="V181" i="15"/>
  <c r="U181" i="15"/>
  <c r="T181" i="15"/>
  <c r="Q181" i="15"/>
  <c r="AY180" i="15"/>
  <c r="AZ180" i="15" s="1"/>
  <c r="AK180" i="15"/>
  <c r="AJ180" i="15"/>
  <c r="AL180" i="15" s="1"/>
  <c r="AI180" i="15"/>
  <c r="BA180" i="15" s="1"/>
  <c r="BB180" i="15" s="1"/>
  <c r="AH180" i="15"/>
  <c r="BC180" i="15" s="1"/>
  <c r="AG180" i="15"/>
  <c r="AF180" i="15"/>
  <c r="AA180" i="15"/>
  <c r="Z180" i="15"/>
  <c r="X180" i="15"/>
  <c r="W180" i="15"/>
  <c r="R180" i="15" s="1"/>
  <c r="Y180" i="15" s="1"/>
  <c r="BD180" i="15" s="1"/>
  <c r="V180" i="15"/>
  <c r="U180" i="15"/>
  <c r="T180" i="15"/>
  <c r="Q180" i="15"/>
  <c r="AY179" i="15"/>
  <c r="AZ179" i="15" s="1"/>
  <c r="AK179" i="15"/>
  <c r="AJ179" i="15"/>
  <c r="AL179" i="15" s="1"/>
  <c r="AI179" i="15"/>
  <c r="AH179" i="15"/>
  <c r="BC179" i="15" s="1"/>
  <c r="AG179" i="15"/>
  <c r="AA179" i="15"/>
  <c r="Z179" i="15"/>
  <c r="W179" i="15"/>
  <c r="R179" i="15" s="1"/>
  <c r="Y179" i="15" s="1"/>
  <c r="BD179" i="15" s="1"/>
  <c r="V179" i="15"/>
  <c r="U179" i="15"/>
  <c r="T179" i="15"/>
  <c r="Q179" i="15"/>
  <c r="X179" i="15" s="1"/>
  <c r="AY178" i="15"/>
  <c r="AZ178" i="15" s="1"/>
  <c r="AL178" i="15"/>
  <c r="AK178" i="15"/>
  <c r="AJ178" i="15"/>
  <c r="AI178" i="15"/>
  <c r="AF178" i="15" s="1"/>
  <c r="AH178" i="15"/>
  <c r="BC178" i="15" s="1"/>
  <c r="AG178" i="15"/>
  <c r="AA178" i="15"/>
  <c r="Z178" i="15"/>
  <c r="W178" i="15"/>
  <c r="V178" i="15"/>
  <c r="U178" i="15"/>
  <c r="T178" i="15"/>
  <c r="R178" i="15"/>
  <c r="Y178" i="15" s="1"/>
  <c r="BD178" i="15" s="1"/>
  <c r="Q178" i="15"/>
  <c r="X178" i="15" s="1"/>
  <c r="BC177" i="15"/>
  <c r="BA177" i="15"/>
  <c r="BB177" i="15" s="1"/>
  <c r="AY177" i="15"/>
  <c r="AZ177" i="15" s="1"/>
  <c r="AL177" i="15"/>
  <c r="AK177" i="15"/>
  <c r="AJ177" i="15"/>
  <c r="AI177" i="15"/>
  <c r="AH177" i="15"/>
  <c r="AG177" i="15"/>
  <c r="AF177" i="15"/>
  <c r="AA177" i="15"/>
  <c r="W177" i="15"/>
  <c r="V177" i="15"/>
  <c r="Z177" i="15" s="1"/>
  <c r="U177" i="15"/>
  <c r="T177" i="15"/>
  <c r="R177" i="15"/>
  <c r="Y177" i="15" s="1"/>
  <c r="BD177" i="15" s="1"/>
  <c r="Q177" i="15"/>
  <c r="X177" i="15" s="1"/>
  <c r="BD176" i="15"/>
  <c r="BC176" i="15"/>
  <c r="BA176" i="15"/>
  <c r="BB176" i="15" s="1"/>
  <c r="AZ176" i="15"/>
  <c r="AY176" i="15"/>
  <c r="AK176" i="15"/>
  <c r="AJ176" i="15"/>
  <c r="AL176" i="15" s="1"/>
  <c r="AI176" i="15"/>
  <c r="AF176" i="15" s="1"/>
  <c r="AH176" i="15"/>
  <c r="AG176" i="15"/>
  <c r="AA176" i="15"/>
  <c r="W176" i="15"/>
  <c r="R176" i="15" s="1"/>
  <c r="Y176" i="15" s="1"/>
  <c r="V176" i="15"/>
  <c r="Z176" i="15" s="1"/>
  <c r="U176" i="15"/>
  <c r="T176" i="15"/>
  <c r="Q176" i="15"/>
  <c r="X176" i="15" s="1"/>
  <c r="BC175" i="15"/>
  <c r="AY175" i="15"/>
  <c r="AZ175" i="15" s="1"/>
  <c r="AL175" i="15"/>
  <c r="AK175" i="15"/>
  <c r="AJ175" i="15"/>
  <c r="AI175" i="15"/>
  <c r="BA175" i="15" s="1"/>
  <c r="BB175" i="15" s="1"/>
  <c r="AH175" i="15"/>
  <c r="AG175" i="15"/>
  <c r="AF175" i="15"/>
  <c r="AA175" i="15"/>
  <c r="Z175" i="15"/>
  <c r="X175" i="15"/>
  <c r="W175" i="15"/>
  <c r="V175" i="15"/>
  <c r="U175" i="15"/>
  <c r="T175" i="15"/>
  <c r="R175" i="15"/>
  <c r="Y175" i="15" s="1"/>
  <c r="BD175" i="15" s="1"/>
  <c r="Q175" i="15"/>
  <c r="AY174" i="15"/>
  <c r="AZ174" i="15" s="1"/>
  <c r="AL174" i="15"/>
  <c r="AK174" i="15"/>
  <c r="AJ174" i="15"/>
  <c r="AI174" i="15"/>
  <c r="BA174" i="15" s="1"/>
  <c r="AH174" i="15"/>
  <c r="BC174" i="15" s="1"/>
  <c r="AG174" i="15"/>
  <c r="AF174" i="15"/>
  <c r="AA174" i="15"/>
  <c r="X174" i="15"/>
  <c r="W174" i="15"/>
  <c r="R174" i="15" s="1"/>
  <c r="Y174" i="15" s="1"/>
  <c r="BD174" i="15" s="1"/>
  <c r="V174" i="15"/>
  <c r="Z174" i="15" s="1"/>
  <c r="U174" i="15"/>
  <c r="T174" i="15"/>
  <c r="Q174" i="15"/>
  <c r="AY173" i="15"/>
  <c r="AZ173" i="15" s="1"/>
  <c r="AK173" i="15"/>
  <c r="AJ173" i="15"/>
  <c r="AL173" i="15" s="1"/>
  <c r="AI173" i="15"/>
  <c r="AH173" i="15"/>
  <c r="BC173" i="15" s="1"/>
  <c r="AG173" i="15"/>
  <c r="AA173" i="15"/>
  <c r="Z173" i="15"/>
  <c r="Y173" i="15"/>
  <c r="BD173" i="15" s="1"/>
  <c r="W173" i="15"/>
  <c r="V173" i="15"/>
  <c r="U173" i="15"/>
  <c r="T173" i="15"/>
  <c r="R173" i="15"/>
  <c r="Q173" i="15"/>
  <c r="X173" i="15" s="1"/>
  <c r="AY172" i="15"/>
  <c r="AZ172" i="15" s="1"/>
  <c r="AK172" i="15"/>
  <c r="AJ172" i="15"/>
  <c r="AL172" i="15" s="1"/>
  <c r="AI172" i="15"/>
  <c r="BA172" i="15" s="1"/>
  <c r="BB172" i="15" s="1"/>
  <c r="AH172" i="15"/>
  <c r="BC172" i="15" s="1"/>
  <c r="AG172" i="15"/>
  <c r="AF172" i="15"/>
  <c r="AA172" i="15"/>
  <c r="W172" i="15"/>
  <c r="R172" i="15" s="1"/>
  <c r="Y172" i="15" s="1"/>
  <c r="BD172" i="15" s="1"/>
  <c r="V172" i="15"/>
  <c r="Z172" i="15" s="1"/>
  <c r="U172" i="15"/>
  <c r="T172" i="15"/>
  <c r="Q172" i="15"/>
  <c r="X172" i="15" s="1"/>
  <c r="BA171" i="15"/>
  <c r="AZ171" i="15"/>
  <c r="AY171" i="15"/>
  <c r="AK171" i="15"/>
  <c r="AJ171" i="15"/>
  <c r="AL171" i="15" s="1"/>
  <c r="AI171" i="15"/>
  <c r="AH171" i="15"/>
  <c r="AG171" i="15"/>
  <c r="AA171" i="15"/>
  <c r="Z171" i="15"/>
  <c r="W171" i="15"/>
  <c r="V171" i="15"/>
  <c r="U171" i="15"/>
  <c r="T171" i="15"/>
  <c r="R171" i="15"/>
  <c r="Y171" i="15" s="1"/>
  <c r="BD171" i="15" s="1"/>
  <c r="Q171" i="15"/>
  <c r="X171" i="15" s="1"/>
  <c r="BD170" i="15"/>
  <c r="BC170" i="15"/>
  <c r="BA170" i="15"/>
  <c r="AY170" i="15"/>
  <c r="AZ170" i="15" s="1"/>
  <c r="BB170" i="15" s="1"/>
  <c r="AL170" i="15"/>
  <c r="AK170" i="15"/>
  <c r="AJ170" i="15"/>
  <c r="AI170" i="15"/>
  <c r="AH170" i="15"/>
  <c r="AG170" i="15"/>
  <c r="AF170" i="15"/>
  <c r="AA170" i="15"/>
  <c r="W170" i="15"/>
  <c r="V170" i="15"/>
  <c r="Z170" i="15" s="1"/>
  <c r="U170" i="15"/>
  <c r="T170" i="15"/>
  <c r="R170" i="15"/>
  <c r="Y170" i="15" s="1"/>
  <c r="Q170" i="15"/>
  <c r="X170" i="15" s="1"/>
  <c r="BC169" i="15"/>
  <c r="BA169" i="15"/>
  <c r="BB169" i="15" s="1"/>
  <c r="AZ169" i="15"/>
  <c r="AY169" i="15"/>
  <c r="AK169" i="15"/>
  <c r="AJ169" i="15"/>
  <c r="AL169" i="15" s="1"/>
  <c r="AI169" i="15"/>
  <c r="AF169" i="15" s="1"/>
  <c r="AH169" i="15"/>
  <c r="AG169" i="15"/>
  <c r="AA169" i="15"/>
  <c r="W169" i="15"/>
  <c r="R169" i="15" s="1"/>
  <c r="Y169" i="15" s="1"/>
  <c r="BD169" i="15" s="1"/>
  <c r="V169" i="15"/>
  <c r="Z169" i="15" s="1"/>
  <c r="U169" i="15"/>
  <c r="T169" i="15"/>
  <c r="Q169" i="15"/>
  <c r="X169" i="15" s="1"/>
  <c r="BC168" i="15"/>
  <c r="AY168" i="15"/>
  <c r="AZ168" i="15" s="1"/>
  <c r="AK168" i="15"/>
  <c r="AJ168" i="15"/>
  <c r="AL168" i="15" s="1"/>
  <c r="AI168" i="15"/>
  <c r="AH168" i="15"/>
  <c r="BA168" i="15" s="1"/>
  <c r="BB168" i="15" s="1"/>
  <c r="AG168" i="15"/>
  <c r="AF168" i="15"/>
  <c r="AA168" i="15"/>
  <c r="Z168" i="15"/>
  <c r="Y168" i="15"/>
  <c r="BD168" i="15" s="1"/>
  <c r="X168" i="15"/>
  <c r="W168" i="15"/>
  <c r="R168" i="15" s="1"/>
  <c r="V168" i="15"/>
  <c r="U168" i="15"/>
  <c r="T168" i="15"/>
  <c r="Q168" i="15"/>
  <c r="AY167" i="15"/>
  <c r="AZ167" i="15" s="1"/>
  <c r="AK167" i="15"/>
  <c r="AJ167" i="15"/>
  <c r="AL167" i="15" s="1"/>
  <c r="AI167" i="15"/>
  <c r="AH167" i="15"/>
  <c r="BC167" i="15" s="1"/>
  <c r="AG167" i="15"/>
  <c r="AF167" i="15"/>
  <c r="AA167" i="15"/>
  <c r="Z167" i="15"/>
  <c r="X167" i="15"/>
  <c r="W167" i="15"/>
  <c r="R167" i="15" s="1"/>
  <c r="Y167" i="15" s="1"/>
  <c r="BD167" i="15" s="1"/>
  <c r="V167" i="15"/>
  <c r="U167" i="15"/>
  <c r="T167" i="15"/>
  <c r="Q167" i="15"/>
  <c r="AY166" i="15"/>
  <c r="AZ166" i="15" s="1"/>
  <c r="AK166" i="15"/>
  <c r="AJ166" i="15"/>
  <c r="AL166" i="15" s="1"/>
  <c r="AI166" i="15"/>
  <c r="AH166" i="15"/>
  <c r="AG166" i="15"/>
  <c r="AA166" i="15"/>
  <c r="Z166" i="15"/>
  <c r="W166" i="15"/>
  <c r="R166" i="15" s="1"/>
  <c r="Y166" i="15" s="1"/>
  <c r="BD166" i="15" s="1"/>
  <c r="V166" i="15"/>
  <c r="U166" i="15"/>
  <c r="T166" i="15"/>
  <c r="Q166" i="15"/>
  <c r="X166" i="15" s="1"/>
  <c r="AY165" i="15"/>
  <c r="AZ165" i="15" s="1"/>
  <c r="AL165" i="15"/>
  <c r="AK165" i="15"/>
  <c r="AJ165" i="15"/>
  <c r="AI165" i="15"/>
  <c r="AF165" i="15" s="1"/>
  <c r="AH165" i="15"/>
  <c r="BC165" i="15" s="1"/>
  <c r="AG165" i="15"/>
  <c r="AA165" i="15"/>
  <c r="Z165" i="15"/>
  <c r="W165" i="15"/>
  <c r="R165" i="15" s="1"/>
  <c r="Y165" i="15" s="1"/>
  <c r="BD165" i="15" s="1"/>
  <c r="V165" i="15"/>
  <c r="U165" i="15"/>
  <c r="T165" i="15"/>
  <c r="Q165" i="15"/>
  <c r="X165" i="15" s="1"/>
  <c r="BA164" i="15"/>
  <c r="BB164" i="15" s="1"/>
  <c r="AZ164" i="15"/>
  <c r="AY164" i="15"/>
  <c r="AK164" i="15"/>
  <c r="AJ164" i="15"/>
  <c r="AI164" i="15"/>
  <c r="AF164" i="15" s="1"/>
  <c r="AH164" i="15"/>
  <c r="AG164" i="15"/>
  <c r="AA164" i="15"/>
  <c r="Z164" i="15"/>
  <c r="W164" i="15"/>
  <c r="V164" i="15"/>
  <c r="U164" i="15"/>
  <c r="T164" i="15"/>
  <c r="R164" i="15"/>
  <c r="Y164" i="15" s="1"/>
  <c r="BD164" i="15" s="1"/>
  <c r="Q164" i="15"/>
  <c r="X164" i="15" s="1"/>
  <c r="BC163" i="15"/>
  <c r="BA163" i="15"/>
  <c r="AY163" i="15"/>
  <c r="AZ163" i="15" s="1"/>
  <c r="AL163" i="15"/>
  <c r="AK163" i="15"/>
  <c r="AJ163" i="15"/>
  <c r="AI163" i="15"/>
  <c r="AF163" i="15" s="1"/>
  <c r="AH163" i="15"/>
  <c r="AG163" i="15"/>
  <c r="AA163" i="15"/>
  <c r="W163" i="15"/>
  <c r="V163" i="15"/>
  <c r="Z163" i="15" s="1"/>
  <c r="U163" i="15"/>
  <c r="T163" i="15"/>
  <c r="R163" i="15"/>
  <c r="Q163" i="15"/>
  <c r="X163" i="15" s="1"/>
  <c r="BC162" i="15"/>
  <c r="BB162" i="15"/>
  <c r="BA162" i="15"/>
  <c r="AY162" i="15"/>
  <c r="AZ162" i="15" s="1"/>
  <c r="AK162" i="15"/>
  <c r="AJ162" i="15"/>
  <c r="AL162" i="15" s="1"/>
  <c r="AI162" i="15"/>
  <c r="AH162" i="15"/>
  <c r="AG162" i="15"/>
  <c r="AF162" i="15"/>
  <c r="AA162" i="15"/>
  <c r="W162" i="15"/>
  <c r="R162" i="15" s="1"/>
  <c r="Y162" i="15" s="1"/>
  <c r="BD162" i="15" s="1"/>
  <c r="V162" i="15"/>
  <c r="Z162" i="15" s="1"/>
  <c r="U162" i="15"/>
  <c r="T162" i="15"/>
  <c r="Q162" i="15"/>
  <c r="X162" i="15" s="1"/>
  <c r="AY161" i="15"/>
  <c r="AZ161" i="15" s="1"/>
  <c r="AL161" i="15"/>
  <c r="AK161" i="15"/>
  <c r="AJ161" i="15"/>
  <c r="AI161" i="15"/>
  <c r="BA161" i="15" s="1"/>
  <c r="AH161" i="15"/>
  <c r="BC161" i="15" s="1"/>
  <c r="AG161" i="15"/>
  <c r="AF161" i="15"/>
  <c r="AA161" i="15"/>
  <c r="Z161" i="15"/>
  <c r="Y161" i="15"/>
  <c r="BD161" i="15" s="1"/>
  <c r="X161" i="15"/>
  <c r="W161" i="15"/>
  <c r="R161" i="15" s="1"/>
  <c r="V161" i="15"/>
  <c r="U161" i="15"/>
  <c r="T161" i="15"/>
  <c r="Q161" i="15"/>
  <c r="AZ160" i="15"/>
  <c r="AY160" i="15"/>
  <c r="AL160" i="15"/>
  <c r="AK160" i="15"/>
  <c r="AJ160" i="15"/>
  <c r="AI160" i="15"/>
  <c r="AH160" i="15"/>
  <c r="BC160" i="15" s="1"/>
  <c r="AG160" i="15"/>
  <c r="AF160" i="15"/>
  <c r="AA160" i="15"/>
  <c r="Z160" i="15"/>
  <c r="X160" i="15"/>
  <c r="W160" i="15"/>
  <c r="R160" i="15" s="1"/>
  <c r="Y160" i="15" s="1"/>
  <c r="BD160" i="15" s="1"/>
  <c r="V160" i="15"/>
  <c r="U160" i="15"/>
  <c r="T160" i="15"/>
  <c r="Q160" i="15"/>
  <c r="AY159" i="15"/>
  <c r="AZ159" i="15" s="1"/>
  <c r="AK159" i="15"/>
  <c r="AJ159" i="15"/>
  <c r="AL159" i="15" s="1"/>
  <c r="AI159" i="15"/>
  <c r="AH159" i="15"/>
  <c r="AG159" i="15"/>
  <c r="AA159" i="15"/>
  <c r="Z159" i="15"/>
  <c r="W159" i="15"/>
  <c r="V159" i="15"/>
  <c r="U159" i="15"/>
  <c r="T159" i="15"/>
  <c r="R159" i="15"/>
  <c r="Y159" i="15" s="1"/>
  <c r="BD159" i="15" s="1"/>
  <c r="Q159" i="15"/>
  <c r="X159" i="15" s="1"/>
  <c r="AY158" i="15"/>
  <c r="AZ158" i="15" s="1"/>
  <c r="AL158" i="15"/>
  <c r="AK158" i="15"/>
  <c r="AJ158" i="15"/>
  <c r="AI158" i="15"/>
  <c r="AF158" i="15" s="1"/>
  <c r="AH158" i="15"/>
  <c r="BC158" i="15" s="1"/>
  <c r="AG158" i="15"/>
  <c r="AA158" i="15"/>
  <c r="W158" i="15"/>
  <c r="R158" i="15" s="1"/>
  <c r="Y158" i="15" s="1"/>
  <c r="BD158" i="15" s="1"/>
  <c r="V158" i="15"/>
  <c r="Z158" i="15" s="1"/>
  <c r="U158" i="15"/>
  <c r="T158" i="15"/>
  <c r="Q158" i="15"/>
  <c r="X158" i="15" s="1"/>
  <c r="BC157" i="15"/>
  <c r="BA157" i="15"/>
  <c r="BB157" i="15" s="1"/>
  <c r="AY157" i="15"/>
  <c r="AZ157" i="15" s="1"/>
  <c r="AL157" i="15"/>
  <c r="AK157" i="15"/>
  <c r="AJ157" i="15"/>
  <c r="AI157" i="15"/>
  <c r="AH157" i="15"/>
  <c r="AG157" i="15"/>
  <c r="AF157" i="15"/>
  <c r="AA157" i="15"/>
  <c r="W157" i="15"/>
  <c r="V157" i="15"/>
  <c r="Z157" i="15" s="1"/>
  <c r="U157" i="15"/>
  <c r="T157" i="15"/>
  <c r="R157" i="15"/>
  <c r="Y157" i="15" s="1"/>
  <c r="BD157" i="15" s="1"/>
  <c r="Q157" i="15"/>
  <c r="X157" i="15" s="1"/>
  <c r="BD156" i="15"/>
  <c r="BC156" i="15"/>
  <c r="BA156" i="15"/>
  <c r="AZ156" i="15"/>
  <c r="AY156" i="15"/>
  <c r="AK156" i="15"/>
  <c r="AJ156" i="15"/>
  <c r="AL156" i="15" s="1"/>
  <c r="AI156" i="15"/>
  <c r="AH156" i="15"/>
  <c r="AG156" i="15"/>
  <c r="AF156" i="15"/>
  <c r="AA156" i="15"/>
  <c r="W156" i="15"/>
  <c r="V156" i="15"/>
  <c r="Z156" i="15" s="1"/>
  <c r="U156" i="15"/>
  <c r="T156" i="15"/>
  <c r="R156" i="15"/>
  <c r="Y156" i="15" s="1"/>
  <c r="Q156" i="15"/>
  <c r="X156" i="15" s="1"/>
  <c r="BC155" i="15"/>
  <c r="AY155" i="15"/>
  <c r="AZ155" i="15" s="1"/>
  <c r="AK155" i="15"/>
  <c r="AJ155" i="15"/>
  <c r="AL155" i="15" s="1"/>
  <c r="AI155" i="15"/>
  <c r="BA155" i="15" s="1"/>
  <c r="AH155" i="15"/>
  <c r="AG155" i="15"/>
  <c r="AA155" i="15"/>
  <c r="X155" i="15"/>
  <c r="W155" i="15"/>
  <c r="V155" i="15"/>
  <c r="Z155" i="15" s="1"/>
  <c r="U155" i="15"/>
  <c r="T155" i="15"/>
  <c r="R155" i="15"/>
  <c r="Y155" i="15" s="1"/>
  <c r="BD155" i="15" s="1"/>
  <c r="Q155" i="15"/>
  <c r="AY154" i="15"/>
  <c r="AZ154" i="15" s="1"/>
  <c r="AL154" i="15"/>
  <c r="AK154" i="15"/>
  <c r="AJ154" i="15"/>
  <c r="AI154" i="15"/>
  <c r="BA154" i="15" s="1"/>
  <c r="AH154" i="15"/>
  <c r="BC154" i="15" s="1"/>
  <c r="AG154" i="15"/>
  <c r="AF154" i="15"/>
  <c r="AA154" i="15"/>
  <c r="X154" i="15"/>
  <c r="W154" i="15"/>
  <c r="R154" i="15" s="1"/>
  <c r="Y154" i="15" s="1"/>
  <c r="BD154" i="15" s="1"/>
  <c r="V154" i="15"/>
  <c r="Z154" i="15" s="1"/>
  <c r="U154" i="15"/>
  <c r="T154" i="15"/>
  <c r="Q154" i="15"/>
  <c r="AY153" i="15"/>
  <c r="AZ153" i="15" s="1"/>
  <c r="AK153" i="15"/>
  <c r="AJ153" i="15"/>
  <c r="AL153" i="15" s="1"/>
  <c r="AI153" i="15"/>
  <c r="AH153" i="15"/>
  <c r="BC153" i="15" s="1"/>
  <c r="AG153" i="15"/>
  <c r="AA153" i="15"/>
  <c r="Z153" i="15"/>
  <c r="Y153" i="15"/>
  <c r="BD153" i="15" s="1"/>
  <c r="W153" i="15"/>
  <c r="V153" i="15"/>
  <c r="U153" i="15"/>
  <c r="T153" i="15"/>
  <c r="R153" i="15"/>
  <c r="Q153" i="15"/>
  <c r="X153" i="15" s="1"/>
  <c r="AY152" i="15"/>
  <c r="AZ152" i="15" s="1"/>
  <c r="AL152" i="15"/>
  <c r="AK152" i="15"/>
  <c r="AJ152" i="15"/>
  <c r="AI152" i="15"/>
  <c r="BA152" i="15" s="1"/>
  <c r="BB152" i="15" s="1"/>
  <c r="AH152" i="15"/>
  <c r="BC152" i="15" s="1"/>
  <c r="AG152" i="15"/>
  <c r="AF152" i="15"/>
  <c r="AA152" i="15"/>
  <c r="X152" i="15"/>
  <c r="W152" i="15"/>
  <c r="R152" i="15" s="1"/>
  <c r="Y152" i="15" s="1"/>
  <c r="BD152" i="15" s="1"/>
  <c r="V152" i="15"/>
  <c r="Z152" i="15" s="1"/>
  <c r="U152" i="15"/>
  <c r="T152" i="15"/>
  <c r="Q152" i="15"/>
  <c r="BA151" i="15"/>
  <c r="BB151" i="15" s="1"/>
  <c r="AY151" i="15"/>
  <c r="AZ151" i="15" s="1"/>
  <c r="AK151" i="15"/>
  <c r="AJ151" i="15"/>
  <c r="AL151" i="15" s="1"/>
  <c r="AI151" i="15"/>
  <c r="AF151" i="15" s="1"/>
  <c r="AH151" i="15"/>
  <c r="BC151" i="15" s="1"/>
  <c r="AG151" i="15"/>
  <c r="AA151" i="15"/>
  <c r="Z151" i="15"/>
  <c r="W151" i="15"/>
  <c r="R151" i="15" s="1"/>
  <c r="Y151" i="15" s="1"/>
  <c r="BD151" i="15" s="1"/>
  <c r="V151" i="15"/>
  <c r="U151" i="15"/>
  <c r="T151" i="15"/>
  <c r="Q151" i="15"/>
  <c r="X151" i="15" s="1"/>
  <c r="BD150" i="15"/>
  <c r="BC150" i="15"/>
  <c r="BA150" i="15"/>
  <c r="AY150" i="15"/>
  <c r="AZ150" i="15" s="1"/>
  <c r="BB150" i="15" s="1"/>
  <c r="AL150" i="15"/>
  <c r="AK150" i="15"/>
  <c r="AJ150" i="15"/>
  <c r="AI150" i="15"/>
  <c r="AF150" i="15" s="1"/>
  <c r="AH150" i="15"/>
  <c r="AG150" i="15"/>
  <c r="AA150" i="15"/>
  <c r="Z150" i="15"/>
  <c r="W150" i="15"/>
  <c r="V150" i="15"/>
  <c r="U150" i="15"/>
  <c r="T150" i="15"/>
  <c r="R150" i="15"/>
  <c r="Y150" i="15" s="1"/>
  <c r="Q150" i="15"/>
  <c r="X150" i="15" s="1"/>
  <c r="BC149" i="15"/>
  <c r="BA149" i="15"/>
  <c r="BB149" i="15" s="1"/>
  <c r="AZ149" i="15"/>
  <c r="AY149" i="15"/>
  <c r="AL149" i="15"/>
  <c r="AK149" i="15"/>
  <c r="AJ149" i="15"/>
  <c r="AI149" i="15"/>
  <c r="AF149" i="15" s="1"/>
  <c r="AH149" i="15"/>
  <c r="AG149" i="15"/>
  <c r="AA149" i="15"/>
  <c r="W149" i="15"/>
  <c r="R149" i="15" s="1"/>
  <c r="V149" i="15"/>
  <c r="Z149" i="15" s="1"/>
  <c r="U149" i="15"/>
  <c r="T149" i="15"/>
  <c r="Q149" i="15"/>
  <c r="X149" i="15" s="1"/>
  <c r="BC148" i="15"/>
  <c r="BA148" i="15"/>
  <c r="BB148" i="15" s="1"/>
  <c r="AZ148" i="15"/>
  <c r="AY148" i="15"/>
  <c r="AL148" i="15"/>
  <c r="AK148" i="15"/>
  <c r="AJ148" i="15"/>
  <c r="AI148" i="15"/>
  <c r="AF148" i="15" s="1"/>
  <c r="AH148" i="15"/>
  <c r="AG148" i="15"/>
  <c r="AA148" i="15"/>
  <c r="Z148" i="15"/>
  <c r="X148" i="15"/>
  <c r="W148" i="15"/>
  <c r="R148" i="15" s="1"/>
  <c r="Y148" i="15" s="1"/>
  <c r="BD148" i="15" s="1"/>
  <c r="V148" i="15"/>
  <c r="U148" i="15"/>
  <c r="T148" i="15"/>
  <c r="Q148" i="15"/>
  <c r="AY147" i="15"/>
  <c r="AZ147" i="15" s="1"/>
  <c r="AK147" i="15"/>
  <c r="AJ147" i="15"/>
  <c r="AL147" i="15" s="1"/>
  <c r="AI147" i="15"/>
  <c r="AH147" i="15"/>
  <c r="BC147" i="15" s="1"/>
  <c r="AG147" i="15"/>
  <c r="AF147" i="15"/>
  <c r="AA147" i="15"/>
  <c r="Z147" i="15"/>
  <c r="X147" i="15"/>
  <c r="W147" i="15"/>
  <c r="R147" i="15" s="1"/>
  <c r="Y147" i="15" s="1"/>
  <c r="BD147" i="15" s="1"/>
  <c r="V147" i="15"/>
  <c r="U147" i="15"/>
  <c r="T147" i="15"/>
  <c r="Q147" i="15"/>
  <c r="AY146" i="15"/>
  <c r="AZ146" i="15" s="1"/>
  <c r="AK146" i="15"/>
  <c r="AJ146" i="15"/>
  <c r="AL146" i="15" s="1"/>
  <c r="AI146" i="15"/>
  <c r="AH146" i="15"/>
  <c r="BC146" i="15" s="1"/>
  <c r="AG146" i="15"/>
  <c r="AA146" i="15"/>
  <c r="Z146" i="15"/>
  <c r="W146" i="15"/>
  <c r="R146" i="15" s="1"/>
  <c r="Y146" i="15" s="1"/>
  <c r="BD146" i="15" s="1"/>
  <c r="V146" i="15"/>
  <c r="U146" i="15"/>
  <c r="T146" i="15"/>
  <c r="Q146" i="15"/>
  <c r="X146" i="15" s="1"/>
  <c r="AY145" i="15"/>
  <c r="AZ145" i="15" s="1"/>
  <c r="AL145" i="15"/>
  <c r="AK145" i="15"/>
  <c r="AJ145" i="15"/>
  <c r="AI145" i="15"/>
  <c r="AF145" i="15" s="1"/>
  <c r="AH145" i="15"/>
  <c r="BC145" i="15" s="1"/>
  <c r="AG145" i="15"/>
  <c r="AA145" i="15"/>
  <c r="Z145" i="15"/>
  <c r="W145" i="15"/>
  <c r="R145" i="15" s="1"/>
  <c r="Y145" i="15" s="1"/>
  <c r="BD145" i="15" s="1"/>
  <c r="V145" i="15"/>
  <c r="U145" i="15"/>
  <c r="T145" i="15"/>
  <c r="Q145" i="15"/>
  <c r="X145" i="15" s="1"/>
  <c r="BA144" i="15"/>
  <c r="BB144" i="15" s="1"/>
  <c r="AZ144" i="15"/>
  <c r="AY144" i="15"/>
  <c r="AK144" i="15"/>
  <c r="AJ144" i="15"/>
  <c r="AI144" i="15"/>
  <c r="AH144" i="15"/>
  <c r="AG144" i="15"/>
  <c r="AF144" i="15"/>
  <c r="AA144" i="15"/>
  <c r="Z144" i="15"/>
  <c r="W144" i="15"/>
  <c r="V144" i="15"/>
  <c r="U144" i="15"/>
  <c r="T144" i="15"/>
  <c r="R144" i="15"/>
  <c r="Y144" i="15" s="1"/>
  <c r="BD144" i="15" s="1"/>
  <c r="Q144" i="15"/>
  <c r="X144" i="15" s="1"/>
  <c r="BD143" i="15"/>
  <c r="BC143" i="15"/>
  <c r="BA143" i="15"/>
  <c r="AY143" i="15"/>
  <c r="AZ143" i="15" s="1"/>
  <c r="BB143" i="15" s="1"/>
  <c r="AK143" i="15"/>
  <c r="AJ143" i="15"/>
  <c r="AL143" i="15" s="1"/>
  <c r="AI143" i="15"/>
  <c r="AF143" i="15" s="1"/>
  <c r="AH143" i="15"/>
  <c r="AG143" i="15"/>
  <c r="AA143" i="15"/>
  <c r="W143" i="15"/>
  <c r="V143" i="15"/>
  <c r="Z143" i="15" s="1"/>
  <c r="U143" i="15"/>
  <c r="T143" i="15"/>
  <c r="R143" i="15"/>
  <c r="Y143" i="15" s="1"/>
  <c r="Q143" i="15"/>
  <c r="X143" i="15" s="1"/>
  <c r="BC142" i="15"/>
  <c r="AY142" i="15"/>
  <c r="AZ142" i="15" s="1"/>
  <c r="AL142" i="15"/>
  <c r="AK142" i="15"/>
  <c r="AJ142" i="15"/>
  <c r="AI142" i="15"/>
  <c r="AH142" i="15"/>
  <c r="BA142" i="15" s="1"/>
  <c r="BB142" i="15" s="1"/>
  <c r="AG142" i="15"/>
  <c r="AF142" i="15"/>
  <c r="AA142" i="15"/>
  <c r="X142" i="15"/>
  <c r="W142" i="15"/>
  <c r="R142" i="15" s="1"/>
  <c r="Y142" i="15" s="1"/>
  <c r="BD142" i="15" s="1"/>
  <c r="V142" i="15"/>
  <c r="Z142" i="15" s="1"/>
  <c r="U142" i="15"/>
  <c r="T142" i="15"/>
  <c r="Q142" i="15"/>
  <c r="BA141" i="15"/>
  <c r="AY141" i="15"/>
  <c r="AZ141" i="15" s="1"/>
  <c r="AK141" i="15"/>
  <c r="AJ141" i="15"/>
  <c r="AL141" i="15" s="1"/>
  <c r="AI141" i="15"/>
  <c r="AH141" i="15"/>
  <c r="BC141" i="15" s="1"/>
  <c r="AG141" i="15"/>
  <c r="AF141" i="15"/>
  <c r="AA141" i="15"/>
  <c r="Z141" i="15"/>
  <c r="X141" i="15"/>
  <c r="W141" i="15"/>
  <c r="R141" i="15" s="1"/>
  <c r="Y141" i="15" s="1"/>
  <c r="BD141" i="15" s="1"/>
  <c r="V141" i="15"/>
  <c r="U141" i="15"/>
  <c r="T141" i="15"/>
  <c r="Q141" i="15"/>
  <c r="AY140" i="15"/>
  <c r="AZ140" i="15" s="1"/>
  <c r="AK140" i="15"/>
  <c r="AJ140" i="15"/>
  <c r="AL140" i="15" s="1"/>
  <c r="AI140" i="15"/>
  <c r="AH140" i="15"/>
  <c r="BC140" i="15" s="1"/>
  <c r="AG140" i="15"/>
  <c r="AF140" i="15"/>
  <c r="AA140" i="15"/>
  <c r="Z140" i="15"/>
  <c r="X140" i="15"/>
  <c r="W140" i="15"/>
  <c r="R140" i="15" s="1"/>
  <c r="Y140" i="15" s="1"/>
  <c r="BD140" i="15" s="1"/>
  <c r="V140" i="15"/>
  <c r="U140" i="15"/>
  <c r="T140" i="15"/>
  <c r="Q140" i="15"/>
  <c r="AY139" i="15"/>
  <c r="AZ139" i="15" s="1"/>
  <c r="AK139" i="15"/>
  <c r="AJ139" i="15"/>
  <c r="AL139" i="15" s="1"/>
  <c r="AI139" i="15"/>
  <c r="AH139" i="15"/>
  <c r="BC139" i="15" s="1"/>
  <c r="AG139" i="15"/>
  <c r="AA139" i="15"/>
  <c r="Z139" i="15"/>
  <c r="W139" i="15"/>
  <c r="R139" i="15" s="1"/>
  <c r="Y139" i="15" s="1"/>
  <c r="BD139" i="15" s="1"/>
  <c r="V139" i="15"/>
  <c r="U139" i="15"/>
  <c r="T139" i="15"/>
  <c r="Q139" i="15"/>
  <c r="X139" i="15" s="1"/>
  <c r="AY138" i="15"/>
  <c r="AZ138" i="15" s="1"/>
  <c r="AL138" i="15"/>
  <c r="AK138" i="15"/>
  <c r="AJ138" i="15"/>
  <c r="AI138" i="15"/>
  <c r="AF138" i="15" s="1"/>
  <c r="AH138" i="15"/>
  <c r="BC138" i="15" s="1"/>
  <c r="AG138" i="15"/>
  <c r="AA138" i="15"/>
  <c r="Z138" i="15"/>
  <c r="X138" i="15"/>
  <c r="W138" i="15"/>
  <c r="V138" i="15"/>
  <c r="U138" i="15"/>
  <c r="T138" i="15"/>
  <c r="R138" i="15"/>
  <c r="Y138" i="15" s="1"/>
  <c r="BD138" i="15" s="1"/>
  <c r="Q138" i="15"/>
  <c r="BC137" i="15"/>
  <c r="BB137" i="15"/>
  <c r="BA137" i="15"/>
  <c r="AY137" i="15"/>
  <c r="AZ137" i="15" s="1"/>
  <c r="AL137" i="15"/>
  <c r="AK137" i="15"/>
  <c r="AJ137" i="15"/>
  <c r="AI137" i="15"/>
  <c r="AF137" i="15" s="1"/>
  <c r="AH137" i="15"/>
  <c r="AG137" i="15"/>
  <c r="AA137" i="15"/>
  <c r="W137" i="15"/>
  <c r="V137" i="15"/>
  <c r="Z137" i="15" s="1"/>
  <c r="U137" i="15"/>
  <c r="T137" i="15"/>
  <c r="R137" i="15"/>
  <c r="Y137" i="15" s="1"/>
  <c r="BD137" i="15" s="1"/>
  <c r="Q137" i="15"/>
  <c r="X137" i="15" s="1"/>
  <c r="BC136" i="15"/>
  <c r="BA136" i="15"/>
  <c r="BB136" i="15" s="1"/>
  <c r="AZ136" i="15"/>
  <c r="AY136" i="15"/>
  <c r="AK136" i="15"/>
  <c r="AJ136" i="15"/>
  <c r="AL136" i="15" s="1"/>
  <c r="AI136" i="15"/>
  <c r="AH136" i="15"/>
  <c r="AG136" i="15"/>
  <c r="AF136" i="15"/>
  <c r="AA136" i="15"/>
  <c r="W136" i="15"/>
  <c r="V136" i="15"/>
  <c r="Z136" i="15" s="1"/>
  <c r="U136" i="15"/>
  <c r="T136" i="15"/>
  <c r="R136" i="15"/>
  <c r="Q136" i="15"/>
  <c r="X136" i="15" s="1"/>
  <c r="BC135" i="15"/>
  <c r="AY135" i="15"/>
  <c r="AZ135" i="15" s="1"/>
  <c r="AK135" i="15"/>
  <c r="AJ135" i="15"/>
  <c r="AL135" i="15" s="1"/>
  <c r="AI135" i="15"/>
  <c r="BA135" i="15" s="1"/>
  <c r="BB135" i="15" s="1"/>
  <c r="AH135" i="15"/>
  <c r="AG135" i="15"/>
  <c r="AF135" i="15"/>
  <c r="AA135" i="15"/>
  <c r="X135" i="15"/>
  <c r="W135" i="15"/>
  <c r="V135" i="15"/>
  <c r="Z135" i="15" s="1"/>
  <c r="U135" i="15"/>
  <c r="T135" i="15"/>
  <c r="R135" i="15"/>
  <c r="Y135" i="15" s="1"/>
  <c r="BD135" i="15" s="1"/>
  <c r="Q135" i="15"/>
  <c r="BC134" i="15"/>
  <c r="AZ134" i="15"/>
  <c r="AY134" i="15"/>
  <c r="AL134" i="15"/>
  <c r="AK134" i="15"/>
  <c r="AJ134" i="15"/>
  <c r="AI134" i="15"/>
  <c r="BA134" i="15" s="1"/>
  <c r="BB134" i="15" s="1"/>
  <c r="AH134" i="15"/>
  <c r="AG134" i="15"/>
  <c r="AF134" i="15"/>
  <c r="AA134" i="15"/>
  <c r="X134" i="15"/>
  <c r="W134" i="15"/>
  <c r="R134" i="15" s="1"/>
  <c r="Y134" i="15" s="1"/>
  <c r="BD134" i="15" s="1"/>
  <c r="V134" i="15"/>
  <c r="Z134" i="15" s="1"/>
  <c r="U134" i="15"/>
  <c r="T134" i="15"/>
  <c r="Q134" i="15"/>
  <c r="AZ133" i="15"/>
  <c r="AY133" i="15"/>
  <c r="AK133" i="15"/>
  <c r="AJ133" i="15"/>
  <c r="AL133" i="15" s="1"/>
  <c r="AI133" i="15"/>
  <c r="AH133" i="15"/>
  <c r="BC133" i="15" s="1"/>
  <c r="AG133" i="15"/>
  <c r="AA133" i="15"/>
  <c r="Z133" i="15"/>
  <c r="Y133" i="15"/>
  <c r="BD133" i="15" s="1"/>
  <c r="X133" i="15"/>
  <c r="W133" i="15"/>
  <c r="V133" i="15"/>
  <c r="U133" i="15"/>
  <c r="T133" i="15"/>
  <c r="R133" i="15"/>
  <c r="Q133" i="15"/>
  <c r="AY132" i="15"/>
  <c r="AZ132" i="15" s="1"/>
  <c r="AK132" i="15"/>
  <c r="AJ132" i="15"/>
  <c r="AL132" i="15" s="1"/>
  <c r="AI132" i="15"/>
  <c r="BA132" i="15" s="1"/>
  <c r="BB132" i="15" s="1"/>
  <c r="AH132" i="15"/>
  <c r="AG132" i="15"/>
  <c r="AF132" i="15"/>
  <c r="AA132" i="15"/>
  <c r="X132" i="15"/>
  <c r="W132" i="15"/>
  <c r="V132" i="15"/>
  <c r="Z132" i="15" s="1"/>
  <c r="U132" i="15"/>
  <c r="T132" i="15"/>
  <c r="R132" i="15"/>
  <c r="Y132" i="15" s="1"/>
  <c r="BD132" i="15" s="1"/>
  <c r="Q132" i="15"/>
  <c r="AY131" i="15"/>
  <c r="AZ131" i="15" s="1"/>
  <c r="AK131" i="15"/>
  <c r="AJ131" i="15"/>
  <c r="AL131" i="15" s="1"/>
  <c r="AI131" i="15"/>
  <c r="AF131" i="15" s="1"/>
  <c r="AH131" i="15"/>
  <c r="BC131" i="15" s="1"/>
  <c r="AG131" i="15"/>
  <c r="AA131" i="15"/>
  <c r="W131" i="15"/>
  <c r="R131" i="15" s="1"/>
  <c r="Y131" i="15" s="1"/>
  <c r="BD131" i="15" s="1"/>
  <c r="V131" i="15"/>
  <c r="Z131" i="15" s="1"/>
  <c r="U131" i="15"/>
  <c r="T131" i="15"/>
  <c r="Q131" i="15"/>
  <c r="X131" i="15" s="1"/>
  <c r="BC130" i="15"/>
  <c r="BB130" i="15"/>
  <c r="BA130" i="15"/>
  <c r="AY130" i="15"/>
  <c r="AZ130" i="15" s="1"/>
  <c r="AL130" i="15"/>
  <c r="AK130" i="15"/>
  <c r="AJ130" i="15"/>
  <c r="AI130" i="15"/>
  <c r="AH130" i="15"/>
  <c r="AG130" i="15"/>
  <c r="AF130" i="15"/>
  <c r="AA130" i="15"/>
  <c r="Z130" i="15"/>
  <c r="W130" i="15"/>
  <c r="V130" i="15"/>
  <c r="U130" i="15"/>
  <c r="T130" i="15"/>
  <c r="R130" i="15"/>
  <c r="Y130" i="15" s="1"/>
  <c r="BD130" i="15" s="1"/>
  <c r="Q130" i="15"/>
  <c r="X130" i="15" s="1"/>
  <c r="BC129" i="15"/>
  <c r="BA129" i="15"/>
  <c r="BB129" i="15" s="1"/>
  <c r="AZ129" i="15"/>
  <c r="AY129" i="15"/>
  <c r="AL129" i="15"/>
  <c r="AK129" i="15"/>
  <c r="AJ129" i="15"/>
  <c r="AI129" i="15"/>
  <c r="AF129" i="15" s="1"/>
  <c r="AH129" i="15"/>
  <c r="AG129" i="15"/>
  <c r="AA129" i="15"/>
  <c r="W129" i="15"/>
  <c r="R129" i="15" s="1"/>
  <c r="V129" i="15"/>
  <c r="Z129" i="15" s="1"/>
  <c r="U129" i="15"/>
  <c r="T129" i="15"/>
  <c r="Q129" i="15"/>
  <c r="X129" i="15" s="1"/>
  <c r="AZ128" i="15"/>
  <c r="AY128" i="15"/>
  <c r="AK128" i="15"/>
  <c r="AJ128" i="15"/>
  <c r="BC128" i="15" s="1"/>
  <c r="AI128" i="15"/>
  <c r="BA128" i="15" s="1"/>
  <c r="BB128" i="15" s="1"/>
  <c r="AH128" i="15"/>
  <c r="AG128" i="15"/>
  <c r="AA128" i="15"/>
  <c r="Z128" i="15"/>
  <c r="X128" i="15"/>
  <c r="W128" i="15"/>
  <c r="R128" i="15" s="1"/>
  <c r="Y128" i="15" s="1"/>
  <c r="BD128" i="15" s="1"/>
  <c r="V128" i="15"/>
  <c r="U128" i="15"/>
  <c r="T128" i="15"/>
  <c r="Q128" i="15"/>
  <c r="AY127" i="15"/>
  <c r="AZ127" i="15" s="1"/>
  <c r="AL127" i="15"/>
  <c r="AK127" i="15"/>
  <c r="AJ127" i="15"/>
  <c r="AI127" i="15"/>
  <c r="AH127" i="15"/>
  <c r="BC127" i="15" s="1"/>
  <c r="AG127" i="15"/>
  <c r="AF127" i="15"/>
  <c r="AA127" i="15"/>
  <c r="Z127" i="15"/>
  <c r="X127" i="15"/>
  <c r="W127" i="15"/>
  <c r="R127" i="15" s="1"/>
  <c r="Y127" i="15" s="1"/>
  <c r="BD127" i="15" s="1"/>
  <c r="V127" i="15"/>
  <c r="U127" i="15"/>
  <c r="T127" i="15"/>
  <c r="Q127" i="15"/>
  <c r="AY126" i="15"/>
  <c r="AZ126" i="15" s="1"/>
  <c r="AK126" i="15"/>
  <c r="AJ126" i="15"/>
  <c r="AL126" i="15" s="1"/>
  <c r="AI126" i="15"/>
  <c r="AH126" i="15"/>
  <c r="BC126" i="15" s="1"/>
  <c r="AG126" i="15"/>
  <c r="AA126" i="15"/>
  <c r="Z126" i="15"/>
  <c r="W126" i="15"/>
  <c r="R126" i="15" s="1"/>
  <c r="Y126" i="15" s="1"/>
  <c r="BD126" i="15" s="1"/>
  <c r="V126" i="15"/>
  <c r="U126" i="15"/>
  <c r="T126" i="15"/>
  <c r="Q126" i="15"/>
  <c r="X126" i="15" s="1"/>
  <c r="AY125" i="15"/>
  <c r="AZ125" i="15" s="1"/>
  <c r="AL125" i="15"/>
  <c r="AK125" i="15"/>
  <c r="AJ125" i="15"/>
  <c r="AI125" i="15"/>
  <c r="AF125" i="15" s="1"/>
  <c r="AH125" i="15"/>
  <c r="BC125" i="15" s="1"/>
  <c r="AG125" i="15"/>
  <c r="AA125" i="15"/>
  <c r="Z125" i="15"/>
  <c r="W125" i="15"/>
  <c r="R125" i="15" s="1"/>
  <c r="Y125" i="15" s="1"/>
  <c r="BD125" i="15" s="1"/>
  <c r="V125" i="15"/>
  <c r="U125" i="15"/>
  <c r="T125" i="15"/>
  <c r="Q125" i="15"/>
  <c r="X125" i="15" s="1"/>
  <c r="BA124" i="15"/>
  <c r="BB124" i="15" s="1"/>
  <c r="AZ124" i="15"/>
  <c r="AY124" i="15"/>
  <c r="AK124" i="15"/>
  <c r="AJ124" i="15"/>
  <c r="AI124" i="15"/>
  <c r="AH124" i="15"/>
  <c r="AG124" i="15"/>
  <c r="AF124" i="15"/>
  <c r="AA124" i="15"/>
  <c r="Z124" i="15"/>
  <c r="W124" i="15"/>
  <c r="V124" i="15"/>
  <c r="U124" i="15"/>
  <c r="T124" i="15"/>
  <c r="R124" i="15"/>
  <c r="Y124" i="15" s="1"/>
  <c r="BD124" i="15" s="1"/>
  <c r="Q124" i="15"/>
  <c r="X124" i="15" s="1"/>
  <c r="BC123" i="15"/>
  <c r="BA123" i="15"/>
  <c r="AY123" i="15"/>
  <c r="AZ123" i="15" s="1"/>
  <c r="AL123" i="15"/>
  <c r="AK123" i="15"/>
  <c r="AJ123" i="15"/>
  <c r="AI123" i="15"/>
  <c r="AF123" i="15" s="1"/>
  <c r="AH123" i="15"/>
  <c r="AG123" i="15"/>
  <c r="AA123" i="15"/>
  <c r="W123" i="15"/>
  <c r="V123" i="15"/>
  <c r="Z123" i="15" s="1"/>
  <c r="U123" i="15"/>
  <c r="T123" i="15"/>
  <c r="R123" i="15"/>
  <c r="Q123" i="15"/>
  <c r="X123" i="15" s="1"/>
  <c r="BC122" i="15"/>
  <c r="BA122" i="15"/>
  <c r="AY122" i="15"/>
  <c r="AZ122" i="15" s="1"/>
  <c r="BB122" i="15" s="1"/>
  <c r="AL122" i="15"/>
  <c r="AK122" i="15"/>
  <c r="AJ122" i="15"/>
  <c r="AI122" i="15"/>
  <c r="AH122" i="15"/>
  <c r="AG122" i="15"/>
  <c r="AF122" i="15"/>
  <c r="AA122" i="15"/>
  <c r="W122" i="15"/>
  <c r="R122" i="15" s="1"/>
  <c r="Y122" i="15" s="1"/>
  <c r="BD122" i="15" s="1"/>
  <c r="V122" i="15"/>
  <c r="Z122" i="15" s="1"/>
  <c r="U122" i="15"/>
  <c r="T122" i="15"/>
  <c r="Q122" i="15"/>
  <c r="X122" i="15" s="1"/>
  <c r="BA121" i="15"/>
  <c r="AY121" i="15"/>
  <c r="AZ121" i="15" s="1"/>
  <c r="AK121" i="15"/>
  <c r="AJ121" i="15"/>
  <c r="AL121" i="15" s="1"/>
  <c r="AI121" i="15"/>
  <c r="AH121" i="15"/>
  <c r="BC121" i="15" s="1"/>
  <c r="AG121" i="15"/>
  <c r="AF121" i="15"/>
  <c r="AA121" i="15"/>
  <c r="Z121" i="15"/>
  <c r="X121" i="15"/>
  <c r="W121" i="15"/>
  <c r="R121" i="15" s="1"/>
  <c r="Y121" i="15" s="1"/>
  <c r="BD121" i="15" s="1"/>
  <c r="V121" i="15"/>
  <c r="U121" i="15"/>
  <c r="T121" i="15"/>
  <c r="Q121" i="15"/>
  <c r="AY120" i="15"/>
  <c r="AZ120" i="15" s="1"/>
  <c r="AK120" i="15"/>
  <c r="AJ120" i="15"/>
  <c r="AL120" i="15" s="1"/>
  <c r="AI120" i="15"/>
  <c r="AH120" i="15"/>
  <c r="BC120" i="15" s="1"/>
  <c r="AG120" i="15"/>
  <c r="AF120" i="15"/>
  <c r="AA120" i="15"/>
  <c r="Z120" i="15"/>
  <c r="X120" i="15"/>
  <c r="W120" i="15"/>
  <c r="R120" i="15" s="1"/>
  <c r="Y120" i="15" s="1"/>
  <c r="BD120" i="15" s="1"/>
  <c r="V120" i="15"/>
  <c r="U120" i="15"/>
  <c r="T120" i="15"/>
  <c r="Q120" i="15"/>
  <c r="AZ119" i="15"/>
  <c r="AY119" i="15"/>
  <c r="AK119" i="15"/>
  <c r="AJ119" i="15"/>
  <c r="AL119" i="15" s="1"/>
  <c r="AI119" i="15"/>
  <c r="AH119" i="15"/>
  <c r="AG119" i="15"/>
  <c r="AA119" i="15"/>
  <c r="Z119" i="15"/>
  <c r="W119" i="15"/>
  <c r="R119" i="15" s="1"/>
  <c r="Y119" i="15" s="1"/>
  <c r="BD119" i="15" s="1"/>
  <c r="V119" i="15"/>
  <c r="U119" i="15"/>
  <c r="T119" i="15"/>
  <c r="Q119" i="15"/>
  <c r="X119" i="15" s="1"/>
  <c r="AY118" i="15"/>
  <c r="AZ118" i="15" s="1"/>
  <c r="AL118" i="15"/>
  <c r="AK118" i="15"/>
  <c r="AJ118" i="15"/>
  <c r="AI118" i="15"/>
  <c r="AF118" i="15" s="1"/>
  <c r="AH118" i="15"/>
  <c r="BC118" i="15" s="1"/>
  <c r="AG118" i="15"/>
  <c r="AA118" i="15"/>
  <c r="Z118" i="15"/>
  <c r="X118" i="15"/>
  <c r="W118" i="15"/>
  <c r="V118" i="15"/>
  <c r="U118" i="15"/>
  <c r="T118" i="15"/>
  <c r="R118" i="15"/>
  <c r="Y118" i="15" s="1"/>
  <c r="BD118" i="15" s="1"/>
  <c r="Q118" i="15"/>
  <c r="BC117" i="15"/>
  <c r="BA117" i="15"/>
  <c r="BB117" i="15" s="1"/>
  <c r="AY117" i="15"/>
  <c r="AZ117" i="15" s="1"/>
  <c r="AL117" i="15"/>
  <c r="AK117" i="15"/>
  <c r="AJ117" i="15"/>
  <c r="AI117" i="15"/>
  <c r="AF117" i="15" s="1"/>
  <c r="AH117" i="15"/>
  <c r="AG117" i="15"/>
  <c r="AA117" i="15"/>
  <c r="W117" i="15"/>
  <c r="V117" i="15"/>
  <c r="Z117" i="15" s="1"/>
  <c r="U117" i="15"/>
  <c r="T117" i="15"/>
  <c r="R117" i="15"/>
  <c r="Y117" i="15" s="1"/>
  <c r="BD117" i="15" s="1"/>
  <c r="Q117" i="15"/>
  <c r="X117" i="15" s="1"/>
  <c r="BD116" i="15"/>
  <c r="BC116" i="15"/>
  <c r="BA116" i="15"/>
  <c r="AZ116" i="15"/>
  <c r="AY116" i="15"/>
  <c r="AK116" i="15"/>
  <c r="AJ116" i="15"/>
  <c r="AL116" i="15" s="1"/>
  <c r="AI116" i="15"/>
  <c r="AH116" i="15"/>
  <c r="AG116" i="15"/>
  <c r="AF116" i="15"/>
  <c r="AA116" i="15"/>
  <c r="W116" i="15"/>
  <c r="V116" i="15"/>
  <c r="Z116" i="15" s="1"/>
  <c r="U116" i="15"/>
  <c r="T116" i="15"/>
  <c r="R116" i="15"/>
  <c r="Y116" i="15" s="1"/>
  <c r="Q116" i="15"/>
  <c r="X116" i="15" s="1"/>
  <c r="BC115" i="15"/>
  <c r="AY115" i="15"/>
  <c r="AZ115" i="15" s="1"/>
  <c r="AL115" i="15"/>
  <c r="AK115" i="15"/>
  <c r="AJ115" i="15"/>
  <c r="AI115" i="15"/>
  <c r="BA115" i="15" s="1"/>
  <c r="AH115" i="15"/>
  <c r="AG115" i="15"/>
  <c r="AA115" i="15"/>
  <c r="X115" i="15"/>
  <c r="W115" i="15"/>
  <c r="R115" i="15" s="1"/>
  <c r="Y115" i="15" s="1"/>
  <c r="BD115" i="15" s="1"/>
  <c r="V115" i="15"/>
  <c r="Z115" i="15" s="1"/>
  <c r="U115" i="15"/>
  <c r="T115" i="15"/>
  <c r="Q115" i="15"/>
  <c r="BC114" i="15"/>
  <c r="AZ114" i="15"/>
  <c r="AY114" i="15"/>
  <c r="AL114" i="15"/>
  <c r="AK114" i="15"/>
  <c r="AJ114" i="15"/>
  <c r="AI114" i="15"/>
  <c r="BA114" i="15" s="1"/>
  <c r="BB114" i="15" s="1"/>
  <c r="AH114" i="15"/>
  <c r="AG114" i="15"/>
  <c r="AF114" i="15"/>
  <c r="AA114" i="15"/>
  <c r="X114" i="15"/>
  <c r="W114" i="15"/>
  <c r="R114" i="15" s="1"/>
  <c r="Y114" i="15" s="1"/>
  <c r="BD114" i="15" s="1"/>
  <c r="V114" i="15"/>
  <c r="Z114" i="15" s="1"/>
  <c r="U114" i="15"/>
  <c r="T114" i="15"/>
  <c r="Q114" i="15"/>
  <c r="AZ113" i="15"/>
  <c r="AY113" i="15"/>
  <c r="AK113" i="15"/>
  <c r="AJ113" i="15"/>
  <c r="AL113" i="15" s="1"/>
  <c r="AI113" i="15"/>
  <c r="AH113" i="15"/>
  <c r="BC113" i="15" s="1"/>
  <c r="AG113" i="15"/>
  <c r="AA113" i="15"/>
  <c r="Z113" i="15"/>
  <c r="Y113" i="15"/>
  <c r="BD113" i="15" s="1"/>
  <c r="X113" i="15"/>
  <c r="W113" i="15"/>
  <c r="V113" i="15"/>
  <c r="U113" i="15"/>
  <c r="T113" i="15"/>
  <c r="R113" i="15"/>
  <c r="Q113" i="15"/>
  <c r="AY112" i="15"/>
  <c r="AZ112" i="15" s="1"/>
  <c r="AK112" i="15"/>
  <c r="AJ112" i="15"/>
  <c r="AL112" i="15" s="1"/>
  <c r="AI112" i="15"/>
  <c r="AH112" i="15"/>
  <c r="AG112" i="15"/>
  <c r="AF112" i="15"/>
  <c r="AA112" i="15"/>
  <c r="X112" i="15"/>
  <c r="W112" i="15"/>
  <c r="V112" i="15"/>
  <c r="Z112" i="15" s="1"/>
  <c r="U112" i="15"/>
  <c r="T112" i="15"/>
  <c r="R112" i="15"/>
  <c r="Y112" i="15" s="1"/>
  <c r="BD112" i="15" s="1"/>
  <c r="Q112" i="15"/>
  <c r="BA111" i="15"/>
  <c r="AY111" i="15"/>
  <c r="AZ111" i="15" s="1"/>
  <c r="AK111" i="15"/>
  <c r="AJ111" i="15"/>
  <c r="AL111" i="15" s="1"/>
  <c r="AI111" i="15"/>
  <c r="AF111" i="15" s="1"/>
  <c r="AH111" i="15"/>
  <c r="BC111" i="15" s="1"/>
  <c r="AG111" i="15"/>
  <c r="AA111" i="15"/>
  <c r="W111" i="15"/>
  <c r="R111" i="15" s="1"/>
  <c r="Y111" i="15" s="1"/>
  <c r="BD111" i="15" s="1"/>
  <c r="V111" i="15"/>
  <c r="Z111" i="15" s="1"/>
  <c r="U111" i="15"/>
  <c r="T111" i="15"/>
  <c r="Q111" i="15"/>
  <c r="X111" i="15" s="1"/>
  <c r="BC110" i="15"/>
  <c r="BA110" i="15"/>
  <c r="AY110" i="15"/>
  <c r="AZ110" i="15" s="1"/>
  <c r="BB110" i="15" s="1"/>
  <c r="AL110" i="15"/>
  <c r="AK110" i="15"/>
  <c r="AJ110" i="15"/>
  <c r="AI110" i="15"/>
  <c r="AH110" i="15"/>
  <c r="AG110" i="15"/>
  <c r="AF110" i="15"/>
  <c r="AA110" i="15"/>
  <c r="Z110" i="15"/>
  <c r="W110" i="15"/>
  <c r="V110" i="15"/>
  <c r="U110" i="15"/>
  <c r="T110" i="15"/>
  <c r="R110" i="15"/>
  <c r="Y110" i="15" s="1"/>
  <c r="BD110" i="15" s="1"/>
  <c r="Q110" i="15"/>
  <c r="X110" i="15" s="1"/>
  <c r="BC109" i="15"/>
  <c r="BA109" i="15"/>
  <c r="BB109" i="15" s="1"/>
  <c r="AZ109" i="15"/>
  <c r="AY109" i="15"/>
  <c r="AL109" i="15"/>
  <c r="AK109" i="15"/>
  <c r="AJ109" i="15"/>
  <c r="AI109" i="15"/>
  <c r="AF109" i="15" s="1"/>
  <c r="AH109" i="15"/>
  <c r="AG109" i="15"/>
  <c r="AA109" i="15"/>
  <c r="W109" i="15"/>
  <c r="R109" i="15" s="1"/>
  <c r="V109" i="15"/>
  <c r="Z109" i="15" s="1"/>
  <c r="U109" i="15"/>
  <c r="T109" i="15"/>
  <c r="Q109" i="15"/>
  <c r="X109" i="15" s="1"/>
  <c r="BC108" i="15"/>
  <c r="AZ108" i="15"/>
  <c r="AY108" i="15"/>
  <c r="AL108" i="15"/>
  <c r="AK108" i="15"/>
  <c r="AJ108" i="15"/>
  <c r="AI108" i="15"/>
  <c r="BA108" i="15" s="1"/>
  <c r="BB108" i="15" s="1"/>
  <c r="AH108" i="15"/>
  <c r="AG108" i="15"/>
  <c r="AA108" i="15"/>
  <c r="Z108" i="15"/>
  <c r="Y108" i="15"/>
  <c r="BD108" i="15" s="1"/>
  <c r="X108" i="15"/>
  <c r="W108" i="15"/>
  <c r="R108" i="15" s="1"/>
  <c r="V108" i="15"/>
  <c r="U108" i="15"/>
  <c r="T108" i="15"/>
  <c r="Q108" i="15"/>
  <c r="BC107" i="15"/>
  <c r="AY107" i="15"/>
  <c r="AZ107" i="15" s="1"/>
  <c r="AL107" i="15"/>
  <c r="AK107" i="15"/>
  <c r="AJ107" i="15"/>
  <c r="AI107" i="15"/>
  <c r="AH107" i="15"/>
  <c r="BA107" i="15" s="1"/>
  <c r="BB107" i="15" s="1"/>
  <c r="AG107" i="15"/>
  <c r="AF107" i="15"/>
  <c r="AA107" i="15"/>
  <c r="Z107" i="15"/>
  <c r="X107" i="15"/>
  <c r="W107" i="15"/>
  <c r="R107" i="15" s="1"/>
  <c r="Y107" i="15" s="1"/>
  <c r="BD107" i="15" s="1"/>
  <c r="V107" i="15"/>
  <c r="U107" i="15"/>
  <c r="T107" i="15"/>
  <c r="Q107" i="15"/>
  <c r="AY106" i="15"/>
  <c r="AZ106" i="15" s="1"/>
  <c r="AK106" i="15"/>
  <c r="AJ106" i="15"/>
  <c r="AL106" i="15" s="1"/>
  <c r="AI106" i="15"/>
  <c r="AH106" i="15"/>
  <c r="AG106" i="15"/>
  <c r="AA106" i="15"/>
  <c r="Z106" i="15"/>
  <c r="W106" i="15"/>
  <c r="R106" i="15" s="1"/>
  <c r="Y106" i="15" s="1"/>
  <c r="BD106" i="15" s="1"/>
  <c r="V106" i="15"/>
  <c r="U106" i="15"/>
  <c r="T106" i="15"/>
  <c r="Q106" i="15"/>
  <c r="X106" i="15" s="1"/>
  <c r="AY105" i="15"/>
  <c r="AZ105" i="15" s="1"/>
  <c r="AL105" i="15"/>
  <c r="AK105" i="15"/>
  <c r="AJ105" i="15"/>
  <c r="AI105" i="15"/>
  <c r="AF105" i="15" s="1"/>
  <c r="AH105" i="15"/>
  <c r="BC105" i="15" s="1"/>
  <c r="AG105" i="15"/>
  <c r="AA105" i="15"/>
  <c r="W105" i="15"/>
  <c r="R105" i="15" s="1"/>
  <c r="Y105" i="15" s="1"/>
  <c r="BD105" i="15" s="1"/>
  <c r="V105" i="15"/>
  <c r="Z105" i="15" s="1"/>
  <c r="U105" i="15"/>
  <c r="T105" i="15"/>
  <c r="Q105" i="15"/>
  <c r="X105" i="15" s="1"/>
  <c r="BA104" i="15"/>
  <c r="BB104" i="15" s="1"/>
  <c r="AZ104" i="15"/>
  <c r="AY104" i="15"/>
  <c r="AK104" i="15"/>
  <c r="AJ104" i="15"/>
  <c r="AL104" i="15" s="1"/>
  <c r="AI104" i="15"/>
  <c r="AH104" i="15"/>
  <c r="BC104" i="15" s="1"/>
  <c r="AG104" i="15"/>
  <c r="AF104" i="15"/>
  <c r="AA104" i="15"/>
  <c r="Z104" i="15"/>
  <c r="W104" i="15"/>
  <c r="R104" i="15" s="1"/>
  <c r="Y104" i="15" s="1"/>
  <c r="BD104" i="15" s="1"/>
  <c r="V104" i="15"/>
  <c r="U104" i="15"/>
  <c r="T104" i="15"/>
  <c r="Q104" i="15"/>
  <c r="X104" i="15" s="1"/>
  <c r="BC103" i="15"/>
  <c r="AY103" i="15"/>
  <c r="AZ103" i="15" s="1"/>
  <c r="AL103" i="15"/>
  <c r="AK103" i="15"/>
  <c r="AJ103" i="15"/>
  <c r="AI103" i="15"/>
  <c r="AF103" i="15" s="1"/>
  <c r="AH103" i="15"/>
  <c r="AG103" i="15"/>
  <c r="AA103" i="15"/>
  <c r="W103" i="15"/>
  <c r="V103" i="15"/>
  <c r="Z103" i="15" s="1"/>
  <c r="U103" i="15"/>
  <c r="T103" i="15"/>
  <c r="R103" i="15"/>
  <c r="Y103" i="15" s="1"/>
  <c r="BD103" i="15" s="1"/>
  <c r="Q103" i="15"/>
  <c r="X103" i="15" s="1"/>
  <c r="BC102" i="15"/>
  <c r="BB102" i="15"/>
  <c r="BA102" i="15"/>
  <c r="AY102" i="15"/>
  <c r="AZ102" i="15" s="1"/>
  <c r="AL102" i="15"/>
  <c r="AK102" i="15"/>
  <c r="AJ102" i="15"/>
  <c r="AI102" i="15"/>
  <c r="AH102" i="15"/>
  <c r="AG102" i="15"/>
  <c r="AF102" i="15"/>
  <c r="AA102" i="15"/>
  <c r="W102" i="15"/>
  <c r="R102" i="15" s="1"/>
  <c r="Y102" i="15" s="1"/>
  <c r="BD102" i="15" s="1"/>
  <c r="V102" i="15"/>
  <c r="Z102" i="15" s="1"/>
  <c r="U102" i="15"/>
  <c r="T102" i="15"/>
  <c r="Q102" i="15"/>
  <c r="X102" i="15" s="1"/>
  <c r="BD101" i="15"/>
  <c r="BC101" i="15"/>
  <c r="AY101" i="15"/>
  <c r="AZ101" i="15" s="1"/>
  <c r="AO101" i="15"/>
  <c r="AP101" i="15" s="1"/>
  <c r="AK101" i="15"/>
  <c r="AJ101" i="15"/>
  <c r="AL101" i="15" s="1"/>
  <c r="BH101" i="15" s="1"/>
  <c r="AI101" i="15"/>
  <c r="BN101" i="15" s="1"/>
  <c r="AH101" i="15"/>
  <c r="BM101" i="15" s="1"/>
  <c r="AG101" i="15"/>
  <c r="AA101" i="15"/>
  <c r="BS101" i="15" s="1"/>
  <c r="W101" i="15"/>
  <c r="R101" i="15" s="1"/>
  <c r="V101" i="15"/>
  <c r="Z101" i="15" s="1"/>
  <c r="U101" i="15"/>
  <c r="T101" i="15"/>
  <c r="Q101" i="15"/>
  <c r="X101" i="15" s="1"/>
  <c r="BD100" i="15"/>
  <c r="AY100" i="15"/>
  <c r="AZ100" i="15" s="1"/>
  <c r="AO100" i="15"/>
  <c r="AP100" i="15" s="1"/>
  <c r="AK100" i="15"/>
  <c r="AJ100" i="15"/>
  <c r="AI100" i="15"/>
  <c r="AH100" i="15"/>
  <c r="BC100" i="15" s="1"/>
  <c r="AG100" i="15"/>
  <c r="AA100" i="15"/>
  <c r="W100" i="15"/>
  <c r="R100" i="15" s="1"/>
  <c r="Y100" i="15" s="1"/>
  <c r="V100" i="15"/>
  <c r="Z100" i="15" s="1"/>
  <c r="U100" i="15"/>
  <c r="T100" i="15"/>
  <c r="Q100" i="15"/>
  <c r="X100" i="15" s="1"/>
  <c r="BD99" i="15"/>
  <c r="AY99" i="15"/>
  <c r="AZ99" i="15" s="1"/>
  <c r="AO99" i="15"/>
  <c r="AP99" i="15" s="1"/>
  <c r="AK99" i="15"/>
  <c r="AJ99" i="15"/>
  <c r="AI99" i="15"/>
  <c r="AH99" i="15"/>
  <c r="AG99" i="15"/>
  <c r="AA99" i="15"/>
  <c r="BS99" i="15" s="1"/>
  <c r="Z99" i="15"/>
  <c r="W99" i="15"/>
  <c r="R99" i="15" s="1"/>
  <c r="Y99" i="15" s="1"/>
  <c r="V99" i="15"/>
  <c r="U99" i="15"/>
  <c r="T99" i="15"/>
  <c r="Q99" i="15"/>
  <c r="X99" i="15" s="1"/>
  <c r="BD98" i="15"/>
  <c r="BC98" i="15"/>
  <c r="AY98" i="15"/>
  <c r="AZ98" i="15" s="1"/>
  <c r="AP98" i="15"/>
  <c r="AO98" i="15"/>
  <c r="AK98" i="15"/>
  <c r="AJ98" i="15"/>
  <c r="AL98" i="15" s="1"/>
  <c r="BH98" i="15" s="1"/>
  <c r="AI98" i="15"/>
  <c r="BA98" i="15" s="1"/>
  <c r="BB98" i="15" s="1"/>
  <c r="AH98" i="15"/>
  <c r="AG98" i="15"/>
  <c r="AF98" i="15"/>
  <c r="AA98" i="15"/>
  <c r="W98" i="15"/>
  <c r="V98" i="15"/>
  <c r="Z98" i="15" s="1"/>
  <c r="U98" i="15"/>
  <c r="T98" i="15"/>
  <c r="R98" i="15"/>
  <c r="Y98" i="15" s="1"/>
  <c r="Q98" i="15"/>
  <c r="X98" i="15" s="1"/>
  <c r="BD97" i="15"/>
  <c r="AY97" i="15"/>
  <c r="AZ97" i="15" s="1"/>
  <c r="AO97" i="15"/>
  <c r="AP97" i="15" s="1"/>
  <c r="AK97" i="15"/>
  <c r="AJ97" i="15"/>
  <c r="AI97" i="15"/>
  <c r="AH97" i="15"/>
  <c r="BC97" i="15" s="1"/>
  <c r="AG97" i="15"/>
  <c r="AA97" i="15"/>
  <c r="Z97" i="15"/>
  <c r="W97" i="15"/>
  <c r="R97" i="15" s="1"/>
  <c r="Y97" i="15" s="1"/>
  <c r="V97" i="15"/>
  <c r="U97" i="15"/>
  <c r="T97" i="15"/>
  <c r="Q97" i="15"/>
  <c r="X97" i="15" s="1"/>
  <c r="BD96" i="15"/>
  <c r="BC96" i="15"/>
  <c r="AY96" i="15"/>
  <c r="AZ96" i="15" s="1"/>
  <c r="AP96" i="15"/>
  <c r="AO96" i="15"/>
  <c r="AL96" i="15"/>
  <c r="BH96" i="15" s="1"/>
  <c r="AK96" i="15"/>
  <c r="AJ96" i="15"/>
  <c r="BI96" i="15" s="1"/>
  <c r="BF96" i="15" s="1"/>
  <c r="AI96" i="15"/>
  <c r="AF96" i="15" s="1"/>
  <c r="AH96" i="15"/>
  <c r="AG96" i="15"/>
  <c r="AA96" i="15"/>
  <c r="W96" i="15"/>
  <c r="R96" i="15" s="1"/>
  <c r="V96" i="15"/>
  <c r="Z96" i="15" s="1"/>
  <c r="U96" i="15"/>
  <c r="T96" i="15"/>
  <c r="Q96" i="15"/>
  <c r="X96" i="15" s="1"/>
  <c r="BS95" i="15"/>
  <c r="BD95" i="15"/>
  <c r="BA95" i="15"/>
  <c r="BB95" i="15" s="1"/>
  <c r="AZ95" i="15"/>
  <c r="AY95" i="15"/>
  <c r="AO95" i="15"/>
  <c r="AP95" i="15" s="1"/>
  <c r="AL95" i="15"/>
  <c r="BH95" i="15" s="1"/>
  <c r="AK95" i="15"/>
  <c r="AJ95" i="15"/>
  <c r="BI95" i="15" s="1"/>
  <c r="AI95" i="15"/>
  <c r="BN95" i="15" s="1"/>
  <c r="AH95" i="15"/>
  <c r="BM95" i="15" s="1"/>
  <c r="BP95" i="15" s="1"/>
  <c r="AG95" i="15"/>
  <c r="AF95" i="15"/>
  <c r="AA95" i="15"/>
  <c r="W95" i="15"/>
  <c r="V95" i="15"/>
  <c r="Z95" i="15" s="1"/>
  <c r="U95" i="15"/>
  <c r="T95" i="15"/>
  <c r="R95" i="15"/>
  <c r="Y95" i="15" s="1"/>
  <c r="Q95" i="15"/>
  <c r="X95" i="15" s="1"/>
  <c r="BH94" i="15"/>
  <c r="BG94" i="15"/>
  <c r="BD94" i="15"/>
  <c r="AY94" i="15"/>
  <c r="AZ94" i="15" s="1"/>
  <c r="AO94" i="15"/>
  <c r="AP94" i="15" s="1"/>
  <c r="AL94" i="15"/>
  <c r="AK94" i="15"/>
  <c r="AJ94" i="15"/>
  <c r="BI94" i="15" s="1"/>
  <c r="BF94" i="15" s="1"/>
  <c r="AI94" i="15"/>
  <c r="AH94" i="15"/>
  <c r="BC94" i="15" s="1"/>
  <c r="AG94" i="15"/>
  <c r="AF94" i="15"/>
  <c r="AA94" i="15"/>
  <c r="X94" i="15"/>
  <c r="W94" i="15"/>
  <c r="R94" i="15" s="1"/>
  <c r="Y94" i="15" s="1"/>
  <c r="V94" i="15"/>
  <c r="Z94" i="15" s="1"/>
  <c r="U94" i="15"/>
  <c r="T94" i="15"/>
  <c r="Q94" i="15"/>
  <c r="BD93" i="15"/>
  <c r="BB93" i="15"/>
  <c r="BA93" i="15"/>
  <c r="AZ93" i="15"/>
  <c r="AY93" i="15"/>
  <c r="AO93" i="15"/>
  <c r="AP93" i="15" s="1"/>
  <c r="AL93" i="15"/>
  <c r="BH93" i="15" s="1"/>
  <c r="AK93" i="15"/>
  <c r="AJ93" i="15"/>
  <c r="BI93" i="15" s="1"/>
  <c r="BF93" i="15" s="1"/>
  <c r="AI93" i="15"/>
  <c r="AH93" i="15"/>
  <c r="BC93" i="15" s="1"/>
  <c r="BJ93" i="15" s="1"/>
  <c r="AG93" i="15"/>
  <c r="AF93" i="15"/>
  <c r="AA93" i="15"/>
  <c r="W93" i="15"/>
  <c r="V93" i="15"/>
  <c r="Z93" i="15" s="1"/>
  <c r="U93" i="15"/>
  <c r="T93" i="15"/>
  <c r="R93" i="15"/>
  <c r="Y93" i="15" s="1"/>
  <c r="Q93" i="15"/>
  <c r="X93" i="15" s="1"/>
  <c r="BD92" i="15"/>
  <c r="BA92" i="15"/>
  <c r="AZ92" i="15"/>
  <c r="AY92" i="15"/>
  <c r="AO92" i="15"/>
  <c r="AP92" i="15" s="1"/>
  <c r="AL92" i="15"/>
  <c r="BH92" i="15" s="1"/>
  <c r="AK92" i="15"/>
  <c r="AJ92" i="15"/>
  <c r="BI92" i="15" s="1"/>
  <c r="AI92" i="15"/>
  <c r="BN92" i="15" s="1"/>
  <c r="AH92" i="15"/>
  <c r="BM92" i="15" s="1"/>
  <c r="AG92" i="15"/>
  <c r="AA92" i="15"/>
  <c r="BS92" i="15" s="1"/>
  <c r="W92" i="15"/>
  <c r="V92" i="15"/>
  <c r="Z92" i="15" s="1"/>
  <c r="U92" i="15"/>
  <c r="T92" i="15"/>
  <c r="R92" i="15"/>
  <c r="Y92" i="15" s="1"/>
  <c r="Q92" i="15"/>
  <c r="X92" i="15" s="1"/>
  <c r="BG91" i="15"/>
  <c r="BD91" i="15"/>
  <c r="AY91" i="15"/>
  <c r="AZ91" i="15" s="1"/>
  <c r="AO91" i="15"/>
  <c r="AP91" i="15" s="1"/>
  <c r="AK91" i="15"/>
  <c r="AJ91" i="15"/>
  <c r="AL91" i="15" s="1"/>
  <c r="BH91" i="15" s="1"/>
  <c r="AI91" i="15"/>
  <c r="BA91" i="15" s="1"/>
  <c r="BB91" i="15" s="1"/>
  <c r="AH91" i="15"/>
  <c r="BC91" i="15" s="1"/>
  <c r="BJ91" i="15" s="1"/>
  <c r="AG91" i="15"/>
  <c r="AF91" i="15"/>
  <c r="AA91" i="15"/>
  <c r="X91" i="15"/>
  <c r="W91" i="15"/>
  <c r="R91" i="15" s="1"/>
  <c r="Y91" i="15" s="1"/>
  <c r="V91" i="15"/>
  <c r="Z91" i="15" s="1"/>
  <c r="U91" i="15"/>
  <c r="T91" i="15"/>
  <c r="Q91" i="15"/>
  <c r="BD90" i="15"/>
  <c r="BA90" i="15"/>
  <c r="AY90" i="15"/>
  <c r="AZ90" i="15" s="1"/>
  <c r="AO90" i="15"/>
  <c r="AP90" i="15" s="1"/>
  <c r="AL90" i="15"/>
  <c r="BH90" i="15" s="1"/>
  <c r="AK90" i="15"/>
  <c r="AJ90" i="15"/>
  <c r="BI90" i="15" s="1"/>
  <c r="BF90" i="15" s="1"/>
  <c r="AI90" i="15"/>
  <c r="AH90" i="15"/>
  <c r="BC90" i="15" s="1"/>
  <c r="AG90" i="15"/>
  <c r="AF90" i="15"/>
  <c r="AA90" i="15"/>
  <c r="W90" i="15"/>
  <c r="V90" i="15"/>
  <c r="Z90" i="15" s="1"/>
  <c r="U90" i="15"/>
  <c r="T90" i="15"/>
  <c r="R90" i="15"/>
  <c r="Y90" i="15" s="1"/>
  <c r="Q90" i="15"/>
  <c r="X90" i="15" s="1"/>
  <c r="BG89" i="15"/>
  <c r="BD89" i="15"/>
  <c r="AY89" i="15"/>
  <c r="AZ89" i="15" s="1"/>
  <c r="AO89" i="15"/>
  <c r="AP89" i="15" s="1"/>
  <c r="AL89" i="15"/>
  <c r="BH89" i="15" s="1"/>
  <c r="AK89" i="15"/>
  <c r="AJ89" i="15"/>
  <c r="BI89" i="15" s="1"/>
  <c r="BF89" i="15" s="1"/>
  <c r="AI89" i="15"/>
  <c r="BA89" i="15" s="1"/>
  <c r="AH89" i="15"/>
  <c r="BC89" i="15" s="1"/>
  <c r="AG89" i="15"/>
  <c r="AF89" i="15"/>
  <c r="AA89" i="15"/>
  <c r="Z89" i="15"/>
  <c r="X89" i="15"/>
  <c r="W89" i="15"/>
  <c r="R89" i="15" s="1"/>
  <c r="Y89" i="15" s="1"/>
  <c r="V89" i="15"/>
  <c r="U89" i="15"/>
  <c r="T89" i="15"/>
  <c r="Q89" i="15"/>
  <c r="BL88" i="15"/>
  <c r="BI88" i="15"/>
  <c r="BD88" i="15"/>
  <c r="AY88" i="15"/>
  <c r="AZ88" i="15" s="1"/>
  <c r="AP88" i="15"/>
  <c r="AO88" i="15"/>
  <c r="AK88" i="15"/>
  <c r="AJ88" i="15"/>
  <c r="AL88" i="15" s="1"/>
  <c r="BH88" i="15" s="1"/>
  <c r="AI88" i="15"/>
  <c r="BA88" i="15" s="1"/>
  <c r="BB88" i="15" s="1"/>
  <c r="BT88" i="15" s="1"/>
  <c r="AH88" i="15"/>
  <c r="BC88" i="15" s="1"/>
  <c r="AG88" i="15"/>
  <c r="AF88" i="15"/>
  <c r="AA88" i="15"/>
  <c r="BS88" i="15" s="1"/>
  <c r="Z88" i="15"/>
  <c r="W88" i="15"/>
  <c r="R88" i="15" s="1"/>
  <c r="Y88" i="15" s="1"/>
  <c r="V88" i="15"/>
  <c r="U88" i="15"/>
  <c r="T88" i="15"/>
  <c r="Q88" i="15"/>
  <c r="X88" i="15" s="1"/>
  <c r="BI87" i="15"/>
  <c r="BH87" i="15"/>
  <c r="BD87" i="15"/>
  <c r="BC87" i="15"/>
  <c r="AY87" i="15"/>
  <c r="AZ87" i="15" s="1"/>
  <c r="AO87" i="15"/>
  <c r="AP87" i="15" s="1"/>
  <c r="AL87" i="15"/>
  <c r="AK87" i="15"/>
  <c r="AJ87" i="15"/>
  <c r="BG87" i="15" s="1"/>
  <c r="AI87" i="15"/>
  <c r="BA87" i="15" s="1"/>
  <c r="AH87" i="15"/>
  <c r="BM87" i="15" s="1"/>
  <c r="AG87" i="15"/>
  <c r="AA87" i="15"/>
  <c r="BS87" i="15" s="1"/>
  <c r="Z87" i="15"/>
  <c r="W87" i="15"/>
  <c r="V87" i="15"/>
  <c r="U87" i="15"/>
  <c r="Y87" i="15" s="1"/>
  <c r="T87" i="15"/>
  <c r="R87" i="15"/>
  <c r="Q87" i="15"/>
  <c r="X87" i="15" s="1"/>
  <c r="BI86" i="15"/>
  <c r="BH86" i="15"/>
  <c r="BG86" i="15"/>
  <c r="BD86" i="15"/>
  <c r="BC86" i="15"/>
  <c r="AY86" i="15"/>
  <c r="AZ86" i="15" s="1"/>
  <c r="AP86" i="15"/>
  <c r="AO86" i="15"/>
  <c r="AL86" i="15"/>
  <c r="AK86" i="15"/>
  <c r="AJ86" i="15"/>
  <c r="AI86" i="15"/>
  <c r="BA86" i="15" s="1"/>
  <c r="BB86" i="15" s="1"/>
  <c r="BT86" i="15" s="1"/>
  <c r="AH86" i="15"/>
  <c r="BM86" i="15" s="1"/>
  <c r="AG86" i="15"/>
  <c r="AA86" i="15"/>
  <c r="BS86" i="15" s="1"/>
  <c r="Z86" i="15"/>
  <c r="Y86" i="15"/>
  <c r="X86" i="15"/>
  <c r="W86" i="15"/>
  <c r="R86" i="15" s="1"/>
  <c r="V86" i="15"/>
  <c r="U86" i="15"/>
  <c r="T86" i="15"/>
  <c r="Q86" i="15"/>
  <c r="BD85" i="15"/>
  <c r="AY85" i="15"/>
  <c r="AZ85" i="15" s="1"/>
  <c r="AO85" i="15"/>
  <c r="AP85" i="15" s="1"/>
  <c r="AL85" i="15"/>
  <c r="BH85" i="15" s="1"/>
  <c r="AK85" i="15"/>
  <c r="AJ85" i="15"/>
  <c r="BI85" i="15" s="1"/>
  <c r="BF85" i="15" s="1"/>
  <c r="AI85" i="15"/>
  <c r="AF85" i="15" s="1"/>
  <c r="AH85" i="15"/>
  <c r="BC85" i="15" s="1"/>
  <c r="AG85" i="15"/>
  <c r="AA85" i="15"/>
  <c r="W85" i="15"/>
  <c r="V85" i="15"/>
  <c r="Z85" i="15" s="1"/>
  <c r="U85" i="15"/>
  <c r="T85" i="15"/>
  <c r="R85" i="15"/>
  <c r="Y85" i="15" s="1"/>
  <c r="Q85" i="15"/>
  <c r="X85" i="15" s="1"/>
  <c r="BI84" i="15"/>
  <c r="BF84" i="15" s="1"/>
  <c r="BH84" i="15"/>
  <c r="BG84" i="15"/>
  <c r="BD84" i="15"/>
  <c r="BC84" i="15"/>
  <c r="AY84" i="15"/>
  <c r="AZ84" i="15" s="1"/>
  <c r="AO84" i="15"/>
  <c r="AP84" i="15" s="1"/>
  <c r="AL84" i="15"/>
  <c r="AK84" i="15"/>
  <c r="AJ84" i="15"/>
  <c r="AI84" i="15"/>
  <c r="BA84" i="15" s="1"/>
  <c r="BB84" i="15" s="1"/>
  <c r="AH84" i="15"/>
  <c r="AG84" i="15"/>
  <c r="AF84" i="15"/>
  <c r="AA84" i="15"/>
  <c r="Z84" i="15"/>
  <c r="X84" i="15"/>
  <c r="W84" i="15"/>
  <c r="R84" i="15" s="1"/>
  <c r="Y84" i="15" s="1"/>
  <c r="V84" i="15"/>
  <c r="U84" i="15"/>
  <c r="T84" i="15"/>
  <c r="Q84" i="15"/>
  <c r="BD83" i="15"/>
  <c r="AY83" i="15"/>
  <c r="AZ83" i="15" s="1"/>
  <c r="AP83" i="15"/>
  <c r="AO83" i="15"/>
  <c r="AL83" i="15"/>
  <c r="BH83" i="15" s="1"/>
  <c r="AK83" i="15"/>
  <c r="AJ83" i="15"/>
  <c r="BI83" i="15" s="1"/>
  <c r="BF83" i="15" s="1"/>
  <c r="AI83" i="15"/>
  <c r="AF83" i="15" s="1"/>
  <c r="AH83" i="15"/>
  <c r="BC83" i="15" s="1"/>
  <c r="AG83" i="15"/>
  <c r="AA83" i="15"/>
  <c r="W83" i="15"/>
  <c r="R83" i="15" s="1"/>
  <c r="Y83" i="15" s="1"/>
  <c r="V83" i="15"/>
  <c r="Z83" i="15" s="1"/>
  <c r="U83" i="15"/>
  <c r="T83" i="15"/>
  <c r="Q83" i="15"/>
  <c r="X83" i="15" s="1"/>
  <c r="BS82" i="15"/>
  <c r="BN82" i="15"/>
  <c r="BM82" i="15"/>
  <c r="BD82" i="15"/>
  <c r="AY82" i="15"/>
  <c r="AZ82" i="15" s="1"/>
  <c r="AO82" i="15"/>
  <c r="AP82" i="15" s="1"/>
  <c r="AL82" i="15"/>
  <c r="BH82" i="15" s="1"/>
  <c r="AK82" i="15"/>
  <c r="AJ82" i="15"/>
  <c r="BI82" i="15" s="1"/>
  <c r="AI82" i="15"/>
  <c r="AF82" i="15" s="1"/>
  <c r="AH82" i="15"/>
  <c r="BL82" i="15" s="1"/>
  <c r="AG82" i="15"/>
  <c r="AA82" i="15"/>
  <c r="Z82" i="15"/>
  <c r="W82" i="15"/>
  <c r="R82" i="15" s="1"/>
  <c r="Y82" i="15" s="1"/>
  <c r="V82" i="15"/>
  <c r="U82" i="15"/>
  <c r="T82" i="15"/>
  <c r="Q82" i="15"/>
  <c r="X82" i="15" s="1"/>
  <c r="BH81" i="15"/>
  <c r="BG81" i="15"/>
  <c r="BD81" i="15"/>
  <c r="BA81" i="15"/>
  <c r="AY81" i="15"/>
  <c r="AZ81" i="15" s="1"/>
  <c r="AO81" i="15"/>
  <c r="AP81" i="15" s="1"/>
  <c r="AL81" i="15"/>
  <c r="AK81" i="15"/>
  <c r="AJ81" i="15"/>
  <c r="BI81" i="15" s="1"/>
  <c r="BF81" i="15" s="1"/>
  <c r="AI81" i="15"/>
  <c r="AF81" i="15" s="1"/>
  <c r="AH81" i="15"/>
  <c r="BC81" i="15" s="1"/>
  <c r="AG81" i="15"/>
  <c r="AA81" i="15"/>
  <c r="Y81" i="15"/>
  <c r="X81" i="15"/>
  <c r="W81" i="15"/>
  <c r="V81" i="15"/>
  <c r="Z81" i="15" s="1"/>
  <c r="U81" i="15"/>
  <c r="T81" i="15"/>
  <c r="R81" i="15"/>
  <c r="Q81" i="15"/>
  <c r="BG80" i="15"/>
  <c r="BD80" i="15"/>
  <c r="AZ80" i="15"/>
  <c r="AY80" i="15"/>
  <c r="AO80" i="15"/>
  <c r="AP80" i="15" s="1"/>
  <c r="AK80" i="15"/>
  <c r="AJ80" i="15"/>
  <c r="AL80" i="15" s="1"/>
  <c r="BH80" i="15" s="1"/>
  <c r="AI80" i="15"/>
  <c r="BN80" i="15" s="1"/>
  <c r="AH80" i="15"/>
  <c r="BM80" i="15" s="1"/>
  <c r="AG80" i="15"/>
  <c r="AA80" i="15"/>
  <c r="BS80" i="15" s="1"/>
  <c r="X80" i="15"/>
  <c r="W80" i="15"/>
  <c r="R80" i="15" s="1"/>
  <c r="Y80" i="15" s="1"/>
  <c r="V80" i="15"/>
  <c r="Z80" i="15" s="1"/>
  <c r="U80" i="15"/>
  <c r="T80" i="15"/>
  <c r="Q80" i="15"/>
  <c r="BD79" i="15"/>
  <c r="BC79" i="15"/>
  <c r="AY79" i="15"/>
  <c r="AZ79" i="15" s="1"/>
  <c r="AP79" i="15"/>
  <c r="AO79" i="15"/>
  <c r="AL79" i="15"/>
  <c r="BH79" i="15" s="1"/>
  <c r="AK79" i="15"/>
  <c r="AJ79" i="15"/>
  <c r="BI79" i="15" s="1"/>
  <c r="AI79" i="15"/>
  <c r="BN79" i="15" s="1"/>
  <c r="AH79" i="15"/>
  <c r="BM79" i="15" s="1"/>
  <c r="AG79" i="15"/>
  <c r="AA79" i="15"/>
  <c r="BS79" i="15" s="1"/>
  <c r="W79" i="15"/>
  <c r="R79" i="15" s="1"/>
  <c r="V79" i="15"/>
  <c r="Z79" i="15" s="1"/>
  <c r="U79" i="15"/>
  <c r="T79" i="15"/>
  <c r="Q79" i="15"/>
  <c r="X79" i="15" s="1"/>
  <c r="BD78" i="15"/>
  <c r="BC78" i="15"/>
  <c r="AY78" i="15"/>
  <c r="AZ78" i="15" s="1"/>
  <c r="AP78" i="15"/>
  <c r="AO78" i="15"/>
  <c r="AL78" i="15"/>
  <c r="BH78" i="15" s="1"/>
  <c r="AK78" i="15"/>
  <c r="AJ78" i="15"/>
  <c r="BI78" i="15" s="1"/>
  <c r="AI78" i="15"/>
  <c r="BN78" i="15" s="1"/>
  <c r="AH78" i="15"/>
  <c r="BM78" i="15" s="1"/>
  <c r="AG78" i="15"/>
  <c r="AF78" i="15"/>
  <c r="AA78" i="15"/>
  <c r="BS78" i="15" s="1"/>
  <c r="W78" i="15"/>
  <c r="R78" i="15" s="1"/>
  <c r="V78" i="15"/>
  <c r="Z78" i="15" s="1"/>
  <c r="U78" i="15"/>
  <c r="T78" i="15"/>
  <c r="Q78" i="15"/>
  <c r="X78" i="15" s="1"/>
  <c r="BI77" i="15"/>
  <c r="BF77" i="15" s="1"/>
  <c r="BD77" i="15"/>
  <c r="AY77" i="15"/>
  <c r="AZ77" i="15" s="1"/>
  <c r="AO77" i="15"/>
  <c r="AP77" i="15" s="1"/>
  <c r="AK77" i="15"/>
  <c r="AJ77" i="15"/>
  <c r="AI77" i="15"/>
  <c r="AH77" i="15"/>
  <c r="BC77" i="15" s="1"/>
  <c r="AG77" i="15"/>
  <c r="AA77" i="15"/>
  <c r="Z77" i="15"/>
  <c r="W77" i="15"/>
  <c r="V77" i="15"/>
  <c r="U77" i="15"/>
  <c r="T77" i="15"/>
  <c r="R77" i="15"/>
  <c r="Y77" i="15" s="1"/>
  <c r="Q77" i="15"/>
  <c r="X77" i="15" s="1"/>
  <c r="BN76" i="15"/>
  <c r="BG76" i="15"/>
  <c r="BD76" i="15"/>
  <c r="AY76" i="15"/>
  <c r="AZ76" i="15" s="1"/>
  <c r="AO76" i="15"/>
  <c r="AP76" i="15" s="1"/>
  <c r="AK76" i="15"/>
  <c r="AJ76" i="15"/>
  <c r="AL76" i="15" s="1"/>
  <c r="BH76" i="15" s="1"/>
  <c r="AI76" i="15"/>
  <c r="AH76" i="15"/>
  <c r="AG76" i="15"/>
  <c r="AF76" i="15"/>
  <c r="AA76" i="15"/>
  <c r="BS76" i="15" s="1"/>
  <c r="X76" i="15"/>
  <c r="W76" i="15"/>
  <c r="R76" i="15" s="1"/>
  <c r="Y76" i="15" s="1"/>
  <c r="V76" i="15"/>
  <c r="Z76" i="15" s="1"/>
  <c r="U76" i="15"/>
  <c r="T76" i="15"/>
  <c r="Q76" i="15"/>
  <c r="BD75" i="15"/>
  <c r="BA75" i="15"/>
  <c r="BB75" i="15" s="1"/>
  <c r="AZ75" i="15"/>
  <c r="AY75" i="15"/>
  <c r="AO75" i="15"/>
  <c r="AP75" i="15" s="1"/>
  <c r="AL75" i="15"/>
  <c r="BH75" i="15" s="1"/>
  <c r="AK75" i="15"/>
  <c r="AJ75" i="15"/>
  <c r="BI75" i="15" s="1"/>
  <c r="BF75" i="15" s="1"/>
  <c r="AI75" i="15"/>
  <c r="AH75" i="15"/>
  <c r="BC75" i="15" s="1"/>
  <c r="AG75" i="15"/>
  <c r="AF75" i="15"/>
  <c r="AA75" i="15"/>
  <c r="W75" i="15"/>
  <c r="V75" i="15"/>
  <c r="Z75" i="15" s="1"/>
  <c r="U75" i="15"/>
  <c r="T75" i="15"/>
  <c r="R75" i="15"/>
  <c r="Y75" i="15" s="1"/>
  <c r="Q75" i="15"/>
  <c r="X75" i="15" s="1"/>
  <c r="BD74" i="15"/>
  <c r="BA74" i="15"/>
  <c r="AY74" i="15"/>
  <c r="AZ74" i="15" s="1"/>
  <c r="AO74" i="15"/>
  <c r="AP74" i="15" s="1"/>
  <c r="AL74" i="15"/>
  <c r="BH74" i="15" s="1"/>
  <c r="AK74" i="15"/>
  <c r="AJ74" i="15"/>
  <c r="BI74" i="15" s="1"/>
  <c r="AI74" i="15"/>
  <c r="BN74" i="15" s="1"/>
  <c r="AH74" i="15"/>
  <c r="BM74" i="15" s="1"/>
  <c r="AG74" i="15"/>
  <c r="AA74" i="15"/>
  <c r="BS74" i="15" s="1"/>
  <c r="W74" i="15"/>
  <c r="V74" i="15"/>
  <c r="Z74" i="15" s="1"/>
  <c r="U74" i="15"/>
  <c r="T74" i="15"/>
  <c r="R74" i="15"/>
  <c r="Y74" i="15" s="1"/>
  <c r="Q74" i="15"/>
  <c r="X74" i="15" s="1"/>
  <c r="BD73" i="15"/>
  <c r="AY73" i="15"/>
  <c r="AZ73" i="15" s="1"/>
  <c r="AP73" i="15"/>
  <c r="AO73" i="15"/>
  <c r="AK73" i="15"/>
  <c r="AJ73" i="15"/>
  <c r="AI73" i="15"/>
  <c r="BN73" i="15" s="1"/>
  <c r="AH73" i="15"/>
  <c r="BM73" i="15" s="1"/>
  <c r="AG73" i="15"/>
  <c r="AF73" i="15"/>
  <c r="AA73" i="15"/>
  <c r="BS73" i="15" s="1"/>
  <c r="W73" i="15"/>
  <c r="R73" i="15" s="1"/>
  <c r="Y73" i="15" s="1"/>
  <c r="V73" i="15"/>
  <c r="Z73" i="15" s="1"/>
  <c r="U73" i="15"/>
  <c r="T73" i="15"/>
  <c r="Q73" i="15"/>
  <c r="X73" i="15" s="1"/>
  <c r="BI72" i="15"/>
  <c r="BF72" i="15" s="1"/>
  <c r="BD72" i="15"/>
  <c r="AY72" i="15"/>
  <c r="AZ72" i="15" s="1"/>
  <c r="AO72" i="15"/>
  <c r="AP72" i="15" s="1"/>
  <c r="AL72" i="15"/>
  <c r="BH72" i="15" s="1"/>
  <c r="AK72" i="15"/>
  <c r="AJ72" i="15"/>
  <c r="BG72" i="15" s="1"/>
  <c r="AI72" i="15"/>
  <c r="BA72" i="15" s="1"/>
  <c r="BB72" i="15" s="1"/>
  <c r="BJ72" i="15" s="1"/>
  <c r="AH72" i="15"/>
  <c r="BC72" i="15" s="1"/>
  <c r="AG72" i="15"/>
  <c r="AF72" i="15"/>
  <c r="AA72" i="15"/>
  <c r="W72" i="15"/>
  <c r="R72" i="15" s="1"/>
  <c r="Y72" i="15" s="1"/>
  <c r="V72" i="15"/>
  <c r="Z72" i="15" s="1"/>
  <c r="U72" i="15"/>
  <c r="T72" i="15"/>
  <c r="Q72" i="15"/>
  <c r="X72" i="15" s="1"/>
  <c r="BD71" i="15"/>
  <c r="AY71" i="15"/>
  <c r="AZ71" i="15" s="1"/>
  <c r="AP71" i="15"/>
  <c r="AO71" i="15"/>
  <c r="AK71" i="15"/>
  <c r="AJ71" i="15"/>
  <c r="AI71" i="15"/>
  <c r="AF71" i="15" s="1"/>
  <c r="AH71" i="15"/>
  <c r="AG71" i="15"/>
  <c r="AA71" i="15"/>
  <c r="W71" i="15"/>
  <c r="V71" i="15"/>
  <c r="Z71" i="15" s="1"/>
  <c r="U71" i="15"/>
  <c r="T71" i="15"/>
  <c r="R71" i="15"/>
  <c r="Y71" i="15" s="1"/>
  <c r="Q71" i="15"/>
  <c r="X71" i="15" s="1"/>
  <c r="BS70" i="15"/>
  <c r="BD70" i="15"/>
  <c r="AY70" i="15"/>
  <c r="AZ70" i="15" s="1"/>
  <c r="AO70" i="15"/>
  <c r="AP70" i="15" s="1"/>
  <c r="AL70" i="15"/>
  <c r="BH70" i="15" s="1"/>
  <c r="AK70" i="15"/>
  <c r="AJ70" i="15"/>
  <c r="BI70" i="15" s="1"/>
  <c r="AI70" i="15"/>
  <c r="AF70" i="15" s="1"/>
  <c r="AH70" i="15"/>
  <c r="BM70" i="15" s="1"/>
  <c r="AG70" i="15"/>
  <c r="AA70" i="15"/>
  <c r="X70" i="15"/>
  <c r="W70" i="15"/>
  <c r="V70" i="15"/>
  <c r="Z70" i="15" s="1"/>
  <c r="U70" i="15"/>
  <c r="T70" i="15"/>
  <c r="R70" i="15"/>
  <c r="Y70" i="15" s="1"/>
  <c r="Q70" i="15"/>
  <c r="BI69" i="15"/>
  <c r="BF69" i="15" s="1"/>
  <c r="BG69" i="15"/>
  <c r="BD69" i="15"/>
  <c r="AZ69" i="15"/>
  <c r="AY69" i="15"/>
  <c r="AO69" i="15"/>
  <c r="AP69" i="15" s="1"/>
  <c r="AL69" i="15"/>
  <c r="BH69" i="15" s="1"/>
  <c r="AK69" i="15"/>
  <c r="AJ69" i="15"/>
  <c r="AI69" i="15"/>
  <c r="BA69" i="15" s="1"/>
  <c r="BB69" i="15" s="1"/>
  <c r="AH69" i="15"/>
  <c r="BC69" i="15" s="1"/>
  <c r="AG69" i="15"/>
  <c r="AF69" i="15"/>
  <c r="AA69" i="15"/>
  <c r="Z69" i="15"/>
  <c r="Y69" i="15"/>
  <c r="X69" i="15"/>
  <c r="W69" i="15"/>
  <c r="V69" i="15"/>
  <c r="U69" i="15"/>
  <c r="T69" i="15"/>
  <c r="R69" i="15"/>
  <c r="Q69" i="15"/>
  <c r="BI68" i="15"/>
  <c r="BG68" i="15"/>
  <c r="BD68" i="15"/>
  <c r="BF68" i="15" s="1"/>
  <c r="BA68" i="15"/>
  <c r="BB68" i="15" s="1"/>
  <c r="AZ68" i="15"/>
  <c r="AY68" i="15"/>
  <c r="AO68" i="15"/>
  <c r="AP68" i="15" s="1"/>
  <c r="AL68" i="15"/>
  <c r="BH68" i="15" s="1"/>
  <c r="AK68" i="15"/>
  <c r="AJ68" i="15"/>
  <c r="AI68" i="15"/>
  <c r="AH68" i="15"/>
  <c r="BC68" i="15" s="1"/>
  <c r="BJ68" i="15" s="1"/>
  <c r="AG68" i="15"/>
  <c r="AF68" i="15"/>
  <c r="AA68" i="15"/>
  <c r="W68" i="15"/>
  <c r="V68" i="15"/>
  <c r="Z68" i="15" s="1"/>
  <c r="U68" i="15"/>
  <c r="T68" i="15"/>
  <c r="R68" i="15"/>
  <c r="Y68" i="15" s="1"/>
  <c r="Q68" i="15"/>
  <c r="X68" i="15" s="1"/>
  <c r="BS67" i="15"/>
  <c r="BM67" i="15"/>
  <c r="BD67" i="15"/>
  <c r="AY67" i="15"/>
  <c r="AZ67" i="15" s="1"/>
  <c r="AP67" i="15"/>
  <c r="AO67" i="15"/>
  <c r="AK67" i="15"/>
  <c r="AJ67" i="15"/>
  <c r="AI67" i="15"/>
  <c r="BN67" i="15" s="1"/>
  <c r="AH67" i="15"/>
  <c r="AG67" i="15"/>
  <c r="AF67" i="15"/>
  <c r="AA67" i="15"/>
  <c r="W67" i="15"/>
  <c r="R67" i="15" s="1"/>
  <c r="Y67" i="15" s="1"/>
  <c r="V67" i="15"/>
  <c r="Z67" i="15" s="1"/>
  <c r="U67" i="15"/>
  <c r="T67" i="15"/>
  <c r="Q67" i="15"/>
  <c r="X67" i="15" s="1"/>
  <c r="BS66" i="15"/>
  <c r="BD66" i="15"/>
  <c r="AY66" i="15"/>
  <c r="AZ66" i="15" s="1"/>
  <c r="AO66" i="15"/>
  <c r="AP66" i="15" s="1"/>
  <c r="AK66" i="15"/>
  <c r="AJ66" i="15"/>
  <c r="AI66" i="15"/>
  <c r="AH66" i="15"/>
  <c r="BM66" i="15" s="1"/>
  <c r="AG66" i="15"/>
  <c r="AA66" i="15"/>
  <c r="W66" i="15"/>
  <c r="V66" i="15"/>
  <c r="Z66" i="15" s="1"/>
  <c r="U66" i="15"/>
  <c r="Y66" i="15" s="1"/>
  <c r="T66" i="15"/>
  <c r="R66" i="15"/>
  <c r="Q66" i="15"/>
  <c r="X66" i="15" s="1"/>
  <c r="BI65" i="15"/>
  <c r="BF65" i="15" s="1"/>
  <c r="BD65" i="15"/>
  <c r="AY65" i="15"/>
  <c r="AZ65" i="15" s="1"/>
  <c r="AO65" i="15"/>
  <c r="AP65" i="15" s="1"/>
  <c r="AK65" i="15"/>
  <c r="AJ65" i="15"/>
  <c r="AL65" i="15" s="1"/>
  <c r="BH65" i="15" s="1"/>
  <c r="AI65" i="15"/>
  <c r="AH65" i="15"/>
  <c r="AG65" i="15"/>
  <c r="AA65" i="15"/>
  <c r="Z65" i="15"/>
  <c r="Y65" i="15"/>
  <c r="W65" i="15"/>
  <c r="R65" i="15" s="1"/>
  <c r="V65" i="15"/>
  <c r="U65" i="15"/>
  <c r="T65" i="15"/>
  <c r="Q65" i="15"/>
  <c r="X65" i="15" s="1"/>
  <c r="BD64" i="15"/>
  <c r="AY64" i="15"/>
  <c r="AZ64" i="15" s="1"/>
  <c r="AO64" i="15"/>
  <c r="AP64" i="15" s="1"/>
  <c r="AK64" i="15"/>
  <c r="AJ64" i="15"/>
  <c r="AI64" i="15"/>
  <c r="AH64" i="15"/>
  <c r="AG64" i="15"/>
  <c r="AA64" i="15"/>
  <c r="W64" i="15"/>
  <c r="V64" i="15"/>
  <c r="Z64" i="15" s="1"/>
  <c r="U64" i="15"/>
  <c r="Y64" i="15" s="1"/>
  <c r="T64" i="15"/>
  <c r="R64" i="15"/>
  <c r="Q64" i="15"/>
  <c r="X64" i="15" s="1"/>
  <c r="BI63" i="15"/>
  <c r="BD63" i="15"/>
  <c r="AY63" i="15"/>
  <c r="AZ63" i="15" s="1"/>
  <c r="AO63" i="15"/>
  <c r="AP63" i="15" s="1"/>
  <c r="AK63" i="15"/>
  <c r="AJ63" i="15"/>
  <c r="AL63" i="15" s="1"/>
  <c r="BH63" i="15" s="1"/>
  <c r="AI63" i="15"/>
  <c r="AH63" i="15"/>
  <c r="AG63" i="15"/>
  <c r="AA63" i="15"/>
  <c r="W63" i="15"/>
  <c r="R63" i="15" s="1"/>
  <c r="Y63" i="15" s="1"/>
  <c r="V63" i="15"/>
  <c r="Z63" i="15" s="1"/>
  <c r="U63" i="15"/>
  <c r="T63" i="15"/>
  <c r="Q63" i="15"/>
  <c r="X63" i="15" s="1"/>
  <c r="BN62" i="15"/>
  <c r="BI62" i="15"/>
  <c r="BH62" i="15"/>
  <c r="BG62" i="15"/>
  <c r="BD62" i="15"/>
  <c r="AY62" i="15"/>
  <c r="AZ62" i="15" s="1"/>
  <c r="AP62" i="15"/>
  <c r="AO62" i="15"/>
  <c r="AL62" i="15"/>
  <c r="AK62" i="15"/>
  <c r="AJ62" i="15"/>
  <c r="AI62" i="15"/>
  <c r="AH62" i="15"/>
  <c r="AG62" i="15"/>
  <c r="AA62" i="15"/>
  <c r="BS62" i="15" s="1"/>
  <c r="Z62" i="15"/>
  <c r="Y62" i="15"/>
  <c r="X62" i="15"/>
  <c r="W62" i="15"/>
  <c r="R62" i="15" s="1"/>
  <c r="V62" i="15"/>
  <c r="U62" i="15"/>
  <c r="T62" i="15"/>
  <c r="Q62" i="15"/>
  <c r="BI61" i="15"/>
  <c r="BF61" i="15" s="1"/>
  <c r="BG61" i="15"/>
  <c r="BD61" i="15"/>
  <c r="AY61" i="15"/>
  <c r="AZ61" i="15" s="1"/>
  <c r="AO61" i="15"/>
  <c r="AP61" i="15" s="1"/>
  <c r="AL61" i="15"/>
  <c r="BH61" i="15" s="1"/>
  <c r="AK61" i="15"/>
  <c r="AJ61" i="15"/>
  <c r="AI61" i="15"/>
  <c r="AH61" i="15"/>
  <c r="BC61" i="15" s="1"/>
  <c r="AG61" i="15"/>
  <c r="AA61" i="15"/>
  <c r="Z61" i="15"/>
  <c r="X61" i="15"/>
  <c r="W61" i="15"/>
  <c r="V61" i="15"/>
  <c r="U61" i="15"/>
  <c r="T61" i="15"/>
  <c r="R61" i="15"/>
  <c r="Y61" i="15" s="1"/>
  <c r="Q61" i="15"/>
  <c r="BI60" i="15"/>
  <c r="BF60" i="15" s="1"/>
  <c r="BH60" i="15"/>
  <c r="BG60" i="15"/>
  <c r="BD60" i="15"/>
  <c r="BC60" i="15"/>
  <c r="AY60" i="15"/>
  <c r="AZ60" i="15" s="1"/>
  <c r="BB60" i="15" s="1"/>
  <c r="AP60" i="15"/>
  <c r="AO60" i="15"/>
  <c r="AL60" i="15"/>
  <c r="AK60" i="15"/>
  <c r="AJ60" i="15"/>
  <c r="AI60" i="15"/>
  <c r="BA60" i="15" s="1"/>
  <c r="AH60" i="15"/>
  <c r="AG60" i="15"/>
  <c r="AA60" i="15"/>
  <c r="Z60" i="15"/>
  <c r="X60" i="15"/>
  <c r="W60" i="15"/>
  <c r="R60" i="15" s="1"/>
  <c r="Y60" i="15" s="1"/>
  <c r="V60" i="15"/>
  <c r="U60" i="15"/>
  <c r="T60" i="15"/>
  <c r="Q60" i="15"/>
  <c r="BS59" i="15"/>
  <c r="BN59" i="15"/>
  <c r="BM59" i="15"/>
  <c r="BI59" i="15"/>
  <c r="BH59" i="15"/>
  <c r="BG59" i="15"/>
  <c r="BD59" i="15"/>
  <c r="BB59" i="15"/>
  <c r="BA59" i="15"/>
  <c r="AY59" i="15"/>
  <c r="AZ59" i="15" s="1"/>
  <c r="AO59" i="15"/>
  <c r="AP59" i="15" s="1"/>
  <c r="AL59" i="15"/>
  <c r="AK59" i="15"/>
  <c r="AJ59" i="15"/>
  <c r="AI59" i="15"/>
  <c r="AH59" i="15"/>
  <c r="BL59" i="15" s="1"/>
  <c r="AG59" i="15"/>
  <c r="AF59" i="15"/>
  <c r="AA59" i="15"/>
  <c r="Z59" i="15"/>
  <c r="X59" i="15"/>
  <c r="W59" i="15"/>
  <c r="V59" i="15"/>
  <c r="U59" i="15"/>
  <c r="T59" i="15"/>
  <c r="R59" i="15"/>
  <c r="Y59" i="15" s="1"/>
  <c r="Q59" i="15"/>
  <c r="BI58" i="15"/>
  <c r="BF58" i="15"/>
  <c r="BD58" i="15"/>
  <c r="AY58" i="15"/>
  <c r="AZ58" i="15" s="1"/>
  <c r="AO58" i="15"/>
  <c r="AP58" i="15" s="1"/>
  <c r="AL58" i="15"/>
  <c r="BH58" i="15" s="1"/>
  <c r="AK58" i="15"/>
  <c r="AJ58" i="15"/>
  <c r="BG58" i="15" s="1"/>
  <c r="AI58" i="15"/>
  <c r="AF58" i="15" s="1"/>
  <c r="AH58" i="15"/>
  <c r="BC58" i="15" s="1"/>
  <c r="AG58" i="15"/>
  <c r="AA58" i="15"/>
  <c r="Z58" i="15"/>
  <c r="W58" i="15"/>
  <c r="V58" i="15"/>
  <c r="U58" i="15"/>
  <c r="T58" i="15"/>
  <c r="R58" i="15"/>
  <c r="Y58" i="15" s="1"/>
  <c r="Q58" i="15"/>
  <c r="X58" i="15" s="1"/>
  <c r="BI57" i="15"/>
  <c r="BH57" i="15"/>
  <c r="BG57" i="15"/>
  <c r="BF57" i="15"/>
  <c r="BD57" i="15"/>
  <c r="BA57" i="15"/>
  <c r="BB57" i="15" s="1"/>
  <c r="AY57" i="15"/>
  <c r="AZ57" i="15" s="1"/>
  <c r="AO57" i="15"/>
  <c r="AP57" i="15" s="1"/>
  <c r="AL57" i="15"/>
  <c r="AK57" i="15"/>
  <c r="AJ57" i="15"/>
  <c r="AI57" i="15"/>
  <c r="AH57" i="15"/>
  <c r="BC57" i="15" s="1"/>
  <c r="AG57" i="15"/>
  <c r="AF57" i="15"/>
  <c r="AA57" i="15"/>
  <c r="Z57" i="15"/>
  <c r="X57" i="15"/>
  <c r="W57" i="15"/>
  <c r="V57" i="15"/>
  <c r="U57" i="15"/>
  <c r="T57" i="15"/>
  <c r="R57" i="15"/>
  <c r="Y57" i="15" s="1"/>
  <c r="Q57" i="15"/>
  <c r="BI56" i="15"/>
  <c r="BF56" i="15"/>
  <c r="BD56" i="15"/>
  <c r="AY56" i="15"/>
  <c r="AZ56" i="15" s="1"/>
  <c r="AO56" i="15"/>
  <c r="AP56" i="15" s="1"/>
  <c r="AL56" i="15"/>
  <c r="BH56" i="15" s="1"/>
  <c r="AK56" i="15"/>
  <c r="AJ56" i="15"/>
  <c r="BG56" i="15" s="1"/>
  <c r="AI56" i="15"/>
  <c r="AF56" i="15" s="1"/>
  <c r="AH56" i="15"/>
  <c r="BC56" i="15" s="1"/>
  <c r="AG56" i="15"/>
  <c r="AA56" i="15"/>
  <c r="Z56" i="15"/>
  <c r="W56" i="15"/>
  <c r="V56" i="15"/>
  <c r="U56" i="15"/>
  <c r="T56" i="15"/>
  <c r="R56" i="15"/>
  <c r="Y56" i="15" s="1"/>
  <c r="Q56" i="15"/>
  <c r="X56" i="15" s="1"/>
  <c r="BS55" i="15"/>
  <c r="BM55" i="15"/>
  <c r="BD55" i="15"/>
  <c r="AZ55" i="15"/>
  <c r="AY55" i="15"/>
  <c r="AO55" i="15"/>
  <c r="AP55" i="15" s="1"/>
  <c r="AK55" i="15"/>
  <c r="AJ55" i="15"/>
  <c r="AI55" i="15"/>
  <c r="BN55" i="15" s="1"/>
  <c r="AH55" i="15"/>
  <c r="BC55" i="15" s="1"/>
  <c r="AG55" i="15"/>
  <c r="AF55" i="15"/>
  <c r="AA55" i="15"/>
  <c r="W55" i="15"/>
  <c r="V55" i="15"/>
  <c r="Z55" i="15" s="1"/>
  <c r="U55" i="15"/>
  <c r="T55" i="15"/>
  <c r="R55" i="15"/>
  <c r="Y55" i="15" s="1"/>
  <c r="Q55" i="15"/>
  <c r="X55" i="15" s="1"/>
  <c r="BD54" i="15"/>
  <c r="AY54" i="15"/>
  <c r="AZ54" i="15" s="1"/>
  <c r="AO54" i="15"/>
  <c r="AP54" i="15" s="1"/>
  <c r="AK54" i="15"/>
  <c r="AJ54" i="15"/>
  <c r="AI54" i="15"/>
  <c r="AH54" i="15"/>
  <c r="BM54" i="15" s="1"/>
  <c r="AG54" i="15"/>
  <c r="AA54" i="15"/>
  <c r="BS54" i="15" s="1"/>
  <c r="W54" i="15"/>
  <c r="R54" i="15" s="1"/>
  <c r="Y54" i="15" s="1"/>
  <c r="V54" i="15"/>
  <c r="Z54" i="15" s="1"/>
  <c r="U54" i="15"/>
  <c r="T54" i="15"/>
  <c r="Q54" i="15"/>
  <c r="X54" i="15" s="1"/>
  <c r="BG53" i="15"/>
  <c r="BD53" i="15"/>
  <c r="BC53" i="15"/>
  <c r="AY53" i="15"/>
  <c r="AZ53" i="15" s="1"/>
  <c r="AO53" i="15"/>
  <c r="AP53" i="15" s="1"/>
  <c r="AL53" i="15"/>
  <c r="BH53" i="15" s="1"/>
  <c r="AK53" i="15"/>
  <c r="AJ53" i="15"/>
  <c r="BI53" i="15" s="1"/>
  <c r="BF53" i="15" s="1"/>
  <c r="AI53" i="15"/>
  <c r="BA53" i="15" s="1"/>
  <c r="AH53" i="15"/>
  <c r="AG53" i="15"/>
  <c r="AF53" i="15"/>
  <c r="AA53" i="15"/>
  <c r="W53" i="15"/>
  <c r="R53" i="15" s="1"/>
  <c r="V53" i="15"/>
  <c r="Z53" i="15" s="1"/>
  <c r="U53" i="15"/>
  <c r="T53" i="15"/>
  <c r="Q53" i="15"/>
  <c r="X53" i="15" s="1"/>
  <c r="BD52" i="15"/>
  <c r="AY52" i="15"/>
  <c r="AZ52" i="15" s="1"/>
  <c r="AO52" i="15"/>
  <c r="AP52" i="15" s="1"/>
  <c r="AK52" i="15"/>
  <c r="AJ52" i="15"/>
  <c r="AI52" i="15"/>
  <c r="AH52" i="15"/>
  <c r="AG52" i="15"/>
  <c r="AF52" i="15"/>
  <c r="AA52" i="15"/>
  <c r="W52" i="15"/>
  <c r="R52" i="15" s="1"/>
  <c r="Y52" i="15" s="1"/>
  <c r="V52" i="15"/>
  <c r="Z52" i="15" s="1"/>
  <c r="U52" i="15"/>
  <c r="T52" i="15"/>
  <c r="Q52" i="15"/>
  <c r="X52" i="15" s="1"/>
  <c r="BI51" i="15"/>
  <c r="BD51" i="15"/>
  <c r="AY51" i="15"/>
  <c r="AZ51" i="15" s="1"/>
  <c r="AP51" i="15"/>
  <c r="AO51" i="15"/>
  <c r="AK51" i="15"/>
  <c r="AJ51" i="15"/>
  <c r="BG51" i="15" s="1"/>
  <c r="AI51" i="15"/>
  <c r="AH51" i="15"/>
  <c r="AG51" i="15"/>
  <c r="AA51" i="15"/>
  <c r="BS51" i="15" s="1"/>
  <c r="Z51" i="15"/>
  <c r="W51" i="15"/>
  <c r="R51" i="15" s="1"/>
  <c r="Y51" i="15" s="1"/>
  <c r="V51" i="15"/>
  <c r="U51" i="15"/>
  <c r="T51" i="15"/>
  <c r="Q51" i="15"/>
  <c r="X51" i="15" s="1"/>
  <c r="BS50" i="15"/>
  <c r="BN50" i="15"/>
  <c r="BI50" i="15"/>
  <c r="BD50" i="15"/>
  <c r="AY50" i="15"/>
  <c r="AZ50" i="15" s="1"/>
  <c r="AO50" i="15"/>
  <c r="AP50" i="15" s="1"/>
  <c r="AK50" i="15"/>
  <c r="AJ50" i="15"/>
  <c r="BG50" i="15" s="1"/>
  <c r="AI50" i="15"/>
  <c r="AF50" i="15" s="1"/>
  <c r="AH50" i="15"/>
  <c r="BM50" i="15" s="1"/>
  <c r="AG50" i="15"/>
  <c r="AA50" i="15"/>
  <c r="Z50" i="15"/>
  <c r="Y50" i="15"/>
  <c r="W50" i="15"/>
  <c r="V50" i="15"/>
  <c r="U50" i="15"/>
  <c r="T50" i="15"/>
  <c r="R50" i="15"/>
  <c r="Q50" i="15"/>
  <c r="X50" i="15" s="1"/>
  <c r="BI49" i="15"/>
  <c r="BF49" i="15" s="1"/>
  <c r="BD49" i="15"/>
  <c r="BA49" i="15"/>
  <c r="AY49" i="15"/>
  <c r="AZ49" i="15" s="1"/>
  <c r="BB49" i="15" s="1"/>
  <c r="AO49" i="15"/>
  <c r="AP49" i="15" s="1"/>
  <c r="AK49" i="15"/>
  <c r="AJ49" i="15"/>
  <c r="AL49" i="15" s="1"/>
  <c r="BH49" i="15" s="1"/>
  <c r="AI49" i="15"/>
  <c r="AF49" i="15" s="1"/>
  <c r="AH49" i="15"/>
  <c r="AG49" i="15"/>
  <c r="AA49" i="15"/>
  <c r="Z49" i="15"/>
  <c r="W49" i="15"/>
  <c r="V49" i="15"/>
  <c r="U49" i="15"/>
  <c r="T49" i="15"/>
  <c r="R49" i="15"/>
  <c r="Y49" i="15" s="1"/>
  <c r="Q49" i="15"/>
  <c r="X49" i="15" s="1"/>
  <c r="BI48" i="15"/>
  <c r="BF48" i="15" s="1"/>
  <c r="BD48" i="15"/>
  <c r="AY48" i="15"/>
  <c r="AZ48" i="15" s="1"/>
  <c r="AO48" i="15"/>
  <c r="AP48" i="15" s="1"/>
  <c r="AK48" i="15"/>
  <c r="AJ48" i="15"/>
  <c r="BG48" i="15" s="1"/>
  <c r="AI48" i="15"/>
  <c r="AF48" i="15" s="1"/>
  <c r="AH48" i="15"/>
  <c r="AG48" i="15"/>
  <c r="AA48" i="15"/>
  <c r="Z48" i="15"/>
  <c r="Y48" i="15"/>
  <c r="W48" i="15"/>
  <c r="V48" i="15"/>
  <c r="U48" i="15"/>
  <c r="T48" i="15"/>
  <c r="R48" i="15"/>
  <c r="Q48" i="15"/>
  <c r="X48" i="15" s="1"/>
  <c r="BS47" i="15"/>
  <c r="BR47" i="15"/>
  <c r="BN47" i="15"/>
  <c r="BM47" i="15"/>
  <c r="BL47" i="15"/>
  <c r="BI47" i="15"/>
  <c r="BG47" i="15"/>
  <c r="BD47" i="15"/>
  <c r="AZ47" i="15"/>
  <c r="AY47" i="15"/>
  <c r="AO47" i="15"/>
  <c r="AP47" i="15" s="1"/>
  <c r="AL47" i="15"/>
  <c r="BH47" i="15" s="1"/>
  <c r="AK47" i="15"/>
  <c r="AJ47" i="15"/>
  <c r="AI47" i="15"/>
  <c r="BA47" i="15" s="1"/>
  <c r="BB47" i="15" s="1"/>
  <c r="BT47" i="15" s="1"/>
  <c r="AH47" i="15"/>
  <c r="BC47" i="15" s="1"/>
  <c r="AG47" i="15"/>
  <c r="AF47" i="15"/>
  <c r="AA47" i="15"/>
  <c r="Z47" i="15"/>
  <c r="Y47" i="15"/>
  <c r="X47" i="15"/>
  <c r="W47" i="15"/>
  <c r="V47" i="15"/>
  <c r="U47" i="15"/>
  <c r="T47" i="15"/>
  <c r="R47" i="15"/>
  <c r="Q47" i="15"/>
  <c r="BI46" i="15"/>
  <c r="BG46" i="15"/>
  <c r="BD46" i="15"/>
  <c r="BF46" i="15" s="1"/>
  <c r="BA46" i="15"/>
  <c r="BB46" i="15" s="1"/>
  <c r="AZ46" i="15"/>
  <c r="AY46" i="15"/>
  <c r="AO46" i="15"/>
  <c r="AP46" i="15" s="1"/>
  <c r="AL46" i="15"/>
  <c r="BH46" i="15" s="1"/>
  <c r="AK46" i="15"/>
  <c r="AJ46" i="15"/>
  <c r="AI46" i="15"/>
  <c r="AH46" i="15"/>
  <c r="BC46" i="15" s="1"/>
  <c r="AG46" i="15"/>
  <c r="AF46" i="15"/>
  <c r="AA46" i="15"/>
  <c r="W46" i="15"/>
  <c r="V46" i="15"/>
  <c r="Z46" i="15" s="1"/>
  <c r="U46" i="15"/>
  <c r="T46" i="15"/>
  <c r="R46" i="15"/>
  <c r="Y46" i="15" s="1"/>
  <c r="Q46" i="15"/>
  <c r="X46" i="15" s="1"/>
  <c r="BI45" i="15"/>
  <c r="BF45" i="15" s="1"/>
  <c r="BH45" i="15"/>
  <c r="BG45" i="15"/>
  <c r="BD45" i="15"/>
  <c r="AZ45" i="15"/>
  <c r="AY45" i="15"/>
  <c r="AO45" i="15"/>
  <c r="AP45" i="15" s="1"/>
  <c r="AL45" i="15"/>
  <c r="AK45" i="15"/>
  <c r="AJ45" i="15"/>
  <c r="AI45" i="15"/>
  <c r="BA45" i="15" s="1"/>
  <c r="BB45" i="15" s="1"/>
  <c r="AH45" i="15"/>
  <c r="BC45" i="15" s="1"/>
  <c r="AG45" i="15"/>
  <c r="AF45" i="15"/>
  <c r="AA45" i="15"/>
  <c r="Z45" i="15"/>
  <c r="Y45" i="15"/>
  <c r="X45" i="15"/>
  <c r="W45" i="15"/>
  <c r="V45" i="15"/>
  <c r="U45" i="15"/>
  <c r="T45" i="15"/>
  <c r="R45" i="15"/>
  <c r="Q45" i="15"/>
  <c r="BN44" i="15"/>
  <c r="BM44" i="15"/>
  <c r="BL44" i="15"/>
  <c r="BI44" i="15"/>
  <c r="BG44" i="15"/>
  <c r="BD44" i="15"/>
  <c r="BA44" i="15"/>
  <c r="AY44" i="15"/>
  <c r="AZ44" i="15" s="1"/>
  <c r="AO44" i="15"/>
  <c r="AP44" i="15" s="1"/>
  <c r="AL44" i="15"/>
  <c r="BH44" i="15" s="1"/>
  <c r="AK44" i="15"/>
  <c r="AJ44" i="15"/>
  <c r="AI44" i="15"/>
  <c r="AH44" i="15"/>
  <c r="BC44" i="15" s="1"/>
  <c r="BR44" i="15" s="1"/>
  <c r="AG44" i="15"/>
  <c r="AF44" i="15"/>
  <c r="AA44" i="15"/>
  <c r="BS44" i="15" s="1"/>
  <c r="Z44" i="15"/>
  <c r="X44" i="15"/>
  <c r="W44" i="15"/>
  <c r="R44" i="15" s="1"/>
  <c r="Y44" i="15" s="1"/>
  <c r="V44" i="15"/>
  <c r="U44" i="15"/>
  <c r="T44" i="15"/>
  <c r="Q44" i="15"/>
  <c r="BG43" i="15"/>
  <c r="BD43" i="15"/>
  <c r="BA43" i="15"/>
  <c r="AZ43" i="15"/>
  <c r="AY43" i="15"/>
  <c r="AP43" i="15"/>
  <c r="AO43" i="15"/>
  <c r="AL43" i="15"/>
  <c r="BH43" i="15" s="1"/>
  <c r="AK43" i="15"/>
  <c r="AJ43" i="15"/>
  <c r="BI43" i="15" s="1"/>
  <c r="BF43" i="15" s="1"/>
  <c r="AI43" i="15"/>
  <c r="AH43" i="15"/>
  <c r="BC43" i="15" s="1"/>
  <c r="AG43" i="15"/>
  <c r="AF43" i="15"/>
  <c r="AA43" i="15"/>
  <c r="W43" i="15"/>
  <c r="R43" i="15" s="1"/>
  <c r="Y43" i="15" s="1"/>
  <c r="V43" i="15"/>
  <c r="Z43" i="15" s="1"/>
  <c r="U43" i="15"/>
  <c r="T43" i="15"/>
  <c r="Q43" i="15"/>
  <c r="X43" i="15" s="1"/>
  <c r="BI42" i="15"/>
  <c r="BG42" i="15"/>
  <c r="BF42" i="15"/>
  <c r="BD42" i="15"/>
  <c r="BA42" i="15"/>
  <c r="BB42" i="15" s="1"/>
  <c r="BJ42" i="15" s="1"/>
  <c r="AY42" i="15"/>
  <c r="AZ42" i="15" s="1"/>
  <c r="AO42" i="15"/>
  <c r="AP42" i="15" s="1"/>
  <c r="AL42" i="15"/>
  <c r="BH42" i="15" s="1"/>
  <c r="AK42" i="15"/>
  <c r="AJ42" i="15"/>
  <c r="AI42" i="15"/>
  <c r="AH42" i="15"/>
  <c r="BC42" i="15" s="1"/>
  <c r="AG42" i="15"/>
  <c r="AF42" i="15"/>
  <c r="AA42" i="15"/>
  <c r="Z42" i="15"/>
  <c r="X42" i="15"/>
  <c r="W42" i="15"/>
  <c r="R42" i="15" s="1"/>
  <c r="Y42" i="15" s="1"/>
  <c r="V42" i="15"/>
  <c r="U42" i="15"/>
  <c r="T42" i="15"/>
  <c r="Q42" i="15"/>
  <c r="BG41" i="15"/>
  <c r="BF41" i="15"/>
  <c r="BD41" i="15"/>
  <c r="BA41" i="15"/>
  <c r="AY41" i="15"/>
  <c r="AZ41" i="15" s="1"/>
  <c r="AO41" i="15"/>
  <c r="AP41" i="15" s="1"/>
  <c r="AL41" i="15"/>
  <c r="BH41" i="15" s="1"/>
  <c r="AK41" i="15"/>
  <c r="AJ41" i="15"/>
  <c r="BI41" i="15" s="1"/>
  <c r="AI41" i="15"/>
  <c r="AH41" i="15"/>
  <c r="BC41" i="15" s="1"/>
  <c r="AG41" i="15"/>
  <c r="AF41" i="15"/>
  <c r="AA41" i="15"/>
  <c r="W41" i="15"/>
  <c r="R41" i="15" s="1"/>
  <c r="Y41" i="15" s="1"/>
  <c r="V41" i="15"/>
  <c r="Z41" i="15" s="1"/>
  <c r="U41" i="15"/>
  <c r="T41" i="15"/>
  <c r="Q41" i="15"/>
  <c r="X41" i="15" s="1"/>
  <c r="BI40" i="15"/>
  <c r="BG40" i="15"/>
  <c r="BF40" i="15"/>
  <c r="BD40" i="15"/>
  <c r="BA40" i="15"/>
  <c r="AY40" i="15"/>
  <c r="AZ40" i="15" s="1"/>
  <c r="AO40" i="15"/>
  <c r="AP40" i="15" s="1"/>
  <c r="AL40" i="15"/>
  <c r="BH40" i="15" s="1"/>
  <c r="AK40" i="15"/>
  <c r="AJ40" i="15"/>
  <c r="AI40" i="15"/>
  <c r="AH40" i="15"/>
  <c r="BC40" i="15" s="1"/>
  <c r="AG40" i="15"/>
  <c r="AF40" i="15"/>
  <c r="AA40" i="15"/>
  <c r="Z40" i="15"/>
  <c r="X40" i="15"/>
  <c r="W40" i="15"/>
  <c r="R40" i="15" s="1"/>
  <c r="Y40" i="15" s="1"/>
  <c r="V40" i="15"/>
  <c r="U40" i="15"/>
  <c r="T40" i="15"/>
  <c r="Q40" i="15"/>
  <c r="BM39" i="15"/>
  <c r="BI39" i="15"/>
  <c r="BD39" i="15"/>
  <c r="AZ39" i="15"/>
  <c r="AY39" i="15"/>
  <c r="AP39" i="15"/>
  <c r="AO39" i="15"/>
  <c r="AK39" i="15"/>
  <c r="AJ39" i="15"/>
  <c r="AI39" i="15"/>
  <c r="BN39" i="15" s="1"/>
  <c r="AH39" i="15"/>
  <c r="BC39" i="15" s="1"/>
  <c r="AG39" i="15"/>
  <c r="AF39" i="15"/>
  <c r="AA39" i="15"/>
  <c r="BS39" i="15" s="1"/>
  <c r="W39" i="15"/>
  <c r="R39" i="15" s="1"/>
  <c r="Y39" i="15" s="1"/>
  <c r="V39" i="15"/>
  <c r="Z39" i="15" s="1"/>
  <c r="U39" i="15"/>
  <c r="T39" i="15"/>
  <c r="Q39" i="15"/>
  <c r="X39" i="15" s="1"/>
  <c r="BD38" i="15"/>
  <c r="AY38" i="15"/>
  <c r="AZ38" i="15" s="1"/>
  <c r="AP38" i="15"/>
  <c r="AO38" i="15"/>
  <c r="AK38" i="15"/>
  <c r="AJ38" i="15"/>
  <c r="AI38" i="15"/>
  <c r="AH38" i="15"/>
  <c r="AG38" i="15"/>
  <c r="AF38" i="15"/>
  <c r="AA38" i="15"/>
  <c r="W38" i="15"/>
  <c r="R38" i="15" s="1"/>
  <c r="Y38" i="15" s="1"/>
  <c r="V38" i="15"/>
  <c r="Z38" i="15" s="1"/>
  <c r="U38" i="15"/>
  <c r="T38" i="15"/>
  <c r="Q38" i="15"/>
  <c r="X38" i="15" s="1"/>
  <c r="BI37" i="15"/>
  <c r="BD37" i="15"/>
  <c r="BF37" i="15" s="1"/>
  <c r="AZ37" i="15"/>
  <c r="AY37" i="15"/>
  <c r="AP37" i="15"/>
  <c r="AO37" i="15"/>
  <c r="AK37" i="15"/>
  <c r="AJ37" i="15"/>
  <c r="AI37" i="15"/>
  <c r="AH37" i="15"/>
  <c r="BC37" i="15" s="1"/>
  <c r="AG37" i="15"/>
  <c r="AF37" i="15"/>
  <c r="AA37" i="15"/>
  <c r="Z37" i="15"/>
  <c r="W37" i="15"/>
  <c r="R37" i="15" s="1"/>
  <c r="Y37" i="15" s="1"/>
  <c r="V37" i="15"/>
  <c r="U37" i="15"/>
  <c r="T37" i="15"/>
  <c r="Q37" i="15"/>
  <c r="X37" i="15" s="1"/>
  <c r="BS36" i="15"/>
  <c r="BD36" i="15"/>
  <c r="AY36" i="15"/>
  <c r="AZ36" i="15" s="1"/>
  <c r="AO36" i="15"/>
  <c r="AP36" i="15" s="1"/>
  <c r="AK36" i="15"/>
  <c r="AJ36" i="15"/>
  <c r="AI36" i="15"/>
  <c r="AH36" i="15"/>
  <c r="BM36" i="15" s="1"/>
  <c r="AG36" i="15"/>
  <c r="AA36" i="15"/>
  <c r="W36" i="15"/>
  <c r="R36" i="15" s="1"/>
  <c r="V36" i="15"/>
  <c r="Z36" i="15" s="1"/>
  <c r="U36" i="15"/>
  <c r="Y36" i="15" s="1"/>
  <c r="T36" i="15"/>
  <c r="Q36" i="15"/>
  <c r="X36" i="15" s="1"/>
  <c r="BD35" i="15"/>
  <c r="AY35" i="15"/>
  <c r="AZ35" i="15" s="1"/>
  <c r="AO35" i="15"/>
  <c r="AP35" i="15" s="1"/>
  <c r="AK35" i="15"/>
  <c r="AJ35" i="15"/>
  <c r="AI35" i="15"/>
  <c r="AH35" i="15"/>
  <c r="AG35" i="15"/>
  <c r="AA35" i="15"/>
  <c r="Y35" i="15"/>
  <c r="W35" i="15"/>
  <c r="V35" i="15"/>
  <c r="Z35" i="15" s="1"/>
  <c r="U35" i="15"/>
  <c r="T35" i="15"/>
  <c r="R35" i="15"/>
  <c r="Q35" i="15"/>
  <c r="X35" i="15" s="1"/>
  <c r="BI34" i="15"/>
  <c r="BF34" i="15" s="1"/>
  <c r="BD34" i="15"/>
  <c r="AY34" i="15"/>
  <c r="AZ34" i="15" s="1"/>
  <c r="AO34" i="15"/>
  <c r="AP34" i="15" s="1"/>
  <c r="AK34" i="15"/>
  <c r="AJ34" i="15"/>
  <c r="AI34" i="15"/>
  <c r="AH34" i="15"/>
  <c r="AG34" i="15"/>
  <c r="AA34" i="15"/>
  <c r="W34" i="15"/>
  <c r="R34" i="15" s="1"/>
  <c r="Y34" i="15" s="1"/>
  <c r="V34" i="15"/>
  <c r="Z34" i="15" s="1"/>
  <c r="U34" i="15"/>
  <c r="T34" i="15"/>
  <c r="Q34" i="15"/>
  <c r="X34" i="15" s="1"/>
  <c r="BD33" i="15"/>
  <c r="BC33" i="15"/>
  <c r="AY33" i="15"/>
  <c r="AZ33" i="15" s="1"/>
  <c r="AP33" i="15"/>
  <c r="AO33" i="15"/>
  <c r="AK33" i="15"/>
  <c r="AJ33" i="15"/>
  <c r="AI33" i="15"/>
  <c r="AH33" i="15"/>
  <c r="AG33" i="15"/>
  <c r="AA33" i="15"/>
  <c r="W33" i="15"/>
  <c r="V33" i="15"/>
  <c r="Z33" i="15" s="1"/>
  <c r="U33" i="15"/>
  <c r="Y33" i="15" s="1"/>
  <c r="T33" i="15"/>
  <c r="R33" i="15"/>
  <c r="Q33" i="15"/>
  <c r="X33" i="15" s="1"/>
  <c r="BS32" i="15"/>
  <c r="BN32" i="15"/>
  <c r="BI32" i="15"/>
  <c r="BG32" i="15"/>
  <c r="BD32" i="15"/>
  <c r="AY32" i="15"/>
  <c r="AZ32" i="15" s="1"/>
  <c r="AO32" i="15"/>
  <c r="AP32" i="15" s="1"/>
  <c r="AL32" i="15"/>
  <c r="BH32" i="15" s="1"/>
  <c r="AK32" i="15"/>
  <c r="AJ32" i="15"/>
  <c r="AI32" i="15"/>
  <c r="AH32" i="15"/>
  <c r="AG32" i="15"/>
  <c r="AA32" i="15"/>
  <c r="Z32" i="15"/>
  <c r="X32" i="15"/>
  <c r="W32" i="15"/>
  <c r="V32" i="15"/>
  <c r="U32" i="15"/>
  <c r="Y32" i="15" s="1"/>
  <c r="T32" i="15"/>
  <c r="R32" i="15"/>
  <c r="Q32" i="15"/>
  <c r="BI31" i="15"/>
  <c r="BF31" i="15" s="1"/>
  <c r="BG31" i="15"/>
  <c r="BD31" i="15"/>
  <c r="AY31" i="15"/>
  <c r="AZ31" i="15" s="1"/>
  <c r="AP31" i="15"/>
  <c r="AO31" i="15"/>
  <c r="AL31" i="15"/>
  <c r="BH31" i="15" s="1"/>
  <c r="AK31" i="15"/>
  <c r="AJ31" i="15"/>
  <c r="AI31" i="15"/>
  <c r="AH31" i="15"/>
  <c r="BC31" i="15" s="1"/>
  <c r="AG31" i="15"/>
  <c r="AA31" i="15"/>
  <c r="Z31" i="15"/>
  <c r="Y31" i="15"/>
  <c r="X31" i="15"/>
  <c r="W31" i="15"/>
  <c r="R31" i="15" s="1"/>
  <c r="V31" i="15"/>
  <c r="U31" i="15"/>
  <c r="T31" i="15"/>
  <c r="Q31" i="15"/>
  <c r="BI30" i="15"/>
  <c r="BF30" i="15" s="1"/>
  <c r="BG30" i="15"/>
  <c r="BD30" i="15"/>
  <c r="AY30" i="15"/>
  <c r="AZ30" i="15" s="1"/>
  <c r="AO30" i="15"/>
  <c r="AP30" i="15" s="1"/>
  <c r="AL30" i="15"/>
  <c r="BH30" i="15" s="1"/>
  <c r="AK30" i="15"/>
  <c r="AJ30" i="15"/>
  <c r="AI30" i="15"/>
  <c r="AH30" i="15"/>
  <c r="BC30" i="15" s="1"/>
  <c r="AG30" i="15"/>
  <c r="AA30" i="15"/>
  <c r="Z30" i="15"/>
  <c r="X30" i="15"/>
  <c r="W30" i="15"/>
  <c r="V30" i="15"/>
  <c r="U30" i="15"/>
  <c r="Y30" i="15" s="1"/>
  <c r="T30" i="15"/>
  <c r="R30" i="15"/>
  <c r="Q30" i="15"/>
  <c r="BI29" i="15"/>
  <c r="BF29" i="15" s="1"/>
  <c r="BG29" i="15"/>
  <c r="BD29" i="15"/>
  <c r="BC29" i="15"/>
  <c r="AY29" i="15"/>
  <c r="AZ29" i="15" s="1"/>
  <c r="AP29" i="15"/>
  <c r="AO29" i="15"/>
  <c r="AL29" i="15"/>
  <c r="BH29" i="15" s="1"/>
  <c r="AK29" i="15"/>
  <c r="AJ29" i="15"/>
  <c r="AI29" i="15"/>
  <c r="AH29" i="15"/>
  <c r="AG29" i="15"/>
  <c r="AA29" i="15"/>
  <c r="Z29" i="15"/>
  <c r="X29" i="15"/>
  <c r="W29" i="15"/>
  <c r="R29" i="15" s="1"/>
  <c r="Y29" i="15" s="1"/>
  <c r="V29" i="15"/>
  <c r="U29" i="15"/>
  <c r="T29" i="15"/>
  <c r="Q29" i="15"/>
  <c r="BI28" i="15"/>
  <c r="BF28" i="15" s="1"/>
  <c r="BG28" i="15"/>
  <c r="BD28" i="15"/>
  <c r="BC28" i="15"/>
  <c r="AY28" i="15"/>
  <c r="AZ28" i="15" s="1"/>
  <c r="AO28" i="15"/>
  <c r="AP28" i="15" s="1"/>
  <c r="AL28" i="15"/>
  <c r="BH28" i="15" s="1"/>
  <c r="AK28" i="15"/>
  <c r="AJ28" i="15"/>
  <c r="AI28" i="15"/>
  <c r="AH28" i="15"/>
  <c r="AG28" i="15"/>
  <c r="AA28" i="15"/>
  <c r="Z28" i="15"/>
  <c r="X28" i="15"/>
  <c r="W28" i="15"/>
  <c r="V28" i="15"/>
  <c r="U28" i="15"/>
  <c r="Y28" i="15" s="1"/>
  <c r="T28" i="15"/>
  <c r="R28" i="15"/>
  <c r="Q28" i="15"/>
  <c r="BI27" i="15"/>
  <c r="BF27" i="15" s="1"/>
  <c r="BH27" i="15"/>
  <c r="BG27" i="15"/>
  <c r="BD27" i="15"/>
  <c r="BC27" i="15"/>
  <c r="AY27" i="15"/>
  <c r="AZ27" i="15" s="1"/>
  <c r="AP27" i="15"/>
  <c r="AO27" i="15"/>
  <c r="AL27" i="15"/>
  <c r="AK27" i="15"/>
  <c r="AJ27" i="15"/>
  <c r="AI27" i="15"/>
  <c r="AH27" i="15"/>
  <c r="AG27" i="15"/>
  <c r="AA27" i="15"/>
  <c r="Z27" i="15"/>
  <c r="X27" i="15"/>
  <c r="W27" i="15"/>
  <c r="R27" i="15" s="1"/>
  <c r="Y27" i="15" s="1"/>
  <c r="V27" i="15"/>
  <c r="U27" i="15"/>
  <c r="T27" i="15"/>
  <c r="Q27" i="15"/>
  <c r="BS26" i="15"/>
  <c r="BN26" i="15"/>
  <c r="BI26" i="15"/>
  <c r="BH26" i="15"/>
  <c r="BG26" i="15"/>
  <c r="BD26" i="15"/>
  <c r="AY26" i="15"/>
  <c r="AZ26" i="15" s="1"/>
  <c r="AO26" i="15"/>
  <c r="AP26" i="15" s="1"/>
  <c r="AL26" i="15"/>
  <c r="AK26" i="15"/>
  <c r="AJ26" i="15"/>
  <c r="AI26" i="15"/>
  <c r="AH26" i="15"/>
  <c r="AG26" i="15"/>
  <c r="AF26" i="15"/>
  <c r="AA26" i="15"/>
  <c r="Z26" i="15"/>
  <c r="X26" i="15"/>
  <c r="W26" i="15"/>
  <c r="R26" i="15" s="1"/>
  <c r="Y26" i="15" s="1"/>
  <c r="V26" i="15"/>
  <c r="U26" i="15"/>
  <c r="T26" i="15"/>
  <c r="Q26" i="15"/>
  <c r="BS25" i="15"/>
  <c r="BM25" i="15"/>
  <c r="BL25" i="15"/>
  <c r="BD25" i="15"/>
  <c r="BA25" i="15"/>
  <c r="AZ25" i="15"/>
  <c r="AY25" i="15"/>
  <c r="AO25" i="15"/>
  <c r="AP25" i="15" s="1"/>
  <c r="AL25" i="15"/>
  <c r="BH25" i="15" s="1"/>
  <c r="AK25" i="15"/>
  <c r="AJ25" i="15"/>
  <c r="AI25" i="15"/>
  <c r="BN25" i="15" s="1"/>
  <c r="AH25" i="15"/>
  <c r="AG25" i="15"/>
  <c r="AF25" i="15"/>
  <c r="AA25" i="15"/>
  <c r="W25" i="15"/>
  <c r="V25" i="15"/>
  <c r="Z25" i="15" s="1"/>
  <c r="U25" i="15"/>
  <c r="T25" i="15"/>
  <c r="R25" i="15"/>
  <c r="Y25" i="15" s="1"/>
  <c r="Q25" i="15"/>
  <c r="X25" i="15" s="1"/>
  <c r="BD24" i="15"/>
  <c r="AZ24" i="15"/>
  <c r="AY24" i="15"/>
  <c r="AO24" i="15"/>
  <c r="AP24" i="15" s="1"/>
  <c r="AK24" i="15"/>
  <c r="AJ24" i="15"/>
  <c r="BG24" i="15" s="1"/>
  <c r="AI24" i="15"/>
  <c r="AH24" i="15"/>
  <c r="AG24" i="15"/>
  <c r="AF24" i="15"/>
  <c r="AA24" i="15"/>
  <c r="W24" i="15"/>
  <c r="V24" i="15"/>
  <c r="Z24" i="15" s="1"/>
  <c r="U24" i="15"/>
  <c r="T24" i="15"/>
  <c r="R24" i="15"/>
  <c r="Y24" i="15" s="1"/>
  <c r="Q24" i="15"/>
  <c r="X24" i="15" s="1"/>
  <c r="BG23" i="15"/>
  <c r="BD23" i="15"/>
  <c r="BA23" i="15"/>
  <c r="BB23" i="15" s="1"/>
  <c r="AZ23" i="15"/>
  <c r="AY23" i="15"/>
  <c r="AO23" i="15"/>
  <c r="AP23" i="15" s="1"/>
  <c r="AL23" i="15"/>
  <c r="BH23" i="15" s="1"/>
  <c r="AK23" i="15"/>
  <c r="AJ23" i="15"/>
  <c r="AI23" i="15"/>
  <c r="AH23" i="15"/>
  <c r="AG23" i="15"/>
  <c r="AF23" i="15"/>
  <c r="AA23" i="15"/>
  <c r="W23" i="15"/>
  <c r="V23" i="15"/>
  <c r="Z23" i="15" s="1"/>
  <c r="U23" i="15"/>
  <c r="T23" i="15"/>
  <c r="R23" i="15"/>
  <c r="Y23" i="15" s="1"/>
  <c r="Q23" i="15"/>
  <c r="X23" i="15" s="1"/>
  <c r="BG22" i="15"/>
  <c r="BD22" i="15"/>
  <c r="BA22" i="15"/>
  <c r="BB22" i="15" s="1"/>
  <c r="AZ22" i="15"/>
  <c r="AY22" i="15"/>
  <c r="AO22" i="15"/>
  <c r="AP22" i="15" s="1"/>
  <c r="AL22" i="15"/>
  <c r="BH22" i="15" s="1"/>
  <c r="AK22" i="15"/>
  <c r="AJ22" i="15"/>
  <c r="BI22" i="15" s="1"/>
  <c r="AI22" i="15"/>
  <c r="AH22" i="15"/>
  <c r="BC22" i="15" s="1"/>
  <c r="AG22" i="15"/>
  <c r="AF22" i="15"/>
  <c r="AA22" i="15"/>
  <c r="X22" i="15"/>
  <c r="W22" i="15"/>
  <c r="V22" i="15"/>
  <c r="Z22" i="15" s="1"/>
  <c r="U22" i="15"/>
  <c r="T22" i="15"/>
  <c r="R22" i="15"/>
  <c r="Y22" i="15" s="1"/>
  <c r="Q22" i="15"/>
  <c r="BL21" i="15"/>
  <c r="BD21" i="15"/>
  <c r="AY21" i="15"/>
  <c r="AZ21" i="15" s="1"/>
  <c r="AP21" i="15"/>
  <c r="AO21" i="15"/>
  <c r="AK21" i="15"/>
  <c r="AJ21" i="15"/>
  <c r="AI21" i="15"/>
  <c r="AH21" i="15"/>
  <c r="BM21" i="15" s="1"/>
  <c r="AG21" i="15"/>
  <c r="AF21" i="15"/>
  <c r="AA21" i="15"/>
  <c r="BS21" i="15" s="1"/>
  <c r="W21" i="15"/>
  <c r="R21" i="15" s="1"/>
  <c r="V21" i="15"/>
  <c r="Z21" i="15" s="1"/>
  <c r="U21" i="15"/>
  <c r="T21" i="15"/>
  <c r="Q21" i="15"/>
  <c r="X21" i="15" s="1"/>
  <c r="BG20" i="15"/>
  <c r="BD20" i="15"/>
  <c r="AZ20" i="15"/>
  <c r="AY20" i="15"/>
  <c r="AO20" i="15"/>
  <c r="AP20" i="15" s="1"/>
  <c r="AL20" i="15"/>
  <c r="BH20" i="15" s="1"/>
  <c r="AK20" i="15"/>
  <c r="AJ20" i="15"/>
  <c r="BI20" i="15" s="1"/>
  <c r="BF20" i="15" s="1"/>
  <c r="AI20" i="15"/>
  <c r="BA20" i="15" s="1"/>
  <c r="BB20" i="15" s="1"/>
  <c r="AH20" i="15"/>
  <c r="AG20" i="15"/>
  <c r="AF20" i="15"/>
  <c r="AA20" i="15"/>
  <c r="W20" i="15"/>
  <c r="R20" i="15" s="1"/>
  <c r="Y20" i="15" s="1"/>
  <c r="V20" i="15"/>
  <c r="Z20" i="15" s="1"/>
  <c r="U20" i="15"/>
  <c r="T20" i="15"/>
  <c r="Q20" i="15"/>
  <c r="X20" i="15" s="1"/>
  <c r="BD19" i="15"/>
  <c r="AZ19" i="15"/>
  <c r="AY19" i="15"/>
  <c r="AP19" i="15"/>
  <c r="AO19" i="15"/>
  <c r="AK19" i="15"/>
  <c r="AJ19" i="15"/>
  <c r="AI19" i="15"/>
  <c r="AH19" i="15"/>
  <c r="AG19" i="15"/>
  <c r="AF19" i="15"/>
  <c r="AA19" i="15"/>
  <c r="W19" i="15"/>
  <c r="R19" i="15" s="1"/>
  <c r="Y19" i="15" s="1"/>
  <c r="V19" i="15"/>
  <c r="Z19" i="15" s="1"/>
  <c r="U19" i="15"/>
  <c r="T19" i="15"/>
  <c r="Q19" i="15"/>
  <c r="X19" i="15" s="1"/>
  <c r="BD18" i="15"/>
  <c r="AY18" i="15"/>
  <c r="AZ18" i="15" s="1"/>
  <c r="AP18" i="15"/>
  <c r="AO18" i="15"/>
  <c r="AK18" i="15"/>
  <c r="AJ18" i="15"/>
  <c r="AI18" i="15"/>
  <c r="AH18" i="15"/>
  <c r="AG18" i="15"/>
  <c r="AA18" i="15"/>
  <c r="BS18" i="15" s="1"/>
  <c r="W18" i="15"/>
  <c r="R18" i="15" s="1"/>
  <c r="Y18" i="15" s="1"/>
  <c r="V18" i="15"/>
  <c r="Z18" i="15" s="1"/>
  <c r="U18" i="15"/>
  <c r="T18" i="15"/>
  <c r="Q18" i="15"/>
  <c r="X18" i="15" s="1"/>
  <c r="BD17" i="15"/>
  <c r="AY17" i="15"/>
  <c r="AZ17" i="15" s="1"/>
  <c r="AP17" i="15"/>
  <c r="AO17" i="15"/>
  <c r="AK17" i="15"/>
  <c r="AJ17" i="15"/>
  <c r="AI17" i="15"/>
  <c r="AF17" i="15" s="1"/>
  <c r="AH17" i="15"/>
  <c r="BC17" i="15" s="1"/>
  <c r="AG17" i="15"/>
  <c r="AA17" i="15"/>
  <c r="W17" i="15"/>
  <c r="R17" i="15" s="1"/>
  <c r="Y17" i="15" s="1"/>
  <c r="V17" i="15"/>
  <c r="Z17" i="15" s="1"/>
  <c r="U17" i="15"/>
  <c r="T17" i="15"/>
  <c r="Q17" i="15"/>
  <c r="X17" i="15" s="1"/>
  <c r="BD16" i="15"/>
  <c r="AY16" i="15"/>
  <c r="AZ16" i="15" s="1"/>
  <c r="AP16" i="15"/>
  <c r="AO16" i="15"/>
  <c r="AK16" i="15"/>
  <c r="AJ16" i="15"/>
  <c r="AI16" i="15"/>
  <c r="AH16" i="15"/>
  <c r="AG16" i="15"/>
  <c r="AA16" i="15"/>
  <c r="W16" i="15"/>
  <c r="R16" i="15" s="1"/>
  <c r="Y16" i="15" s="1"/>
  <c r="V16" i="15"/>
  <c r="Z16" i="15" s="1"/>
  <c r="U16" i="15"/>
  <c r="T16" i="15"/>
  <c r="Q16" i="15"/>
  <c r="X16" i="15" s="1"/>
  <c r="BD15" i="15"/>
  <c r="AY15" i="15"/>
  <c r="AZ15" i="15" s="1"/>
  <c r="AP15" i="15"/>
  <c r="AO15" i="15"/>
  <c r="AK15" i="15"/>
  <c r="AJ15" i="15"/>
  <c r="AI15" i="15"/>
  <c r="AF15" i="15" s="1"/>
  <c r="AH15" i="15"/>
  <c r="BC15" i="15" s="1"/>
  <c r="AG15" i="15"/>
  <c r="AA15" i="15"/>
  <c r="W15" i="15"/>
  <c r="R15" i="15" s="1"/>
  <c r="Y15" i="15" s="1"/>
  <c r="V15" i="15"/>
  <c r="Z15" i="15" s="1"/>
  <c r="U15" i="15"/>
  <c r="T15" i="15"/>
  <c r="Q15" i="15"/>
  <c r="X15" i="15" s="1"/>
  <c r="BS14" i="15"/>
  <c r="BM14" i="15"/>
  <c r="BI14" i="15"/>
  <c r="BD14" i="15"/>
  <c r="AY14" i="15"/>
  <c r="AZ14" i="15" s="1"/>
  <c r="AO14" i="15"/>
  <c r="AP14" i="15" s="1"/>
  <c r="AK14" i="15"/>
  <c r="AJ14" i="15"/>
  <c r="AL14" i="15" s="1"/>
  <c r="BH14" i="15" s="1"/>
  <c r="AI14" i="15"/>
  <c r="AH14" i="15"/>
  <c r="BL14" i="15" s="1"/>
  <c r="AG14" i="15"/>
  <c r="AA14" i="15"/>
  <c r="W14" i="15"/>
  <c r="V14" i="15"/>
  <c r="Z14" i="15" s="1"/>
  <c r="U14" i="15"/>
  <c r="T14" i="15"/>
  <c r="R14" i="15"/>
  <c r="Y14" i="15" s="1"/>
  <c r="Q14" i="15"/>
  <c r="X14" i="15" s="1"/>
  <c r="BD13" i="15"/>
  <c r="AY13" i="15"/>
  <c r="AZ13" i="15" s="1"/>
  <c r="AP13" i="15"/>
  <c r="AO13" i="15"/>
  <c r="AK13" i="15"/>
  <c r="AJ13" i="15"/>
  <c r="BI13" i="15" s="1"/>
  <c r="BF13" i="15" s="1"/>
  <c r="AI13" i="15"/>
  <c r="AF13" i="15" s="1"/>
  <c r="AH13" i="15"/>
  <c r="AG13" i="15"/>
  <c r="AA13" i="15"/>
  <c r="Z13" i="15"/>
  <c r="W13" i="15"/>
  <c r="V13" i="15"/>
  <c r="U13" i="15"/>
  <c r="T13" i="15"/>
  <c r="R13" i="15"/>
  <c r="Y13" i="15" s="1"/>
  <c r="Q13" i="15"/>
  <c r="X13" i="15" s="1"/>
  <c r="BI12" i="15"/>
  <c r="BF12" i="15" s="1"/>
  <c r="BH12" i="15"/>
  <c r="BD12" i="15"/>
  <c r="BC12" i="15"/>
  <c r="BA12" i="15"/>
  <c r="AY12" i="15"/>
  <c r="AZ12" i="15" s="1"/>
  <c r="BB12" i="15" s="1"/>
  <c r="AP12" i="15"/>
  <c r="AO12" i="15"/>
  <c r="AK12" i="15"/>
  <c r="AJ12" i="15"/>
  <c r="AL12" i="15" s="1"/>
  <c r="AI12" i="15"/>
  <c r="AF12" i="15" s="1"/>
  <c r="AH12" i="15"/>
  <c r="AG12" i="15"/>
  <c r="AA12" i="15"/>
  <c r="W12" i="15"/>
  <c r="V12" i="15"/>
  <c r="Z12" i="15" s="1"/>
  <c r="U12" i="15"/>
  <c r="T12" i="15"/>
  <c r="R12" i="15"/>
  <c r="Y12" i="15" s="1"/>
  <c r="Q12" i="15"/>
  <c r="X12" i="15" s="1"/>
  <c r="BS11" i="15"/>
  <c r="BN11" i="15"/>
  <c r="BL11" i="15"/>
  <c r="BI11" i="15"/>
  <c r="BG11" i="15"/>
  <c r="BD11" i="15"/>
  <c r="AZ11" i="15"/>
  <c r="AY11" i="15"/>
  <c r="AO11" i="15"/>
  <c r="AP11" i="15" s="1"/>
  <c r="AL11" i="15"/>
  <c r="BH11" i="15" s="1"/>
  <c r="AK11" i="15"/>
  <c r="AJ11" i="15"/>
  <c r="AI11" i="15"/>
  <c r="AH11" i="15"/>
  <c r="BM11" i="15" s="1"/>
  <c r="AG11" i="15"/>
  <c r="AF11" i="15"/>
  <c r="AA11" i="15"/>
  <c r="Y11" i="15"/>
  <c r="X11" i="15"/>
  <c r="W11" i="15"/>
  <c r="V11" i="15"/>
  <c r="Z11" i="15" s="1"/>
  <c r="U11" i="15"/>
  <c r="T11" i="15"/>
  <c r="R11" i="15"/>
  <c r="Q11" i="15"/>
  <c r="BN10" i="15"/>
  <c r="BM10" i="15"/>
  <c r="BI10" i="15"/>
  <c r="BG10" i="15"/>
  <c r="BD10" i="15"/>
  <c r="BA10" i="15"/>
  <c r="AY10" i="15"/>
  <c r="AZ10" i="15" s="1"/>
  <c r="AO10" i="15"/>
  <c r="AP10" i="15" s="1"/>
  <c r="AL10" i="15"/>
  <c r="BH10" i="15" s="1"/>
  <c r="AK10" i="15"/>
  <c r="AJ10" i="15"/>
  <c r="AI10" i="15"/>
  <c r="AH10" i="15"/>
  <c r="BL10" i="15" s="1"/>
  <c r="AG10" i="15"/>
  <c r="AF10" i="15"/>
  <c r="AA10" i="15"/>
  <c r="BS10" i="15" s="1"/>
  <c r="W10" i="15"/>
  <c r="V10" i="15"/>
  <c r="Z10" i="15" s="1"/>
  <c r="U10" i="15"/>
  <c r="T10" i="15"/>
  <c r="R10" i="15"/>
  <c r="Y10" i="15" s="1"/>
  <c r="Q10" i="15"/>
  <c r="X10" i="15" s="1"/>
  <c r="BI9" i="15"/>
  <c r="BG9" i="15"/>
  <c r="BF9" i="15"/>
  <c r="BD9" i="15"/>
  <c r="BA9" i="15"/>
  <c r="BB9" i="15" s="1"/>
  <c r="BJ9" i="15" s="1"/>
  <c r="AY9" i="15"/>
  <c r="AZ9" i="15" s="1"/>
  <c r="AO9" i="15"/>
  <c r="AP9" i="15" s="1"/>
  <c r="AL9" i="15"/>
  <c r="BH9" i="15" s="1"/>
  <c r="AK9" i="15"/>
  <c r="AJ9" i="15"/>
  <c r="AI9" i="15"/>
  <c r="AH9" i="15"/>
  <c r="BC9" i="15" s="1"/>
  <c r="AG9" i="15"/>
  <c r="AF9" i="15"/>
  <c r="AA9" i="15"/>
  <c r="Z9" i="15"/>
  <c r="X9" i="15"/>
  <c r="W9" i="15"/>
  <c r="V9" i="15"/>
  <c r="U9" i="15"/>
  <c r="T9" i="15"/>
  <c r="R9" i="15"/>
  <c r="Y9" i="15" s="1"/>
  <c r="Q9" i="15"/>
  <c r="BI8" i="15"/>
  <c r="BG8" i="15"/>
  <c r="BF8" i="15"/>
  <c r="BD8" i="15"/>
  <c r="BA8" i="15"/>
  <c r="AY8" i="15"/>
  <c r="AZ8" i="15" s="1"/>
  <c r="AO8" i="15"/>
  <c r="AP8" i="15" s="1"/>
  <c r="AL8" i="15"/>
  <c r="BH8" i="15" s="1"/>
  <c r="AK8" i="15"/>
  <c r="AJ8" i="15"/>
  <c r="AI8" i="15"/>
  <c r="AH8" i="15"/>
  <c r="BC8" i="15" s="1"/>
  <c r="AG8" i="15"/>
  <c r="AF8" i="15"/>
  <c r="AA8" i="15"/>
  <c r="X8" i="15"/>
  <c r="W8" i="15"/>
  <c r="R8" i="15" s="1"/>
  <c r="Y8" i="15" s="1"/>
  <c r="V8" i="15"/>
  <c r="Z8" i="15" s="1"/>
  <c r="U8" i="15"/>
  <c r="T8" i="15"/>
  <c r="Q8" i="15"/>
  <c r="BI7" i="15"/>
  <c r="BG7" i="15"/>
  <c r="BF7" i="15"/>
  <c r="BD7" i="15"/>
  <c r="AY7" i="15"/>
  <c r="AZ7" i="15" s="1"/>
  <c r="AO7" i="15"/>
  <c r="AP7" i="15" s="1"/>
  <c r="AL7" i="15"/>
  <c r="BH7" i="15" s="1"/>
  <c r="AK7" i="15"/>
  <c r="AJ7" i="15"/>
  <c r="AI7" i="15"/>
  <c r="AH7" i="15"/>
  <c r="BC7" i="15" s="1"/>
  <c r="AG7" i="15"/>
  <c r="AF7" i="15"/>
  <c r="AA7" i="15"/>
  <c r="Z7" i="15"/>
  <c r="X7" i="15"/>
  <c r="W7" i="15"/>
  <c r="R7" i="15" s="1"/>
  <c r="Y7" i="15" s="1"/>
  <c r="V7" i="15"/>
  <c r="U7" i="15"/>
  <c r="T7" i="15"/>
  <c r="Q7" i="15"/>
  <c r="BM6" i="15"/>
  <c r="BL6" i="15"/>
  <c r="BI6" i="15"/>
  <c r="BD6" i="15"/>
  <c r="BA6" i="15"/>
  <c r="AZ6" i="15"/>
  <c r="AY6" i="15"/>
  <c r="AP6" i="15"/>
  <c r="AO6" i="15"/>
  <c r="AK6" i="15"/>
  <c r="AJ6" i="15"/>
  <c r="AI6" i="15"/>
  <c r="BN6" i="15" s="1"/>
  <c r="AH6" i="15"/>
  <c r="BC6" i="15" s="1"/>
  <c r="AG6" i="15"/>
  <c r="AF6" i="15"/>
  <c r="AA6" i="15"/>
  <c r="BS6" i="15" s="1"/>
  <c r="Z6" i="15"/>
  <c r="W6" i="15"/>
  <c r="V6" i="15"/>
  <c r="U6" i="15"/>
  <c r="T6" i="15"/>
  <c r="R6" i="15"/>
  <c r="Y6" i="15" s="1"/>
  <c r="Q6" i="15"/>
  <c r="X6" i="15" s="1"/>
  <c r="BI5" i="15"/>
  <c r="BF5" i="15" s="1"/>
  <c r="BD5" i="15"/>
  <c r="BA5" i="15"/>
  <c r="AZ5" i="15"/>
  <c r="AY5" i="15"/>
  <c r="AP5" i="15"/>
  <c r="AO5" i="15"/>
  <c r="AK5" i="15"/>
  <c r="AJ5" i="15"/>
  <c r="AI5" i="15"/>
  <c r="AH5" i="15"/>
  <c r="AG5" i="15"/>
  <c r="AF5" i="15"/>
  <c r="AA5" i="15"/>
  <c r="W5" i="15"/>
  <c r="V5" i="15"/>
  <c r="Z5" i="15" s="1"/>
  <c r="U5" i="15"/>
  <c r="T5" i="15"/>
  <c r="R5" i="15"/>
  <c r="Y5" i="15" s="1"/>
  <c r="Q5" i="15"/>
  <c r="X5" i="15" s="1"/>
  <c r="BI4" i="15"/>
  <c r="BF4" i="15"/>
  <c r="BD4" i="15"/>
  <c r="AZ4" i="15"/>
  <c r="AY4" i="15"/>
  <c r="AP4" i="15"/>
  <c r="AO4" i="15"/>
  <c r="AK4" i="15"/>
  <c r="AJ4" i="15"/>
  <c r="AI4" i="15"/>
  <c r="AH4" i="15"/>
  <c r="BC4" i="15" s="1"/>
  <c r="AG4" i="15"/>
  <c r="AF4" i="15"/>
  <c r="AA4" i="15"/>
  <c r="W4" i="15"/>
  <c r="V4" i="15"/>
  <c r="Z4" i="15" s="1"/>
  <c r="U4" i="15"/>
  <c r="T4" i="15"/>
  <c r="R4" i="15"/>
  <c r="Y4" i="15" s="1"/>
  <c r="Q4" i="15"/>
  <c r="X4" i="15" s="1"/>
  <c r="BD3" i="15"/>
  <c r="AY3" i="15"/>
  <c r="AZ3" i="15" s="1"/>
  <c r="AP3" i="15"/>
  <c r="AO3" i="15"/>
  <c r="AK3" i="15"/>
  <c r="AJ3" i="15"/>
  <c r="AI3" i="15"/>
  <c r="AH3" i="15"/>
  <c r="BM3" i="15" s="1"/>
  <c r="AG3" i="15"/>
  <c r="AF3" i="15"/>
  <c r="AA3" i="15"/>
  <c r="BS3" i="15" s="1"/>
  <c r="Z3" i="15"/>
  <c r="W3" i="15"/>
  <c r="R3" i="15" s="1"/>
  <c r="Y3" i="15" s="1"/>
  <c r="V3" i="15"/>
  <c r="U3" i="15"/>
  <c r="T3" i="15"/>
  <c r="Q3" i="15"/>
  <c r="X3" i="15" s="1"/>
  <c r="BN2" i="15"/>
  <c r="BI2" i="15"/>
  <c r="BH2" i="15"/>
  <c r="BG2" i="15"/>
  <c r="BD2" i="15"/>
  <c r="BC2" i="15"/>
  <c r="AY2" i="15"/>
  <c r="AZ2" i="15" s="1"/>
  <c r="AP2" i="15"/>
  <c r="AO2" i="15"/>
  <c r="AL2" i="15"/>
  <c r="AK2" i="15"/>
  <c r="AJ2" i="15"/>
  <c r="AI2" i="15"/>
  <c r="AH2" i="15"/>
  <c r="AG2" i="15"/>
  <c r="AA2" i="15"/>
  <c r="BS2" i="15" s="1"/>
  <c r="X2" i="15"/>
  <c r="W2" i="15"/>
  <c r="R2" i="15" s="1"/>
  <c r="Y2" i="15" s="1"/>
  <c r="V2" i="15"/>
  <c r="Z2" i="15" s="1"/>
  <c r="U2" i="15"/>
  <c r="T2" i="15"/>
  <c r="Q2" i="15"/>
  <c r="BB10" i="15" l="1"/>
  <c r="BB8" i="15"/>
  <c r="BJ8" i="15" s="1"/>
  <c r="BJ7" i="15"/>
  <c r="BJ31" i="15"/>
  <c r="BJ15" i="15"/>
  <c r="BJ33" i="15"/>
  <c r="BJ27" i="15"/>
  <c r="BN66" i="15"/>
  <c r="BL66" i="15"/>
  <c r="AF66" i="15"/>
  <c r="BA66" i="15"/>
  <c r="BB66" i="15" s="1"/>
  <c r="BB53" i="15"/>
  <c r="BJ53" i="15" s="1"/>
  <c r="BC54" i="15"/>
  <c r="BA54" i="15"/>
  <c r="BB54" i="15" s="1"/>
  <c r="BT54" i="15" s="1"/>
  <c r="BN54" i="15"/>
  <c r="AF61" i="15"/>
  <c r="BA61" i="15"/>
  <c r="BB61" i="15" s="1"/>
  <c r="BJ61" i="15" s="1"/>
  <c r="BM62" i="15"/>
  <c r="BL62" i="15"/>
  <c r="BI66" i="15"/>
  <c r="BG66" i="15"/>
  <c r="AL66" i="15"/>
  <c r="BH66" i="15" s="1"/>
  <c r="BA99" i="15"/>
  <c r="BB99" i="15" s="1"/>
  <c r="BT99" i="15" s="1"/>
  <c r="AF99" i="15"/>
  <c r="BN99" i="15"/>
  <c r="BN14" i="15"/>
  <c r="AF14" i="15"/>
  <c r="BB40" i="15"/>
  <c r="BJ40" i="15" s="1"/>
  <c r="BJ55" i="15"/>
  <c r="BA3" i="15"/>
  <c r="BB3" i="15" s="1"/>
  <c r="BN3" i="15"/>
  <c r="BB6" i="15"/>
  <c r="AF30" i="15"/>
  <c r="BA30" i="15"/>
  <c r="BB30" i="15" s="1"/>
  <c r="BJ30" i="15" s="1"/>
  <c r="BB41" i="15"/>
  <c r="BJ41" i="15" s="1"/>
  <c r="BC48" i="15"/>
  <c r="BJ48" i="15" s="1"/>
  <c r="BA48" i="15"/>
  <c r="BB48" i="15" s="1"/>
  <c r="BI54" i="15"/>
  <c r="BG54" i="15"/>
  <c r="AL54" i="15"/>
  <c r="BH54" i="15" s="1"/>
  <c r="BI55" i="15"/>
  <c r="BG55" i="15"/>
  <c r="BO55" i="15" s="1"/>
  <c r="BF55" i="15" s="1"/>
  <c r="BA55" i="15"/>
  <c r="BB55" i="15" s="1"/>
  <c r="BT55" i="15" s="1"/>
  <c r="AL55" i="15"/>
  <c r="BH55" i="15" s="1"/>
  <c r="BA62" i="15"/>
  <c r="BB62" i="15" s="1"/>
  <c r="BA65" i="15"/>
  <c r="BB65" i="15" s="1"/>
  <c r="AF65" i="15"/>
  <c r="BL67" i="15"/>
  <c r="BI67" i="15"/>
  <c r="BG67" i="15"/>
  <c r="BC67" i="15"/>
  <c r="BA67" i="15"/>
  <c r="BB67" i="15" s="1"/>
  <c r="AL67" i="15"/>
  <c r="BH67" i="15" s="1"/>
  <c r="BG99" i="15"/>
  <c r="AL99" i="15"/>
  <c r="BH99" i="15" s="1"/>
  <c r="BI99" i="15"/>
  <c r="BB5" i="15"/>
  <c r="AL3" i="15"/>
  <c r="BH3" i="15" s="1"/>
  <c r="BG3" i="15"/>
  <c r="BL26" i="15"/>
  <c r="BC26" i="15"/>
  <c r="BC51" i="15"/>
  <c r="BM51" i="15"/>
  <c r="BL51" i="15"/>
  <c r="BA13" i="15"/>
  <c r="BB13" i="15" s="1"/>
  <c r="BC18" i="15"/>
  <c r="BM18" i="15"/>
  <c r="BL18" i="15"/>
  <c r="Y21" i="15"/>
  <c r="BA24" i="15"/>
  <c r="BB24" i="15" s="1"/>
  <c r="BB25" i="15"/>
  <c r="BT25" i="15" s="1"/>
  <c r="BA31" i="15"/>
  <c r="BB31" i="15" s="1"/>
  <c r="AF31" i="15"/>
  <c r="BO47" i="15"/>
  <c r="BF47" i="15" s="1"/>
  <c r="BA51" i="15"/>
  <c r="BB51" i="15" s="1"/>
  <c r="BT51" i="15" s="1"/>
  <c r="AF51" i="15"/>
  <c r="BJ57" i="15"/>
  <c r="AF64" i="15"/>
  <c r="BA64" i="15"/>
  <c r="BB64" i="15" s="1"/>
  <c r="BC13" i="15"/>
  <c r="BC16" i="15"/>
  <c r="BJ16" i="15" s="1"/>
  <c r="BA18" i="15"/>
  <c r="BB18" i="15" s="1"/>
  <c r="BT18" i="15" s="1"/>
  <c r="AF18" i="15"/>
  <c r="BC52" i="15"/>
  <c r="BA52" i="15"/>
  <c r="BB52" i="15" s="1"/>
  <c r="BJ60" i="15"/>
  <c r="BI64" i="15"/>
  <c r="BF64" i="15" s="1"/>
  <c r="BG64" i="15"/>
  <c r="AL64" i="15"/>
  <c r="BH64" i="15" s="1"/>
  <c r="BG18" i="15"/>
  <c r="AL18" i="15"/>
  <c r="BH18" i="15" s="1"/>
  <c r="BJ29" i="15"/>
  <c r="BB43" i="15"/>
  <c r="BI52" i="15"/>
  <c r="BF52" i="15" s="1"/>
  <c r="BG52" i="15"/>
  <c r="AL52" i="15"/>
  <c r="BH52" i="15" s="1"/>
  <c r="BA63" i="15"/>
  <c r="BB63" i="15" s="1"/>
  <c r="AF63" i="15"/>
  <c r="BC66" i="15"/>
  <c r="BJ69" i="15"/>
  <c r="BG16" i="15"/>
  <c r="AL16" i="15"/>
  <c r="BH16" i="15" s="1"/>
  <c r="BM32" i="15"/>
  <c r="BL32" i="15"/>
  <c r="BB44" i="15"/>
  <c r="BT44" i="15" s="1"/>
  <c r="BC65" i="15"/>
  <c r="BJ65" i="15" s="1"/>
  <c r="BJ2" i="15"/>
  <c r="BC14" i="15"/>
  <c r="BA19" i="15"/>
  <c r="BB19" i="15" s="1"/>
  <c r="AF32" i="15"/>
  <c r="BA32" i="15"/>
  <c r="BB32" i="15" s="1"/>
  <c r="BT32" i="15" s="1"/>
  <c r="BL54" i="15"/>
  <c r="BL55" i="15"/>
  <c r="BP67" i="15"/>
  <c r="BI19" i="15"/>
  <c r="BF19" i="15" s="1"/>
  <c r="BG19" i="15"/>
  <c r="AL19" i="15"/>
  <c r="BH19" i="15" s="1"/>
  <c r="BA21" i="15"/>
  <c r="BB21" i="15" s="1"/>
  <c r="BN21" i="15"/>
  <c r="BR39" i="15"/>
  <c r="BJ45" i="15"/>
  <c r="BA56" i="15"/>
  <c r="BB56" i="15" s="1"/>
  <c r="BJ56" i="15" s="1"/>
  <c r="BG13" i="15"/>
  <c r="AL13" i="15"/>
  <c r="BH13" i="15" s="1"/>
  <c r="BA36" i="15"/>
  <c r="BB36" i="15" s="1"/>
  <c r="BT36" i="15" s="1"/>
  <c r="BN36" i="15"/>
  <c r="BL36" i="15"/>
  <c r="AF36" i="15"/>
  <c r="BC62" i="15"/>
  <c r="BC64" i="15"/>
  <c r="BJ64" i="15" s="1"/>
  <c r="BA16" i="15"/>
  <c r="BB16" i="15" s="1"/>
  <c r="AF16" i="15"/>
  <c r="BA26" i="15"/>
  <c r="BB26" i="15" s="1"/>
  <c r="AL4" i="15"/>
  <c r="BH4" i="15" s="1"/>
  <c r="BG4" i="15"/>
  <c r="AF35" i="15"/>
  <c r="BA35" i="15"/>
  <c r="BB35" i="15" s="1"/>
  <c r="AL36" i="15"/>
  <c r="BH36" i="15" s="1"/>
  <c r="BG36" i="15"/>
  <c r="BA39" i="15"/>
  <c r="BB39" i="15" s="1"/>
  <c r="AL39" i="15"/>
  <c r="BH39" i="15" s="1"/>
  <c r="BL39" i="15"/>
  <c r="BG39" i="15"/>
  <c r="BJ46" i="15"/>
  <c r="BC63" i="15"/>
  <c r="BJ63" i="15" s="1"/>
  <c r="AL15" i="15"/>
  <c r="BH15" i="15" s="1"/>
  <c r="BG15" i="15"/>
  <c r="BA7" i="15"/>
  <c r="BB7" i="15" s="1"/>
  <c r="BA2" i="15"/>
  <c r="BB2" i="15" s="1"/>
  <c r="BT2" i="15" s="1"/>
  <c r="AF2" i="15"/>
  <c r="BA27" i="15"/>
  <c r="BB27" i="15" s="1"/>
  <c r="AF27" i="15"/>
  <c r="BA34" i="15"/>
  <c r="BB34" i="15" s="1"/>
  <c r="AF34" i="15"/>
  <c r="BI35" i="15"/>
  <c r="BF35" i="15" s="1"/>
  <c r="BG35" i="15"/>
  <c r="AL35" i="15"/>
  <c r="BH35" i="15" s="1"/>
  <c r="BJ44" i="15"/>
  <c r="BO44" i="15" s="1"/>
  <c r="BA14" i="15"/>
  <c r="BB14" i="15" s="1"/>
  <c r="BT14" i="15" s="1"/>
  <c r="BI3" i="15"/>
  <c r="BA11" i="15"/>
  <c r="BB11" i="15" s="1"/>
  <c r="BT11" i="15" s="1"/>
  <c r="BI18" i="15"/>
  <c r="AF33" i="15"/>
  <c r="BA33" i="15"/>
  <c r="BB33" i="15" s="1"/>
  <c r="AL34" i="15"/>
  <c r="BH34" i="15" s="1"/>
  <c r="BG34" i="15"/>
  <c r="BA37" i="15"/>
  <c r="BB37" i="15" s="1"/>
  <c r="BJ37" i="15" s="1"/>
  <c r="AL37" i="15"/>
  <c r="BH37" i="15" s="1"/>
  <c r="BG37" i="15"/>
  <c r="BI38" i="15"/>
  <c r="BF38" i="15" s="1"/>
  <c r="BG38" i="15"/>
  <c r="BC38" i="15"/>
  <c r="BJ38" i="15" s="1"/>
  <c r="BA38" i="15"/>
  <c r="BB38" i="15" s="1"/>
  <c r="AL38" i="15"/>
  <c r="BH38" i="15" s="1"/>
  <c r="BN51" i="15"/>
  <c r="BJ12" i="15"/>
  <c r="BJ28" i="15"/>
  <c r="AL17" i="15"/>
  <c r="BH17" i="15" s="1"/>
  <c r="BG17" i="15"/>
  <c r="BI21" i="15"/>
  <c r="BG21" i="15"/>
  <c r="AL21" i="15"/>
  <c r="BH21" i="15" s="1"/>
  <c r="BR6" i="15"/>
  <c r="BI17" i="15"/>
  <c r="BF17" i="15" s="1"/>
  <c r="BJ22" i="15"/>
  <c r="BI33" i="15"/>
  <c r="BF33" i="15" s="1"/>
  <c r="BG33" i="15"/>
  <c r="AL33" i="15"/>
  <c r="BH33" i="15" s="1"/>
  <c r="BA58" i="15"/>
  <c r="BB58" i="15" s="1"/>
  <c r="BJ58" i="15" s="1"/>
  <c r="BF63" i="15"/>
  <c r="BI24" i="15"/>
  <c r="BF24" i="15" s="1"/>
  <c r="AL24" i="15"/>
  <c r="BH24" i="15" s="1"/>
  <c r="BC3" i="15"/>
  <c r="BG5" i="15"/>
  <c r="BC5" i="15"/>
  <c r="BJ5" i="15" s="1"/>
  <c r="AL5" i="15"/>
  <c r="BH5" i="15" s="1"/>
  <c r="BC11" i="15"/>
  <c r="BI15" i="15"/>
  <c r="BF15" i="15" s="1"/>
  <c r="BN18" i="15"/>
  <c r="BC19" i="15"/>
  <c r="BC20" i="15"/>
  <c r="BJ20" i="15" s="1"/>
  <c r="BC32" i="15"/>
  <c r="BC36" i="15"/>
  <c r="BJ47" i="15"/>
  <c r="BC76" i="15"/>
  <c r="BM76" i="15"/>
  <c r="BP76" i="15" s="1"/>
  <c r="BL76" i="15"/>
  <c r="BA133" i="15"/>
  <c r="BB133" i="15" s="1"/>
  <c r="AF133" i="15"/>
  <c r="BB171" i="15"/>
  <c r="BL3" i="15"/>
  <c r="BI16" i="15"/>
  <c r="BF16" i="15" s="1"/>
  <c r="AL6" i="15"/>
  <c r="BH6" i="15" s="1"/>
  <c r="BG6" i="15"/>
  <c r="BC21" i="15"/>
  <c r="BF22" i="15"/>
  <c r="AF28" i="15"/>
  <c r="BA28" i="15"/>
  <c r="BB28" i="15" s="1"/>
  <c r="Y53" i="15"/>
  <c r="BJ75" i="15"/>
  <c r="BC50" i="15"/>
  <c r="BA50" i="15"/>
  <c r="BB50" i="15" s="1"/>
  <c r="BT50" i="15" s="1"/>
  <c r="BL50" i="15"/>
  <c r="BM2" i="15"/>
  <c r="BR2" i="15" s="1"/>
  <c r="BL2" i="15"/>
  <c r="BA4" i="15"/>
  <c r="BB4" i="15" s="1"/>
  <c r="BJ4" i="15" s="1"/>
  <c r="BI23" i="15"/>
  <c r="BF23" i="15" s="1"/>
  <c r="BC23" i="15"/>
  <c r="BJ23" i="15" s="1"/>
  <c r="BC24" i="15"/>
  <c r="BJ24" i="15" s="1"/>
  <c r="BM26" i="15"/>
  <c r="BC34" i="15"/>
  <c r="BJ34" i="15" s="1"/>
  <c r="BC35" i="15"/>
  <c r="BJ35" i="15" s="1"/>
  <c r="BJ43" i="15"/>
  <c r="BI25" i="15"/>
  <c r="BG25" i="15"/>
  <c r="BC25" i="15"/>
  <c r="BA29" i="15"/>
  <c r="BB29" i="15" s="1"/>
  <c r="AF29" i="15"/>
  <c r="BI36" i="15"/>
  <c r="AF54" i="15"/>
  <c r="BC59" i="15"/>
  <c r="Y78" i="15"/>
  <c r="Y79" i="15"/>
  <c r="Y96" i="15"/>
  <c r="BB123" i="15"/>
  <c r="Y136" i="15"/>
  <c r="BD136" i="15" s="1"/>
  <c r="BA139" i="15"/>
  <c r="BB139" i="15" s="1"/>
  <c r="AF139" i="15"/>
  <c r="BB154" i="15"/>
  <c r="BC159" i="15"/>
  <c r="BB174" i="15"/>
  <c r="BB191" i="15"/>
  <c r="BA15" i="15"/>
  <c r="BB15" i="15" s="1"/>
  <c r="BA17" i="15"/>
  <c r="BB17" i="15" s="1"/>
  <c r="BJ17" i="15" s="1"/>
  <c r="BG63" i="15"/>
  <c r="BG65" i="15"/>
  <c r="BB111" i="15"/>
  <c r="BC132" i="15"/>
  <c r="BC144" i="15"/>
  <c r="AL144" i="15"/>
  <c r="BA159" i="15"/>
  <c r="BB159" i="15" s="1"/>
  <c r="AF159" i="15"/>
  <c r="BA97" i="15"/>
  <c r="BB97" i="15" s="1"/>
  <c r="BJ97" i="15" s="1"/>
  <c r="AF97" i="15"/>
  <c r="BA179" i="15"/>
  <c r="BB179" i="15" s="1"/>
  <c r="AF179" i="15"/>
  <c r="BA199" i="15"/>
  <c r="BB199" i="15" s="1"/>
  <c r="AF199" i="15"/>
  <c r="BC49" i="15"/>
  <c r="BJ49" i="15" s="1"/>
  <c r="BG97" i="15"/>
  <c r="AL97" i="15"/>
  <c r="BH97" i="15" s="1"/>
  <c r="BB115" i="15"/>
  <c r="BA126" i="15"/>
  <c r="BB126" i="15" s="1"/>
  <c r="AF126" i="15"/>
  <c r="BC164" i="15"/>
  <c r="AL164" i="15"/>
  <c r="BC184" i="15"/>
  <c r="AL184" i="15"/>
  <c r="BB116" i="15"/>
  <c r="Y129" i="15"/>
  <c r="BD129" i="15" s="1"/>
  <c r="BA153" i="15"/>
  <c r="BB153" i="15" s="1"/>
  <c r="AF153" i="15"/>
  <c r="BA173" i="15"/>
  <c r="BB173" i="15" s="1"/>
  <c r="AF173" i="15"/>
  <c r="BB188" i="15"/>
  <c r="BC10" i="15"/>
  <c r="AL51" i="15"/>
  <c r="BH51" i="15" s="1"/>
  <c r="AF60" i="15"/>
  <c r="AF62" i="15"/>
  <c r="BA94" i="15"/>
  <c r="BB94" i="15" s="1"/>
  <c r="BJ94" i="15" s="1"/>
  <c r="BQ95" i="15"/>
  <c r="BF95" i="15"/>
  <c r="BG12" i="15"/>
  <c r="BG14" i="15"/>
  <c r="AL48" i="15"/>
  <c r="BH48" i="15" s="1"/>
  <c r="BG49" i="15"/>
  <c r="AL50" i="15"/>
  <c r="BH50" i="15" s="1"/>
  <c r="BB87" i="15"/>
  <c r="BT87" i="15" s="1"/>
  <c r="BJ98" i="15"/>
  <c r="Y101" i="15"/>
  <c r="BA120" i="15"/>
  <c r="BB120" i="15" s="1"/>
  <c r="BB121" i="15"/>
  <c r="Y123" i="15"/>
  <c r="BD123" i="15" s="1"/>
  <c r="BA193" i="15"/>
  <c r="BB193" i="15" s="1"/>
  <c r="AF193" i="15"/>
  <c r="BA76" i="15"/>
  <c r="BB76" i="15" s="1"/>
  <c r="BA77" i="15"/>
  <c r="BB77" i="15" s="1"/>
  <c r="BJ77" i="15" s="1"/>
  <c r="AF77" i="15"/>
  <c r="BB81" i="15"/>
  <c r="BJ81" i="15" s="1"/>
  <c r="BB89" i="15"/>
  <c r="BJ89" i="15" s="1"/>
  <c r="BI97" i="15"/>
  <c r="BF97" i="15" s="1"/>
  <c r="BG77" i="15"/>
  <c r="AL77" i="15"/>
  <c r="BH77" i="15" s="1"/>
  <c r="BJ84" i="15"/>
  <c r="BA113" i="15"/>
  <c r="BB113" i="15" s="1"/>
  <c r="AF113" i="15"/>
  <c r="BC119" i="15"/>
  <c r="BA131" i="15"/>
  <c r="BB131" i="15" s="1"/>
  <c r="BA146" i="15"/>
  <c r="BB146" i="15" s="1"/>
  <c r="AF146" i="15"/>
  <c r="BB163" i="15"/>
  <c r="BI73" i="15"/>
  <c r="BG73" i="15"/>
  <c r="AL73" i="15"/>
  <c r="BH73" i="15" s="1"/>
  <c r="BR79" i="15"/>
  <c r="BR86" i="15"/>
  <c r="BC106" i="15"/>
  <c r="BA119" i="15"/>
  <c r="BB119" i="15" s="1"/>
  <c r="AF119" i="15"/>
  <c r="BJ96" i="15"/>
  <c r="BA106" i="15"/>
  <c r="BB106" i="15" s="1"/>
  <c r="AF106" i="15"/>
  <c r="BC112" i="15"/>
  <c r="BC166" i="15"/>
  <c r="BC71" i="15"/>
  <c r="BR78" i="15"/>
  <c r="BB92" i="15"/>
  <c r="BA112" i="15"/>
  <c r="BB112" i="15" s="1"/>
  <c r="Y149" i="15"/>
  <c r="BD149" i="15" s="1"/>
  <c r="BA166" i="15"/>
  <c r="BB166" i="15" s="1"/>
  <c r="AF166" i="15"/>
  <c r="BC186" i="15"/>
  <c r="BN70" i="15"/>
  <c r="BA70" i="15"/>
  <c r="BB70" i="15" s="1"/>
  <c r="BB161" i="15"/>
  <c r="AF171" i="15"/>
  <c r="BC171" i="15"/>
  <c r="BA186" i="15"/>
  <c r="BB186" i="15" s="1"/>
  <c r="AF186" i="15"/>
  <c r="BI71" i="15"/>
  <c r="BF71" i="15" s="1"/>
  <c r="BG71" i="15"/>
  <c r="AL71" i="15"/>
  <c r="BH71" i="15" s="1"/>
  <c r="BC124" i="15"/>
  <c r="AL124" i="15"/>
  <c r="BA140" i="15"/>
  <c r="BB140" i="15" s="1"/>
  <c r="BB141" i="15"/>
  <c r="AF191" i="15"/>
  <c r="BC191" i="15"/>
  <c r="BB74" i="15"/>
  <c r="BJ88" i="15"/>
  <c r="BB90" i="15"/>
  <c r="BJ90" i="15" s="1"/>
  <c r="BA100" i="15"/>
  <c r="BB100" i="15" s="1"/>
  <c r="BJ100" i="15" s="1"/>
  <c r="AF100" i="15"/>
  <c r="BJ101" i="15"/>
  <c r="Y109" i="15"/>
  <c r="BD109" i="15" s="1"/>
  <c r="BB155" i="15"/>
  <c r="BB156" i="15"/>
  <c r="BA160" i="15"/>
  <c r="BB160" i="15" s="1"/>
  <c r="BC99" i="15"/>
  <c r="BM99" i="15"/>
  <c r="BL99" i="15"/>
  <c r="BI100" i="15"/>
  <c r="BF100" i="15" s="1"/>
  <c r="BG100" i="15"/>
  <c r="AL100" i="15"/>
  <c r="BH100" i="15" s="1"/>
  <c r="Y163" i="15"/>
  <c r="BD163" i="15" s="1"/>
  <c r="Y183" i="15"/>
  <c r="BD183" i="15" s="1"/>
  <c r="BA80" i="15"/>
  <c r="BB80" i="15" s="1"/>
  <c r="BI76" i="15"/>
  <c r="BA79" i="15"/>
  <c r="BB79" i="15" s="1"/>
  <c r="BT79" i="15" s="1"/>
  <c r="BG88" i="15"/>
  <c r="BA101" i="15"/>
  <c r="BB101" i="15" s="1"/>
  <c r="BT101" i="15" s="1"/>
  <c r="BA103" i="15"/>
  <c r="BB103" i="15" s="1"/>
  <c r="BA78" i="15"/>
  <c r="BB78" i="15" s="1"/>
  <c r="BT78" i="15" s="1"/>
  <c r="BC80" i="15"/>
  <c r="BI91" i="15"/>
  <c r="BF91" i="15" s="1"/>
  <c r="BA96" i="15"/>
  <c r="BB96" i="15" s="1"/>
  <c r="BA71" i="15"/>
  <c r="BB71" i="15" s="1"/>
  <c r="BA73" i="15"/>
  <c r="BB73" i="15" s="1"/>
  <c r="BG79" i="15"/>
  <c r="BJ86" i="15"/>
  <c r="AF87" i="15"/>
  <c r="BL87" i="15"/>
  <c r="BM88" i="15"/>
  <c r="BR88" i="15" s="1"/>
  <c r="BC95" i="15"/>
  <c r="BT95" i="15" s="1"/>
  <c r="BG101" i="15"/>
  <c r="BA118" i="15"/>
  <c r="BB118" i="15" s="1"/>
  <c r="BA138" i="15"/>
  <c r="BB138" i="15" s="1"/>
  <c r="BA158" i="15"/>
  <c r="BB158" i="15" s="1"/>
  <c r="BA178" i="15"/>
  <c r="BB178" i="15" s="1"/>
  <c r="BA198" i="15"/>
  <c r="BB198" i="15" s="1"/>
  <c r="BC74" i="15"/>
  <c r="BG78" i="15"/>
  <c r="BI80" i="15"/>
  <c r="AF86" i="15"/>
  <c r="BL86" i="15"/>
  <c r="BN88" i="15"/>
  <c r="BC92" i="15"/>
  <c r="BG96" i="15"/>
  <c r="BG98" i="15"/>
  <c r="BA105" i="15"/>
  <c r="BB105" i="15" s="1"/>
  <c r="AF108" i="15"/>
  <c r="BA125" i="15"/>
  <c r="BB125" i="15" s="1"/>
  <c r="AF128" i="15"/>
  <c r="BA145" i="15"/>
  <c r="BB145" i="15" s="1"/>
  <c r="BA165" i="15"/>
  <c r="BB165" i="15" s="1"/>
  <c r="BA185" i="15"/>
  <c r="BB185" i="15" s="1"/>
  <c r="BC73" i="15"/>
  <c r="BA83" i="15"/>
  <c r="BB83" i="15" s="1"/>
  <c r="BJ83" i="15" s="1"/>
  <c r="BA85" i="15"/>
  <c r="BB85" i="15" s="1"/>
  <c r="BJ85" i="15" s="1"/>
  <c r="BN87" i="15"/>
  <c r="BI101" i="15"/>
  <c r="BR101" i="15" s="1"/>
  <c r="AF115" i="15"/>
  <c r="AF155" i="15"/>
  <c r="BC70" i="15"/>
  <c r="BG75" i="15"/>
  <c r="AF80" i="15"/>
  <c r="BL80" i="15"/>
  <c r="BA82" i="15"/>
  <c r="BB82" i="15" s="1"/>
  <c r="BN86" i="15"/>
  <c r="BG93" i="15"/>
  <c r="BG95" i="15"/>
  <c r="BI98" i="15"/>
  <c r="BF98" i="15" s="1"/>
  <c r="BG74" i="15"/>
  <c r="AF79" i="15"/>
  <c r="BL79" i="15"/>
  <c r="BG90" i="15"/>
  <c r="BG92" i="15"/>
  <c r="AF101" i="15"/>
  <c r="BL101" i="15"/>
  <c r="BL78" i="15"/>
  <c r="BC82" i="15"/>
  <c r="BG70" i="15"/>
  <c r="BG83" i="15"/>
  <c r="BG85" i="15"/>
  <c r="BL95" i="15"/>
  <c r="BA127" i="15"/>
  <c r="BB127" i="15" s="1"/>
  <c r="AL128" i="15"/>
  <c r="BA147" i="15"/>
  <c r="BB147" i="15" s="1"/>
  <c r="BA167" i="15"/>
  <c r="BB167" i="15" s="1"/>
  <c r="AF74" i="15"/>
  <c r="BL74" i="15"/>
  <c r="BG82" i="15"/>
  <c r="AF92" i="15"/>
  <c r="BL92" i="15"/>
  <c r="BL73" i="15"/>
  <c r="BA181" i="15"/>
  <c r="BB181" i="15" s="1"/>
  <c r="BL70" i="15"/>
  <c r="BQ44" i="15" l="1"/>
  <c r="BF44" i="15"/>
  <c r="BP44" i="15"/>
  <c r="BR80" i="15"/>
  <c r="BJ80" i="15"/>
  <c r="BO80" i="15" s="1"/>
  <c r="BO70" i="15"/>
  <c r="BP70" i="15" s="1"/>
  <c r="BQ3" i="15"/>
  <c r="BQ47" i="15"/>
  <c r="BO3" i="15"/>
  <c r="BF3" i="15" s="1"/>
  <c r="BQ80" i="15"/>
  <c r="BQ55" i="15"/>
  <c r="BJ82" i="15"/>
  <c r="BR82" i="15"/>
  <c r="BJ74" i="15"/>
  <c r="BR74" i="15"/>
  <c r="BR3" i="15"/>
  <c r="BJ3" i="15"/>
  <c r="BR14" i="15"/>
  <c r="BJ14" i="15"/>
  <c r="BO54" i="15"/>
  <c r="BF54" i="15" s="1"/>
  <c r="BO88" i="15"/>
  <c r="BQ54" i="15"/>
  <c r="BJ70" i="15"/>
  <c r="BR70" i="15"/>
  <c r="BO39" i="15"/>
  <c r="BF76" i="15"/>
  <c r="BQ76" i="15"/>
  <c r="BT70" i="15"/>
  <c r="BJ73" i="15"/>
  <c r="BR73" i="15"/>
  <c r="BT80" i="15"/>
  <c r="BO14" i="15"/>
  <c r="BP62" i="15"/>
  <c r="BT74" i="15"/>
  <c r="BR59" i="15"/>
  <c r="BJ59" i="15"/>
  <c r="BO59" i="15" s="1"/>
  <c r="BT39" i="15"/>
  <c r="BJ39" i="15"/>
  <c r="BO101" i="15"/>
  <c r="BT67" i="15"/>
  <c r="BR95" i="15"/>
  <c r="BJ95" i="15"/>
  <c r="BJ79" i="15"/>
  <c r="BJ67" i="15"/>
  <c r="BR67" i="15"/>
  <c r="BT6" i="15"/>
  <c r="BJ6" i="15"/>
  <c r="BR76" i="15"/>
  <c r="BJ76" i="15"/>
  <c r="BO6" i="15"/>
  <c r="BO74" i="15"/>
  <c r="BO82" i="15"/>
  <c r="BT76" i="15"/>
  <c r="BT21" i="15"/>
  <c r="BJ52" i="15"/>
  <c r="BF67" i="15"/>
  <c r="BQ67" i="15"/>
  <c r="BT3" i="15"/>
  <c r="BR54" i="15"/>
  <c r="BJ54" i="15"/>
  <c r="BP55" i="15"/>
  <c r="BR62" i="15"/>
  <c r="BJ62" i="15"/>
  <c r="BO62" i="15" s="1"/>
  <c r="BT92" i="15"/>
  <c r="BO73" i="15"/>
  <c r="BR36" i="15"/>
  <c r="BJ36" i="15"/>
  <c r="BO36" i="15" s="1"/>
  <c r="BO32" i="15"/>
  <c r="BP32" i="15" s="1"/>
  <c r="BR87" i="15"/>
  <c r="BQ73" i="15"/>
  <c r="BJ25" i="15"/>
  <c r="BR25" i="15"/>
  <c r="BR50" i="15"/>
  <c r="BJ50" i="15"/>
  <c r="BO50" i="15" s="1"/>
  <c r="BJ32" i="15"/>
  <c r="BR32" i="15"/>
  <c r="BR18" i="15"/>
  <c r="BJ18" i="15"/>
  <c r="BO18" i="15" s="1"/>
  <c r="BR55" i="15"/>
  <c r="BO79" i="15"/>
  <c r="BR99" i="15"/>
  <c r="BJ99" i="15"/>
  <c r="BO99" i="15" s="1"/>
  <c r="BO86" i="15"/>
  <c r="BO25" i="15"/>
  <c r="BQ25" i="15" s="1"/>
  <c r="BT66" i="15"/>
  <c r="BT82" i="15"/>
  <c r="BT73" i="15"/>
  <c r="BJ87" i="15"/>
  <c r="BO87" i="15" s="1"/>
  <c r="BJ78" i="15"/>
  <c r="BO78" i="15" s="1"/>
  <c r="BJ19" i="15"/>
  <c r="BJ66" i="15"/>
  <c r="BO66" i="15" s="1"/>
  <c r="BR66" i="15"/>
  <c r="BT62" i="15"/>
  <c r="BR26" i="15"/>
  <c r="BJ26" i="15"/>
  <c r="BO26" i="15" s="1"/>
  <c r="BJ92" i="15"/>
  <c r="BO92" i="15" s="1"/>
  <c r="BR92" i="15"/>
  <c r="BR10" i="15"/>
  <c r="BJ10" i="15"/>
  <c r="BO10" i="15" s="1"/>
  <c r="BT26" i="15"/>
  <c r="BJ13" i="15"/>
  <c r="BT10" i="15"/>
  <c r="BJ71" i="15"/>
  <c r="BR21" i="15"/>
  <c r="BJ21" i="15"/>
  <c r="BT59" i="15"/>
  <c r="BJ11" i="15"/>
  <c r="BO11" i="15" s="1"/>
  <c r="BR11" i="15"/>
  <c r="BO21" i="15"/>
  <c r="BF21" i="15" s="1"/>
  <c r="BP47" i="15"/>
  <c r="BR51" i="15"/>
  <c r="BJ51" i="15"/>
  <c r="BO51" i="15" s="1"/>
  <c r="BO2" i="15"/>
  <c r="Q102" i="12"/>
  <c r="X102" i="12" s="1"/>
  <c r="T102" i="12"/>
  <c r="U102" i="12"/>
  <c r="V102" i="12"/>
  <c r="Z102" i="12" s="1"/>
  <c r="W102" i="12"/>
  <c r="R102" i="12" s="1"/>
  <c r="Q103" i="12"/>
  <c r="X103" i="12" s="1"/>
  <c r="T103" i="12"/>
  <c r="U103" i="12"/>
  <c r="V103" i="12"/>
  <c r="Z103" i="12" s="1"/>
  <c r="W103" i="12"/>
  <c r="R103" i="12" s="1"/>
  <c r="Q104" i="12"/>
  <c r="X104" i="12" s="1"/>
  <c r="T104" i="12"/>
  <c r="U104" i="12"/>
  <c r="V104" i="12"/>
  <c r="Z104" i="12" s="1"/>
  <c r="W104" i="12"/>
  <c r="R104" i="12" s="1"/>
  <c r="Q105" i="12"/>
  <c r="X105" i="12" s="1"/>
  <c r="T105" i="12"/>
  <c r="U105" i="12"/>
  <c r="V105" i="12"/>
  <c r="Z105" i="12" s="1"/>
  <c r="W105" i="12"/>
  <c r="R105" i="12" s="1"/>
  <c r="Q106" i="12"/>
  <c r="X106" i="12" s="1"/>
  <c r="T106" i="12"/>
  <c r="U106" i="12"/>
  <c r="V106" i="12"/>
  <c r="Z106" i="12" s="1"/>
  <c r="W106" i="12"/>
  <c r="R106" i="12" s="1"/>
  <c r="Q107" i="12"/>
  <c r="X107" i="12" s="1"/>
  <c r="T107" i="12"/>
  <c r="U107" i="12"/>
  <c r="V107" i="12"/>
  <c r="Z107" i="12" s="1"/>
  <c r="W107" i="12"/>
  <c r="R107" i="12" s="1"/>
  <c r="Q108" i="12"/>
  <c r="X108" i="12" s="1"/>
  <c r="T108" i="12"/>
  <c r="U108" i="12"/>
  <c r="V108" i="12"/>
  <c r="Z108" i="12" s="1"/>
  <c r="W108" i="12"/>
  <c r="R108" i="12" s="1"/>
  <c r="Q109" i="12"/>
  <c r="X109" i="12" s="1"/>
  <c r="T109" i="12"/>
  <c r="U109" i="12"/>
  <c r="V109" i="12"/>
  <c r="Z109" i="12" s="1"/>
  <c r="W109" i="12"/>
  <c r="R109" i="12" s="1"/>
  <c r="Q110" i="12"/>
  <c r="X110" i="12" s="1"/>
  <c r="T110" i="12"/>
  <c r="U110" i="12"/>
  <c r="V110" i="12"/>
  <c r="Z110" i="12" s="1"/>
  <c r="W110" i="12"/>
  <c r="R110" i="12" s="1"/>
  <c r="Q111" i="12"/>
  <c r="X111" i="12" s="1"/>
  <c r="T111" i="12"/>
  <c r="U111" i="12"/>
  <c r="V111" i="12"/>
  <c r="Z111" i="12" s="1"/>
  <c r="W111" i="12"/>
  <c r="R111" i="12" s="1"/>
  <c r="Q112" i="12"/>
  <c r="X112" i="12" s="1"/>
  <c r="T112" i="12"/>
  <c r="U112" i="12"/>
  <c r="V112" i="12"/>
  <c r="Z112" i="12" s="1"/>
  <c r="W112" i="12"/>
  <c r="R112" i="12" s="1"/>
  <c r="Q113" i="12"/>
  <c r="X113" i="12" s="1"/>
  <c r="T113" i="12"/>
  <c r="U113" i="12"/>
  <c r="V113" i="12"/>
  <c r="Z113" i="12" s="1"/>
  <c r="W113" i="12"/>
  <c r="R113" i="12" s="1"/>
  <c r="Q114" i="12"/>
  <c r="X114" i="12" s="1"/>
  <c r="T114" i="12"/>
  <c r="U114" i="12"/>
  <c r="V114" i="12"/>
  <c r="Z114" i="12" s="1"/>
  <c r="W114" i="12"/>
  <c r="R114" i="12" s="1"/>
  <c r="Q115" i="12"/>
  <c r="X115" i="12" s="1"/>
  <c r="T115" i="12"/>
  <c r="U115" i="12"/>
  <c r="V115" i="12"/>
  <c r="Z115" i="12" s="1"/>
  <c r="W115" i="12"/>
  <c r="R115" i="12" s="1"/>
  <c r="Q116" i="12"/>
  <c r="X116" i="12" s="1"/>
  <c r="T116" i="12"/>
  <c r="U116" i="12"/>
  <c r="V116" i="12"/>
  <c r="Z116" i="12" s="1"/>
  <c r="W116" i="12"/>
  <c r="R116" i="12" s="1"/>
  <c r="Q117" i="12"/>
  <c r="X117" i="12" s="1"/>
  <c r="T117" i="12"/>
  <c r="U117" i="12"/>
  <c r="V117" i="12"/>
  <c r="Z117" i="12" s="1"/>
  <c r="W117" i="12"/>
  <c r="R117" i="12" s="1"/>
  <c r="Q118" i="12"/>
  <c r="X118" i="12" s="1"/>
  <c r="T118" i="12"/>
  <c r="U118" i="12"/>
  <c r="V118" i="12"/>
  <c r="Z118" i="12" s="1"/>
  <c r="W118" i="12"/>
  <c r="R118" i="12" s="1"/>
  <c r="Q119" i="12"/>
  <c r="X119" i="12" s="1"/>
  <c r="T119" i="12"/>
  <c r="U119" i="12"/>
  <c r="V119" i="12"/>
  <c r="Z119" i="12" s="1"/>
  <c r="W119" i="12"/>
  <c r="R119" i="12" s="1"/>
  <c r="Q120" i="12"/>
  <c r="X120" i="12" s="1"/>
  <c r="T120" i="12"/>
  <c r="U120" i="12"/>
  <c r="V120" i="12"/>
  <c r="Z120" i="12" s="1"/>
  <c r="W120" i="12"/>
  <c r="R120" i="12" s="1"/>
  <c r="Q121" i="12"/>
  <c r="X121" i="12" s="1"/>
  <c r="T121" i="12"/>
  <c r="U121" i="12"/>
  <c r="V121" i="12"/>
  <c r="Z121" i="12" s="1"/>
  <c r="W121" i="12"/>
  <c r="R121" i="12" s="1"/>
  <c r="Q122" i="12"/>
  <c r="X122" i="12" s="1"/>
  <c r="T122" i="12"/>
  <c r="U122" i="12"/>
  <c r="V122" i="12"/>
  <c r="Z122" i="12" s="1"/>
  <c r="W122" i="12"/>
  <c r="R122" i="12" s="1"/>
  <c r="Q123" i="12"/>
  <c r="X123" i="12" s="1"/>
  <c r="T123" i="12"/>
  <c r="U123" i="12"/>
  <c r="V123" i="12"/>
  <c r="Z123" i="12" s="1"/>
  <c r="W123" i="12"/>
  <c r="R123" i="12" s="1"/>
  <c r="Q124" i="12"/>
  <c r="X124" i="12" s="1"/>
  <c r="T124" i="12"/>
  <c r="U124" i="12"/>
  <c r="V124" i="12"/>
  <c r="Z124" i="12" s="1"/>
  <c r="W124" i="12"/>
  <c r="R124" i="12" s="1"/>
  <c r="Q125" i="12"/>
  <c r="X125" i="12" s="1"/>
  <c r="T125" i="12"/>
  <c r="U125" i="12"/>
  <c r="V125" i="12"/>
  <c r="Z125" i="12" s="1"/>
  <c r="W125" i="12"/>
  <c r="R125" i="12" s="1"/>
  <c r="Q126" i="12"/>
  <c r="X126" i="12" s="1"/>
  <c r="T126" i="12"/>
  <c r="U126" i="12"/>
  <c r="V126" i="12"/>
  <c r="Z126" i="12" s="1"/>
  <c r="W126" i="12"/>
  <c r="R126" i="12" s="1"/>
  <c r="Q127" i="12"/>
  <c r="X127" i="12" s="1"/>
  <c r="T127" i="12"/>
  <c r="U127" i="12"/>
  <c r="V127" i="12"/>
  <c r="Z127" i="12" s="1"/>
  <c r="W127" i="12"/>
  <c r="R127" i="12" s="1"/>
  <c r="Q128" i="12"/>
  <c r="X128" i="12" s="1"/>
  <c r="T128" i="12"/>
  <c r="U128" i="12"/>
  <c r="V128" i="12"/>
  <c r="Z128" i="12" s="1"/>
  <c r="W128" i="12"/>
  <c r="R128" i="12" s="1"/>
  <c r="Q129" i="12"/>
  <c r="X129" i="12" s="1"/>
  <c r="T129" i="12"/>
  <c r="U129" i="12"/>
  <c r="V129" i="12"/>
  <c r="Z129" i="12" s="1"/>
  <c r="W129" i="12"/>
  <c r="R129" i="12" s="1"/>
  <c r="Q130" i="12"/>
  <c r="X130" i="12" s="1"/>
  <c r="T130" i="12"/>
  <c r="U130" i="12"/>
  <c r="V130" i="12"/>
  <c r="Z130" i="12" s="1"/>
  <c r="W130" i="12"/>
  <c r="R130" i="12" s="1"/>
  <c r="Q131" i="12"/>
  <c r="X131" i="12" s="1"/>
  <c r="T131" i="12"/>
  <c r="U131" i="12"/>
  <c r="V131" i="12"/>
  <c r="Z131" i="12" s="1"/>
  <c r="W131" i="12"/>
  <c r="R131" i="12" s="1"/>
  <c r="Q132" i="12"/>
  <c r="X132" i="12" s="1"/>
  <c r="T132" i="12"/>
  <c r="U132" i="12"/>
  <c r="V132" i="12"/>
  <c r="Z132" i="12" s="1"/>
  <c r="W132" i="12"/>
  <c r="R132" i="12" s="1"/>
  <c r="Q133" i="12"/>
  <c r="X133" i="12" s="1"/>
  <c r="T133" i="12"/>
  <c r="U133" i="12"/>
  <c r="V133" i="12"/>
  <c r="Z133" i="12" s="1"/>
  <c r="W133" i="12"/>
  <c r="R133" i="12" s="1"/>
  <c r="Q134" i="12"/>
  <c r="X134" i="12" s="1"/>
  <c r="T134" i="12"/>
  <c r="U134" i="12"/>
  <c r="V134" i="12"/>
  <c r="Z134" i="12" s="1"/>
  <c r="W134" i="12"/>
  <c r="R134" i="12" s="1"/>
  <c r="Q135" i="12"/>
  <c r="X135" i="12" s="1"/>
  <c r="T135" i="12"/>
  <c r="U135" i="12"/>
  <c r="V135" i="12"/>
  <c r="Z135" i="12" s="1"/>
  <c r="W135" i="12"/>
  <c r="R135" i="12" s="1"/>
  <c r="Q136" i="12"/>
  <c r="X136" i="12" s="1"/>
  <c r="T136" i="12"/>
  <c r="U136" i="12"/>
  <c r="V136" i="12"/>
  <c r="Z136" i="12" s="1"/>
  <c r="W136" i="12"/>
  <c r="R136" i="12" s="1"/>
  <c r="Q137" i="12"/>
  <c r="X137" i="12" s="1"/>
  <c r="T137" i="12"/>
  <c r="U137" i="12"/>
  <c r="V137" i="12"/>
  <c r="Z137" i="12" s="1"/>
  <c r="W137" i="12"/>
  <c r="R137" i="12" s="1"/>
  <c r="Q138" i="12"/>
  <c r="X138" i="12" s="1"/>
  <c r="T138" i="12"/>
  <c r="U138" i="12"/>
  <c r="V138" i="12"/>
  <c r="Z138" i="12" s="1"/>
  <c r="W138" i="12"/>
  <c r="R138" i="12" s="1"/>
  <c r="Q139" i="12"/>
  <c r="X139" i="12" s="1"/>
  <c r="T139" i="12"/>
  <c r="U139" i="12"/>
  <c r="V139" i="12"/>
  <c r="Z139" i="12" s="1"/>
  <c r="W139" i="12"/>
  <c r="R139" i="12" s="1"/>
  <c r="Q140" i="12"/>
  <c r="X140" i="12" s="1"/>
  <c r="T140" i="12"/>
  <c r="U140" i="12"/>
  <c r="V140" i="12"/>
  <c r="Z140" i="12" s="1"/>
  <c r="W140" i="12"/>
  <c r="R140" i="12" s="1"/>
  <c r="Q141" i="12"/>
  <c r="X141" i="12" s="1"/>
  <c r="T141" i="12"/>
  <c r="U141" i="12"/>
  <c r="V141" i="12"/>
  <c r="Z141" i="12" s="1"/>
  <c r="W141" i="12"/>
  <c r="R141" i="12" s="1"/>
  <c r="Q142" i="12"/>
  <c r="X142" i="12" s="1"/>
  <c r="T142" i="12"/>
  <c r="U142" i="12"/>
  <c r="V142" i="12"/>
  <c r="Z142" i="12" s="1"/>
  <c r="W142" i="12"/>
  <c r="R142" i="12" s="1"/>
  <c r="Q143" i="12"/>
  <c r="X143" i="12" s="1"/>
  <c r="T143" i="12"/>
  <c r="U143" i="12"/>
  <c r="V143" i="12"/>
  <c r="Z143" i="12" s="1"/>
  <c r="W143" i="12"/>
  <c r="R143" i="12" s="1"/>
  <c r="Q144" i="12"/>
  <c r="X144" i="12" s="1"/>
  <c r="T144" i="12"/>
  <c r="U144" i="12"/>
  <c r="V144" i="12"/>
  <c r="Z144" i="12" s="1"/>
  <c r="W144" i="12"/>
  <c r="R144" i="12" s="1"/>
  <c r="Q145" i="12"/>
  <c r="X145" i="12" s="1"/>
  <c r="T145" i="12"/>
  <c r="U145" i="12"/>
  <c r="V145" i="12"/>
  <c r="Z145" i="12" s="1"/>
  <c r="W145" i="12"/>
  <c r="R145" i="12" s="1"/>
  <c r="Q146" i="12"/>
  <c r="X146" i="12" s="1"/>
  <c r="T146" i="12"/>
  <c r="U146" i="12"/>
  <c r="V146" i="12"/>
  <c r="Z146" i="12" s="1"/>
  <c r="W146" i="12"/>
  <c r="R146" i="12" s="1"/>
  <c r="Q147" i="12"/>
  <c r="X147" i="12" s="1"/>
  <c r="T147" i="12"/>
  <c r="U147" i="12"/>
  <c r="V147" i="12"/>
  <c r="Z147" i="12" s="1"/>
  <c r="W147" i="12"/>
  <c r="R147" i="12" s="1"/>
  <c r="Q148" i="12"/>
  <c r="X148" i="12" s="1"/>
  <c r="T148" i="12"/>
  <c r="U148" i="12"/>
  <c r="V148" i="12"/>
  <c r="Z148" i="12" s="1"/>
  <c r="W148" i="12"/>
  <c r="R148" i="12" s="1"/>
  <c r="Q149" i="12"/>
  <c r="X149" i="12" s="1"/>
  <c r="T149" i="12"/>
  <c r="U149" i="12"/>
  <c r="V149" i="12"/>
  <c r="Z149" i="12" s="1"/>
  <c r="W149" i="12"/>
  <c r="R149" i="12" s="1"/>
  <c r="Q150" i="12"/>
  <c r="X150" i="12" s="1"/>
  <c r="T150" i="12"/>
  <c r="U150" i="12"/>
  <c r="V150" i="12"/>
  <c r="Z150" i="12" s="1"/>
  <c r="W150" i="12"/>
  <c r="R150" i="12" s="1"/>
  <c r="Q151" i="12"/>
  <c r="X151" i="12" s="1"/>
  <c r="T151" i="12"/>
  <c r="U151" i="12"/>
  <c r="V151" i="12"/>
  <c r="Z151" i="12" s="1"/>
  <c r="W151" i="12"/>
  <c r="R151" i="12" s="1"/>
  <c r="Q152" i="12"/>
  <c r="X152" i="12" s="1"/>
  <c r="T152" i="12"/>
  <c r="U152" i="12"/>
  <c r="V152" i="12"/>
  <c r="Z152" i="12" s="1"/>
  <c r="W152" i="12"/>
  <c r="R152" i="12" s="1"/>
  <c r="Q153" i="12"/>
  <c r="X153" i="12" s="1"/>
  <c r="T153" i="12"/>
  <c r="U153" i="12"/>
  <c r="V153" i="12"/>
  <c r="Z153" i="12" s="1"/>
  <c r="W153" i="12"/>
  <c r="R153" i="12" s="1"/>
  <c r="Q154" i="12"/>
  <c r="X154" i="12" s="1"/>
  <c r="T154" i="12"/>
  <c r="U154" i="12"/>
  <c r="V154" i="12"/>
  <c r="Z154" i="12" s="1"/>
  <c r="W154" i="12"/>
  <c r="R154" i="12" s="1"/>
  <c r="Q155" i="12"/>
  <c r="X155" i="12" s="1"/>
  <c r="T155" i="12"/>
  <c r="U155" i="12"/>
  <c r="V155" i="12"/>
  <c r="Z155" i="12" s="1"/>
  <c r="W155" i="12"/>
  <c r="R155" i="12" s="1"/>
  <c r="Q156" i="12"/>
  <c r="X156" i="12" s="1"/>
  <c r="T156" i="12"/>
  <c r="U156" i="12"/>
  <c r="V156" i="12"/>
  <c r="Z156" i="12" s="1"/>
  <c r="W156" i="12"/>
  <c r="R156" i="12" s="1"/>
  <c r="Q157" i="12"/>
  <c r="X157" i="12" s="1"/>
  <c r="T157" i="12"/>
  <c r="U157" i="12"/>
  <c r="V157" i="12"/>
  <c r="Z157" i="12" s="1"/>
  <c r="W157" i="12"/>
  <c r="R157" i="12" s="1"/>
  <c r="Q158" i="12"/>
  <c r="X158" i="12" s="1"/>
  <c r="T158" i="12"/>
  <c r="U158" i="12"/>
  <c r="V158" i="12"/>
  <c r="Z158" i="12" s="1"/>
  <c r="W158" i="12"/>
  <c r="R158" i="12" s="1"/>
  <c r="Q159" i="12"/>
  <c r="X159" i="12" s="1"/>
  <c r="T159" i="12"/>
  <c r="U159" i="12"/>
  <c r="V159" i="12"/>
  <c r="Z159" i="12" s="1"/>
  <c r="W159" i="12"/>
  <c r="R159" i="12" s="1"/>
  <c r="Q160" i="12"/>
  <c r="X160" i="12" s="1"/>
  <c r="T160" i="12"/>
  <c r="U160" i="12"/>
  <c r="V160" i="12"/>
  <c r="Z160" i="12" s="1"/>
  <c r="W160" i="12"/>
  <c r="R160" i="12" s="1"/>
  <c r="Q161" i="12"/>
  <c r="X161" i="12" s="1"/>
  <c r="T161" i="12"/>
  <c r="U161" i="12"/>
  <c r="V161" i="12"/>
  <c r="Z161" i="12" s="1"/>
  <c r="W161" i="12"/>
  <c r="R161" i="12" s="1"/>
  <c r="Q162" i="12"/>
  <c r="X162" i="12" s="1"/>
  <c r="T162" i="12"/>
  <c r="U162" i="12"/>
  <c r="V162" i="12"/>
  <c r="Z162" i="12" s="1"/>
  <c r="W162" i="12"/>
  <c r="R162" i="12" s="1"/>
  <c r="Q163" i="12"/>
  <c r="X163" i="12" s="1"/>
  <c r="T163" i="12"/>
  <c r="U163" i="12"/>
  <c r="V163" i="12"/>
  <c r="Z163" i="12" s="1"/>
  <c r="W163" i="12"/>
  <c r="R163" i="12" s="1"/>
  <c r="Q164" i="12"/>
  <c r="X164" i="12" s="1"/>
  <c r="T164" i="12"/>
  <c r="U164" i="12"/>
  <c r="V164" i="12"/>
  <c r="Z164" i="12" s="1"/>
  <c r="W164" i="12"/>
  <c r="R164" i="12" s="1"/>
  <c r="Q165" i="12"/>
  <c r="X165" i="12" s="1"/>
  <c r="T165" i="12"/>
  <c r="U165" i="12"/>
  <c r="V165" i="12"/>
  <c r="Z165" i="12" s="1"/>
  <c r="W165" i="12"/>
  <c r="R165" i="12" s="1"/>
  <c r="Q166" i="12"/>
  <c r="X166" i="12" s="1"/>
  <c r="T166" i="12"/>
  <c r="U166" i="12"/>
  <c r="V166" i="12"/>
  <c r="Z166" i="12" s="1"/>
  <c r="W166" i="12"/>
  <c r="R166" i="12" s="1"/>
  <c r="Q167" i="12"/>
  <c r="X167" i="12" s="1"/>
  <c r="T167" i="12"/>
  <c r="U167" i="12"/>
  <c r="V167" i="12"/>
  <c r="Z167" i="12" s="1"/>
  <c r="W167" i="12"/>
  <c r="R167" i="12" s="1"/>
  <c r="Q168" i="12"/>
  <c r="X168" i="12" s="1"/>
  <c r="T168" i="12"/>
  <c r="U168" i="12"/>
  <c r="V168" i="12"/>
  <c r="Z168" i="12" s="1"/>
  <c r="W168" i="12"/>
  <c r="R168" i="12" s="1"/>
  <c r="Q169" i="12"/>
  <c r="X169" i="12" s="1"/>
  <c r="T169" i="12"/>
  <c r="U169" i="12"/>
  <c r="V169" i="12"/>
  <c r="Z169" i="12" s="1"/>
  <c r="W169" i="12"/>
  <c r="R169" i="12" s="1"/>
  <c r="Q170" i="12"/>
  <c r="X170" i="12" s="1"/>
  <c r="T170" i="12"/>
  <c r="U170" i="12"/>
  <c r="V170" i="12"/>
  <c r="Z170" i="12" s="1"/>
  <c r="W170" i="12"/>
  <c r="R170" i="12" s="1"/>
  <c r="Q171" i="12"/>
  <c r="X171" i="12" s="1"/>
  <c r="T171" i="12"/>
  <c r="U171" i="12"/>
  <c r="V171" i="12"/>
  <c r="Z171" i="12" s="1"/>
  <c r="W171" i="12"/>
  <c r="R171" i="12" s="1"/>
  <c r="Q172" i="12"/>
  <c r="X172" i="12" s="1"/>
  <c r="T172" i="12"/>
  <c r="U172" i="12"/>
  <c r="V172" i="12"/>
  <c r="Z172" i="12" s="1"/>
  <c r="W172" i="12"/>
  <c r="R172" i="12" s="1"/>
  <c r="Q173" i="12"/>
  <c r="X173" i="12" s="1"/>
  <c r="T173" i="12"/>
  <c r="U173" i="12"/>
  <c r="V173" i="12"/>
  <c r="Z173" i="12" s="1"/>
  <c r="W173" i="12"/>
  <c r="R173" i="12" s="1"/>
  <c r="Q174" i="12"/>
  <c r="X174" i="12" s="1"/>
  <c r="T174" i="12"/>
  <c r="U174" i="12"/>
  <c r="V174" i="12"/>
  <c r="Z174" i="12" s="1"/>
  <c r="W174" i="12"/>
  <c r="R174" i="12" s="1"/>
  <c r="Q175" i="12"/>
  <c r="X175" i="12" s="1"/>
  <c r="T175" i="12"/>
  <c r="U175" i="12"/>
  <c r="V175" i="12"/>
  <c r="Z175" i="12" s="1"/>
  <c r="W175" i="12"/>
  <c r="R175" i="12" s="1"/>
  <c r="Q176" i="12"/>
  <c r="X176" i="12" s="1"/>
  <c r="T176" i="12"/>
  <c r="U176" i="12"/>
  <c r="V176" i="12"/>
  <c r="Z176" i="12" s="1"/>
  <c r="W176" i="12"/>
  <c r="R176" i="12" s="1"/>
  <c r="Q177" i="12"/>
  <c r="X177" i="12" s="1"/>
  <c r="T177" i="12"/>
  <c r="U177" i="12"/>
  <c r="V177" i="12"/>
  <c r="Z177" i="12" s="1"/>
  <c r="W177" i="12"/>
  <c r="R177" i="12" s="1"/>
  <c r="Q178" i="12"/>
  <c r="X178" i="12" s="1"/>
  <c r="T178" i="12"/>
  <c r="U178" i="12"/>
  <c r="V178" i="12"/>
  <c r="Z178" i="12" s="1"/>
  <c r="W178" i="12"/>
  <c r="R178" i="12" s="1"/>
  <c r="Q179" i="12"/>
  <c r="X179" i="12" s="1"/>
  <c r="T179" i="12"/>
  <c r="U179" i="12"/>
  <c r="V179" i="12"/>
  <c r="Z179" i="12" s="1"/>
  <c r="W179" i="12"/>
  <c r="R179" i="12" s="1"/>
  <c r="Q180" i="12"/>
  <c r="X180" i="12" s="1"/>
  <c r="T180" i="12"/>
  <c r="U180" i="12"/>
  <c r="V180" i="12"/>
  <c r="Z180" i="12" s="1"/>
  <c r="W180" i="12"/>
  <c r="R180" i="12" s="1"/>
  <c r="Q181" i="12"/>
  <c r="X181" i="12" s="1"/>
  <c r="T181" i="12"/>
  <c r="U181" i="12"/>
  <c r="V181" i="12"/>
  <c r="Z181" i="12" s="1"/>
  <c r="W181" i="12"/>
  <c r="R181" i="12" s="1"/>
  <c r="Q182" i="12"/>
  <c r="X182" i="12" s="1"/>
  <c r="T182" i="12"/>
  <c r="U182" i="12"/>
  <c r="V182" i="12"/>
  <c r="Z182" i="12" s="1"/>
  <c r="W182" i="12"/>
  <c r="R182" i="12" s="1"/>
  <c r="Q183" i="12"/>
  <c r="X183" i="12" s="1"/>
  <c r="T183" i="12"/>
  <c r="U183" i="12"/>
  <c r="V183" i="12"/>
  <c r="Z183" i="12" s="1"/>
  <c r="W183" i="12"/>
  <c r="R183" i="12" s="1"/>
  <c r="Q184" i="12"/>
  <c r="X184" i="12" s="1"/>
  <c r="T184" i="12"/>
  <c r="U184" i="12"/>
  <c r="V184" i="12"/>
  <c r="Z184" i="12" s="1"/>
  <c r="W184" i="12"/>
  <c r="R184" i="12" s="1"/>
  <c r="Q185" i="12"/>
  <c r="X185" i="12" s="1"/>
  <c r="T185" i="12"/>
  <c r="U185" i="12"/>
  <c r="V185" i="12"/>
  <c r="Z185" i="12" s="1"/>
  <c r="W185" i="12"/>
  <c r="R185" i="12" s="1"/>
  <c r="Q186" i="12"/>
  <c r="X186" i="12" s="1"/>
  <c r="T186" i="12"/>
  <c r="U186" i="12"/>
  <c r="V186" i="12"/>
  <c r="Z186" i="12" s="1"/>
  <c r="W186" i="12"/>
  <c r="R186" i="12" s="1"/>
  <c r="Q187" i="12"/>
  <c r="X187" i="12" s="1"/>
  <c r="T187" i="12"/>
  <c r="U187" i="12"/>
  <c r="V187" i="12"/>
  <c r="Z187" i="12" s="1"/>
  <c r="W187" i="12"/>
  <c r="R187" i="12" s="1"/>
  <c r="Q188" i="12"/>
  <c r="X188" i="12" s="1"/>
  <c r="T188" i="12"/>
  <c r="U188" i="12"/>
  <c r="V188" i="12"/>
  <c r="Z188" i="12" s="1"/>
  <c r="W188" i="12"/>
  <c r="R188" i="12" s="1"/>
  <c r="Q189" i="12"/>
  <c r="X189" i="12" s="1"/>
  <c r="T189" i="12"/>
  <c r="U189" i="12"/>
  <c r="V189" i="12"/>
  <c r="Z189" i="12" s="1"/>
  <c r="W189" i="12"/>
  <c r="R189" i="12" s="1"/>
  <c r="Q190" i="12"/>
  <c r="X190" i="12" s="1"/>
  <c r="T190" i="12"/>
  <c r="U190" i="12"/>
  <c r="V190" i="12"/>
  <c r="Z190" i="12" s="1"/>
  <c r="W190" i="12"/>
  <c r="R190" i="12" s="1"/>
  <c r="Q191" i="12"/>
  <c r="X191" i="12" s="1"/>
  <c r="T191" i="12"/>
  <c r="U191" i="12"/>
  <c r="V191" i="12"/>
  <c r="Z191" i="12" s="1"/>
  <c r="W191" i="12"/>
  <c r="R191" i="12" s="1"/>
  <c r="Q192" i="12"/>
  <c r="X192" i="12" s="1"/>
  <c r="T192" i="12"/>
  <c r="U192" i="12"/>
  <c r="V192" i="12"/>
  <c r="Z192" i="12" s="1"/>
  <c r="W192" i="12"/>
  <c r="R192" i="12" s="1"/>
  <c r="Q193" i="12"/>
  <c r="X193" i="12" s="1"/>
  <c r="T193" i="12"/>
  <c r="U193" i="12"/>
  <c r="V193" i="12"/>
  <c r="Z193" i="12" s="1"/>
  <c r="W193" i="12"/>
  <c r="R193" i="12" s="1"/>
  <c r="Q194" i="12"/>
  <c r="X194" i="12" s="1"/>
  <c r="T194" i="12"/>
  <c r="U194" i="12"/>
  <c r="V194" i="12"/>
  <c r="Z194" i="12" s="1"/>
  <c r="W194" i="12"/>
  <c r="R194" i="12" s="1"/>
  <c r="Q195" i="12"/>
  <c r="X195" i="12" s="1"/>
  <c r="T195" i="12"/>
  <c r="U195" i="12"/>
  <c r="V195" i="12"/>
  <c r="Z195" i="12" s="1"/>
  <c r="W195" i="12"/>
  <c r="R195" i="12" s="1"/>
  <c r="Q196" i="12"/>
  <c r="X196" i="12" s="1"/>
  <c r="T196" i="12"/>
  <c r="U196" i="12"/>
  <c r="V196" i="12"/>
  <c r="Z196" i="12" s="1"/>
  <c r="W196" i="12"/>
  <c r="R196" i="12" s="1"/>
  <c r="Q197" i="12"/>
  <c r="X197" i="12" s="1"/>
  <c r="T197" i="12"/>
  <c r="U197" i="12"/>
  <c r="V197" i="12"/>
  <c r="Z197" i="12" s="1"/>
  <c r="W197" i="12"/>
  <c r="R197" i="12" s="1"/>
  <c r="Q198" i="12"/>
  <c r="X198" i="12" s="1"/>
  <c r="T198" i="12"/>
  <c r="U198" i="12"/>
  <c r="V198" i="12"/>
  <c r="Z198" i="12" s="1"/>
  <c r="W198" i="12"/>
  <c r="R198" i="12" s="1"/>
  <c r="Q199" i="12"/>
  <c r="X199" i="12" s="1"/>
  <c r="T199" i="12"/>
  <c r="U199" i="12"/>
  <c r="V199" i="12"/>
  <c r="Z199" i="12" s="1"/>
  <c r="W199" i="12"/>
  <c r="R199" i="12" s="1"/>
  <c r="Q200" i="12"/>
  <c r="X200" i="12" s="1"/>
  <c r="T200" i="12"/>
  <c r="U200" i="12"/>
  <c r="V200" i="12"/>
  <c r="Z200" i="12" s="1"/>
  <c r="W200" i="12"/>
  <c r="R200" i="12" s="1"/>
  <c r="Q201" i="12"/>
  <c r="X201" i="12" s="1"/>
  <c r="T201" i="12"/>
  <c r="U201" i="12"/>
  <c r="V201" i="12"/>
  <c r="Z201" i="12" s="1"/>
  <c r="W201" i="12"/>
  <c r="R201" i="12" s="1"/>
  <c r="AY201" i="12"/>
  <c r="AZ201" i="12" s="1"/>
  <c r="AK201" i="12"/>
  <c r="AJ201" i="12"/>
  <c r="AL201" i="12" s="1"/>
  <c r="AI201" i="12"/>
  <c r="AF201" i="12" s="1"/>
  <c r="AH201" i="12"/>
  <c r="AG201" i="12"/>
  <c r="AA201" i="12"/>
  <c r="AY200" i="12"/>
  <c r="AZ200" i="12" s="1"/>
  <c r="AK200" i="12"/>
  <c r="AJ200" i="12"/>
  <c r="AL200" i="12" s="1"/>
  <c r="AI200" i="12"/>
  <c r="AF200" i="12" s="1"/>
  <c r="AH200" i="12"/>
  <c r="AG200" i="12"/>
  <c r="AA200" i="12"/>
  <c r="AY199" i="12"/>
  <c r="AZ199" i="12" s="1"/>
  <c r="AK199" i="12"/>
  <c r="AJ199" i="12"/>
  <c r="AL199" i="12" s="1"/>
  <c r="AI199" i="12"/>
  <c r="AF199" i="12" s="1"/>
  <c r="AH199" i="12"/>
  <c r="AG199" i="12"/>
  <c r="AA199" i="12"/>
  <c r="AY198" i="12"/>
  <c r="AZ198" i="12" s="1"/>
  <c r="AK198" i="12"/>
  <c r="AJ198" i="12"/>
  <c r="AL198" i="12" s="1"/>
  <c r="AI198" i="12"/>
  <c r="AF198" i="12" s="1"/>
  <c r="AH198" i="12"/>
  <c r="AG198" i="12"/>
  <c r="AA198" i="12"/>
  <c r="AY197" i="12"/>
  <c r="AZ197" i="12" s="1"/>
  <c r="AK197" i="12"/>
  <c r="AJ197" i="12"/>
  <c r="AL197" i="12" s="1"/>
  <c r="AI197" i="12"/>
  <c r="AF197" i="12" s="1"/>
  <c r="AH197" i="12"/>
  <c r="AG197" i="12"/>
  <c r="AA197" i="12"/>
  <c r="AY196" i="12"/>
  <c r="AZ196" i="12" s="1"/>
  <c r="AK196" i="12"/>
  <c r="AJ196" i="12"/>
  <c r="AL196" i="12" s="1"/>
  <c r="AI196" i="12"/>
  <c r="AF196" i="12" s="1"/>
  <c r="AH196" i="12"/>
  <c r="AG196" i="12"/>
  <c r="AA196" i="12"/>
  <c r="AY195" i="12"/>
  <c r="AZ195" i="12" s="1"/>
  <c r="AK195" i="12"/>
  <c r="AJ195" i="12"/>
  <c r="AL195" i="12" s="1"/>
  <c r="AI195" i="12"/>
  <c r="AF195" i="12" s="1"/>
  <c r="AH195" i="12"/>
  <c r="AG195" i="12"/>
  <c r="AA195" i="12"/>
  <c r="AY194" i="12"/>
  <c r="AZ194" i="12" s="1"/>
  <c r="AK194" i="12"/>
  <c r="AJ194" i="12"/>
  <c r="AL194" i="12" s="1"/>
  <c r="AI194" i="12"/>
  <c r="AF194" i="12" s="1"/>
  <c r="AH194" i="12"/>
  <c r="AG194" i="12"/>
  <c r="AA194" i="12"/>
  <c r="AY193" i="12"/>
  <c r="AZ193" i="12" s="1"/>
  <c r="AK193" i="12"/>
  <c r="AJ193" i="12"/>
  <c r="AL193" i="12" s="1"/>
  <c r="AI193" i="12"/>
  <c r="AF193" i="12" s="1"/>
  <c r="AH193" i="12"/>
  <c r="AG193" i="12"/>
  <c r="AA193" i="12"/>
  <c r="AY192" i="12"/>
  <c r="AZ192" i="12" s="1"/>
  <c r="AK192" i="12"/>
  <c r="AJ192" i="12"/>
  <c r="AL192" i="12" s="1"/>
  <c r="AI192" i="12"/>
  <c r="AF192" i="12" s="1"/>
  <c r="AH192" i="12"/>
  <c r="AG192" i="12"/>
  <c r="AA192" i="12"/>
  <c r="AY191" i="12"/>
  <c r="AZ191" i="12" s="1"/>
  <c r="AK191" i="12"/>
  <c r="AJ191" i="12"/>
  <c r="AL191" i="12" s="1"/>
  <c r="AI191" i="12"/>
  <c r="AF191" i="12" s="1"/>
  <c r="AH191" i="12"/>
  <c r="AG191" i="12"/>
  <c r="AA191" i="12"/>
  <c r="AY190" i="12"/>
  <c r="AZ190" i="12" s="1"/>
  <c r="AK190" i="12"/>
  <c r="AJ190" i="12"/>
  <c r="AL190" i="12" s="1"/>
  <c r="AI190" i="12"/>
  <c r="AF190" i="12" s="1"/>
  <c r="AH190" i="12"/>
  <c r="AG190" i="12"/>
  <c r="AA190" i="12"/>
  <c r="AY189" i="12"/>
  <c r="AZ189" i="12" s="1"/>
  <c r="AK189" i="12"/>
  <c r="AJ189" i="12"/>
  <c r="AL189" i="12" s="1"/>
  <c r="AI189" i="12"/>
  <c r="AF189" i="12" s="1"/>
  <c r="AH189" i="12"/>
  <c r="AG189" i="12"/>
  <c r="AA189" i="12"/>
  <c r="AY188" i="12"/>
  <c r="AZ188" i="12" s="1"/>
  <c r="AK188" i="12"/>
  <c r="AJ188" i="12"/>
  <c r="AL188" i="12" s="1"/>
  <c r="AI188" i="12"/>
  <c r="AF188" i="12" s="1"/>
  <c r="AH188" i="12"/>
  <c r="AG188" i="12"/>
  <c r="AA188" i="12"/>
  <c r="AY187" i="12"/>
  <c r="AZ187" i="12" s="1"/>
  <c r="AK187" i="12"/>
  <c r="AJ187" i="12"/>
  <c r="AL187" i="12" s="1"/>
  <c r="AI187" i="12"/>
  <c r="AF187" i="12" s="1"/>
  <c r="AH187" i="12"/>
  <c r="AG187" i="12"/>
  <c r="AA187" i="12"/>
  <c r="AY186" i="12"/>
  <c r="AZ186" i="12" s="1"/>
  <c r="AK186" i="12"/>
  <c r="AJ186" i="12"/>
  <c r="AL186" i="12" s="1"/>
  <c r="AI186" i="12"/>
  <c r="AF186" i="12" s="1"/>
  <c r="AH186" i="12"/>
  <c r="AG186" i="12"/>
  <c r="AA186" i="12"/>
  <c r="AY185" i="12"/>
  <c r="AZ185" i="12" s="1"/>
  <c r="AK185" i="12"/>
  <c r="AJ185" i="12"/>
  <c r="AL185" i="12" s="1"/>
  <c r="AI185" i="12"/>
  <c r="AF185" i="12" s="1"/>
  <c r="AH185" i="12"/>
  <c r="AG185" i="12"/>
  <c r="AA185" i="12"/>
  <c r="AY184" i="12"/>
  <c r="AZ184" i="12" s="1"/>
  <c r="AK184" i="12"/>
  <c r="AJ184" i="12"/>
  <c r="AL184" i="12" s="1"/>
  <c r="AI184" i="12"/>
  <c r="AF184" i="12" s="1"/>
  <c r="AH184" i="12"/>
  <c r="AG184" i="12"/>
  <c r="AA184" i="12"/>
  <c r="AY183" i="12"/>
  <c r="AZ183" i="12" s="1"/>
  <c r="AK183" i="12"/>
  <c r="AJ183" i="12"/>
  <c r="AL183" i="12" s="1"/>
  <c r="AI183" i="12"/>
  <c r="AF183" i="12" s="1"/>
  <c r="AH183" i="12"/>
  <c r="AG183" i="12"/>
  <c r="AA183" i="12"/>
  <c r="AY182" i="12"/>
  <c r="AZ182" i="12" s="1"/>
  <c r="AK182" i="12"/>
  <c r="AJ182" i="12"/>
  <c r="AL182" i="12" s="1"/>
  <c r="AI182" i="12"/>
  <c r="AF182" i="12" s="1"/>
  <c r="AH182" i="12"/>
  <c r="AG182" i="12"/>
  <c r="AA182" i="12"/>
  <c r="AY181" i="12"/>
  <c r="AZ181" i="12" s="1"/>
  <c r="AK181" i="12"/>
  <c r="AJ181" i="12"/>
  <c r="AL181" i="12" s="1"/>
  <c r="AI181" i="12"/>
  <c r="AF181" i="12" s="1"/>
  <c r="AH181" i="12"/>
  <c r="AG181" i="12"/>
  <c r="AA181" i="12"/>
  <c r="AY180" i="12"/>
  <c r="AZ180" i="12" s="1"/>
  <c r="AK180" i="12"/>
  <c r="AJ180" i="12"/>
  <c r="AL180" i="12" s="1"/>
  <c r="AI180" i="12"/>
  <c r="AF180" i="12" s="1"/>
  <c r="AH180" i="12"/>
  <c r="AG180" i="12"/>
  <c r="AA180" i="12"/>
  <c r="AY179" i="12"/>
  <c r="AZ179" i="12" s="1"/>
  <c r="AK179" i="12"/>
  <c r="AJ179" i="12"/>
  <c r="AL179" i="12" s="1"/>
  <c r="AI179" i="12"/>
  <c r="AF179" i="12" s="1"/>
  <c r="AH179" i="12"/>
  <c r="AG179" i="12"/>
  <c r="AA179" i="12"/>
  <c r="AY178" i="12"/>
  <c r="AZ178" i="12" s="1"/>
  <c r="AK178" i="12"/>
  <c r="AJ178" i="12"/>
  <c r="AL178" i="12" s="1"/>
  <c r="AI178" i="12"/>
  <c r="AF178" i="12" s="1"/>
  <c r="AH178" i="12"/>
  <c r="AG178" i="12"/>
  <c r="AA178" i="12"/>
  <c r="AY177" i="12"/>
  <c r="AZ177" i="12" s="1"/>
  <c r="AK177" i="12"/>
  <c r="AJ177" i="12"/>
  <c r="AL177" i="12" s="1"/>
  <c r="AI177" i="12"/>
  <c r="AF177" i="12" s="1"/>
  <c r="AH177" i="12"/>
  <c r="AG177" i="12"/>
  <c r="AA177" i="12"/>
  <c r="AY176" i="12"/>
  <c r="AZ176" i="12" s="1"/>
  <c r="AK176" i="12"/>
  <c r="AJ176" i="12"/>
  <c r="AL176" i="12" s="1"/>
  <c r="AI176" i="12"/>
  <c r="AF176" i="12" s="1"/>
  <c r="AH176" i="12"/>
  <c r="AG176" i="12"/>
  <c r="AA176" i="12"/>
  <c r="AY175" i="12"/>
  <c r="AZ175" i="12" s="1"/>
  <c r="AK175" i="12"/>
  <c r="AJ175" i="12"/>
  <c r="AL175" i="12" s="1"/>
  <c r="AI175" i="12"/>
  <c r="AF175" i="12" s="1"/>
  <c r="AH175" i="12"/>
  <c r="AG175" i="12"/>
  <c r="AA175" i="12"/>
  <c r="AY174" i="12"/>
  <c r="AZ174" i="12" s="1"/>
  <c r="AK174" i="12"/>
  <c r="AJ174" i="12"/>
  <c r="AL174" i="12" s="1"/>
  <c r="AI174" i="12"/>
  <c r="AF174" i="12" s="1"/>
  <c r="AH174" i="12"/>
  <c r="AG174" i="12"/>
  <c r="AA174" i="12"/>
  <c r="AY173" i="12"/>
  <c r="AZ173" i="12" s="1"/>
  <c r="AK173" i="12"/>
  <c r="AJ173" i="12"/>
  <c r="AL173" i="12" s="1"/>
  <c r="AI173" i="12"/>
  <c r="AF173" i="12" s="1"/>
  <c r="AH173" i="12"/>
  <c r="AG173" i="12"/>
  <c r="AA173" i="12"/>
  <c r="AY172" i="12"/>
  <c r="AZ172" i="12" s="1"/>
  <c r="AK172" i="12"/>
  <c r="AJ172" i="12"/>
  <c r="AL172" i="12" s="1"/>
  <c r="AI172" i="12"/>
  <c r="AF172" i="12" s="1"/>
  <c r="AH172" i="12"/>
  <c r="AG172" i="12"/>
  <c r="AA172" i="12"/>
  <c r="AY171" i="12"/>
  <c r="AZ171" i="12" s="1"/>
  <c r="AK171" i="12"/>
  <c r="AJ171" i="12"/>
  <c r="AL171" i="12" s="1"/>
  <c r="AI171" i="12"/>
  <c r="AF171" i="12" s="1"/>
  <c r="AH171" i="12"/>
  <c r="AG171" i="12"/>
  <c r="AA171" i="12"/>
  <c r="AY170" i="12"/>
  <c r="AZ170" i="12" s="1"/>
  <c r="AK170" i="12"/>
  <c r="AJ170" i="12"/>
  <c r="AL170" i="12" s="1"/>
  <c r="AI170" i="12"/>
  <c r="AF170" i="12" s="1"/>
  <c r="AH170" i="12"/>
  <c r="AG170" i="12"/>
  <c r="AA170" i="12"/>
  <c r="AY169" i="12"/>
  <c r="AZ169" i="12" s="1"/>
  <c r="AK169" i="12"/>
  <c r="AJ169" i="12"/>
  <c r="AL169" i="12" s="1"/>
  <c r="AI169" i="12"/>
  <c r="AF169" i="12" s="1"/>
  <c r="AH169" i="12"/>
  <c r="AG169" i="12"/>
  <c r="AA169" i="12"/>
  <c r="AY168" i="12"/>
  <c r="AZ168" i="12" s="1"/>
  <c r="AK168" i="12"/>
  <c r="AJ168" i="12"/>
  <c r="AL168" i="12" s="1"/>
  <c r="AI168" i="12"/>
  <c r="AF168" i="12" s="1"/>
  <c r="AH168" i="12"/>
  <c r="AG168" i="12"/>
  <c r="AA168" i="12"/>
  <c r="AY167" i="12"/>
  <c r="AZ167" i="12" s="1"/>
  <c r="AK167" i="12"/>
  <c r="AJ167" i="12"/>
  <c r="AL167" i="12" s="1"/>
  <c r="AI167" i="12"/>
  <c r="AF167" i="12" s="1"/>
  <c r="AH167" i="12"/>
  <c r="AG167" i="12"/>
  <c r="AA167" i="12"/>
  <c r="AY166" i="12"/>
  <c r="AZ166" i="12" s="1"/>
  <c r="AK166" i="12"/>
  <c r="AJ166" i="12"/>
  <c r="AL166" i="12" s="1"/>
  <c r="AI166" i="12"/>
  <c r="AF166" i="12" s="1"/>
  <c r="AH166" i="12"/>
  <c r="AG166" i="12"/>
  <c r="AA166" i="12"/>
  <c r="AY165" i="12"/>
  <c r="AZ165" i="12" s="1"/>
  <c r="AK165" i="12"/>
  <c r="AJ165" i="12"/>
  <c r="AL165" i="12" s="1"/>
  <c r="AI165" i="12"/>
  <c r="AF165" i="12" s="1"/>
  <c r="AH165" i="12"/>
  <c r="AG165" i="12"/>
  <c r="AA165" i="12"/>
  <c r="AY164" i="12"/>
  <c r="AZ164" i="12" s="1"/>
  <c r="AK164" i="12"/>
  <c r="AJ164" i="12"/>
  <c r="AL164" i="12" s="1"/>
  <c r="AI164" i="12"/>
  <c r="AF164" i="12" s="1"/>
  <c r="AH164" i="12"/>
  <c r="AG164" i="12"/>
  <c r="AA164" i="12"/>
  <c r="AY163" i="12"/>
  <c r="AZ163" i="12" s="1"/>
  <c r="AK163" i="12"/>
  <c r="AJ163" i="12"/>
  <c r="AL163" i="12" s="1"/>
  <c r="AI163" i="12"/>
  <c r="AF163" i="12" s="1"/>
  <c r="AH163" i="12"/>
  <c r="AG163" i="12"/>
  <c r="AA163" i="12"/>
  <c r="AY162" i="12"/>
  <c r="AZ162" i="12" s="1"/>
  <c r="AK162" i="12"/>
  <c r="AJ162" i="12"/>
  <c r="AL162" i="12" s="1"/>
  <c r="AI162" i="12"/>
  <c r="AF162" i="12" s="1"/>
  <c r="AH162" i="12"/>
  <c r="AG162" i="12"/>
  <c r="AA162" i="12"/>
  <c r="AY161" i="12"/>
  <c r="AZ161" i="12" s="1"/>
  <c r="AK161" i="12"/>
  <c r="AJ161" i="12"/>
  <c r="AL161" i="12" s="1"/>
  <c r="AI161" i="12"/>
  <c r="AF161" i="12" s="1"/>
  <c r="AH161" i="12"/>
  <c r="AG161" i="12"/>
  <c r="AA161" i="12"/>
  <c r="AY160" i="12"/>
  <c r="AZ160" i="12" s="1"/>
  <c r="AK160" i="12"/>
  <c r="AJ160" i="12"/>
  <c r="AL160" i="12" s="1"/>
  <c r="AI160" i="12"/>
  <c r="AF160" i="12" s="1"/>
  <c r="AH160" i="12"/>
  <c r="AG160" i="12"/>
  <c r="AA160" i="12"/>
  <c r="AY159" i="12"/>
  <c r="AZ159" i="12" s="1"/>
  <c r="AK159" i="12"/>
  <c r="AJ159" i="12"/>
  <c r="AL159" i="12" s="1"/>
  <c r="AI159" i="12"/>
  <c r="AF159" i="12" s="1"/>
  <c r="AH159" i="12"/>
  <c r="AG159" i="12"/>
  <c r="AA159" i="12"/>
  <c r="AY158" i="12"/>
  <c r="AZ158" i="12" s="1"/>
  <c r="AK158" i="12"/>
  <c r="AJ158" i="12"/>
  <c r="AL158" i="12" s="1"/>
  <c r="AI158" i="12"/>
  <c r="AF158" i="12" s="1"/>
  <c r="AH158" i="12"/>
  <c r="AG158" i="12"/>
  <c r="AA158" i="12"/>
  <c r="AY157" i="12"/>
  <c r="AZ157" i="12" s="1"/>
  <c r="AK157" i="12"/>
  <c r="AJ157" i="12"/>
  <c r="AL157" i="12" s="1"/>
  <c r="AI157" i="12"/>
  <c r="AF157" i="12" s="1"/>
  <c r="AH157" i="12"/>
  <c r="AG157" i="12"/>
  <c r="AA157" i="12"/>
  <c r="AY156" i="12"/>
  <c r="AZ156" i="12" s="1"/>
  <c r="AK156" i="12"/>
  <c r="AJ156" i="12"/>
  <c r="AL156" i="12" s="1"/>
  <c r="AI156" i="12"/>
  <c r="AF156" i="12" s="1"/>
  <c r="AH156" i="12"/>
  <c r="AG156" i="12"/>
  <c r="AA156" i="12"/>
  <c r="AY155" i="12"/>
  <c r="AZ155" i="12" s="1"/>
  <c r="AK155" i="12"/>
  <c r="AJ155" i="12"/>
  <c r="AL155" i="12" s="1"/>
  <c r="AI155" i="12"/>
  <c r="AF155" i="12" s="1"/>
  <c r="AH155" i="12"/>
  <c r="AG155" i="12"/>
  <c r="AA155" i="12"/>
  <c r="AY154" i="12"/>
  <c r="AZ154" i="12" s="1"/>
  <c r="AK154" i="12"/>
  <c r="AJ154" i="12"/>
  <c r="AL154" i="12" s="1"/>
  <c r="AI154" i="12"/>
  <c r="AF154" i="12" s="1"/>
  <c r="AH154" i="12"/>
  <c r="AG154" i="12"/>
  <c r="AA154" i="12"/>
  <c r="AY153" i="12"/>
  <c r="AZ153" i="12" s="1"/>
  <c r="AK153" i="12"/>
  <c r="AJ153" i="12"/>
  <c r="AL153" i="12" s="1"/>
  <c r="AI153" i="12"/>
  <c r="AF153" i="12" s="1"/>
  <c r="AH153" i="12"/>
  <c r="AG153" i="12"/>
  <c r="AA153" i="12"/>
  <c r="AY152" i="12"/>
  <c r="AZ152" i="12" s="1"/>
  <c r="AK152" i="12"/>
  <c r="AJ152" i="12"/>
  <c r="AL152" i="12" s="1"/>
  <c r="AI152" i="12"/>
  <c r="AF152" i="12" s="1"/>
  <c r="AH152" i="12"/>
  <c r="AG152" i="12"/>
  <c r="AA152" i="12"/>
  <c r="AY151" i="12"/>
  <c r="AZ151" i="12" s="1"/>
  <c r="AK151" i="12"/>
  <c r="AJ151" i="12"/>
  <c r="AL151" i="12" s="1"/>
  <c r="AI151" i="12"/>
  <c r="AF151" i="12" s="1"/>
  <c r="AH151" i="12"/>
  <c r="AG151" i="12"/>
  <c r="AA151" i="12"/>
  <c r="AY150" i="12"/>
  <c r="AZ150" i="12" s="1"/>
  <c r="AK150" i="12"/>
  <c r="AJ150" i="12"/>
  <c r="AL150" i="12" s="1"/>
  <c r="AI150" i="12"/>
  <c r="AF150" i="12" s="1"/>
  <c r="AH150" i="12"/>
  <c r="AG150" i="12"/>
  <c r="AA150" i="12"/>
  <c r="AY149" i="12"/>
  <c r="AZ149" i="12" s="1"/>
  <c r="AK149" i="12"/>
  <c r="AJ149" i="12"/>
  <c r="AL149" i="12" s="1"/>
  <c r="AI149" i="12"/>
  <c r="AF149" i="12" s="1"/>
  <c r="AH149" i="12"/>
  <c r="AG149" i="12"/>
  <c r="AA149" i="12"/>
  <c r="AY148" i="12"/>
  <c r="AZ148" i="12" s="1"/>
  <c r="AK148" i="12"/>
  <c r="AJ148" i="12"/>
  <c r="AL148" i="12" s="1"/>
  <c r="AI148" i="12"/>
  <c r="AF148" i="12" s="1"/>
  <c r="AH148" i="12"/>
  <c r="AG148" i="12"/>
  <c r="AA148" i="12"/>
  <c r="AY147" i="12"/>
  <c r="AZ147" i="12" s="1"/>
  <c r="AK147" i="12"/>
  <c r="AJ147" i="12"/>
  <c r="AL147" i="12" s="1"/>
  <c r="AI147" i="12"/>
  <c r="AF147" i="12" s="1"/>
  <c r="AH147" i="12"/>
  <c r="AG147" i="12"/>
  <c r="AA147" i="12"/>
  <c r="AY146" i="12"/>
  <c r="AZ146" i="12" s="1"/>
  <c r="AK146" i="12"/>
  <c r="AJ146" i="12"/>
  <c r="AL146" i="12" s="1"/>
  <c r="AI146" i="12"/>
  <c r="AF146" i="12" s="1"/>
  <c r="AH146" i="12"/>
  <c r="AG146" i="12"/>
  <c r="AA146" i="12"/>
  <c r="AY145" i="12"/>
  <c r="AZ145" i="12" s="1"/>
  <c r="AK145" i="12"/>
  <c r="AJ145" i="12"/>
  <c r="AL145" i="12" s="1"/>
  <c r="AI145" i="12"/>
  <c r="AF145" i="12" s="1"/>
  <c r="AH145" i="12"/>
  <c r="AG145" i="12"/>
  <c r="AA145" i="12"/>
  <c r="AY144" i="12"/>
  <c r="AZ144" i="12" s="1"/>
  <c r="AK144" i="12"/>
  <c r="AJ144" i="12"/>
  <c r="AL144" i="12" s="1"/>
  <c r="AI144" i="12"/>
  <c r="AF144" i="12" s="1"/>
  <c r="AH144" i="12"/>
  <c r="AG144" i="12"/>
  <c r="AA144" i="12"/>
  <c r="AY143" i="12"/>
  <c r="AZ143" i="12" s="1"/>
  <c r="AK143" i="12"/>
  <c r="AJ143" i="12"/>
  <c r="AL143" i="12" s="1"/>
  <c r="AI143" i="12"/>
  <c r="AF143" i="12" s="1"/>
  <c r="AH143" i="12"/>
  <c r="AG143" i="12"/>
  <c r="AA143" i="12"/>
  <c r="AY142" i="12"/>
  <c r="AZ142" i="12" s="1"/>
  <c r="AK142" i="12"/>
  <c r="AJ142" i="12"/>
  <c r="AL142" i="12" s="1"/>
  <c r="AI142" i="12"/>
  <c r="AF142" i="12" s="1"/>
  <c r="AH142" i="12"/>
  <c r="AG142" i="12"/>
  <c r="AA142" i="12"/>
  <c r="AY141" i="12"/>
  <c r="AZ141" i="12" s="1"/>
  <c r="AK141" i="12"/>
  <c r="AJ141" i="12"/>
  <c r="AL141" i="12" s="1"/>
  <c r="AI141" i="12"/>
  <c r="AF141" i="12" s="1"/>
  <c r="AH141" i="12"/>
  <c r="AG141" i="12"/>
  <c r="AA141" i="12"/>
  <c r="AY140" i="12"/>
  <c r="AZ140" i="12" s="1"/>
  <c r="AK140" i="12"/>
  <c r="AJ140" i="12"/>
  <c r="AL140" i="12" s="1"/>
  <c r="AI140" i="12"/>
  <c r="AF140" i="12" s="1"/>
  <c r="AH140" i="12"/>
  <c r="AG140" i="12"/>
  <c r="AA140" i="12"/>
  <c r="AY139" i="12"/>
  <c r="AZ139" i="12" s="1"/>
  <c r="AK139" i="12"/>
  <c r="AJ139" i="12"/>
  <c r="AL139" i="12" s="1"/>
  <c r="AI139" i="12"/>
  <c r="AF139" i="12" s="1"/>
  <c r="AH139" i="12"/>
  <c r="AG139" i="12"/>
  <c r="AA139" i="12"/>
  <c r="AY138" i="12"/>
  <c r="AZ138" i="12" s="1"/>
  <c r="AK138" i="12"/>
  <c r="AJ138" i="12"/>
  <c r="AL138" i="12" s="1"/>
  <c r="AI138" i="12"/>
  <c r="AF138" i="12" s="1"/>
  <c r="AH138" i="12"/>
  <c r="AG138" i="12"/>
  <c r="AA138" i="12"/>
  <c r="AY137" i="12"/>
  <c r="AZ137" i="12" s="1"/>
  <c r="AK137" i="12"/>
  <c r="AJ137" i="12"/>
  <c r="AL137" i="12" s="1"/>
  <c r="AI137" i="12"/>
  <c r="AF137" i="12" s="1"/>
  <c r="AH137" i="12"/>
  <c r="AG137" i="12"/>
  <c r="AA137" i="12"/>
  <c r="AY136" i="12"/>
  <c r="AZ136" i="12" s="1"/>
  <c r="AK136" i="12"/>
  <c r="AJ136" i="12"/>
  <c r="AL136" i="12" s="1"/>
  <c r="AI136" i="12"/>
  <c r="AF136" i="12" s="1"/>
  <c r="AH136" i="12"/>
  <c r="AG136" i="12"/>
  <c r="AA136" i="12"/>
  <c r="AY135" i="12"/>
  <c r="AZ135" i="12" s="1"/>
  <c r="AK135" i="12"/>
  <c r="AJ135" i="12"/>
  <c r="AL135" i="12" s="1"/>
  <c r="AI135" i="12"/>
  <c r="AF135" i="12" s="1"/>
  <c r="AH135" i="12"/>
  <c r="AG135" i="12"/>
  <c r="AA135" i="12"/>
  <c r="AY134" i="12"/>
  <c r="AZ134" i="12" s="1"/>
  <c r="AK134" i="12"/>
  <c r="AJ134" i="12"/>
  <c r="AL134" i="12" s="1"/>
  <c r="AI134" i="12"/>
  <c r="AF134" i="12" s="1"/>
  <c r="AH134" i="12"/>
  <c r="AG134" i="12"/>
  <c r="AA134" i="12"/>
  <c r="AY133" i="12"/>
  <c r="AZ133" i="12" s="1"/>
  <c r="AK133" i="12"/>
  <c r="AJ133" i="12"/>
  <c r="AL133" i="12" s="1"/>
  <c r="AI133" i="12"/>
  <c r="AF133" i="12" s="1"/>
  <c r="AH133" i="12"/>
  <c r="AG133" i="12"/>
  <c r="AA133" i="12"/>
  <c r="AY132" i="12"/>
  <c r="AZ132" i="12" s="1"/>
  <c r="AK132" i="12"/>
  <c r="AJ132" i="12"/>
  <c r="AL132" i="12" s="1"/>
  <c r="AI132" i="12"/>
  <c r="AF132" i="12" s="1"/>
  <c r="AH132" i="12"/>
  <c r="AG132" i="12"/>
  <c r="AA132" i="12"/>
  <c r="AY131" i="12"/>
  <c r="AZ131" i="12" s="1"/>
  <c r="AK131" i="12"/>
  <c r="AJ131" i="12"/>
  <c r="AL131" i="12" s="1"/>
  <c r="AI131" i="12"/>
  <c r="AF131" i="12" s="1"/>
  <c r="AH131" i="12"/>
  <c r="AG131" i="12"/>
  <c r="AA131" i="12"/>
  <c r="AY130" i="12"/>
  <c r="AZ130" i="12" s="1"/>
  <c r="AK130" i="12"/>
  <c r="AJ130" i="12"/>
  <c r="AL130" i="12" s="1"/>
  <c r="AI130" i="12"/>
  <c r="AF130" i="12" s="1"/>
  <c r="AH130" i="12"/>
  <c r="AG130" i="12"/>
  <c r="AA130" i="12"/>
  <c r="AY129" i="12"/>
  <c r="AZ129" i="12" s="1"/>
  <c r="AK129" i="12"/>
  <c r="AJ129" i="12"/>
  <c r="AL129" i="12" s="1"/>
  <c r="AI129" i="12"/>
  <c r="AF129" i="12" s="1"/>
  <c r="AH129" i="12"/>
  <c r="AG129" i="12"/>
  <c r="AA129" i="12"/>
  <c r="AY128" i="12"/>
  <c r="AZ128" i="12" s="1"/>
  <c r="AK128" i="12"/>
  <c r="AJ128" i="12"/>
  <c r="AL128" i="12" s="1"/>
  <c r="AI128" i="12"/>
  <c r="AF128" i="12" s="1"/>
  <c r="AH128" i="12"/>
  <c r="AG128" i="12"/>
  <c r="AA128" i="12"/>
  <c r="AY127" i="12"/>
  <c r="AZ127" i="12" s="1"/>
  <c r="AK127" i="12"/>
  <c r="AJ127" i="12"/>
  <c r="AL127" i="12" s="1"/>
  <c r="AI127" i="12"/>
  <c r="AF127" i="12" s="1"/>
  <c r="AH127" i="12"/>
  <c r="AG127" i="12"/>
  <c r="AA127" i="12"/>
  <c r="AY126" i="12"/>
  <c r="AZ126" i="12" s="1"/>
  <c r="AK126" i="12"/>
  <c r="AJ126" i="12"/>
  <c r="AL126" i="12" s="1"/>
  <c r="AI126" i="12"/>
  <c r="AF126" i="12" s="1"/>
  <c r="AH126" i="12"/>
  <c r="AG126" i="12"/>
  <c r="AA126" i="12"/>
  <c r="AY125" i="12"/>
  <c r="AZ125" i="12" s="1"/>
  <c r="AK125" i="12"/>
  <c r="AJ125" i="12"/>
  <c r="AL125" i="12" s="1"/>
  <c r="AI125" i="12"/>
  <c r="AF125" i="12" s="1"/>
  <c r="AH125" i="12"/>
  <c r="AG125" i="12"/>
  <c r="AA125" i="12"/>
  <c r="AY124" i="12"/>
  <c r="AZ124" i="12" s="1"/>
  <c r="AK124" i="12"/>
  <c r="AJ124" i="12"/>
  <c r="AL124" i="12" s="1"/>
  <c r="AI124" i="12"/>
  <c r="AF124" i="12" s="1"/>
  <c r="AH124" i="12"/>
  <c r="AG124" i="12"/>
  <c r="AA124" i="12"/>
  <c r="AY123" i="12"/>
  <c r="AZ123" i="12" s="1"/>
  <c r="AK123" i="12"/>
  <c r="AJ123" i="12"/>
  <c r="AL123" i="12" s="1"/>
  <c r="AI123" i="12"/>
  <c r="AF123" i="12" s="1"/>
  <c r="AH123" i="12"/>
  <c r="AG123" i="12"/>
  <c r="AA123" i="12"/>
  <c r="AY122" i="12"/>
  <c r="AZ122" i="12" s="1"/>
  <c r="AK122" i="12"/>
  <c r="AJ122" i="12"/>
  <c r="AL122" i="12" s="1"/>
  <c r="AI122" i="12"/>
  <c r="AF122" i="12" s="1"/>
  <c r="AH122" i="12"/>
  <c r="AG122" i="12"/>
  <c r="AA122" i="12"/>
  <c r="AY121" i="12"/>
  <c r="AZ121" i="12" s="1"/>
  <c r="AK121" i="12"/>
  <c r="AJ121" i="12"/>
  <c r="AL121" i="12" s="1"/>
  <c r="AI121" i="12"/>
  <c r="AF121" i="12" s="1"/>
  <c r="AH121" i="12"/>
  <c r="AG121" i="12"/>
  <c r="AA121" i="12"/>
  <c r="AY120" i="12"/>
  <c r="AZ120" i="12" s="1"/>
  <c r="AK120" i="12"/>
  <c r="AJ120" i="12"/>
  <c r="AL120" i="12" s="1"/>
  <c r="AI120" i="12"/>
  <c r="AF120" i="12" s="1"/>
  <c r="AH120" i="12"/>
  <c r="AG120" i="12"/>
  <c r="AA120" i="12"/>
  <c r="AY119" i="12"/>
  <c r="AZ119" i="12" s="1"/>
  <c r="AK119" i="12"/>
  <c r="AJ119" i="12"/>
  <c r="AL119" i="12" s="1"/>
  <c r="AI119" i="12"/>
  <c r="AF119" i="12" s="1"/>
  <c r="AH119" i="12"/>
  <c r="AG119" i="12"/>
  <c r="AA119" i="12"/>
  <c r="AY118" i="12"/>
  <c r="AZ118" i="12" s="1"/>
  <c r="AK118" i="12"/>
  <c r="AJ118" i="12"/>
  <c r="AL118" i="12" s="1"/>
  <c r="AI118" i="12"/>
  <c r="AF118" i="12" s="1"/>
  <c r="AH118" i="12"/>
  <c r="AG118" i="12"/>
  <c r="AA118" i="12"/>
  <c r="AY117" i="12"/>
  <c r="AZ117" i="12" s="1"/>
  <c r="AK117" i="12"/>
  <c r="AJ117" i="12"/>
  <c r="AL117" i="12" s="1"/>
  <c r="AI117" i="12"/>
  <c r="AF117" i="12" s="1"/>
  <c r="AH117" i="12"/>
  <c r="AG117" i="12"/>
  <c r="AA117" i="12"/>
  <c r="AY116" i="12"/>
  <c r="AZ116" i="12" s="1"/>
  <c r="AK116" i="12"/>
  <c r="AJ116" i="12"/>
  <c r="AL116" i="12" s="1"/>
  <c r="AI116" i="12"/>
  <c r="AF116" i="12" s="1"/>
  <c r="AH116" i="12"/>
  <c r="AG116" i="12"/>
  <c r="AA116" i="12"/>
  <c r="AY115" i="12"/>
  <c r="AZ115" i="12" s="1"/>
  <c r="AK115" i="12"/>
  <c r="AJ115" i="12"/>
  <c r="AL115" i="12" s="1"/>
  <c r="AI115" i="12"/>
  <c r="AF115" i="12" s="1"/>
  <c r="AH115" i="12"/>
  <c r="AG115" i="12"/>
  <c r="AA115" i="12"/>
  <c r="AY114" i="12"/>
  <c r="AZ114" i="12" s="1"/>
  <c r="AK114" i="12"/>
  <c r="AJ114" i="12"/>
  <c r="AL114" i="12" s="1"/>
  <c r="AI114" i="12"/>
  <c r="AF114" i="12" s="1"/>
  <c r="AH114" i="12"/>
  <c r="AG114" i="12"/>
  <c r="AA114" i="12"/>
  <c r="AY113" i="12"/>
  <c r="AZ113" i="12" s="1"/>
  <c r="AK113" i="12"/>
  <c r="AJ113" i="12"/>
  <c r="AL113" i="12" s="1"/>
  <c r="AI113" i="12"/>
  <c r="AF113" i="12" s="1"/>
  <c r="AH113" i="12"/>
  <c r="AG113" i="12"/>
  <c r="AA113" i="12"/>
  <c r="AY112" i="12"/>
  <c r="AZ112" i="12" s="1"/>
  <c r="AK112" i="12"/>
  <c r="AJ112" i="12"/>
  <c r="AL112" i="12" s="1"/>
  <c r="AI112" i="12"/>
  <c r="AF112" i="12" s="1"/>
  <c r="AH112" i="12"/>
  <c r="AG112" i="12"/>
  <c r="AA112" i="12"/>
  <c r="AY111" i="12"/>
  <c r="AZ111" i="12" s="1"/>
  <c r="AK111" i="12"/>
  <c r="AJ111" i="12"/>
  <c r="AL111" i="12" s="1"/>
  <c r="AI111" i="12"/>
  <c r="AF111" i="12" s="1"/>
  <c r="AH111" i="12"/>
  <c r="AG111" i="12"/>
  <c r="AA111" i="12"/>
  <c r="AY110" i="12"/>
  <c r="AZ110" i="12" s="1"/>
  <c r="AK110" i="12"/>
  <c r="AJ110" i="12"/>
  <c r="AL110" i="12" s="1"/>
  <c r="AI110" i="12"/>
  <c r="AF110" i="12" s="1"/>
  <c r="AH110" i="12"/>
  <c r="AG110" i="12"/>
  <c r="AA110" i="12"/>
  <c r="AY109" i="12"/>
  <c r="AZ109" i="12" s="1"/>
  <c r="AK109" i="12"/>
  <c r="AJ109" i="12"/>
  <c r="AL109" i="12" s="1"/>
  <c r="AI109" i="12"/>
  <c r="AF109" i="12" s="1"/>
  <c r="AH109" i="12"/>
  <c r="AG109" i="12"/>
  <c r="AA109" i="12"/>
  <c r="AY108" i="12"/>
  <c r="AZ108" i="12" s="1"/>
  <c r="AK108" i="12"/>
  <c r="AJ108" i="12"/>
  <c r="AL108" i="12" s="1"/>
  <c r="AI108" i="12"/>
  <c r="AF108" i="12" s="1"/>
  <c r="AH108" i="12"/>
  <c r="AG108" i="12"/>
  <c r="AA108" i="12"/>
  <c r="AY107" i="12"/>
  <c r="AZ107" i="12" s="1"/>
  <c r="AK107" i="12"/>
  <c r="AJ107" i="12"/>
  <c r="AL107" i="12" s="1"/>
  <c r="AI107" i="12"/>
  <c r="AF107" i="12" s="1"/>
  <c r="AH107" i="12"/>
  <c r="AG107" i="12"/>
  <c r="AA107" i="12"/>
  <c r="AY106" i="12"/>
  <c r="AZ106" i="12" s="1"/>
  <c r="AK106" i="12"/>
  <c r="AJ106" i="12"/>
  <c r="AL106" i="12" s="1"/>
  <c r="AI106" i="12"/>
  <c r="AF106" i="12" s="1"/>
  <c r="AH106" i="12"/>
  <c r="AG106" i="12"/>
  <c r="AA106" i="12"/>
  <c r="AY105" i="12"/>
  <c r="AZ105" i="12" s="1"/>
  <c r="AK105" i="12"/>
  <c r="AJ105" i="12"/>
  <c r="AL105" i="12" s="1"/>
  <c r="AI105" i="12"/>
  <c r="AF105" i="12" s="1"/>
  <c r="AH105" i="12"/>
  <c r="AG105" i="12"/>
  <c r="AA105" i="12"/>
  <c r="AY104" i="12"/>
  <c r="AZ104" i="12" s="1"/>
  <c r="AK104" i="12"/>
  <c r="AJ104" i="12"/>
  <c r="AL104" i="12" s="1"/>
  <c r="AI104" i="12"/>
  <c r="AF104" i="12" s="1"/>
  <c r="AH104" i="12"/>
  <c r="AG104" i="12"/>
  <c r="AA104" i="12"/>
  <c r="AY103" i="12"/>
  <c r="AZ103" i="12" s="1"/>
  <c r="AK103" i="12"/>
  <c r="AJ103" i="12"/>
  <c r="AL103" i="12" s="1"/>
  <c r="AI103" i="12"/>
  <c r="AF103" i="12" s="1"/>
  <c r="AH103" i="12"/>
  <c r="AG103" i="12"/>
  <c r="AA103" i="12"/>
  <c r="AY102" i="12"/>
  <c r="AZ102" i="12" s="1"/>
  <c r="AK102" i="12"/>
  <c r="AJ102" i="12"/>
  <c r="AL102" i="12" s="1"/>
  <c r="AI102" i="12"/>
  <c r="AF102" i="12" s="1"/>
  <c r="AH102" i="12"/>
  <c r="AG102" i="12"/>
  <c r="AA102" i="12"/>
  <c r="BF18" i="15" l="1"/>
  <c r="BQ18" i="15"/>
  <c r="BP18" i="15"/>
  <c r="BF92" i="15"/>
  <c r="BQ92" i="15"/>
  <c r="BP92" i="15"/>
  <c r="BF26" i="15"/>
  <c r="BQ26" i="15"/>
  <c r="BP26" i="15"/>
  <c r="BF78" i="15"/>
  <c r="BP78" i="15"/>
  <c r="BQ78" i="15"/>
  <c r="BF87" i="15"/>
  <c r="BQ87" i="15"/>
  <c r="BP87" i="15"/>
  <c r="BF66" i="15"/>
  <c r="BP66" i="15"/>
  <c r="BQ66" i="15"/>
  <c r="BF36" i="15"/>
  <c r="BQ36" i="15"/>
  <c r="BP36" i="15"/>
  <c r="BF99" i="15"/>
  <c r="BP99" i="15"/>
  <c r="BQ99" i="15"/>
  <c r="BF51" i="15"/>
  <c r="BQ51" i="15"/>
  <c r="BP51" i="15"/>
  <c r="BF11" i="15"/>
  <c r="BP11" i="15"/>
  <c r="BQ11" i="15"/>
  <c r="BF39" i="15"/>
  <c r="BQ39" i="15"/>
  <c r="BP39" i="15"/>
  <c r="BF101" i="15"/>
  <c r="BP101" i="15"/>
  <c r="BF32" i="15"/>
  <c r="BQ32" i="15"/>
  <c r="BF82" i="15"/>
  <c r="BQ82" i="15"/>
  <c r="BP82" i="15"/>
  <c r="BF74" i="15"/>
  <c r="BQ74" i="15"/>
  <c r="BP74" i="15"/>
  <c r="BQ59" i="15"/>
  <c r="BF59" i="15"/>
  <c r="BP59" i="15"/>
  <c r="BF86" i="15"/>
  <c r="BQ86" i="15"/>
  <c r="BP21" i="15"/>
  <c r="BF88" i="15"/>
  <c r="BQ88" i="15"/>
  <c r="BF80" i="15"/>
  <c r="BP80" i="15"/>
  <c r="BF73" i="15"/>
  <c r="BP73" i="15"/>
  <c r="BP25" i="15"/>
  <c r="BF25" i="15"/>
  <c r="BF10" i="15"/>
  <c r="BQ10" i="15"/>
  <c r="BP10" i="15"/>
  <c r="BF79" i="15"/>
  <c r="BQ79" i="15"/>
  <c r="BP79" i="15"/>
  <c r="BF62" i="15"/>
  <c r="BQ62" i="15"/>
  <c r="BP88" i="15"/>
  <c r="BF14" i="15"/>
  <c r="BQ14" i="15"/>
  <c r="BP14" i="15"/>
  <c r="BP3" i="15"/>
  <c r="BF70" i="15"/>
  <c r="BQ70" i="15"/>
  <c r="BP86" i="15"/>
  <c r="BP6" i="15"/>
  <c r="BF6" i="15"/>
  <c r="BQ6" i="15"/>
  <c r="BQ21" i="15"/>
  <c r="BP54" i="15"/>
  <c r="BF2" i="15"/>
  <c r="BQ2" i="15"/>
  <c r="BP2" i="15"/>
  <c r="BF50" i="15"/>
  <c r="BP50" i="15"/>
  <c r="BQ50" i="15"/>
  <c r="BQ101" i="15"/>
  <c r="Y103" i="12"/>
  <c r="BD103" i="12" s="1"/>
  <c r="Y112" i="12"/>
  <c r="BD112" i="12" s="1"/>
  <c r="Y197" i="12"/>
  <c r="BD197" i="12" s="1"/>
  <c r="Y189" i="12"/>
  <c r="BD189" i="12" s="1"/>
  <c r="Y185" i="12"/>
  <c r="BD185" i="12" s="1"/>
  <c r="Y159" i="12"/>
  <c r="BD159" i="12" s="1"/>
  <c r="Y155" i="12"/>
  <c r="BD155" i="12" s="1"/>
  <c r="Y151" i="12"/>
  <c r="BD151" i="12" s="1"/>
  <c r="Y199" i="12"/>
  <c r="BD199" i="12" s="1"/>
  <c r="Y195" i="12"/>
  <c r="BD195" i="12" s="1"/>
  <c r="Y119" i="12"/>
  <c r="BD119" i="12" s="1"/>
  <c r="Y146" i="12"/>
  <c r="BD146" i="12" s="1"/>
  <c r="Y138" i="12"/>
  <c r="BD138" i="12" s="1"/>
  <c r="Y153" i="12"/>
  <c r="BD153" i="12" s="1"/>
  <c r="Y188" i="12"/>
  <c r="BD188" i="12" s="1"/>
  <c r="Y133" i="12"/>
  <c r="BD133" i="12" s="1"/>
  <c r="Y129" i="12"/>
  <c r="BD129" i="12" s="1"/>
  <c r="Y166" i="12"/>
  <c r="BD166" i="12" s="1"/>
  <c r="Y150" i="12"/>
  <c r="BD150" i="12" s="1"/>
  <c r="Y120" i="12"/>
  <c r="BD120" i="12" s="1"/>
  <c r="Y109" i="12"/>
  <c r="BD109" i="12" s="1"/>
  <c r="Y123" i="12"/>
  <c r="BD123" i="12" s="1"/>
  <c r="Y130" i="12"/>
  <c r="BD130" i="12" s="1"/>
  <c r="Y160" i="12"/>
  <c r="BD160" i="12" s="1"/>
  <c r="Y156" i="12"/>
  <c r="BD156" i="12" s="1"/>
  <c r="Y122" i="12"/>
  <c r="BD122" i="12" s="1"/>
  <c r="Y194" i="12"/>
  <c r="BD194" i="12" s="1"/>
  <c r="Y190" i="12"/>
  <c r="BD190" i="12" s="1"/>
  <c r="Y186" i="12"/>
  <c r="BD186" i="12" s="1"/>
  <c r="Y182" i="12"/>
  <c r="BD182" i="12" s="1"/>
  <c r="Y178" i="12"/>
  <c r="BD178" i="12" s="1"/>
  <c r="Y114" i="12"/>
  <c r="BD114" i="12" s="1"/>
  <c r="Y132" i="12"/>
  <c r="BD132" i="12" s="1"/>
  <c r="Y187" i="12"/>
  <c r="BD187" i="12" s="1"/>
  <c r="Y172" i="12"/>
  <c r="BD172" i="12" s="1"/>
  <c r="Y157" i="12"/>
  <c r="BD157" i="12" s="1"/>
  <c r="Y131" i="12"/>
  <c r="BD131" i="12" s="1"/>
  <c r="Y113" i="12"/>
  <c r="BD113" i="12" s="1"/>
  <c r="Y164" i="12"/>
  <c r="BD164" i="12" s="1"/>
  <c r="Y148" i="12"/>
  <c r="BD148" i="12" s="1"/>
  <c r="Y126" i="12"/>
  <c r="BD126" i="12" s="1"/>
  <c r="Y137" i="12"/>
  <c r="BD137" i="12" s="1"/>
  <c r="Y115" i="12"/>
  <c r="BD115" i="12" s="1"/>
  <c r="Y104" i="12"/>
  <c r="BD104" i="12" s="1"/>
  <c r="Y162" i="12"/>
  <c r="BD162" i="12" s="1"/>
  <c r="Y125" i="12"/>
  <c r="BD125" i="12" s="1"/>
  <c r="Y110" i="12"/>
  <c r="BD110" i="12" s="1"/>
  <c r="Y198" i="12"/>
  <c r="BD198" i="12" s="1"/>
  <c r="BC105" i="12"/>
  <c r="BC115" i="12"/>
  <c r="BC152" i="12"/>
  <c r="BC198" i="12"/>
  <c r="Y174" i="12"/>
  <c r="BD174" i="12" s="1"/>
  <c r="Y167" i="12"/>
  <c r="BD167" i="12" s="1"/>
  <c r="Y135" i="12"/>
  <c r="BD135" i="12" s="1"/>
  <c r="BC139" i="12"/>
  <c r="Y184" i="12"/>
  <c r="BD184" i="12" s="1"/>
  <c r="Y177" i="12"/>
  <c r="BD177" i="12" s="1"/>
  <c r="BC162" i="12"/>
  <c r="Y191" i="12"/>
  <c r="BD191" i="12" s="1"/>
  <c r="Y152" i="12"/>
  <c r="BD152" i="12" s="1"/>
  <c r="Y145" i="12"/>
  <c r="BD145" i="12" s="1"/>
  <c r="Y127" i="12"/>
  <c r="BD127" i="12" s="1"/>
  <c r="Y117" i="12"/>
  <c r="BD117" i="12" s="1"/>
  <c r="BC147" i="12"/>
  <c r="Y124" i="12"/>
  <c r="BD124" i="12" s="1"/>
  <c r="Y169" i="12"/>
  <c r="BD169" i="12" s="1"/>
  <c r="Y107" i="12"/>
  <c r="BD107" i="12" s="1"/>
  <c r="BC199" i="12"/>
  <c r="Y200" i="12"/>
  <c r="BD200" i="12" s="1"/>
  <c r="Y193" i="12"/>
  <c r="BD193" i="12" s="1"/>
  <c r="Y165" i="12"/>
  <c r="BD165" i="12" s="1"/>
  <c r="Y106" i="12"/>
  <c r="BD106" i="12" s="1"/>
  <c r="BC159" i="12"/>
  <c r="Y179" i="12"/>
  <c r="BD179" i="12" s="1"/>
  <c r="Y168" i="12"/>
  <c r="BD168" i="12" s="1"/>
  <c r="Y116" i="12"/>
  <c r="BD116" i="12" s="1"/>
  <c r="Y175" i="12"/>
  <c r="BD175" i="12" s="1"/>
  <c r="BC184" i="12"/>
  <c r="Y201" i="12"/>
  <c r="BD201" i="12" s="1"/>
  <c r="Y176" i="12"/>
  <c r="BD176" i="12" s="1"/>
  <c r="Y163" i="12"/>
  <c r="BD163" i="12" s="1"/>
  <c r="Y111" i="12"/>
  <c r="BD111" i="12" s="1"/>
  <c r="Y102" i="12"/>
  <c r="BD102" i="12" s="1"/>
  <c r="BC149" i="12"/>
  <c r="Y141" i="12"/>
  <c r="BD141" i="12" s="1"/>
  <c r="BC164" i="12"/>
  <c r="Y147" i="12"/>
  <c r="BD147" i="12" s="1"/>
  <c r="BC179" i="12"/>
  <c r="BC192" i="12"/>
  <c r="Y128" i="12"/>
  <c r="BD128" i="12" s="1"/>
  <c r="Y144" i="12"/>
  <c r="BD144" i="12" s="1"/>
  <c r="BC144" i="12"/>
  <c r="Y196" i="12"/>
  <c r="BD196" i="12" s="1"/>
  <c r="Y181" i="12"/>
  <c r="BD181" i="12" s="1"/>
  <c r="Y140" i="12"/>
  <c r="BD140" i="12" s="1"/>
  <c r="Y134" i="12"/>
  <c r="BD134" i="12" s="1"/>
  <c r="BC172" i="12"/>
  <c r="Y171" i="12"/>
  <c r="BD171" i="12" s="1"/>
  <c r="Y143" i="12"/>
  <c r="BD143" i="12" s="1"/>
  <c r="BC187" i="12"/>
  <c r="Y161" i="12"/>
  <c r="BD161" i="12" s="1"/>
  <c r="Y158" i="12"/>
  <c r="BD158" i="12" s="1"/>
  <c r="Y149" i="12"/>
  <c r="BD149" i="12" s="1"/>
  <c r="BC137" i="12"/>
  <c r="BC189" i="12"/>
  <c r="Y192" i="12"/>
  <c r="BD192" i="12" s="1"/>
  <c r="Y183" i="12"/>
  <c r="BD183" i="12" s="1"/>
  <c r="Y180" i="12"/>
  <c r="BD180" i="12" s="1"/>
  <c r="Y139" i="12"/>
  <c r="BD139" i="12" s="1"/>
  <c r="Y136" i="12"/>
  <c r="BD136" i="12" s="1"/>
  <c r="Y121" i="12"/>
  <c r="BD121" i="12" s="1"/>
  <c r="Y118" i="12"/>
  <c r="BD118" i="12" s="1"/>
  <c r="BC167" i="12"/>
  <c r="Y170" i="12"/>
  <c r="BD170" i="12" s="1"/>
  <c r="Y142" i="12"/>
  <c r="BD142" i="12" s="1"/>
  <c r="BC106" i="12"/>
  <c r="BC169" i="12"/>
  <c r="BC182" i="12"/>
  <c r="Y108" i="12"/>
  <c r="BD108" i="12" s="1"/>
  <c r="BC116" i="12"/>
  <c r="BC132" i="12"/>
  <c r="Y173" i="12"/>
  <c r="BD173" i="12" s="1"/>
  <c r="Y154" i="12"/>
  <c r="BD154" i="12" s="1"/>
  <c r="Y105" i="12"/>
  <c r="BD105" i="12" s="1"/>
  <c r="BC114" i="12"/>
  <c r="BC107" i="12"/>
  <c r="BC125" i="12"/>
  <c r="BC109" i="12"/>
  <c r="BC127" i="12"/>
  <c r="BC111" i="12"/>
  <c r="BC102" i="12"/>
  <c r="BC129" i="12"/>
  <c r="BC113" i="12"/>
  <c r="BC136" i="12"/>
  <c r="BC141" i="12"/>
  <c r="BC161" i="12"/>
  <c r="BC166" i="12"/>
  <c r="BC181" i="12"/>
  <c r="BC186" i="12"/>
  <c r="BC201" i="12"/>
  <c r="BC104" i="12"/>
  <c r="BC131" i="12"/>
  <c r="BC117" i="12"/>
  <c r="BC133" i="12"/>
  <c r="BC143" i="12"/>
  <c r="BC148" i="12"/>
  <c r="BC153" i="12"/>
  <c r="BC158" i="12"/>
  <c r="BC168" i="12"/>
  <c r="BC173" i="12"/>
  <c r="BC178" i="12"/>
  <c r="BC188" i="12"/>
  <c r="BC193" i="12"/>
  <c r="BC108" i="12"/>
  <c r="BC110" i="12"/>
  <c r="BC128" i="12"/>
  <c r="BC135" i="12"/>
  <c r="BC140" i="12"/>
  <c r="BC145" i="12"/>
  <c r="BC150" i="12"/>
  <c r="BC155" i="12"/>
  <c r="BC165" i="12"/>
  <c r="BC170" i="12"/>
  <c r="BC175" i="12"/>
  <c r="BC185" i="12"/>
  <c r="BC190" i="12"/>
  <c r="BC195" i="12"/>
  <c r="BC112" i="12"/>
  <c r="BC121" i="12"/>
  <c r="BC103" i="12"/>
  <c r="BC156" i="12"/>
  <c r="BC176" i="12"/>
  <c r="BC196" i="12"/>
  <c r="BC120" i="12"/>
  <c r="BC124" i="12"/>
  <c r="BC119" i="12"/>
  <c r="BC123" i="12"/>
  <c r="BC146" i="12"/>
  <c r="BA102" i="12"/>
  <c r="BB102" i="12" s="1"/>
  <c r="BA103" i="12"/>
  <c r="BB103" i="12" s="1"/>
  <c r="BA104" i="12"/>
  <c r="BB104" i="12" s="1"/>
  <c r="BA105" i="12"/>
  <c r="BB105" i="12" s="1"/>
  <c r="BA106" i="12"/>
  <c r="BB106" i="12" s="1"/>
  <c r="BA107" i="12"/>
  <c r="BB107" i="12" s="1"/>
  <c r="BA108" i="12"/>
  <c r="BB108" i="12" s="1"/>
  <c r="BA109" i="12"/>
  <c r="BB109" i="12" s="1"/>
  <c r="BA110" i="12"/>
  <c r="BB110" i="12" s="1"/>
  <c r="BA111" i="12"/>
  <c r="BB111" i="12" s="1"/>
  <c r="BA112" i="12"/>
  <c r="BB112" i="12" s="1"/>
  <c r="BA113" i="12"/>
  <c r="BB113" i="12" s="1"/>
  <c r="BA114" i="12"/>
  <c r="BB114" i="12" s="1"/>
  <c r="BA115" i="12"/>
  <c r="BB115" i="12" s="1"/>
  <c r="BA116" i="12"/>
  <c r="BB116" i="12" s="1"/>
  <c r="BC163" i="12"/>
  <c r="BC183" i="12"/>
  <c r="BC160" i="12"/>
  <c r="BC180" i="12"/>
  <c r="BC200" i="12"/>
  <c r="BC157" i="12"/>
  <c r="BC177" i="12"/>
  <c r="BC197" i="12"/>
  <c r="BC118" i="12"/>
  <c r="BC122" i="12"/>
  <c r="BC126" i="12"/>
  <c r="BC130" i="12"/>
  <c r="BC134" i="12"/>
  <c r="BC138" i="12"/>
  <c r="BC142" i="12"/>
  <c r="BC154" i="12"/>
  <c r="BC174" i="12"/>
  <c r="BC194" i="12"/>
  <c r="BC151" i="12"/>
  <c r="BC171" i="12"/>
  <c r="BC191" i="12"/>
  <c r="BA117" i="12"/>
  <c r="BB117" i="12" s="1"/>
  <c r="BA118" i="12"/>
  <c r="BB118" i="12" s="1"/>
  <c r="BA119" i="12"/>
  <c r="BB119" i="12" s="1"/>
  <c r="BA120" i="12"/>
  <c r="BB120" i="12" s="1"/>
  <c r="BA121" i="12"/>
  <c r="BB121" i="12" s="1"/>
  <c r="BA122" i="12"/>
  <c r="BB122" i="12" s="1"/>
  <c r="BA123" i="12"/>
  <c r="BB123" i="12" s="1"/>
  <c r="BA124" i="12"/>
  <c r="BB124" i="12" s="1"/>
  <c r="BA125" i="12"/>
  <c r="BB125" i="12" s="1"/>
  <c r="BA126" i="12"/>
  <c r="BB126" i="12" s="1"/>
  <c r="BA127" i="12"/>
  <c r="BB127" i="12" s="1"/>
  <c r="BA128" i="12"/>
  <c r="BB128" i="12" s="1"/>
  <c r="BA129" i="12"/>
  <c r="BB129" i="12" s="1"/>
  <c r="BA130" i="12"/>
  <c r="BB130" i="12" s="1"/>
  <c r="BA131" i="12"/>
  <c r="BB131" i="12" s="1"/>
  <c r="BA132" i="12"/>
  <c r="BB132" i="12" s="1"/>
  <c r="BA133" i="12"/>
  <c r="BB133" i="12" s="1"/>
  <c r="BA134" i="12"/>
  <c r="BB134" i="12" s="1"/>
  <c r="BA135" i="12"/>
  <c r="BB135" i="12" s="1"/>
  <c r="BA136" i="12"/>
  <c r="BB136" i="12" s="1"/>
  <c r="BA137" i="12"/>
  <c r="BB137" i="12" s="1"/>
  <c r="BA138" i="12"/>
  <c r="BB138" i="12" s="1"/>
  <c r="BA139" i="12"/>
  <c r="BB139" i="12" s="1"/>
  <c r="BA140" i="12"/>
  <c r="BB140" i="12" s="1"/>
  <c r="BA141" i="12"/>
  <c r="BB141" i="12" s="1"/>
  <c r="BA142" i="12"/>
  <c r="BB142" i="12" s="1"/>
  <c r="BA143" i="12"/>
  <c r="BB143" i="12" s="1"/>
  <c r="BA144" i="12"/>
  <c r="BB144" i="12" s="1"/>
  <c r="BA145" i="12"/>
  <c r="BB145" i="12" s="1"/>
  <c r="BA146" i="12"/>
  <c r="BB146" i="12" s="1"/>
  <c r="BA147" i="12"/>
  <c r="BB147" i="12" s="1"/>
  <c r="BA148" i="12"/>
  <c r="BB148" i="12" s="1"/>
  <c r="BA149" i="12"/>
  <c r="BB149" i="12" s="1"/>
  <c r="BA150" i="12"/>
  <c r="BB150" i="12" s="1"/>
  <c r="BA151" i="12"/>
  <c r="BB151" i="12" s="1"/>
  <c r="BA152" i="12"/>
  <c r="BB152" i="12" s="1"/>
  <c r="BA153" i="12"/>
  <c r="BB153" i="12" s="1"/>
  <c r="BA154" i="12"/>
  <c r="BB154" i="12" s="1"/>
  <c r="BA155" i="12"/>
  <c r="BB155" i="12" s="1"/>
  <c r="BA156" i="12"/>
  <c r="BB156" i="12" s="1"/>
  <c r="BA157" i="12"/>
  <c r="BB157" i="12" s="1"/>
  <c r="BA158" i="12"/>
  <c r="BB158" i="12" s="1"/>
  <c r="BA159" i="12"/>
  <c r="BB159" i="12" s="1"/>
  <c r="BA160" i="12"/>
  <c r="BB160" i="12" s="1"/>
  <c r="BA161" i="12"/>
  <c r="BB161" i="12" s="1"/>
  <c r="BA162" i="12"/>
  <c r="BB162" i="12" s="1"/>
  <c r="BA163" i="12"/>
  <c r="BB163" i="12" s="1"/>
  <c r="BA164" i="12"/>
  <c r="BB164" i="12" s="1"/>
  <c r="BA165" i="12"/>
  <c r="BB165" i="12" s="1"/>
  <c r="BA166" i="12"/>
  <c r="BB166" i="12" s="1"/>
  <c r="BA167" i="12"/>
  <c r="BB167" i="12" s="1"/>
  <c r="BA168" i="12"/>
  <c r="BB168" i="12" s="1"/>
  <c r="BA169" i="12"/>
  <c r="BB169" i="12" s="1"/>
  <c r="BA170" i="12"/>
  <c r="BB170" i="12" s="1"/>
  <c r="BA171" i="12"/>
  <c r="BB171" i="12" s="1"/>
  <c r="BA172" i="12"/>
  <c r="BB172" i="12" s="1"/>
  <c r="BA173" i="12"/>
  <c r="BB173" i="12" s="1"/>
  <c r="BA174" i="12"/>
  <c r="BB174" i="12" s="1"/>
  <c r="BA175" i="12"/>
  <c r="BB175" i="12" s="1"/>
  <c r="BA176" i="12"/>
  <c r="BB176" i="12" s="1"/>
  <c r="BA177" i="12"/>
  <c r="BB177" i="12" s="1"/>
  <c r="BA178" i="12"/>
  <c r="BB178" i="12" s="1"/>
  <c r="BA179" i="12"/>
  <c r="BB179" i="12" s="1"/>
  <c r="BA180" i="12"/>
  <c r="BB180" i="12" s="1"/>
  <c r="BA181" i="12"/>
  <c r="BB181" i="12" s="1"/>
  <c r="BA182" i="12"/>
  <c r="BB182" i="12" s="1"/>
  <c r="BA183" i="12"/>
  <c r="BB183" i="12" s="1"/>
  <c r="BA184" i="12"/>
  <c r="BB184" i="12" s="1"/>
  <c r="BA185" i="12"/>
  <c r="BB185" i="12" s="1"/>
  <c r="BA186" i="12"/>
  <c r="BB186" i="12" s="1"/>
  <c r="BA187" i="12"/>
  <c r="BB187" i="12" s="1"/>
  <c r="BA188" i="12"/>
  <c r="BB188" i="12" s="1"/>
  <c r="BA189" i="12"/>
  <c r="BB189" i="12" s="1"/>
  <c r="BA190" i="12"/>
  <c r="BB190" i="12" s="1"/>
  <c r="BA191" i="12"/>
  <c r="BB191" i="12" s="1"/>
  <c r="BA192" i="12"/>
  <c r="BB192" i="12" s="1"/>
  <c r="BA193" i="12"/>
  <c r="BB193" i="12" s="1"/>
  <c r="BA194" i="12"/>
  <c r="BB194" i="12" s="1"/>
  <c r="BA195" i="12"/>
  <c r="BB195" i="12" s="1"/>
  <c r="BA196" i="12"/>
  <c r="BB196" i="12" s="1"/>
  <c r="BA197" i="12"/>
  <c r="BB197" i="12" s="1"/>
  <c r="BA198" i="12"/>
  <c r="BB198" i="12" s="1"/>
  <c r="BA199" i="12"/>
  <c r="BB199" i="12" s="1"/>
  <c r="BA200" i="12"/>
  <c r="BB200" i="12" s="1"/>
  <c r="BA201" i="12"/>
  <c r="BB201" i="12" s="1"/>
  <c r="Q20" i="12" l="1"/>
  <c r="X20" i="12" s="1"/>
  <c r="T20" i="12"/>
  <c r="U20" i="12"/>
  <c r="V20" i="12"/>
  <c r="Z20" i="12" s="1"/>
  <c r="W20" i="12"/>
  <c r="R20" i="12" s="1"/>
  <c r="AA20" i="12"/>
  <c r="AG20" i="12"/>
  <c r="AH20" i="12"/>
  <c r="AI20" i="12"/>
  <c r="AJ20" i="12"/>
  <c r="AK20" i="12"/>
  <c r="AO20" i="12"/>
  <c r="AP20" i="12" s="1"/>
  <c r="AY20" i="12"/>
  <c r="AZ20" i="12" s="1"/>
  <c r="BD20" i="12"/>
  <c r="BG20" i="12" l="1"/>
  <c r="AL20" i="12"/>
  <c r="Y20" i="12"/>
  <c r="BH20" i="12"/>
  <c r="BI20" i="12"/>
  <c r="BF20" i="12" s="1"/>
  <c r="AF20" i="12"/>
  <c r="BC20" i="12"/>
  <c r="BA20" i="12"/>
  <c r="BB20" i="12" s="1"/>
  <c r="BJ20" i="12" l="1"/>
  <c r="W89" i="12"/>
  <c r="R89" i="12" s="1"/>
  <c r="W87" i="12"/>
  <c r="R87" i="12" s="1"/>
  <c r="W86" i="12"/>
  <c r="R86" i="12" s="1"/>
  <c r="W85" i="12"/>
  <c r="R85" i="12" s="1"/>
  <c r="W84" i="12"/>
  <c r="R84" i="12" s="1"/>
  <c r="W83" i="12"/>
  <c r="R83" i="12" s="1"/>
  <c r="W82" i="12"/>
  <c r="R82" i="12" s="1"/>
  <c r="W71" i="12"/>
  <c r="R71" i="12" s="1"/>
  <c r="W70" i="12"/>
  <c r="R70" i="12" s="1"/>
  <c r="W69" i="12"/>
  <c r="R69" i="12" s="1"/>
  <c r="W68" i="12"/>
  <c r="R68" i="12" s="1"/>
  <c r="W67" i="12"/>
  <c r="R67" i="12" s="1"/>
  <c r="W66" i="12"/>
  <c r="R66" i="12" s="1"/>
  <c r="W65" i="12"/>
  <c r="R65" i="12" s="1"/>
  <c r="W64" i="12"/>
  <c r="R64" i="12" s="1"/>
  <c r="W63" i="12"/>
  <c r="R63" i="12" s="1"/>
  <c r="W62" i="12"/>
  <c r="R62" i="12" s="1"/>
  <c r="W51" i="12"/>
  <c r="R51" i="12" s="1"/>
  <c r="W50" i="12"/>
  <c r="R50" i="12" s="1"/>
  <c r="W49" i="12"/>
  <c r="R49" i="12" s="1"/>
  <c r="W48" i="12"/>
  <c r="R48" i="12" s="1"/>
  <c r="W47" i="12"/>
  <c r="R47" i="12" s="1"/>
  <c r="W46" i="12"/>
  <c r="R46" i="12" s="1"/>
  <c r="W45" i="12"/>
  <c r="R45" i="12" s="1"/>
  <c r="W44" i="12"/>
  <c r="R44" i="12" s="1"/>
  <c r="W43" i="12"/>
  <c r="R43" i="12" s="1"/>
  <c r="W42" i="12"/>
  <c r="R42" i="12" s="1"/>
  <c r="W32" i="12"/>
  <c r="R32" i="12" s="1"/>
  <c r="W31" i="12"/>
  <c r="R31" i="12" s="1"/>
  <c r="W30" i="12"/>
  <c r="R30" i="12" s="1"/>
  <c r="W29" i="12"/>
  <c r="R29" i="12" s="1"/>
  <c r="W28" i="12"/>
  <c r="R28" i="12" s="1"/>
  <c r="W27" i="12"/>
  <c r="R27" i="12" s="1"/>
  <c r="W26" i="12"/>
  <c r="R26" i="12" s="1"/>
  <c r="W25" i="12"/>
  <c r="R25" i="12" s="1"/>
  <c r="W24" i="12"/>
  <c r="R24" i="12" s="1"/>
  <c r="W23" i="12"/>
  <c r="R23" i="12" s="1"/>
  <c r="W22" i="12"/>
  <c r="R22" i="12" s="1"/>
  <c r="W11" i="12"/>
  <c r="R11" i="12" s="1"/>
  <c r="W10" i="12"/>
  <c r="R10" i="12" s="1"/>
  <c r="W9" i="12"/>
  <c r="R9" i="12" s="1"/>
  <c r="W8" i="12"/>
  <c r="R8" i="12" s="1"/>
  <c r="W7" i="12"/>
  <c r="R7" i="12" s="1"/>
  <c r="W6" i="12"/>
  <c r="R6" i="12" s="1"/>
  <c r="W5" i="12"/>
  <c r="R5" i="12" s="1"/>
  <c r="W4" i="12"/>
  <c r="R4" i="12" s="1"/>
  <c r="W3" i="12"/>
  <c r="R3" i="12" s="1"/>
  <c r="W2" i="12"/>
  <c r="R2" i="12" s="1"/>
  <c r="W101" i="12"/>
  <c r="R101" i="12" s="1"/>
  <c r="W100" i="12"/>
  <c r="R100" i="12" s="1"/>
  <c r="W99" i="12"/>
  <c r="R99" i="12" s="1"/>
  <c r="W98" i="12"/>
  <c r="R98" i="12" s="1"/>
  <c r="W97" i="12"/>
  <c r="R97" i="12" s="1"/>
  <c r="W96" i="12"/>
  <c r="R96" i="12" s="1"/>
  <c r="W95" i="12"/>
  <c r="R95" i="12" s="1"/>
  <c r="W94" i="12"/>
  <c r="R94" i="12" s="1"/>
  <c r="W93" i="12"/>
  <c r="R93" i="12" s="1"/>
  <c r="W92" i="12"/>
  <c r="R92" i="12" s="1"/>
  <c r="W91" i="12"/>
  <c r="R91" i="12" s="1"/>
  <c r="W90" i="12"/>
  <c r="R90" i="12" s="1"/>
  <c r="W88" i="12"/>
  <c r="R88" i="12" s="1"/>
  <c r="W81" i="12"/>
  <c r="R81" i="12" s="1"/>
  <c r="W80" i="12"/>
  <c r="R80" i="12" s="1"/>
  <c r="W79" i="12"/>
  <c r="R79" i="12" s="1"/>
  <c r="W78" i="12"/>
  <c r="R78" i="12" s="1"/>
  <c r="W77" i="12"/>
  <c r="R77" i="12" s="1"/>
  <c r="W76" i="12"/>
  <c r="R76" i="12" s="1"/>
  <c r="W75" i="12"/>
  <c r="R75" i="12" s="1"/>
  <c r="W74" i="12"/>
  <c r="R74" i="12" s="1"/>
  <c r="W73" i="12"/>
  <c r="R73" i="12" s="1"/>
  <c r="W72" i="12"/>
  <c r="R72" i="12" s="1"/>
  <c r="W61" i="12"/>
  <c r="R61" i="12" s="1"/>
  <c r="W60" i="12"/>
  <c r="R60" i="12" s="1"/>
  <c r="W59" i="12"/>
  <c r="R59" i="12" s="1"/>
  <c r="W58" i="12"/>
  <c r="R58" i="12" s="1"/>
  <c r="W57" i="12"/>
  <c r="R57" i="12" s="1"/>
  <c r="W56" i="12"/>
  <c r="R56" i="12" s="1"/>
  <c r="W55" i="12"/>
  <c r="R55" i="12" s="1"/>
  <c r="W54" i="12"/>
  <c r="R54" i="12" s="1"/>
  <c r="W53" i="12"/>
  <c r="R53" i="12" s="1"/>
  <c r="W52" i="12"/>
  <c r="R52" i="12" s="1"/>
  <c r="W41" i="12"/>
  <c r="R41" i="12" s="1"/>
  <c r="W40" i="12"/>
  <c r="R40" i="12" s="1"/>
  <c r="W39" i="12"/>
  <c r="R39" i="12" s="1"/>
  <c r="W38" i="12"/>
  <c r="R38" i="12" s="1"/>
  <c r="W37" i="12"/>
  <c r="R37" i="12" s="1"/>
  <c r="W36" i="12"/>
  <c r="R36" i="12" s="1"/>
  <c r="W35" i="12"/>
  <c r="R35" i="12" s="1"/>
  <c r="W34" i="12"/>
  <c r="R34" i="12" s="1"/>
  <c r="W33" i="12"/>
  <c r="R33" i="12" s="1"/>
  <c r="W21" i="12"/>
  <c r="R21" i="12" s="1"/>
  <c r="W19" i="12"/>
  <c r="R19" i="12" s="1"/>
  <c r="W18" i="12"/>
  <c r="R18" i="12" s="1"/>
  <c r="W17" i="12"/>
  <c r="R17" i="12" s="1"/>
  <c r="W16" i="12"/>
  <c r="R16" i="12" s="1"/>
  <c r="W15" i="12"/>
  <c r="R15" i="12" s="1"/>
  <c r="W14" i="12"/>
  <c r="R14" i="12" s="1"/>
  <c r="W13" i="12"/>
  <c r="R13" i="12" s="1"/>
  <c r="W12" i="12"/>
  <c r="R12" i="12" s="1"/>
  <c r="V3" i="12"/>
  <c r="Z3" i="12" s="1"/>
  <c r="V4" i="12"/>
  <c r="Z4" i="12" s="1"/>
  <c r="V5" i="12"/>
  <c r="Z5" i="12" s="1"/>
  <c r="V6" i="12"/>
  <c r="Z6" i="12" s="1"/>
  <c r="V7" i="12"/>
  <c r="Z7" i="12" s="1"/>
  <c r="V8" i="12"/>
  <c r="Z8" i="12" s="1"/>
  <c r="V9" i="12"/>
  <c r="Z9" i="12" s="1"/>
  <c r="V10" i="12"/>
  <c r="Z10" i="12" s="1"/>
  <c r="V11" i="12"/>
  <c r="Z11" i="12" s="1"/>
  <c r="V12" i="12"/>
  <c r="Z12" i="12" s="1"/>
  <c r="V13" i="12"/>
  <c r="Z13" i="12" s="1"/>
  <c r="V14" i="12"/>
  <c r="Z14" i="12" s="1"/>
  <c r="V15" i="12"/>
  <c r="Z15" i="12" s="1"/>
  <c r="V16" i="12"/>
  <c r="Z16" i="12" s="1"/>
  <c r="V17" i="12"/>
  <c r="Z17" i="12" s="1"/>
  <c r="V18" i="12"/>
  <c r="Z18" i="12" s="1"/>
  <c r="V19" i="12"/>
  <c r="Z19" i="12" s="1"/>
  <c r="V21" i="12"/>
  <c r="Z21" i="12" s="1"/>
  <c r="V22" i="12"/>
  <c r="Z22" i="12" s="1"/>
  <c r="V23" i="12"/>
  <c r="Z23" i="12" s="1"/>
  <c r="V24" i="12"/>
  <c r="Z24" i="12" s="1"/>
  <c r="V25" i="12"/>
  <c r="Z25" i="12" s="1"/>
  <c r="V26" i="12"/>
  <c r="Z26" i="12" s="1"/>
  <c r="V27" i="12"/>
  <c r="Z27" i="12" s="1"/>
  <c r="V28" i="12"/>
  <c r="Z28" i="12" s="1"/>
  <c r="V29" i="12"/>
  <c r="Z29" i="12" s="1"/>
  <c r="V30" i="12"/>
  <c r="Z30" i="12" s="1"/>
  <c r="V31" i="12"/>
  <c r="Z31" i="12" s="1"/>
  <c r="V32" i="12"/>
  <c r="Z32" i="12" s="1"/>
  <c r="V33" i="12"/>
  <c r="Z33" i="12" s="1"/>
  <c r="V34" i="12"/>
  <c r="Z34" i="12" s="1"/>
  <c r="V35" i="12"/>
  <c r="Z35" i="12" s="1"/>
  <c r="V36" i="12"/>
  <c r="Z36" i="12" s="1"/>
  <c r="V37" i="12"/>
  <c r="Z37" i="12" s="1"/>
  <c r="V38" i="12"/>
  <c r="Z38" i="12" s="1"/>
  <c r="V39" i="12"/>
  <c r="Z39" i="12" s="1"/>
  <c r="V40" i="12"/>
  <c r="Z40" i="12" s="1"/>
  <c r="V41" i="12"/>
  <c r="Z41" i="12" s="1"/>
  <c r="V42" i="12"/>
  <c r="Z42" i="12" s="1"/>
  <c r="V43" i="12"/>
  <c r="Z43" i="12" s="1"/>
  <c r="V44" i="12"/>
  <c r="Z44" i="12" s="1"/>
  <c r="V45" i="12"/>
  <c r="Z45" i="12" s="1"/>
  <c r="V46" i="12"/>
  <c r="Z46" i="12" s="1"/>
  <c r="V47" i="12"/>
  <c r="Z47" i="12" s="1"/>
  <c r="V48" i="12"/>
  <c r="Z48" i="12" s="1"/>
  <c r="V49" i="12"/>
  <c r="Z49" i="12" s="1"/>
  <c r="V50" i="12"/>
  <c r="Z50" i="12" s="1"/>
  <c r="V51" i="12"/>
  <c r="Z51" i="12" s="1"/>
  <c r="V52" i="12"/>
  <c r="Z52" i="12" s="1"/>
  <c r="V53" i="12"/>
  <c r="Z53" i="12" s="1"/>
  <c r="V54" i="12"/>
  <c r="Z54" i="12" s="1"/>
  <c r="V55" i="12"/>
  <c r="Z55" i="12" s="1"/>
  <c r="V56" i="12"/>
  <c r="Z56" i="12" s="1"/>
  <c r="V57" i="12"/>
  <c r="Z57" i="12" s="1"/>
  <c r="V58" i="12"/>
  <c r="Z58" i="12" s="1"/>
  <c r="V59" i="12"/>
  <c r="Z59" i="12" s="1"/>
  <c r="V60" i="12"/>
  <c r="Z60" i="12" s="1"/>
  <c r="V61" i="12"/>
  <c r="Z61" i="12" s="1"/>
  <c r="V62" i="12"/>
  <c r="Z62" i="12" s="1"/>
  <c r="V63" i="12"/>
  <c r="Z63" i="12" s="1"/>
  <c r="V64" i="12"/>
  <c r="Z64" i="12" s="1"/>
  <c r="V65" i="12"/>
  <c r="Z65" i="12" s="1"/>
  <c r="V66" i="12"/>
  <c r="Z66" i="12" s="1"/>
  <c r="V67" i="12"/>
  <c r="Z67" i="12" s="1"/>
  <c r="V68" i="12"/>
  <c r="Z68" i="12" s="1"/>
  <c r="V69" i="12"/>
  <c r="Z69" i="12" s="1"/>
  <c r="V70" i="12"/>
  <c r="Z70" i="12" s="1"/>
  <c r="V71" i="12"/>
  <c r="Z71" i="12" s="1"/>
  <c r="V72" i="12"/>
  <c r="Z72" i="12" s="1"/>
  <c r="V73" i="12"/>
  <c r="Z73" i="12" s="1"/>
  <c r="V74" i="12"/>
  <c r="Z74" i="12" s="1"/>
  <c r="V75" i="12"/>
  <c r="Z75" i="12" s="1"/>
  <c r="V76" i="12"/>
  <c r="Z76" i="12" s="1"/>
  <c r="V77" i="12"/>
  <c r="Z77" i="12" s="1"/>
  <c r="V78" i="12"/>
  <c r="Z78" i="12" s="1"/>
  <c r="V79" i="12"/>
  <c r="Z79" i="12" s="1"/>
  <c r="V80" i="12"/>
  <c r="Z80" i="12" s="1"/>
  <c r="V81" i="12"/>
  <c r="Z81" i="12" s="1"/>
  <c r="V82" i="12"/>
  <c r="Z82" i="12" s="1"/>
  <c r="V83" i="12"/>
  <c r="Z83" i="12" s="1"/>
  <c r="V84" i="12"/>
  <c r="Z84" i="12" s="1"/>
  <c r="V85" i="12"/>
  <c r="Z85" i="12" s="1"/>
  <c r="V86" i="12"/>
  <c r="Z86" i="12" s="1"/>
  <c r="V87" i="12"/>
  <c r="Z87" i="12" s="1"/>
  <c r="V88" i="12"/>
  <c r="Z88" i="12" s="1"/>
  <c r="V89" i="12"/>
  <c r="Z89" i="12" s="1"/>
  <c r="V90" i="12"/>
  <c r="Z90" i="12" s="1"/>
  <c r="V91" i="12"/>
  <c r="Z91" i="12" s="1"/>
  <c r="V92" i="12"/>
  <c r="Z92" i="12" s="1"/>
  <c r="V93" i="12"/>
  <c r="Z93" i="12" s="1"/>
  <c r="V94" i="12"/>
  <c r="Z94" i="12" s="1"/>
  <c r="V95" i="12"/>
  <c r="Z95" i="12" s="1"/>
  <c r="V96" i="12"/>
  <c r="Z96" i="12" s="1"/>
  <c r="V97" i="12"/>
  <c r="Z97" i="12" s="1"/>
  <c r="V98" i="12"/>
  <c r="Z98" i="12" s="1"/>
  <c r="V99" i="12"/>
  <c r="Z99" i="12" s="1"/>
  <c r="V100" i="12"/>
  <c r="Z100" i="12" s="1"/>
  <c r="V101" i="12"/>
  <c r="Z101" i="12" s="1"/>
  <c r="V2" i="12"/>
  <c r="Z2" i="12" s="1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2" i="12"/>
  <c r="Q3" i="12"/>
  <c r="X3" i="12" s="1"/>
  <c r="Q4" i="12"/>
  <c r="X4" i="12" s="1"/>
  <c r="Q5" i="12"/>
  <c r="X5" i="12" s="1"/>
  <c r="Q6" i="12"/>
  <c r="X6" i="12" s="1"/>
  <c r="Q7" i="12"/>
  <c r="X7" i="12" s="1"/>
  <c r="Q8" i="12"/>
  <c r="X8" i="12" s="1"/>
  <c r="Q9" i="12"/>
  <c r="X9" i="12" s="1"/>
  <c r="Q10" i="12"/>
  <c r="X10" i="12" s="1"/>
  <c r="Q11" i="12"/>
  <c r="X11" i="12" s="1"/>
  <c r="Q12" i="12"/>
  <c r="X12" i="12" s="1"/>
  <c r="Q13" i="12"/>
  <c r="X13" i="12" s="1"/>
  <c r="Q14" i="12"/>
  <c r="X14" i="12" s="1"/>
  <c r="Q15" i="12"/>
  <c r="X15" i="12" s="1"/>
  <c r="Q16" i="12"/>
  <c r="X16" i="12" s="1"/>
  <c r="Q17" i="12"/>
  <c r="X17" i="12" s="1"/>
  <c r="Q18" i="12"/>
  <c r="X18" i="12" s="1"/>
  <c r="Q19" i="12"/>
  <c r="X19" i="12" s="1"/>
  <c r="Q21" i="12"/>
  <c r="X21" i="12" s="1"/>
  <c r="Q22" i="12"/>
  <c r="X22" i="12" s="1"/>
  <c r="Q23" i="12"/>
  <c r="X23" i="12" s="1"/>
  <c r="Q24" i="12"/>
  <c r="X24" i="12" s="1"/>
  <c r="Q25" i="12"/>
  <c r="X25" i="12" s="1"/>
  <c r="Q26" i="12"/>
  <c r="X26" i="12" s="1"/>
  <c r="Q27" i="12"/>
  <c r="X27" i="12" s="1"/>
  <c r="Q28" i="12"/>
  <c r="X28" i="12" s="1"/>
  <c r="Q29" i="12"/>
  <c r="X29" i="12" s="1"/>
  <c r="Q30" i="12"/>
  <c r="X30" i="12" s="1"/>
  <c r="Q31" i="12"/>
  <c r="X31" i="12" s="1"/>
  <c r="Q32" i="12"/>
  <c r="X32" i="12" s="1"/>
  <c r="Q33" i="12"/>
  <c r="X33" i="12" s="1"/>
  <c r="Q34" i="12"/>
  <c r="X34" i="12" s="1"/>
  <c r="Q35" i="12"/>
  <c r="X35" i="12" s="1"/>
  <c r="Q36" i="12"/>
  <c r="X36" i="12" s="1"/>
  <c r="Q37" i="12"/>
  <c r="X37" i="12" s="1"/>
  <c r="Q38" i="12"/>
  <c r="X38" i="12" s="1"/>
  <c r="Q39" i="12"/>
  <c r="X39" i="12" s="1"/>
  <c r="Q40" i="12"/>
  <c r="X40" i="12" s="1"/>
  <c r="Q41" i="12"/>
  <c r="X41" i="12" s="1"/>
  <c r="Q42" i="12"/>
  <c r="X42" i="12" s="1"/>
  <c r="Q43" i="12"/>
  <c r="X43" i="12" s="1"/>
  <c r="Q44" i="12"/>
  <c r="X44" i="12" s="1"/>
  <c r="Q45" i="12"/>
  <c r="X45" i="12" s="1"/>
  <c r="Q46" i="12"/>
  <c r="X46" i="12" s="1"/>
  <c r="Q47" i="12"/>
  <c r="X47" i="12" s="1"/>
  <c r="Q48" i="12"/>
  <c r="X48" i="12" s="1"/>
  <c r="Q49" i="12"/>
  <c r="X49" i="12" s="1"/>
  <c r="Q50" i="12"/>
  <c r="X50" i="12" s="1"/>
  <c r="Q51" i="12"/>
  <c r="X51" i="12" s="1"/>
  <c r="Q52" i="12"/>
  <c r="X52" i="12" s="1"/>
  <c r="Q53" i="12"/>
  <c r="X53" i="12" s="1"/>
  <c r="Q54" i="12"/>
  <c r="X54" i="12" s="1"/>
  <c r="Q55" i="12"/>
  <c r="X55" i="12" s="1"/>
  <c r="Q56" i="12"/>
  <c r="X56" i="12" s="1"/>
  <c r="Q57" i="12"/>
  <c r="X57" i="12" s="1"/>
  <c r="Q58" i="12"/>
  <c r="X58" i="12" s="1"/>
  <c r="Q59" i="12"/>
  <c r="X59" i="12" s="1"/>
  <c r="Q60" i="12"/>
  <c r="X60" i="12" s="1"/>
  <c r="Q61" i="12"/>
  <c r="X61" i="12" s="1"/>
  <c r="Q62" i="12"/>
  <c r="X62" i="12" s="1"/>
  <c r="Q63" i="12"/>
  <c r="X63" i="12" s="1"/>
  <c r="Q64" i="12"/>
  <c r="X64" i="12" s="1"/>
  <c r="Q65" i="12"/>
  <c r="X65" i="12" s="1"/>
  <c r="Q66" i="12"/>
  <c r="X66" i="12" s="1"/>
  <c r="Q67" i="12"/>
  <c r="X67" i="12" s="1"/>
  <c r="Q68" i="12"/>
  <c r="X68" i="12" s="1"/>
  <c r="Q69" i="12"/>
  <c r="X69" i="12" s="1"/>
  <c r="Q70" i="12"/>
  <c r="X70" i="12" s="1"/>
  <c r="Q71" i="12"/>
  <c r="X71" i="12" s="1"/>
  <c r="Q72" i="12"/>
  <c r="X72" i="12" s="1"/>
  <c r="Q73" i="12"/>
  <c r="X73" i="12" s="1"/>
  <c r="Q74" i="12"/>
  <c r="X74" i="12" s="1"/>
  <c r="Q75" i="12"/>
  <c r="X75" i="12" s="1"/>
  <c r="Q76" i="12"/>
  <c r="X76" i="12" s="1"/>
  <c r="Q77" i="12"/>
  <c r="X77" i="12" s="1"/>
  <c r="Q78" i="12"/>
  <c r="X78" i="12" s="1"/>
  <c r="Q79" i="12"/>
  <c r="X79" i="12" s="1"/>
  <c r="Q80" i="12"/>
  <c r="X80" i="12" s="1"/>
  <c r="Q81" i="12"/>
  <c r="X81" i="12" s="1"/>
  <c r="Q82" i="12"/>
  <c r="X82" i="12" s="1"/>
  <c r="Q83" i="12"/>
  <c r="X83" i="12" s="1"/>
  <c r="Q84" i="12"/>
  <c r="X84" i="12" s="1"/>
  <c r="Q85" i="12"/>
  <c r="X85" i="12" s="1"/>
  <c r="Q86" i="12"/>
  <c r="X86" i="12" s="1"/>
  <c r="Q87" i="12"/>
  <c r="X87" i="12" s="1"/>
  <c r="Q88" i="12"/>
  <c r="X88" i="12" s="1"/>
  <c r="Q89" i="12"/>
  <c r="X89" i="12" s="1"/>
  <c r="Q90" i="12"/>
  <c r="X90" i="12" s="1"/>
  <c r="Q91" i="12"/>
  <c r="X91" i="12" s="1"/>
  <c r="Q92" i="12"/>
  <c r="X92" i="12" s="1"/>
  <c r="Q93" i="12"/>
  <c r="X93" i="12" s="1"/>
  <c r="Q94" i="12"/>
  <c r="X94" i="12" s="1"/>
  <c r="Q95" i="12"/>
  <c r="X95" i="12" s="1"/>
  <c r="Q96" i="12"/>
  <c r="X96" i="12" s="1"/>
  <c r="Q97" i="12"/>
  <c r="X97" i="12" s="1"/>
  <c r="Q98" i="12"/>
  <c r="X98" i="12" s="1"/>
  <c r="Q99" i="12"/>
  <c r="X99" i="12" s="1"/>
  <c r="Q100" i="12"/>
  <c r="X100" i="12" s="1"/>
  <c r="Q101" i="12"/>
  <c r="X101" i="12" s="1"/>
  <c r="Q2" i="12"/>
  <c r="X2" i="12" s="1"/>
  <c r="BD101" i="12"/>
  <c r="AY101" i="12"/>
  <c r="AZ101" i="12" s="1"/>
  <c r="AO101" i="12"/>
  <c r="AP101" i="12" s="1"/>
  <c r="AK101" i="12"/>
  <c r="AJ101" i="12"/>
  <c r="AI101" i="12"/>
  <c r="BN101" i="12" s="1"/>
  <c r="AH101" i="12"/>
  <c r="BM101" i="12" s="1"/>
  <c r="AG101" i="12"/>
  <c r="AA101" i="12"/>
  <c r="BS101" i="12" s="1"/>
  <c r="BD100" i="12"/>
  <c r="AY100" i="12"/>
  <c r="AZ100" i="12" s="1"/>
  <c r="AO100" i="12"/>
  <c r="AP100" i="12" s="1"/>
  <c r="AK100" i="12"/>
  <c r="AJ100" i="12"/>
  <c r="AL100" i="12" s="1"/>
  <c r="AI100" i="12"/>
  <c r="AF100" i="12" s="1"/>
  <c r="AH100" i="12"/>
  <c r="AG100" i="12"/>
  <c r="AA100" i="12"/>
  <c r="BD99" i="12"/>
  <c r="AY99" i="12"/>
  <c r="AZ99" i="12" s="1"/>
  <c r="AO99" i="12"/>
  <c r="AP99" i="12" s="1"/>
  <c r="AK99" i="12"/>
  <c r="AJ99" i="12"/>
  <c r="AI99" i="12"/>
  <c r="AF99" i="12" s="1"/>
  <c r="AH99" i="12"/>
  <c r="BM99" i="12" s="1"/>
  <c r="AG99" i="12"/>
  <c r="AA99" i="12"/>
  <c r="BS99" i="12" s="1"/>
  <c r="BD98" i="12"/>
  <c r="AY98" i="12"/>
  <c r="AZ98" i="12" s="1"/>
  <c r="AO98" i="12"/>
  <c r="AP98" i="12" s="1"/>
  <c r="AK98" i="12"/>
  <c r="AJ98" i="12"/>
  <c r="AI98" i="12"/>
  <c r="AF98" i="12" s="1"/>
  <c r="AH98" i="12"/>
  <c r="AG98" i="12"/>
  <c r="AA98" i="12"/>
  <c r="BD97" i="12"/>
  <c r="AY97" i="12"/>
  <c r="AZ97" i="12" s="1"/>
  <c r="AO97" i="12"/>
  <c r="AP97" i="12" s="1"/>
  <c r="AK97" i="12"/>
  <c r="AJ97" i="12"/>
  <c r="AI97" i="12"/>
  <c r="AF97" i="12" s="1"/>
  <c r="AH97" i="12"/>
  <c r="AG97" i="12"/>
  <c r="AA97" i="12"/>
  <c r="BD96" i="12"/>
  <c r="AY96" i="12"/>
  <c r="AZ96" i="12" s="1"/>
  <c r="AO96" i="12"/>
  <c r="AP96" i="12" s="1"/>
  <c r="AK96" i="12"/>
  <c r="AJ96" i="12"/>
  <c r="AL96" i="12" s="1"/>
  <c r="AI96" i="12"/>
  <c r="AF96" i="12" s="1"/>
  <c r="AH96" i="12"/>
  <c r="AG96" i="12"/>
  <c r="AA96" i="12"/>
  <c r="BD95" i="12"/>
  <c r="AY95" i="12"/>
  <c r="AZ95" i="12" s="1"/>
  <c r="AO95" i="12"/>
  <c r="AP95" i="12" s="1"/>
  <c r="AK95" i="12"/>
  <c r="AJ95" i="12"/>
  <c r="AI95" i="12"/>
  <c r="AF95" i="12" s="1"/>
  <c r="AH95" i="12"/>
  <c r="BM95" i="12" s="1"/>
  <c r="AG95" i="12"/>
  <c r="AA95" i="12"/>
  <c r="BS95" i="12" s="1"/>
  <c r="BD94" i="12"/>
  <c r="AY94" i="12"/>
  <c r="AZ94" i="12" s="1"/>
  <c r="AO94" i="12"/>
  <c r="AP94" i="12" s="1"/>
  <c r="AK94" i="12"/>
  <c r="AJ94" i="12"/>
  <c r="AI94" i="12"/>
  <c r="AF94" i="12" s="1"/>
  <c r="AH94" i="12"/>
  <c r="AG94" i="12"/>
  <c r="AA94" i="12"/>
  <c r="BD93" i="12"/>
  <c r="AY93" i="12"/>
  <c r="AZ93" i="12" s="1"/>
  <c r="AO93" i="12"/>
  <c r="AP93" i="12" s="1"/>
  <c r="AK93" i="12"/>
  <c r="AJ93" i="12"/>
  <c r="AI93" i="12"/>
  <c r="AF93" i="12" s="1"/>
  <c r="AH93" i="12"/>
  <c r="AG93" i="12"/>
  <c r="AA93" i="12"/>
  <c r="BD92" i="12"/>
  <c r="AY92" i="12"/>
  <c r="AZ92" i="12" s="1"/>
  <c r="AO92" i="12"/>
  <c r="AP92" i="12" s="1"/>
  <c r="AK92" i="12"/>
  <c r="AJ92" i="12"/>
  <c r="AI92" i="12"/>
  <c r="BN92" i="12" s="1"/>
  <c r="AH92" i="12"/>
  <c r="BM92" i="12" s="1"/>
  <c r="AG92" i="12"/>
  <c r="AA92" i="12"/>
  <c r="BS92" i="12" s="1"/>
  <c r="BD91" i="12"/>
  <c r="AY91" i="12"/>
  <c r="AZ91" i="12" s="1"/>
  <c r="AO91" i="12"/>
  <c r="AP91" i="12" s="1"/>
  <c r="AK91" i="12"/>
  <c r="AJ91" i="12"/>
  <c r="AI91" i="12"/>
  <c r="AF91" i="12" s="1"/>
  <c r="AH91" i="12"/>
  <c r="AG91" i="12"/>
  <c r="AA91" i="12"/>
  <c r="BD90" i="12"/>
  <c r="AY90" i="12"/>
  <c r="AZ90" i="12" s="1"/>
  <c r="AO90" i="12"/>
  <c r="AP90" i="12" s="1"/>
  <c r="AK90" i="12"/>
  <c r="AJ90" i="12"/>
  <c r="AI90" i="12"/>
  <c r="AF90" i="12" s="1"/>
  <c r="AH90" i="12"/>
  <c r="AG90" i="12"/>
  <c r="AA90" i="12"/>
  <c r="BD89" i="12"/>
  <c r="AY89" i="12"/>
  <c r="AZ89" i="12" s="1"/>
  <c r="AO89" i="12"/>
  <c r="AP89" i="12" s="1"/>
  <c r="AK89" i="12"/>
  <c r="AJ89" i="12"/>
  <c r="AL89" i="12" s="1"/>
  <c r="AI89" i="12"/>
  <c r="AF89" i="12" s="1"/>
  <c r="AH89" i="12"/>
  <c r="AG89" i="12"/>
  <c r="AA89" i="12"/>
  <c r="BD88" i="12"/>
  <c r="AY88" i="12"/>
  <c r="AZ88" i="12" s="1"/>
  <c r="AO88" i="12"/>
  <c r="AP88" i="12" s="1"/>
  <c r="AK88" i="12"/>
  <c r="AJ88" i="12"/>
  <c r="AI88" i="12"/>
  <c r="BN88" i="12" s="1"/>
  <c r="AH88" i="12"/>
  <c r="BM88" i="12" s="1"/>
  <c r="AG88" i="12"/>
  <c r="AA88" i="12"/>
  <c r="BS88" i="12" s="1"/>
  <c r="BD87" i="12"/>
  <c r="AY87" i="12"/>
  <c r="AZ87" i="12" s="1"/>
  <c r="AO87" i="12"/>
  <c r="AP87" i="12" s="1"/>
  <c r="AK87" i="12"/>
  <c r="AJ87" i="12"/>
  <c r="AI87" i="12"/>
  <c r="AF87" i="12" s="1"/>
  <c r="AH87" i="12"/>
  <c r="BM87" i="12" s="1"/>
  <c r="AG87" i="12"/>
  <c r="AA87" i="12"/>
  <c r="BS87" i="12" s="1"/>
  <c r="BD86" i="12"/>
  <c r="AY86" i="12"/>
  <c r="AZ86" i="12" s="1"/>
  <c r="AO86" i="12"/>
  <c r="AP86" i="12" s="1"/>
  <c r="AK86" i="12"/>
  <c r="AJ86" i="12"/>
  <c r="AI86" i="12"/>
  <c r="AF86" i="12" s="1"/>
  <c r="AH86" i="12"/>
  <c r="BM86" i="12" s="1"/>
  <c r="AG86" i="12"/>
  <c r="AA86" i="12"/>
  <c r="BS86" i="12" s="1"/>
  <c r="BD85" i="12"/>
  <c r="AY85" i="12"/>
  <c r="AZ85" i="12" s="1"/>
  <c r="AO85" i="12"/>
  <c r="AP85" i="12" s="1"/>
  <c r="AK85" i="12"/>
  <c r="AJ85" i="12"/>
  <c r="AI85" i="12"/>
  <c r="AF85" i="12" s="1"/>
  <c r="AH85" i="12"/>
  <c r="AG85" i="12"/>
  <c r="AA85" i="12"/>
  <c r="BD84" i="12"/>
  <c r="AY84" i="12"/>
  <c r="AZ84" i="12" s="1"/>
  <c r="AO84" i="12"/>
  <c r="AP84" i="12" s="1"/>
  <c r="AK84" i="12"/>
  <c r="AJ84" i="12"/>
  <c r="AI84" i="12"/>
  <c r="AF84" i="12" s="1"/>
  <c r="AH84" i="12"/>
  <c r="AG84" i="12"/>
  <c r="AA84" i="12"/>
  <c r="BD83" i="12"/>
  <c r="AY83" i="12"/>
  <c r="AZ83" i="12" s="1"/>
  <c r="AO83" i="12"/>
  <c r="AP83" i="12" s="1"/>
  <c r="AK83" i="12"/>
  <c r="AJ83" i="12"/>
  <c r="AI83" i="12"/>
  <c r="AH83" i="12"/>
  <c r="AG83" i="12"/>
  <c r="AA83" i="12"/>
  <c r="BD82" i="12"/>
  <c r="AY82" i="12"/>
  <c r="AZ82" i="12" s="1"/>
  <c r="AO82" i="12"/>
  <c r="AP82" i="12" s="1"/>
  <c r="AK82" i="12"/>
  <c r="AJ82" i="12"/>
  <c r="AI82" i="12"/>
  <c r="AF82" i="12" s="1"/>
  <c r="AH82" i="12"/>
  <c r="BM82" i="12" s="1"/>
  <c r="AG82" i="12"/>
  <c r="AA82" i="12"/>
  <c r="BS82" i="12" s="1"/>
  <c r="BD81" i="12"/>
  <c r="AY81" i="12"/>
  <c r="AZ81" i="12" s="1"/>
  <c r="AO81" i="12"/>
  <c r="AP81" i="12" s="1"/>
  <c r="AK81" i="12"/>
  <c r="AJ81" i="12"/>
  <c r="AI81" i="12"/>
  <c r="AF81" i="12" s="1"/>
  <c r="AH81" i="12"/>
  <c r="AG81" i="12"/>
  <c r="AA81" i="12"/>
  <c r="BD80" i="12"/>
  <c r="AY80" i="12"/>
  <c r="AZ80" i="12" s="1"/>
  <c r="AO80" i="12"/>
  <c r="AP80" i="12" s="1"/>
  <c r="AK80" i="12"/>
  <c r="AJ80" i="12"/>
  <c r="AI80" i="12"/>
  <c r="BN80" i="12" s="1"/>
  <c r="AH80" i="12"/>
  <c r="BM80" i="12" s="1"/>
  <c r="AG80" i="12"/>
  <c r="AA80" i="12"/>
  <c r="BS80" i="12" s="1"/>
  <c r="BD79" i="12"/>
  <c r="AY79" i="12"/>
  <c r="AZ79" i="12" s="1"/>
  <c r="AO79" i="12"/>
  <c r="AP79" i="12" s="1"/>
  <c r="AK79" i="12"/>
  <c r="AJ79" i="12"/>
  <c r="AI79" i="12"/>
  <c r="AF79" i="12" s="1"/>
  <c r="AH79" i="12"/>
  <c r="BM79" i="12" s="1"/>
  <c r="AG79" i="12"/>
  <c r="AA79" i="12"/>
  <c r="BS79" i="12" s="1"/>
  <c r="BD78" i="12"/>
  <c r="AY78" i="12"/>
  <c r="AZ78" i="12" s="1"/>
  <c r="AO78" i="12"/>
  <c r="AP78" i="12" s="1"/>
  <c r="AK78" i="12"/>
  <c r="AJ78" i="12"/>
  <c r="AI78" i="12"/>
  <c r="AF78" i="12" s="1"/>
  <c r="AH78" i="12"/>
  <c r="BM78" i="12" s="1"/>
  <c r="AG78" i="12"/>
  <c r="AA78" i="12"/>
  <c r="BS78" i="12" s="1"/>
  <c r="BD77" i="12"/>
  <c r="AY77" i="12"/>
  <c r="AZ77" i="12" s="1"/>
  <c r="AO77" i="12"/>
  <c r="AP77" i="12" s="1"/>
  <c r="AK77" i="12"/>
  <c r="AJ77" i="12"/>
  <c r="AI77" i="12"/>
  <c r="AF77" i="12" s="1"/>
  <c r="AH77" i="12"/>
  <c r="AG77" i="12"/>
  <c r="AA77" i="12"/>
  <c r="BD76" i="12"/>
  <c r="AY76" i="12"/>
  <c r="AZ76" i="12" s="1"/>
  <c r="AO76" i="12"/>
  <c r="AP76" i="12" s="1"/>
  <c r="AK76" i="12"/>
  <c r="AJ76" i="12"/>
  <c r="AI76" i="12"/>
  <c r="BN76" i="12" s="1"/>
  <c r="AH76" i="12"/>
  <c r="BM76" i="12" s="1"/>
  <c r="AG76" i="12"/>
  <c r="AA76" i="12"/>
  <c r="BS76" i="12" s="1"/>
  <c r="BD75" i="12"/>
  <c r="AY75" i="12"/>
  <c r="AZ75" i="12" s="1"/>
  <c r="AO75" i="12"/>
  <c r="AP75" i="12" s="1"/>
  <c r="AK75" i="12"/>
  <c r="AJ75" i="12"/>
  <c r="AI75" i="12"/>
  <c r="AF75" i="12" s="1"/>
  <c r="AH75" i="12"/>
  <c r="AG75" i="12"/>
  <c r="AA75" i="12"/>
  <c r="BD74" i="12"/>
  <c r="AY74" i="12"/>
  <c r="AZ74" i="12" s="1"/>
  <c r="AO74" i="12"/>
  <c r="AP74" i="12" s="1"/>
  <c r="AK74" i="12"/>
  <c r="AJ74" i="12"/>
  <c r="AI74" i="12"/>
  <c r="BN74" i="12" s="1"/>
  <c r="AH74" i="12"/>
  <c r="BM74" i="12" s="1"/>
  <c r="AG74" i="12"/>
  <c r="AA74" i="12"/>
  <c r="BS74" i="12" s="1"/>
  <c r="BD73" i="12"/>
  <c r="AY73" i="12"/>
  <c r="AZ73" i="12" s="1"/>
  <c r="AO73" i="12"/>
  <c r="AP73" i="12" s="1"/>
  <c r="AK73" i="12"/>
  <c r="AJ73" i="12"/>
  <c r="AI73" i="12"/>
  <c r="BN73" i="12" s="1"/>
  <c r="AH73" i="12"/>
  <c r="BM73" i="12" s="1"/>
  <c r="AG73" i="12"/>
  <c r="AA73" i="12"/>
  <c r="BS73" i="12" s="1"/>
  <c r="BD72" i="12"/>
  <c r="AY72" i="12"/>
  <c r="AZ72" i="12" s="1"/>
  <c r="AO72" i="12"/>
  <c r="AP72" i="12" s="1"/>
  <c r="AK72" i="12"/>
  <c r="AJ72" i="12"/>
  <c r="AI72" i="12"/>
  <c r="AH72" i="12"/>
  <c r="AG72" i="12"/>
  <c r="AA72" i="12"/>
  <c r="BD71" i="12"/>
  <c r="AY71" i="12"/>
  <c r="AZ71" i="12" s="1"/>
  <c r="AO71" i="12"/>
  <c r="AP71" i="12" s="1"/>
  <c r="AK71" i="12"/>
  <c r="AJ71" i="12"/>
  <c r="AI71" i="12"/>
  <c r="AF71" i="12" s="1"/>
  <c r="AH71" i="12"/>
  <c r="AG71" i="12"/>
  <c r="AA71" i="12"/>
  <c r="BD70" i="12"/>
  <c r="AY70" i="12"/>
  <c r="AZ70" i="12" s="1"/>
  <c r="AO70" i="12"/>
  <c r="AP70" i="12" s="1"/>
  <c r="AK70" i="12"/>
  <c r="AJ70" i="12"/>
  <c r="AI70" i="12"/>
  <c r="AH70" i="12"/>
  <c r="AG70" i="12"/>
  <c r="AA70" i="12"/>
  <c r="BS70" i="12" s="1"/>
  <c r="BD69" i="12"/>
  <c r="AY69" i="12"/>
  <c r="AZ69" i="12" s="1"/>
  <c r="AO69" i="12"/>
  <c r="AP69" i="12" s="1"/>
  <c r="AK69" i="12"/>
  <c r="AJ69" i="12"/>
  <c r="AL69" i="12" s="1"/>
  <c r="AI69" i="12"/>
  <c r="AF69" i="12" s="1"/>
  <c r="AH69" i="12"/>
  <c r="AG69" i="12"/>
  <c r="AA69" i="12"/>
  <c r="BD68" i="12"/>
  <c r="AY68" i="12"/>
  <c r="AZ68" i="12" s="1"/>
  <c r="AO68" i="12"/>
  <c r="AP68" i="12" s="1"/>
  <c r="AK68" i="12"/>
  <c r="AJ68" i="12"/>
  <c r="AL68" i="12" s="1"/>
  <c r="AI68" i="12"/>
  <c r="AF68" i="12" s="1"/>
  <c r="AH68" i="12"/>
  <c r="AG68" i="12"/>
  <c r="AA68" i="12"/>
  <c r="BD67" i="12"/>
  <c r="AY67" i="12"/>
  <c r="AZ67" i="12" s="1"/>
  <c r="AO67" i="12"/>
  <c r="AP67" i="12" s="1"/>
  <c r="AK67" i="12"/>
  <c r="AJ67" i="12"/>
  <c r="AI67" i="12"/>
  <c r="BN67" i="12" s="1"/>
  <c r="AH67" i="12"/>
  <c r="BM67" i="12" s="1"/>
  <c r="AG67" i="12"/>
  <c r="AA67" i="12"/>
  <c r="BS67" i="12" s="1"/>
  <c r="BD66" i="12"/>
  <c r="AY66" i="12"/>
  <c r="AZ66" i="12" s="1"/>
  <c r="AO66" i="12"/>
  <c r="AP66" i="12" s="1"/>
  <c r="AK66" i="12"/>
  <c r="AJ66" i="12"/>
  <c r="AI66" i="12"/>
  <c r="BN66" i="12" s="1"/>
  <c r="AH66" i="12"/>
  <c r="BM66" i="12" s="1"/>
  <c r="AG66" i="12"/>
  <c r="AA66" i="12"/>
  <c r="BS66" i="12" s="1"/>
  <c r="BD65" i="12"/>
  <c r="AY65" i="12"/>
  <c r="AZ65" i="12" s="1"/>
  <c r="AO65" i="12"/>
  <c r="AP65" i="12" s="1"/>
  <c r="AK65" i="12"/>
  <c r="AJ65" i="12"/>
  <c r="AI65" i="12"/>
  <c r="AF65" i="12" s="1"/>
  <c r="AH65" i="12"/>
  <c r="AG65" i="12"/>
  <c r="AA65" i="12"/>
  <c r="BD64" i="12"/>
  <c r="AY64" i="12"/>
  <c r="AZ64" i="12" s="1"/>
  <c r="AO64" i="12"/>
  <c r="AP64" i="12" s="1"/>
  <c r="AK64" i="12"/>
  <c r="AJ64" i="12"/>
  <c r="AI64" i="12"/>
  <c r="AF64" i="12" s="1"/>
  <c r="AH64" i="12"/>
  <c r="AG64" i="12"/>
  <c r="AA64" i="12"/>
  <c r="BD63" i="12"/>
  <c r="AY63" i="12"/>
  <c r="AZ63" i="12" s="1"/>
  <c r="AO63" i="12"/>
  <c r="AP63" i="12" s="1"/>
  <c r="AK63" i="12"/>
  <c r="AJ63" i="12"/>
  <c r="AI63" i="12"/>
  <c r="AF63" i="12" s="1"/>
  <c r="AH63" i="12"/>
  <c r="AG63" i="12"/>
  <c r="AA63" i="12"/>
  <c r="BD62" i="12"/>
  <c r="AY62" i="12"/>
  <c r="AZ62" i="12" s="1"/>
  <c r="AO62" i="12"/>
  <c r="AP62" i="12" s="1"/>
  <c r="AK62" i="12"/>
  <c r="AJ62" i="12"/>
  <c r="AL62" i="12" s="1"/>
  <c r="AI62" i="12"/>
  <c r="BN62" i="12" s="1"/>
  <c r="AH62" i="12"/>
  <c r="AG62" i="12"/>
  <c r="AA62" i="12"/>
  <c r="BS62" i="12" s="1"/>
  <c r="BD61" i="12"/>
  <c r="AY61" i="12"/>
  <c r="AZ61" i="12" s="1"/>
  <c r="AO61" i="12"/>
  <c r="AP61" i="12" s="1"/>
  <c r="AK61" i="12"/>
  <c r="AJ61" i="12"/>
  <c r="AL61" i="12" s="1"/>
  <c r="AI61" i="12"/>
  <c r="AF61" i="12" s="1"/>
  <c r="AH61" i="12"/>
  <c r="AG61" i="12"/>
  <c r="AA61" i="12"/>
  <c r="BD60" i="12"/>
  <c r="AY60" i="12"/>
  <c r="AZ60" i="12" s="1"/>
  <c r="AO60" i="12"/>
  <c r="AP60" i="12" s="1"/>
  <c r="AK60" i="12"/>
  <c r="AJ60" i="12"/>
  <c r="AI60" i="12"/>
  <c r="AF60" i="12" s="1"/>
  <c r="AH60" i="12"/>
  <c r="AG60" i="12"/>
  <c r="AA60" i="12"/>
  <c r="BD59" i="12"/>
  <c r="AY59" i="12"/>
  <c r="AZ59" i="12" s="1"/>
  <c r="AO59" i="12"/>
  <c r="AP59" i="12" s="1"/>
  <c r="AK59" i="12"/>
  <c r="AJ59" i="12"/>
  <c r="AI59" i="12"/>
  <c r="BN59" i="12" s="1"/>
  <c r="AH59" i="12"/>
  <c r="BM59" i="12" s="1"/>
  <c r="AG59" i="12"/>
  <c r="AA59" i="12"/>
  <c r="BS59" i="12" s="1"/>
  <c r="BD58" i="12"/>
  <c r="AY58" i="12"/>
  <c r="AZ58" i="12" s="1"/>
  <c r="AO58" i="12"/>
  <c r="AP58" i="12" s="1"/>
  <c r="AK58" i="12"/>
  <c r="AJ58" i="12"/>
  <c r="AI58" i="12"/>
  <c r="AF58" i="12" s="1"/>
  <c r="AH58" i="12"/>
  <c r="AG58" i="12"/>
  <c r="AA58" i="12"/>
  <c r="BD57" i="12"/>
  <c r="AY57" i="12"/>
  <c r="AZ57" i="12" s="1"/>
  <c r="AO57" i="12"/>
  <c r="AP57" i="12" s="1"/>
  <c r="AK57" i="12"/>
  <c r="AJ57" i="12"/>
  <c r="AI57" i="12"/>
  <c r="AH57" i="12"/>
  <c r="AG57" i="12"/>
  <c r="AA57" i="12"/>
  <c r="BD56" i="12"/>
  <c r="AY56" i="12"/>
  <c r="AZ56" i="12" s="1"/>
  <c r="AO56" i="12"/>
  <c r="AP56" i="12" s="1"/>
  <c r="AK56" i="12"/>
  <c r="AJ56" i="12"/>
  <c r="AI56" i="12"/>
  <c r="AF56" i="12" s="1"/>
  <c r="AH56" i="12"/>
  <c r="AG56" i="12"/>
  <c r="AA56" i="12"/>
  <c r="BD55" i="12"/>
  <c r="AY55" i="12"/>
  <c r="AZ55" i="12" s="1"/>
  <c r="AO55" i="12"/>
  <c r="AP55" i="12" s="1"/>
  <c r="AK55" i="12"/>
  <c r="AJ55" i="12"/>
  <c r="AI55" i="12"/>
  <c r="BN55" i="12" s="1"/>
  <c r="AH55" i="12"/>
  <c r="BM55" i="12" s="1"/>
  <c r="AG55" i="12"/>
  <c r="AA55" i="12"/>
  <c r="BS55" i="12" s="1"/>
  <c r="BD54" i="12"/>
  <c r="AY54" i="12"/>
  <c r="AZ54" i="12" s="1"/>
  <c r="AO54" i="12"/>
  <c r="AP54" i="12" s="1"/>
  <c r="AK54" i="12"/>
  <c r="AJ54" i="12"/>
  <c r="AI54" i="12"/>
  <c r="BN54" i="12" s="1"/>
  <c r="AH54" i="12"/>
  <c r="BM54" i="12" s="1"/>
  <c r="AG54" i="12"/>
  <c r="AA54" i="12"/>
  <c r="BS54" i="12" s="1"/>
  <c r="BD53" i="12"/>
  <c r="AY53" i="12"/>
  <c r="AZ53" i="12" s="1"/>
  <c r="AO53" i="12"/>
  <c r="AP53" i="12" s="1"/>
  <c r="AK53" i="12"/>
  <c r="AJ53" i="12"/>
  <c r="AI53" i="12"/>
  <c r="AF53" i="12" s="1"/>
  <c r="AH53" i="12"/>
  <c r="AG53" i="12"/>
  <c r="AA53" i="12"/>
  <c r="BD52" i="12"/>
  <c r="AY52" i="12"/>
  <c r="AZ52" i="12" s="1"/>
  <c r="AO52" i="12"/>
  <c r="AP52" i="12" s="1"/>
  <c r="AK52" i="12"/>
  <c r="AJ52" i="12"/>
  <c r="AI52" i="12"/>
  <c r="AF52" i="12" s="1"/>
  <c r="AH52" i="12"/>
  <c r="AG52" i="12"/>
  <c r="AA52" i="12"/>
  <c r="BD51" i="12"/>
  <c r="AY51" i="12"/>
  <c r="AZ51" i="12" s="1"/>
  <c r="AO51" i="12"/>
  <c r="AP51" i="12" s="1"/>
  <c r="AK51" i="12"/>
  <c r="AJ51" i="12"/>
  <c r="AI51" i="12"/>
  <c r="BN51" i="12" s="1"/>
  <c r="AH51" i="12"/>
  <c r="BM51" i="12" s="1"/>
  <c r="AG51" i="12"/>
  <c r="AA51" i="12"/>
  <c r="BS51" i="12" s="1"/>
  <c r="BD50" i="12"/>
  <c r="AY50" i="12"/>
  <c r="AZ50" i="12" s="1"/>
  <c r="AO50" i="12"/>
  <c r="AP50" i="12" s="1"/>
  <c r="AK50" i="12"/>
  <c r="AJ50" i="12"/>
  <c r="AI50" i="12"/>
  <c r="BN50" i="12" s="1"/>
  <c r="AH50" i="12"/>
  <c r="BM50" i="12" s="1"/>
  <c r="AG50" i="12"/>
  <c r="AA50" i="12"/>
  <c r="BS50" i="12" s="1"/>
  <c r="BD49" i="12"/>
  <c r="AY49" i="12"/>
  <c r="AZ49" i="12" s="1"/>
  <c r="AO49" i="12"/>
  <c r="AP49" i="12" s="1"/>
  <c r="AK49" i="12"/>
  <c r="AJ49" i="12"/>
  <c r="AI49" i="12"/>
  <c r="AH49" i="12"/>
  <c r="AG49" i="12"/>
  <c r="AA49" i="12"/>
  <c r="BD48" i="12"/>
  <c r="AY48" i="12"/>
  <c r="AZ48" i="12" s="1"/>
  <c r="AO48" i="12"/>
  <c r="AP48" i="12" s="1"/>
  <c r="AK48" i="12"/>
  <c r="AJ48" i="12"/>
  <c r="AI48" i="12"/>
  <c r="AF48" i="12" s="1"/>
  <c r="AH48" i="12"/>
  <c r="AG48" i="12"/>
  <c r="AA48" i="12"/>
  <c r="BD47" i="12"/>
  <c r="AY47" i="12"/>
  <c r="AZ47" i="12" s="1"/>
  <c r="AO47" i="12"/>
  <c r="AP47" i="12" s="1"/>
  <c r="AK47" i="12"/>
  <c r="AJ47" i="12"/>
  <c r="AI47" i="12"/>
  <c r="AF47" i="12" s="1"/>
  <c r="AH47" i="12"/>
  <c r="BM47" i="12" s="1"/>
  <c r="AG47" i="12"/>
  <c r="AA47" i="12"/>
  <c r="BS47" i="12" s="1"/>
  <c r="BD46" i="12"/>
  <c r="AY46" i="12"/>
  <c r="AZ46" i="12" s="1"/>
  <c r="AO46" i="12"/>
  <c r="AP46" i="12" s="1"/>
  <c r="AK46" i="12"/>
  <c r="AJ46" i="12"/>
  <c r="AI46" i="12"/>
  <c r="AF46" i="12" s="1"/>
  <c r="AH46" i="12"/>
  <c r="AG46" i="12"/>
  <c r="AA46" i="12"/>
  <c r="BD45" i="12"/>
  <c r="AY45" i="12"/>
  <c r="AZ45" i="12" s="1"/>
  <c r="AO45" i="12"/>
  <c r="AP45" i="12" s="1"/>
  <c r="AK45" i="12"/>
  <c r="AJ45" i="12"/>
  <c r="AI45" i="12"/>
  <c r="AH45" i="12"/>
  <c r="AG45" i="12"/>
  <c r="AA45" i="12"/>
  <c r="BD44" i="12"/>
  <c r="AY44" i="12"/>
  <c r="AZ44" i="12" s="1"/>
  <c r="AO44" i="12"/>
  <c r="AP44" i="12" s="1"/>
  <c r="AK44" i="12"/>
  <c r="AJ44" i="12"/>
  <c r="AI44" i="12"/>
  <c r="BN44" i="12" s="1"/>
  <c r="AH44" i="12"/>
  <c r="BM44" i="12" s="1"/>
  <c r="AG44" i="12"/>
  <c r="AA44" i="12"/>
  <c r="BS44" i="12" s="1"/>
  <c r="BD43" i="12"/>
  <c r="AY43" i="12"/>
  <c r="AZ43" i="12" s="1"/>
  <c r="AO43" i="12"/>
  <c r="AP43" i="12" s="1"/>
  <c r="AK43" i="12"/>
  <c r="AJ43" i="12"/>
  <c r="AI43" i="12"/>
  <c r="AH43" i="12"/>
  <c r="AG43" i="12"/>
  <c r="AA43" i="12"/>
  <c r="BD42" i="12"/>
  <c r="AY42" i="12"/>
  <c r="AZ42" i="12" s="1"/>
  <c r="AO42" i="12"/>
  <c r="AP42" i="12" s="1"/>
  <c r="AK42" i="12"/>
  <c r="AJ42" i="12"/>
  <c r="AL42" i="12" s="1"/>
  <c r="AI42" i="12"/>
  <c r="AF42" i="12" s="1"/>
  <c r="AH42" i="12"/>
  <c r="AG42" i="12"/>
  <c r="AA42" i="12"/>
  <c r="BD41" i="12"/>
  <c r="AY41" i="12"/>
  <c r="AZ41" i="12" s="1"/>
  <c r="AO41" i="12"/>
  <c r="AP41" i="12" s="1"/>
  <c r="AK41" i="12"/>
  <c r="AJ41" i="12"/>
  <c r="AI41" i="12"/>
  <c r="AF41" i="12" s="1"/>
  <c r="AH41" i="12"/>
  <c r="AG41" i="12"/>
  <c r="AA41" i="12"/>
  <c r="BD40" i="12"/>
  <c r="AY40" i="12"/>
  <c r="AZ40" i="12" s="1"/>
  <c r="AO40" i="12"/>
  <c r="AP40" i="12" s="1"/>
  <c r="AK40" i="12"/>
  <c r="AJ40" i="12"/>
  <c r="AI40" i="12"/>
  <c r="AF40" i="12" s="1"/>
  <c r="AH40" i="12"/>
  <c r="AG40" i="12"/>
  <c r="AA40" i="12"/>
  <c r="BD39" i="12"/>
  <c r="AY39" i="12"/>
  <c r="AZ39" i="12" s="1"/>
  <c r="AO39" i="12"/>
  <c r="AP39" i="12" s="1"/>
  <c r="AK39" i="12"/>
  <c r="AJ39" i="12"/>
  <c r="AI39" i="12"/>
  <c r="BN39" i="12" s="1"/>
  <c r="AH39" i="12"/>
  <c r="BM39" i="12" s="1"/>
  <c r="AG39" i="12"/>
  <c r="AA39" i="12"/>
  <c r="BS39" i="12" s="1"/>
  <c r="BD38" i="12"/>
  <c r="AY38" i="12"/>
  <c r="AZ38" i="12" s="1"/>
  <c r="AO38" i="12"/>
  <c r="AP38" i="12" s="1"/>
  <c r="AK38" i="12"/>
  <c r="AJ38" i="12"/>
  <c r="AI38" i="12"/>
  <c r="AF38" i="12" s="1"/>
  <c r="AH38" i="12"/>
  <c r="AG38" i="12"/>
  <c r="AA38" i="12"/>
  <c r="BD37" i="12"/>
  <c r="AY37" i="12"/>
  <c r="AZ37" i="12" s="1"/>
  <c r="AO37" i="12"/>
  <c r="AP37" i="12" s="1"/>
  <c r="AK37" i="12"/>
  <c r="AJ37" i="12"/>
  <c r="AI37" i="12"/>
  <c r="AF37" i="12" s="1"/>
  <c r="AH37" i="12"/>
  <c r="AG37" i="12"/>
  <c r="AA37" i="12"/>
  <c r="BD36" i="12"/>
  <c r="AY36" i="12"/>
  <c r="AZ36" i="12" s="1"/>
  <c r="AO36" i="12"/>
  <c r="AP36" i="12" s="1"/>
  <c r="AK36" i="12"/>
  <c r="AJ36" i="12"/>
  <c r="AI36" i="12"/>
  <c r="BN36" i="12" s="1"/>
  <c r="AH36" i="12"/>
  <c r="AG36" i="12"/>
  <c r="AA36" i="12"/>
  <c r="BS36" i="12" s="1"/>
  <c r="BD35" i="12"/>
  <c r="AY35" i="12"/>
  <c r="AZ35" i="12" s="1"/>
  <c r="AO35" i="12"/>
  <c r="AP35" i="12" s="1"/>
  <c r="AK35" i="12"/>
  <c r="AJ35" i="12"/>
  <c r="AL35" i="12" s="1"/>
  <c r="AI35" i="12"/>
  <c r="AF35" i="12" s="1"/>
  <c r="AH35" i="12"/>
  <c r="AG35" i="12"/>
  <c r="AA35" i="12"/>
  <c r="BD34" i="12"/>
  <c r="AY34" i="12"/>
  <c r="AZ34" i="12" s="1"/>
  <c r="AO34" i="12"/>
  <c r="AP34" i="12" s="1"/>
  <c r="AK34" i="12"/>
  <c r="AJ34" i="12"/>
  <c r="AL34" i="12" s="1"/>
  <c r="AI34" i="12"/>
  <c r="AF34" i="12" s="1"/>
  <c r="AH34" i="12"/>
  <c r="AG34" i="12"/>
  <c r="AA34" i="12"/>
  <c r="BD33" i="12"/>
  <c r="AY33" i="12"/>
  <c r="AZ33" i="12" s="1"/>
  <c r="AO33" i="12"/>
  <c r="AP33" i="12" s="1"/>
  <c r="AK33" i="12"/>
  <c r="AJ33" i="12"/>
  <c r="AI33" i="12"/>
  <c r="AF33" i="12" s="1"/>
  <c r="AH33" i="12"/>
  <c r="AG33" i="12"/>
  <c r="AA33" i="12"/>
  <c r="BD32" i="12"/>
  <c r="AY32" i="12"/>
  <c r="AZ32" i="12" s="1"/>
  <c r="AO32" i="12"/>
  <c r="AP32" i="12" s="1"/>
  <c r="AK32" i="12"/>
  <c r="AJ32" i="12"/>
  <c r="AI32" i="12"/>
  <c r="AH32" i="12"/>
  <c r="BM32" i="12" s="1"/>
  <c r="AG32" i="12"/>
  <c r="AA32" i="12"/>
  <c r="BS32" i="12" s="1"/>
  <c r="BD31" i="12"/>
  <c r="AY31" i="12"/>
  <c r="AZ31" i="12" s="1"/>
  <c r="AO31" i="12"/>
  <c r="AP31" i="12" s="1"/>
  <c r="AK31" i="12"/>
  <c r="AJ31" i="12"/>
  <c r="AI31" i="12"/>
  <c r="AH31" i="12"/>
  <c r="AG31" i="12"/>
  <c r="AA31" i="12"/>
  <c r="BD30" i="12"/>
  <c r="AY30" i="12"/>
  <c r="AZ30" i="12" s="1"/>
  <c r="AO30" i="12"/>
  <c r="AP30" i="12" s="1"/>
  <c r="AK30" i="12"/>
  <c r="AJ30" i="12"/>
  <c r="AI30" i="12"/>
  <c r="AF30" i="12" s="1"/>
  <c r="AH30" i="12"/>
  <c r="AG30" i="12"/>
  <c r="AA30" i="12"/>
  <c r="BD29" i="12"/>
  <c r="AY29" i="12"/>
  <c r="AZ29" i="12" s="1"/>
  <c r="AO29" i="12"/>
  <c r="AP29" i="12" s="1"/>
  <c r="AK29" i="12"/>
  <c r="AJ29" i="12"/>
  <c r="AI29" i="12"/>
  <c r="AF29" i="12" s="1"/>
  <c r="AH29" i="12"/>
  <c r="AG29" i="12"/>
  <c r="AA29" i="12"/>
  <c r="BD28" i="12"/>
  <c r="AY28" i="12"/>
  <c r="AZ28" i="12" s="1"/>
  <c r="AO28" i="12"/>
  <c r="AP28" i="12" s="1"/>
  <c r="AK28" i="12"/>
  <c r="AJ28" i="12"/>
  <c r="AL28" i="12" s="1"/>
  <c r="AI28" i="12"/>
  <c r="AF28" i="12" s="1"/>
  <c r="AH28" i="12"/>
  <c r="AG28" i="12"/>
  <c r="AA28" i="12"/>
  <c r="BD27" i="12"/>
  <c r="AY27" i="12"/>
  <c r="AZ27" i="12" s="1"/>
  <c r="AO27" i="12"/>
  <c r="AP27" i="12" s="1"/>
  <c r="AK27" i="12"/>
  <c r="AJ27" i="12"/>
  <c r="AL27" i="12" s="1"/>
  <c r="AI27" i="12"/>
  <c r="AF27" i="12" s="1"/>
  <c r="AH27" i="12"/>
  <c r="AG27" i="12"/>
  <c r="AA27" i="12"/>
  <c r="BD26" i="12"/>
  <c r="AY26" i="12"/>
  <c r="AZ26" i="12" s="1"/>
  <c r="AO26" i="12"/>
  <c r="AP26" i="12" s="1"/>
  <c r="AK26" i="12"/>
  <c r="AJ26" i="12"/>
  <c r="AI26" i="12"/>
  <c r="BN26" i="12" s="1"/>
  <c r="AH26" i="12"/>
  <c r="BM26" i="12" s="1"/>
  <c r="AG26" i="12"/>
  <c r="AA26" i="12"/>
  <c r="BS26" i="12" s="1"/>
  <c r="BD25" i="12"/>
  <c r="AY25" i="12"/>
  <c r="AZ25" i="12" s="1"/>
  <c r="AO25" i="12"/>
  <c r="AP25" i="12" s="1"/>
  <c r="AK25" i="12"/>
  <c r="AJ25" i="12"/>
  <c r="AI25" i="12"/>
  <c r="AF25" i="12" s="1"/>
  <c r="AH25" i="12"/>
  <c r="BM25" i="12" s="1"/>
  <c r="AG25" i="12"/>
  <c r="AA25" i="12"/>
  <c r="BS25" i="12" s="1"/>
  <c r="BD24" i="12"/>
  <c r="AY24" i="12"/>
  <c r="AZ24" i="12" s="1"/>
  <c r="AO24" i="12"/>
  <c r="AP24" i="12" s="1"/>
  <c r="AK24" i="12"/>
  <c r="AJ24" i="12"/>
  <c r="AL24" i="12" s="1"/>
  <c r="AI24" i="12"/>
  <c r="AF24" i="12" s="1"/>
  <c r="AH24" i="12"/>
  <c r="AG24" i="12"/>
  <c r="AA24" i="12"/>
  <c r="BD23" i="12"/>
  <c r="AY23" i="12"/>
  <c r="AZ23" i="12" s="1"/>
  <c r="AO23" i="12"/>
  <c r="AP23" i="12" s="1"/>
  <c r="AK23" i="12"/>
  <c r="AJ23" i="12"/>
  <c r="AI23" i="12"/>
  <c r="AH23" i="12"/>
  <c r="AG23" i="12"/>
  <c r="AA23" i="12"/>
  <c r="BD22" i="12"/>
  <c r="AY22" i="12"/>
  <c r="AZ22" i="12" s="1"/>
  <c r="AO22" i="12"/>
  <c r="AP22" i="12" s="1"/>
  <c r="AK22" i="12"/>
  <c r="AJ22" i="12"/>
  <c r="AI22" i="12"/>
  <c r="AF22" i="12" s="1"/>
  <c r="AH22" i="12"/>
  <c r="AG22" i="12"/>
  <c r="AA22" i="12"/>
  <c r="BD21" i="12"/>
  <c r="AY21" i="12"/>
  <c r="AZ21" i="12" s="1"/>
  <c r="AO21" i="12"/>
  <c r="AP21" i="12" s="1"/>
  <c r="AK21" i="12"/>
  <c r="AJ21" i="12"/>
  <c r="AI21" i="12"/>
  <c r="AF21" i="12" s="1"/>
  <c r="AH21" i="12"/>
  <c r="BM21" i="12" s="1"/>
  <c r="AG21" i="12"/>
  <c r="AA21" i="12"/>
  <c r="BS21" i="12" s="1"/>
  <c r="BD19" i="12"/>
  <c r="AY19" i="12"/>
  <c r="AZ19" i="12" s="1"/>
  <c r="AO19" i="12"/>
  <c r="AP19" i="12" s="1"/>
  <c r="AK19" i="12"/>
  <c r="AJ19" i="12"/>
  <c r="AI19" i="12"/>
  <c r="AF19" i="12" s="1"/>
  <c r="AH19" i="12"/>
  <c r="AG19" i="12"/>
  <c r="AA19" i="12"/>
  <c r="BD18" i="12"/>
  <c r="AY18" i="12"/>
  <c r="AZ18" i="12" s="1"/>
  <c r="AO18" i="12"/>
  <c r="AP18" i="12" s="1"/>
  <c r="AK18" i="12"/>
  <c r="AJ18" i="12"/>
  <c r="AI18" i="12"/>
  <c r="BN18" i="12" s="1"/>
  <c r="AH18" i="12"/>
  <c r="BM18" i="12" s="1"/>
  <c r="AG18" i="12"/>
  <c r="AA18" i="12"/>
  <c r="BS18" i="12" s="1"/>
  <c r="BD17" i="12"/>
  <c r="AY17" i="12"/>
  <c r="AZ17" i="12" s="1"/>
  <c r="AO17" i="12"/>
  <c r="AP17" i="12" s="1"/>
  <c r="AK17" i="12"/>
  <c r="AJ17" i="12"/>
  <c r="AI17" i="12"/>
  <c r="AF17" i="12" s="1"/>
  <c r="AH17" i="12"/>
  <c r="AG17" i="12"/>
  <c r="AA17" i="12"/>
  <c r="BD16" i="12"/>
  <c r="AY16" i="12"/>
  <c r="AZ16" i="12" s="1"/>
  <c r="AO16" i="12"/>
  <c r="AP16" i="12" s="1"/>
  <c r="AK16" i="12"/>
  <c r="AJ16" i="12"/>
  <c r="AI16" i="12"/>
  <c r="AF16" i="12" s="1"/>
  <c r="AH16" i="12"/>
  <c r="AG16" i="12"/>
  <c r="AA16" i="12"/>
  <c r="BD15" i="12"/>
  <c r="AY15" i="12"/>
  <c r="AZ15" i="12" s="1"/>
  <c r="AO15" i="12"/>
  <c r="AP15" i="12" s="1"/>
  <c r="AK15" i="12"/>
  <c r="AJ15" i="12"/>
  <c r="AI15" i="12"/>
  <c r="AF15" i="12" s="1"/>
  <c r="AH15" i="12"/>
  <c r="AG15" i="12"/>
  <c r="AA15" i="12"/>
  <c r="BD14" i="12"/>
  <c r="AY14" i="12"/>
  <c r="AZ14" i="12" s="1"/>
  <c r="AO14" i="12"/>
  <c r="AP14" i="12" s="1"/>
  <c r="AK14" i="12"/>
  <c r="AJ14" i="12"/>
  <c r="AL14" i="12" s="1"/>
  <c r="AI14" i="12"/>
  <c r="BN14" i="12" s="1"/>
  <c r="AH14" i="12"/>
  <c r="BM14" i="12" s="1"/>
  <c r="AG14" i="12"/>
  <c r="AA14" i="12"/>
  <c r="BS14" i="12" s="1"/>
  <c r="BD13" i="12"/>
  <c r="AY13" i="12"/>
  <c r="AZ13" i="12" s="1"/>
  <c r="AO13" i="12"/>
  <c r="AP13" i="12" s="1"/>
  <c r="AK13" i="12"/>
  <c r="AJ13" i="12"/>
  <c r="AL13" i="12" s="1"/>
  <c r="AI13" i="12"/>
  <c r="AF13" i="12" s="1"/>
  <c r="AH13" i="12"/>
  <c r="AG13" i="12"/>
  <c r="AA13" i="12"/>
  <c r="BD12" i="12"/>
  <c r="AY12" i="12"/>
  <c r="AZ12" i="12" s="1"/>
  <c r="AO12" i="12"/>
  <c r="AP12" i="12" s="1"/>
  <c r="AK12" i="12"/>
  <c r="AJ12" i="12"/>
  <c r="AL12" i="12" s="1"/>
  <c r="AI12" i="12"/>
  <c r="AF12" i="12" s="1"/>
  <c r="AH12" i="12"/>
  <c r="AG12" i="12"/>
  <c r="AA12" i="12"/>
  <c r="BD11" i="12"/>
  <c r="AY11" i="12"/>
  <c r="AZ11" i="12" s="1"/>
  <c r="AO11" i="12"/>
  <c r="AP11" i="12" s="1"/>
  <c r="AK11" i="12"/>
  <c r="AJ11" i="12"/>
  <c r="AI11" i="12"/>
  <c r="AF11" i="12" s="1"/>
  <c r="AH11" i="12"/>
  <c r="BM11" i="12" s="1"/>
  <c r="AG11" i="12"/>
  <c r="AA11" i="12"/>
  <c r="BS11" i="12" s="1"/>
  <c r="BD10" i="12"/>
  <c r="AY10" i="12"/>
  <c r="AZ10" i="12" s="1"/>
  <c r="AO10" i="12"/>
  <c r="AP10" i="12" s="1"/>
  <c r="AK10" i="12"/>
  <c r="AJ10" i="12"/>
  <c r="AL10" i="12" s="1"/>
  <c r="AI10" i="12"/>
  <c r="AF10" i="12" s="1"/>
  <c r="AH10" i="12"/>
  <c r="BM10" i="12" s="1"/>
  <c r="AG10" i="12"/>
  <c r="AA10" i="12"/>
  <c r="BS10" i="12" s="1"/>
  <c r="BD9" i="12"/>
  <c r="AY9" i="12"/>
  <c r="AZ9" i="12" s="1"/>
  <c r="AO9" i="12"/>
  <c r="AP9" i="12" s="1"/>
  <c r="AK9" i="12"/>
  <c r="AJ9" i="12"/>
  <c r="AI9" i="12"/>
  <c r="AF9" i="12" s="1"/>
  <c r="AH9" i="12"/>
  <c r="AG9" i="12"/>
  <c r="AA9" i="12"/>
  <c r="BD8" i="12"/>
  <c r="AY8" i="12"/>
  <c r="AZ8" i="12" s="1"/>
  <c r="AO8" i="12"/>
  <c r="AP8" i="12" s="1"/>
  <c r="AK8" i="12"/>
  <c r="AJ8" i="12"/>
  <c r="AI8" i="12"/>
  <c r="AF8" i="12" s="1"/>
  <c r="AH8" i="12"/>
  <c r="AG8" i="12"/>
  <c r="AA8" i="12"/>
  <c r="BD7" i="12"/>
  <c r="AY7" i="12"/>
  <c r="AZ7" i="12" s="1"/>
  <c r="AO7" i="12"/>
  <c r="AP7" i="12" s="1"/>
  <c r="AK7" i="12"/>
  <c r="AJ7" i="12"/>
  <c r="AI7" i="12"/>
  <c r="AF7" i="12" s="1"/>
  <c r="AH7" i="12"/>
  <c r="AG7" i="12"/>
  <c r="AA7" i="12"/>
  <c r="BD6" i="12"/>
  <c r="AY6" i="12"/>
  <c r="AZ6" i="12" s="1"/>
  <c r="AO6" i="12"/>
  <c r="AP6" i="12" s="1"/>
  <c r="AK6" i="12"/>
  <c r="AJ6" i="12"/>
  <c r="AI6" i="12"/>
  <c r="AH6" i="12"/>
  <c r="AG6" i="12"/>
  <c r="AA6" i="12"/>
  <c r="BS6" i="12" s="1"/>
  <c r="BD5" i="12"/>
  <c r="AY5" i="12"/>
  <c r="AZ5" i="12" s="1"/>
  <c r="AO5" i="12"/>
  <c r="AP5" i="12" s="1"/>
  <c r="AK5" i="12"/>
  <c r="AJ5" i="12"/>
  <c r="AI5" i="12"/>
  <c r="AF5" i="12" s="1"/>
  <c r="AH5" i="12"/>
  <c r="AG5" i="12"/>
  <c r="AA5" i="12"/>
  <c r="BD4" i="12"/>
  <c r="AY4" i="12"/>
  <c r="AZ4" i="12" s="1"/>
  <c r="AO4" i="12"/>
  <c r="AP4" i="12" s="1"/>
  <c r="AK4" i="12"/>
  <c r="AJ4" i="12"/>
  <c r="AI4" i="12"/>
  <c r="AF4" i="12" s="1"/>
  <c r="AH4" i="12"/>
  <c r="AG4" i="12"/>
  <c r="AA4" i="12"/>
  <c r="BD3" i="12"/>
  <c r="AY3" i="12"/>
  <c r="AZ3" i="12" s="1"/>
  <c r="AO3" i="12"/>
  <c r="AP3" i="12" s="1"/>
  <c r="AK3" i="12"/>
  <c r="AJ3" i="12"/>
  <c r="AL3" i="12" s="1"/>
  <c r="AI3" i="12"/>
  <c r="AF3" i="12" s="1"/>
  <c r="AH3" i="12"/>
  <c r="BM3" i="12" s="1"/>
  <c r="AG3" i="12"/>
  <c r="AA3" i="12"/>
  <c r="BS3" i="12" s="1"/>
  <c r="BD2" i="12"/>
  <c r="AY2" i="12"/>
  <c r="AZ2" i="12" s="1"/>
  <c r="AO2" i="12"/>
  <c r="AP2" i="12" s="1"/>
  <c r="AK2" i="12"/>
  <c r="AJ2" i="12"/>
  <c r="AI2" i="12"/>
  <c r="BN2" i="12" s="1"/>
  <c r="AH2" i="12"/>
  <c r="AG2" i="12"/>
  <c r="AA2" i="12"/>
  <c r="BS2" i="12" s="1"/>
  <c r="BG50" i="12" l="1"/>
  <c r="AL50" i="12"/>
  <c r="BG90" i="12"/>
  <c r="AL90" i="12"/>
  <c r="BG21" i="12"/>
  <c r="AL21" i="12"/>
  <c r="BG41" i="12"/>
  <c r="AL41" i="12"/>
  <c r="BG81" i="12"/>
  <c r="AL81" i="12"/>
  <c r="BH81" i="12" s="1"/>
  <c r="BG101" i="12"/>
  <c r="AL101" i="12"/>
  <c r="BH101" i="12" s="1"/>
  <c r="BG11" i="12"/>
  <c r="AL11" i="12"/>
  <c r="BH11" i="12" s="1"/>
  <c r="BG32" i="12"/>
  <c r="AL32" i="12"/>
  <c r="BH32" i="12" s="1"/>
  <c r="BG52" i="12"/>
  <c r="AL52" i="12"/>
  <c r="BG72" i="12"/>
  <c r="AL72" i="12"/>
  <c r="BH72" i="12" s="1"/>
  <c r="BG92" i="12"/>
  <c r="AL92" i="12"/>
  <c r="BG23" i="12"/>
  <c r="AL23" i="12"/>
  <c r="BG43" i="12"/>
  <c r="AL43" i="12"/>
  <c r="BG63" i="12"/>
  <c r="AL63" i="12"/>
  <c r="BH63" i="12" s="1"/>
  <c r="BG83" i="12"/>
  <c r="AL83" i="12"/>
  <c r="BG2" i="12"/>
  <c r="AL2" i="12"/>
  <c r="BH2" i="12" s="1"/>
  <c r="BG54" i="12"/>
  <c r="AL54" i="12"/>
  <c r="BG74" i="12"/>
  <c r="AL74" i="12"/>
  <c r="BH74" i="12" s="1"/>
  <c r="BG94" i="12"/>
  <c r="AL94" i="12"/>
  <c r="BH94" i="12" s="1"/>
  <c r="BG4" i="12"/>
  <c r="AL4" i="12"/>
  <c r="BH4" i="12" s="1"/>
  <c r="BG25" i="12"/>
  <c r="AL25" i="12"/>
  <c r="BG45" i="12"/>
  <c r="AL45" i="12"/>
  <c r="BG65" i="12"/>
  <c r="AL65" i="12"/>
  <c r="BG85" i="12"/>
  <c r="AL85" i="12"/>
  <c r="BG15" i="12"/>
  <c r="AL15" i="12"/>
  <c r="BH15" i="12" s="1"/>
  <c r="BG36" i="12"/>
  <c r="AL36" i="12"/>
  <c r="BG56" i="12"/>
  <c r="AL56" i="12"/>
  <c r="BG76" i="12"/>
  <c r="AL76" i="12"/>
  <c r="BH76" i="12" s="1"/>
  <c r="BG47" i="12"/>
  <c r="AL47" i="12"/>
  <c r="BG67" i="12"/>
  <c r="AL67" i="12"/>
  <c r="BG87" i="12"/>
  <c r="AL87" i="12"/>
  <c r="BG17" i="12"/>
  <c r="AL17" i="12"/>
  <c r="BG38" i="12"/>
  <c r="AL38" i="12"/>
  <c r="BH38" i="12" s="1"/>
  <c r="BG58" i="12"/>
  <c r="AL58" i="12"/>
  <c r="BG78" i="12"/>
  <c r="AL78" i="12"/>
  <c r="BG98" i="12"/>
  <c r="AL98" i="12"/>
  <c r="BH98" i="12" s="1"/>
  <c r="BG8" i="12"/>
  <c r="AL8" i="12"/>
  <c r="BH8" i="12" s="1"/>
  <c r="BG29" i="12"/>
  <c r="AL29" i="12"/>
  <c r="BH29" i="12" s="1"/>
  <c r="BG49" i="12"/>
  <c r="AL49" i="12"/>
  <c r="BH49" i="12" s="1"/>
  <c r="BG39" i="12"/>
  <c r="AL39" i="12"/>
  <c r="BH39" i="12" s="1"/>
  <c r="BG19" i="12"/>
  <c r="AL19" i="12"/>
  <c r="BG40" i="12"/>
  <c r="AL40" i="12"/>
  <c r="BG60" i="12"/>
  <c r="AL60" i="12"/>
  <c r="BG80" i="12"/>
  <c r="AL80" i="12"/>
  <c r="BG59" i="12"/>
  <c r="AL59" i="12"/>
  <c r="BG70" i="12"/>
  <c r="AL70" i="12"/>
  <c r="BG31" i="12"/>
  <c r="AL31" i="12"/>
  <c r="BH31" i="12" s="1"/>
  <c r="BG51" i="12"/>
  <c r="AL51" i="12"/>
  <c r="BH51" i="12" s="1"/>
  <c r="BG71" i="12"/>
  <c r="AL71" i="12"/>
  <c r="BG91" i="12"/>
  <c r="AL91" i="12"/>
  <c r="BH91" i="12" s="1"/>
  <c r="BG48" i="12"/>
  <c r="AL48" i="12"/>
  <c r="BG79" i="12"/>
  <c r="AL79" i="12"/>
  <c r="BG22" i="12"/>
  <c r="AL22" i="12"/>
  <c r="BG82" i="12"/>
  <c r="AL82" i="12"/>
  <c r="BG88" i="12"/>
  <c r="AL88" i="12"/>
  <c r="BG9" i="12"/>
  <c r="AL9" i="12"/>
  <c r="BH9" i="12" s="1"/>
  <c r="BG6" i="12"/>
  <c r="AL6" i="12"/>
  <c r="BH6" i="12" s="1"/>
  <c r="BG33" i="12"/>
  <c r="AL33" i="12"/>
  <c r="BH33" i="12" s="1"/>
  <c r="BG53" i="12"/>
  <c r="AL53" i="12"/>
  <c r="BH53" i="12" s="1"/>
  <c r="BG73" i="12"/>
  <c r="AL73" i="12"/>
  <c r="BH73" i="12" s="1"/>
  <c r="BG93" i="12"/>
  <c r="AL93" i="12"/>
  <c r="BH93" i="12" s="1"/>
  <c r="BG99" i="12"/>
  <c r="AL99" i="12"/>
  <c r="BG44" i="12"/>
  <c r="AL44" i="12"/>
  <c r="BH44" i="12" s="1"/>
  <c r="BG64" i="12"/>
  <c r="AL64" i="12"/>
  <c r="BH64" i="12" s="1"/>
  <c r="BG84" i="12"/>
  <c r="AL84" i="12"/>
  <c r="BG18" i="12"/>
  <c r="AL18" i="12"/>
  <c r="BH18" i="12" s="1"/>
  <c r="BG55" i="12"/>
  <c r="AL55" i="12"/>
  <c r="BG75" i="12"/>
  <c r="AL75" i="12"/>
  <c r="BH75" i="12" s="1"/>
  <c r="BG95" i="12"/>
  <c r="AL95" i="12"/>
  <c r="BH95" i="12" s="1"/>
  <c r="BG5" i="12"/>
  <c r="AL5" i="12"/>
  <c r="BH5" i="12" s="1"/>
  <c r="BG26" i="12"/>
  <c r="AL26" i="12"/>
  <c r="BG46" i="12"/>
  <c r="AL46" i="12"/>
  <c r="BH46" i="12" s="1"/>
  <c r="BG66" i="12"/>
  <c r="AL66" i="12"/>
  <c r="BH66" i="12" s="1"/>
  <c r="BG86" i="12"/>
  <c r="AL86" i="12"/>
  <c r="BG7" i="12"/>
  <c r="AL7" i="12"/>
  <c r="BH7" i="12" s="1"/>
  <c r="BG30" i="12"/>
  <c r="AL30" i="12"/>
  <c r="BG16" i="12"/>
  <c r="AL16" i="12"/>
  <c r="BH16" i="12" s="1"/>
  <c r="BG37" i="12"/>
  <c r="AL37" i="12"/>
  <c r="BH37" i="12" s="1"/>
  <c r="BG57" i="12"/>
  <c r="AL57" i="12"/>
  <c r="BH57" i="12" s="1"/>
  <c r="BG77" i="12"/>
  <c r="AL77" i="12"/>
  <c r="BH77" i="12" s="1"/>
  <c r="BG97" i="12"/>
  <c r="AL97" i="12"/>
  <c r="BI57" i="12"/>
  <c r="BI67" i="12"/>
  <c r="BQ67" i="12" s="1"/>
  <c r="BN87" i="12"/>
  <c r="BH27" i="12"/>
  <c r="BI24" i="12"/>
  <c r="BI12" i="12"/>
  <c r="BF12" i="12" s="1"/>
  <c r="BI15" i="12"/>
  <c r="BF15" i="12" s="1"/>
  <c r="BN47" i="12"/>
  <c r="BI31" i="12"/>
  <c r="BF31" i="12" s="1"/>
  <c r="BI89" i="12"/>
  <c r="BF89" i="12" s="1"/>
  <c r="BA88" i="12"/>
  <c r="BB88" i="12" s="1"/>
  <c r="BI81" i="12"/>
  <c r="BF81" i="12" s="1"/>
  <c r="BI94" i="12"/>
  <c r="BF94" i="12" s="1"/>
  <c r="BP67" i="12"/>
  <c r="BL70" i="12"/>
  <c r="BC46" i="12"/>
  <c r="BH3" i="12"/>
  <c r="BI86" i="12"/>
  <c r="BI79" i="12"/>
  <c r="BC85" i="12"/>
  <c r="BL6" i="12"/>
  <c r="BI74" i="12"/>
  <c r="BC89" i="12"/>
  <c r="BL36" i="12"/>
  <c r="AF88" i="12"/>
  <c r="BI96" i="12"/>
  <c r="BF96" i="12" s="1"/>
  <c r="BI22" i="12"/>
  <c r="BF22" i="12" s="1"/>
  <c r="Y16" i="12"/>
  <c r="Y57" i="12"/>
  <c r="Y94" i="12"/>
  <c r="Y25" i="12"/>
  <c r="Y64" i="12"/>
  <c r="BI66" i="12"/>
  <c r="BI80" i="12"/>
  <c r="AF66" i="12"/>
  <c r="BG89" i="12"/>
  <c r="BH42" i="12"/>
  <c r="BA46" i="12"/>
  <c r="BB46" i="12" s="1"/>
  <c r="AF44" i="12"/>
  <c r="BI34" i="12"/>
  <c r="BF34" i="12" s="1"/>
  <c r="BF57" i="12"/>
  <c r="Y52" i="12"/>
  <c r="Y88" i="12"/>
  <c r="Y10" i="12"/>
  <c r="Y49" i="12"/>
  <c r="BC87" i="12"/>
  <c r="Y12" i="12"/>
  <c r="Y53" i="12"/>
  <c r="Y90" i="12"/>
  <c r="Y11" i="12"/>
  <c r="Y50" i="12"/>
  <c r="Y13" i="12"/>
  <c r="Y54" i="12"/>
  <c r="Y91" i="12"/>
  <c r="Y22" i="12"/>
  <c r="Y51" i="12"/>
  <c r="BA13" i="12"/>
  <c r="BB13" i="12" s="1"/>
  <c r="Y14" i="12"/>
  <c r="Y55" i="12"/>
  <c r="Y92" i="12"/>
  <c r="Y23" i="12"/>
  <c r="Y62" i="12"/>
  <c r="BI23" i="12"/>
  <c r="BF23" i="12" s="1"/>
  <c r="BI49" i="12"/>
  <c r="BF49" i="12" s="1"/>
  <c r="BI82" i="12"/>
  <c r="Y15" i="12"/>
  <c r="Y56" i="12"/>
  <c r="Y93" i="12"/>
  <c r="Y24" i="12"/>
  <c r="Y63" i="12"/>
  <c r="BI63" i="12"/>
  <c r="BF63" i="12" s="1"/>
  <c r="Y17" i="12"/>
  <c r="Y58" i="12"/>
  <c r="Y95" i="12"/>
  <c r="Y26" i="12"/>
  <c r="Y65" i="12"/>
  <c r="BI26" i="12"/>
  <c r="BA77" i="12"/>
  <c r="BB77" i="12" s="1"/>
  <c r="Y18" i="12"/>
  <c r="Y59" i="12"/>
  <c r="Y96" i="12"/>
  <c r="Y27" i="12"/>
  <c r="Y66" i="12"/>
  <c r="BA81" i="12"/>
  <c r="BB81" i="12" s="1"/>
  <c r="Y19" i="12"/>
  <c r="Y60" i="12"/>
  <c r="Y97" i="12"/>
  <c r="Y28" i="12"/>
  <c r="Y67" i="12"/>
  <c r="BL2" i="12"/>
  <c r="BI29" i="12"/>
  <c r="BF29" i="12" s="1"/>
  <c r="BC38" i="12"/>
  <c r="BC88" i="12"/>
  <c r="Y61" i="12"/>
  <c r="Y98" i="12"/>
  <c r="Y29" i="12"/>
  <c r="Y68" i="12"/>
  <c r="Y21" i="12"/>
  <c r="Y72" i="12"/>
  <c r="Y99" i="12"/>
  <c r="Y30" i="12"/>
  <c r="Y69" i="12"/>
  <c r="BN99" i="12"/>
  <c r="Y33" i="12"/>
  <c r="Y73" i="12"/>
  <c r="Y100" i="12"/>
  <c r="Y31" i="12"/>
  <c r="Y70" i="12"/>
  <c r="BC48" i="12"/>
  <c r="BI88" i="12"/>
  <c r="Y34" i="12"/>
  <c r="Y74" i="12"/>
  <c r="Y101" i="12"/>
  <c r="Y2" i="12"/>
  <c r="Y32" i="12"/>
  <c r="Y71" i="12"/>
  <c r="BI76" i="12"/>
  <c r="BQ76" i="12" s="1"/>
  <c r="BI90" i="12"/>
  <c r="BF90" i="12" s="1"/>
  <c r="Y35" i="12"/>
  <c r="Y75" i="12"/>
  <c r="Y3" i="12"/>
  <c r="Y42" i="12"/>
  <c r="Y82" i="12"/>
  <c r="BI18" i="12"/>
  <c r="BI39" i="12"/>
  <c r="Y36" i="12"/>
  <c r="Y76" i="12"/>
  <c r="Y4" i="12"/>
  <c r="Y43" i="12"/>
  <c r="Y83" i="12"/>
  <c r="BI28" i="12"/>
  <c r="BF28" i="12" s="1"/>
  <c r="AF39" i="12"/>
  <c r="Y37" i="12"/>
  <c r="Y77" i="12"/>
  <c r="Y5" i="12"/>
  <c r="Y44" i="12"/>
  <c r="Y84" i="12"/>
  <c r="BI62" i="12"/>
  <c r="Y38" i="12"/>
  <c r="Y78" i="12"/>
  <c r="Y6" i="12"/>
  <c r="Y45" i="12"/>
  <c r="Y85" i="12"/>
  <c r="BL86" i="12"/>
  <c r="Y39" i="12"/>
  <c r="Y79" i="12"/>
  <c r="Y7" i="12"/>
  <c r="Y46" i="12"/>
  <c r="Y86" i="12"/>
  <c r="BC24" i="12"/>
  <c r="Y40" i="12"/>
  <c r="Y80" i="12"/>
  <c r="Y8" i="12"/>
  <c r="Y47" i="12"/>
  <c r="Y87" i="12"/>
  <c r="Y41" i="12"/>
  <c r="Y81" i="12"/>
  <c r="Y9" i="12"/>
  <c r="Y48" i="12"/>
  <c r="Y89" i="12"/>
  <c r="BI13" i="12"/>
  <c r="BF13" i="12" s="1"/>
  <c r="BL62" i="12"/>
  <c r="BI65" i="12"/>
  <c r="BF65" i="12" s="1"/>
  <c r="BI73" i="12"/>
  <c r="BC80" i="12"/>
  <c r="BC81" i="12"/>
  <c r="BA84" i="12"/>
  <c r="BB84" i="12" s="1"/>
  <c r="BP76" i="12"/>
  <c r="BI87" i="12"/>
  <c r="BA15" i="12"/>
  <c r="BB15" i="12" s="1"/>
  <c r="BI21" i="12"/>
  <c r="BA28" i="12"/>
  <c r="BB28" i="12" s="1"/>
  <c r="BI46" i="12"/>
  <c r="BF46" i="12" s="1"/>
  <c r="BC57" i="12"/>
  <c r="BI64" i="12"/>
  <c r="BF64" i="12" s="1"/>
  <c r="BH69" i="12"/>
  <c r="BI72" i="12"/>
  <c r="BF72" i="12" s="1"/>
  <c r="BA99" i="12"/>
  <c r="BB99" i="12" s="1"/>
  <c r="BC28" i="12"/>
  <c r="BM70" i="12"/>
  <c r="BH17" i="12"/>
  <c r="BA48" i="12"/>
  <c r="BB48" i="12" s="1"/>
  <c r="BC52" i="12"/>
  <c r="BA60" i="12"/>
  <c r="BB60" i="12" s="1"/>
  <c r="BN78" i="12"/>
  <c r="BA85" i="12"/>
  <c r="BB85" i="12" s="1"/>
  <c r="BN86" i="12"/>
  <c r="BH12" i="12"/>
  <c r="BC82" i="12"/>
  <c r="BA89" i="12"/>
  <c r="BB89" i="12" s="1"/>
  <c r="AF101" i="12"/>
  <c r="BC5" i="12"/>
  <c r="BC47" i="12"/>
  <c r="BN10" i="12"/>
  <c r="BG27" i="12"/>
  <c r="BH34" i="12"/>
  <c r="BA44" i="12"/>
  <c r="BB44" i="12" s="1"/>
  <c r="BC26" i="12"/>
  <c r="BI27" i="12"/>
  <c r="BF27" i="12" s="1"/>
  <c r="BC44" i="12"/>
  <c r="BC77" i="12"/>
  <c r="BH24" i="12"/>
  <c r="BC15" i="12"/>
  <c r="BA33" i="12"/>
  <c r="BB33" i="12" s="1"/>
  <c r="BC37" i="12"/>
  <c r="AF51" i="12"/>
  <c r="AF55" i="12"/>
  <c r="BA76" i="12"/>
  <c r="BB76" i="12" s="1"/>
  <c r="BI11" i="12"/>
  <c r="BC76" i="12"/>
  <c r="BL26" i="12"/>
  <c r="BA92" i="12"/>
  <c r="BB92" i="12" s="1"/>
  <c r="BI99" i="12"/>
  <c r="BC3" i="12"/>
  <c r="BI19" i="12"/>
  <c r="BF19" i="12" s="1"/>
  <c r="BN25" i="12"/>
  <c r="BC62" i="12"/>
  <c r="AF92" i="12"/>
  <c r="BI36" i="12"/>
  <c r="AF62" i="12"/>
  <c r="AF36" i="12"/>
  <c r="AF50" i="12"/>
  <c r="AF54" i="12"/>
  <c r="BF67" i="12"/>
  <c r="BI4" i="12"/>
  <c r="BF4" i="12" s="1"/>
  <c r="BI52" i="12"/>
  <c r="BF52" i="12" s="1"/>
  <c r="BC55" i="12"/>
  <c r="BC84" i="12"/>
  <c r="BI17" i="12"/>
  <c r="BF17" i="12" s="1"/>
  <c r="BA56" i="12"/>
  <c r="BB56" i="12" s="1"/>
  <c r="BC9" i="12"/>
  <c r="BI3" i="12"/>
  <c r="BH21" i="12"/>
  <c r="BA34" i="12"/>
  <c r="BB34" i="12" s="1"/>
  <c r="BI37" i="12"/>
  <c r="BF37" i="12" s="1"/>
  <c r="BI47" i="12"/>
  <c r="BH96" i="12"/>
  <c r="BC34" i="12"/>
  <c r="BC40" i="12"/>
  <c r="BI48" i="12"/>
  <c r="BF48" i="12" s="1"/>
  <c r="BH50" i="12"/>
  <c r="BI84" i="12"/>
  <c r="BF84" i="12" s="1"/>
  <c r="BG24" i="12"/>
  <c r="BG34" i="12"/>
  <c r="BI44" i="12"/>
  <c r="BI10" i="12"/>
  <c r="BF24" i="12"/>
  <c r="BA67" i="12"/>
  <c r="BB67" i="12" s="1"/>
  <c r="BA73" i="12"/>
  <c r="BB73" i="12" s="1"/>
  <c r="BA74" i="12"/>
  <c r="BB74" i="12" s="1"/>
  <c r="BN79" i="12"/>
  <c r="BI32" i="12"/>
  <c r="BA64" i="12"/>
  <c r="BB64" i="12" s="1"/>
  <c r="BC67" i="12"/>
  <c r="BR67" i="12" s="1"/>
  <c r="BC73" i="12"/>
  <c r="BC74" i="12"/>
  <c r="BI98" i="12"/>
  <c r="BF98" i="12" s="1"/>
  <c r="BA21" i="12"/>
  <c r="BB21" i="12" s="1"/>
  <c r="BC90" i="12"/>
  <c r="BA97" i="12"/>
  <c r="BB97" i="12" s="1"/>
  <c r="BA2" i="12"/>
  <c r="BB2" i="12" s="1"/>
  <c r="BA3" i="12"/>
  <c r="BB3" i="12" s="1"/>
  <c r="BA7" i="12"/>
  <c r="BB7" i="12" s="1"/>
  <c r="BC17" i="12"/>
  <c r="AF26" i="12"/>
  <c r="BC49" i="12"/>
  <c r="BA62" i="12"/>
  <c r="BB62" i="12" s="1"/>
  <c r="BC64" i="12"/>
  <c r="BA96" i="12"/>
  <c r="BB96" i="12" s="1"/>
  <c r="BC97" i="12"/>
  <c r="BI25" i="12"/>
  <c r="BA31" i="12"/>
  <c r="BB31" i="12" s="1"/>
  <c r="BC79" i="12"/>
  <c r="BN95" i="12"/>
  <c r="BP95" i="12" s="1"/>
  <c r="BA4" i="12"/>
  <c r="BB4" i="12" s="1"/>
  <c r="BI45" i="12"/>
  <c r="BF45" i="12" s="1"/>
  <c r="BA80" i="12"/>
  <c r="BB80" i="12" s="1"/>
  <c r="BH84" i="12"/>
  <c r="BG96" i="12"/>
  <c r="BM2" i="12"/>
  <c r="BG3" i="12"/>
  <c r="BC4" i="12"/>
  <c r="BN11" i="12"/>
  <c r="AF14" i="12"/>
  <c r="BC56" i="12"/>
  <c r="AF59" i="12"/>
  <c r="BG62" i="12"/>
  <c r="BI69" i="12"/>
  <c r="BF69" i="12" s="1"/>
  <c r="BI78" i="12"/>
  <c r="AF80" i="12"/>
  <c r="BL3" i="12"/>
  <c r="BI6" i="12"/>
  <c r="BC27" i="12"/>
  <c r="BL54" i="12"/>
  <c r="AF67" i="12"/>
  <c r="AF76" i="12"/>
  <c r="BH89" i="12"/>
  <c r="BA93" i="12"/>
  <c r="BB93" i="12" s="1"/>
  <c r="BN3" i="12"/>
  <c r="BA19" i="12"/>
  <c r="BB19" i="12" s="1"/>
  <c r="BA52" i="12"/>
  <c r="BB52" i="12" s="1"/>
  <c r="BI55" i="12"/>
  <c r="BL59" i="12"/>
  <c r="BM62" i="12"/>
  <c r="BC92" i="12"/>
  <c r="BC93" i="12"/>
  <c r="BA50" i="12"/>
  <c r="BB50" i="12" s="1"/>
  <c r="BA53" i="12"/>
  <c r="BB53" i="12" s="1"/>
  <c r="BI56" i="12"/>
  <c r="BF56" i="12" s="1"/>
  <c r="BH58" i="12"/>
  <c r="BA91" i="12"/>
  <c r="BB91" i="12" s="1"/>
  <c r="BH97" i="12"/>
  <c r="BA101" i="12"/>
  <c r="BB101" i="12" s="1"/>
  <c r="BC14" i="12"/>
  <c r="BC53" i="12"/>
  <c r="AF74" i="12"/>
  <c r="BI75" i="12"/>
  <c r="BF75" i="12" s="1"/>
  <c r="BC91" i="12"/>
  <c r="BC101" i="12"/>
  <c r="BA5" i="12"/>
  <c r="BB5" i="12" s="1"/>
  <c r="BI9" i="12"/>
  <c r="BF9" i="12" s="1"/>
  <c r="BA37" i="12"/>
  <c r="BB37" i="12" s="1"/>
  <c r="BL39" i="12"/>
  <c r="BI42" i="12"/>
  <c r="BF42" i="12" s="1"/>
  <c r="BH45" i="12"/>
  <c r="BL73" i="12"/>
  <c r="BI95" i="12"/>
  <c r="BH99" i="12"/>
  <c r="AF2" i="12"/>
  <c r="BA38" i="12"/>
  <c r="BB38" i="12" s="1"/>
  <c r="BI40" i="12"/>
  <c r="BF40" i="12" s="1"/>
  <c r="BC60" i="12"/>
  <c r="BH62" i="12"/>
  <c r="BC65" i="12"/>
  <c r="BL74" i="12"/>
  <c r="BI91" i="12"/>
  <c r="BF91" i="12" s="1"/>
  <c r="BN32" i="12"/>
  <c r="BN6" i="12"/>
  <c r="BC13" i="12"/>
  <c r="BI16" i="12"/>
  <c r="BF16" i="12" s="1"/>
  <c r="BL18" i="12"/>
  <c r="BA24" i="12"/>
  <c r="BB24" i="12" s="1"/>
  <c r="BG68" i="12"/>
  <c r="BG61" i="12"/>
  <c r="BH61" i="12"/>
  <c r="BA8" i="12"/>
  <c r="BB8" i="12" s="1"/>
  <c r="BI41" i="12"/>
  <c r="BF41" i="12" s="1"/>
  <c r="AF49" i="12"/>
  <c r="BC2" i="12"/>
  <c r="BA30" i="12"/>
  <c r="BB30" i="12" s="1"/>
  <c r="BI30" i="12"/>
  <c r="BF30" i="12" s="1"/>
  <c r="AF45" i="12"/>
  <c r="BC45" i="12"/>
  <c r="BA45" i="12"/>
  <c r="BB45" i="12" s="1"/>
  <c r="BC71" i="12"/>
  <c r="BA71" i="12"/>
  <c r="BB71" i="12" s="1"/>
  <c r="BI71" i="12"/>
  <c r="BF71" i="12" s="1"/>
  <c r="BI5" i="12"/>
  <c r="BF5" i="12" s="1"/>
  <c r="BC8" i="12"/>
  <c r="BH23" i="12"/>
  <c r="BC43" i="12"/>
  <c r="BA43" i="12"/>
  <c r="BB43" i="12" s="1"/>
  <c r="BH43" i="12"/>
  <c r="BI43" i="12"/>
  <c r="BF43" i="12" s="1"/>
  <c r="BC54" i="12"/>
  <c r="BA54" i="12"/>
  <c r="BB54" i="12" s="1"/>
  <c r="BH54" i="12"/>
  <c r="AF57" i="12"/>
  <c r="BC59" i="12"/>
  <c r="BA59" i="12"/>
  <c r="BB59" i="12" s="1"/>
  <c r="BI59" i="12"/>
  <c r="BI33" i="12"/>
  <c r="BF33" i="12" s="1"/>
  <c r="BC33" i="12"/>
  <c r="BG35" i="12"/>
  <c r="BH35" i="12"/>
  <c r="BC86" i="12"/>
  <c r="BA86" i="12"/>
  <c r="BB86" i="12" s="1"/>
  <c r="BH86" i="12"/>
  <c r="BI100" i="12"/>
  <c r="BF100" i="12" s="1"/>
  <c r="BG100" i="12"/>
  <c r="BH100" i="12"/>
  <c r="BA12" i="12"/>
  <c r="BB12" i="12" s="1"/>
  <c r="BI2" i="12"/>
  <c r="BI8" i="12"/>
  <c r="BF8" i="12" s="1"/>
  <c r="BC32" i="12"/>
  <c r="AF72" i="12"/>
  <c r="BC72" i="12"/>
  <c r="BA72" i="12"/>
  <c r="BB72" i="12" s="1"/>
  <c r="BA82" i="12"/>
  <c r="BB82" i="12" s="1"/>
  <c r="BN82" i="12"/>
  <c r="BA6" i="12"/>
  <c r="BB6" i="12" s="1"/>
  <c r="BC10" i="12"/>
  <c r="BA11" i="12"/>
  <c r="BB11" i="12" s="1"/>
  <c r="BC12" i="12"/>
  <c r="BA17" i="12"/>
  <c r="BB17" i="12" s="1"/>
  <c r="BA26" i="12"/>
  <c r="BB26" i="12" s="1"/>
  <c r="BC11" i="12"/>
  <c r="BG13" i="12"/>
  <c r="BH13" i="12"/>
  <c r="BG14" i="12"/>
  <c r="BC22" i="12"/>
  <c r="BA22" i="12"/>
  <c r="BB22" i="12" s="1"/>
  <c r="BA23" i="12"/>
  <c r="BB23" i="12" s="1"/>
  <c r="BM36" i="12"/>
  <c r="BC83" i="12"/>
  <c r="BA83" i="12"/>
  <c r="BB83" i="12" s="1"/>
  <c r="BH83" i="12"/>
  <c r="BI83" i="12"/>
  <c r="BF83" i="12" s="1"/>
  <c r="BC6" i="12"/>
  <c r="BA18" i="12"/>
  <c r="BB18" i="12" s="1"/>
  <c r="BC23" i="12"/>
  <c r="BL78" i="12"/>
  <c r="AF43" i="12"/>
  <c r="BG10" i="12"/>
  <c r="BG12" i="12"/>
  <c r="BI14" i="12"/>
  <c r="BC39" i="12"/>
  <c r="BA39" i="12"/>
  <c r="BB39" i="12" s="1"/>
  <c r="BA14" i="12"/>
  <c r="BB14" i="12" s="1"/>
  <c r="BL14" i="12"/>
  <c r="BA16" i="12"/>
  <c r="BB16" i="12" s="1"/>
  <c r="BC18" i="12"/>
  <c r="BC21" i="12"/>
  <c r="BL21" i="12"/>
  <c r="AF31" i="12"/>
  <c r="BC94" i="12"/>
  <c r="BA94" i="12"/>
  <c r="BB94" i="12" s="1"/>
  <c r="BC98" i="12"/>
  <c r="BA98" i="12"/>
  <c r="BB98" i="12" s="1"/>
  <c r="BA10" i="12"/>
  <c r="BB10" i="12" s="1"/>
  <c r="BA32" i="12"/>
  <c r="BB32" i="12" s="1"/>
  <c r="BA9" i="12"/>
  <c r="BB9" i="12" s="1"/>
  <c r="BA27" i="12"/>
  <c r="BB27" i="12" s="1"/>
  <c r="BA35" i="12"/>
  <c r="BB35" i="12" s="1"/>
  <c r="BI61" i="12"/>
  <c r="BF61" i="12" s="1"/>
  <c r="BI68" i="12"/>
  <c r="BF68" i="12" s="1"/>
  <c r="BC16" i="12"/>
  <c r="BC19" i="12"/>
  <c r="BL25" i="12"/>
  <c r="BG28" i="12"/>
  <c r="BH28" i="12"/>
  <c r="BC30" i="12"/>
  <c r="AF32" i="12"/>
  <c r="BC35" i="12"/>
  <c r="BM6" i="12"/>
  <c r="AF6" i="12"/>
  <c r="BC7" i="12"/>
  <c r="BI7" i="12"/>
  <c r="BF7" i="12" s="1"/>
  <c r="BL10" i="12"/>
  <c r="BL11" i="12"/>
  <c r="BC25" i="12"/>
  <c r="BA25" i="12"/>
  <c r="BB25" i="12" s="1"/>
  <c r="BH25" i="12"/>
  <c r="BA61" i="12"/>
  <c r="BB61" i="12" s="1"/>
  <c r="BA65" i="12"/>
  <c r="BB65" i="12" s="1"/>
  <c r="BC70" i="12"/>
  <c r="BA70" i="12"/>
  <c r="BB70" i="12" s="1"/>
  <c r="BH70" i="12"/>
  <c r="BI70" i="12"/>
  <c r="BC78" i="12"/>
  <c r="BA78" i="12"/>
  <c r="BB78" i="12" s="1"/>
  <c r="BH78" i="12"/>
  <c r="AF23" i="12"/>
  <c r="BH36" i="12"/>
  <c r="BC36" i="12"/>
  <c r="BA36" i="12"/>
  <c r="BB36" i="12" s="1"/>
  <c r="BN21" i="12"/>
  <c r="BC29" i="12"/>
  <c r="BA29" i="12"/>
  <c r="BB29" i="12" s="1"/>
  <c r="BL32" i="12"/>
  <c r="BI35" i="12"/>
  <c r="BF35" i="12" s="1"/>
  <c r="BI54" i="12"/>
  <c r="BA90" i="12"/>
  <c r="BB90" i="12" s="1"/>
  <c r="BA42" i="12"/>
  <c r="BB42" i="12" s="1"/>
  <c r="BA69" i="12"/>
  <c r="BB69" i="12" s="1"/>
  <c r="AF70" i="12"/>
  <c r="BL82" i="12"/>
  <c r="AF83" i="12"/>
  <c r="BC42" i="12"/>
  <c r="BA58" i="12"/>
  <c r="BB58" i="12" s="1"/>
  <c r="BC69" i="12"/>
  <c r="BL47" i="12"/>
  <c r="BL55" i="12"/>
  <c r="BL79" i="12"/>
  <c r="BL87" i="12"/>
  <c r="BC50" i="12"/>
  <c r="BA51" i="12"/>
  <c r="BB51" i="12" s="1"/>
  <c r="BC58" i="12"/>
  <c r="BI60" i="12"/>
  <c r="BF60" i="12" s="1"/>
  <c r="BH65" i="12"/>
  <c r="BA66" i="12"/>
  <c r="BB66" i="12" s="1"/>
  <c r="BN70" i="12"/>
  <c r="BH82" i="12"/>
  <c r="BH90" i="12"/>
  <c r="BI92" i="12"/>
  <c r="BG42" i="12"/>
  <c r="BA63" i="12"/>
  <c r="BB63" i="12" s="1"/>
  <c r="BG69" i="12"/>
  <c r="BA75" i="12"/>
  <c r="BB75" i="12" s="1"/>
  <c r="BL80" i="12"/>
  <c r="BL88" i="12"/>
  <c r="BA95" i="12"/>
  <c r="BB95" i="12" s="1"/>
  <c r="BI38" i="12"/>
  <c r="BF38" i="12" s="1"/>
  <c r="BC51" i="12"/>
  <c r="BI53" i="12"/>
  <c r="BF53" i="12" s="1"/>
  <c r="BC66" i="12"/>
  <c r="BI77" i="12"/>
  <c r="BF77" i="12" s="1"/>
  <c r="BI85" i="12"/>
  <c r="BF85" i="12" s="1"/>
  <c r="BL92" i="12"/>
  <c r="BI93" i="12"/>
  <c r="BF93" i="12" s="1"/>
  <c r="BI97" i="12"/>
  <c r="BF97" i="12" s="1"/>
  <c r="BH40" i="12"/>
  <c r="BA41" i="12"/>
  <c r="BB41" i="12" s="1"/>
  <c r="BC63" i="12"/>
  <c r="BA68" i="12"/>
  <c r="BB68" i="12" s="1"/>
  <c r="BC75" i="12"/>
  <c r="BL76" i="12"/>
  <c r="BC95" i="12"/>
  <c r="BC99" i="12"/>
  <c r="BA100" i="12"/>
  <c r="BB100" i="12" s="1"/>
  <c r="BI101" i="12"/>
  <c r="AF73" i="12"/>
  <c r="BC96" i="12"/>
  <c r="BC41" i="12"/>
  <c r="BA49" i="12"/>
  <c r="BB49" i="12" s="1"/>
  <c r="BI50" i="12"/>
  <c r="BA57" i="12"/>
  <c r="BB57" i="12" s="1"/>
  <c r="BI58" i="12"/>
  <c r="BF58" i="12" s="1"/>
  <c r="BC68" i="12"/>
  <c r="BC100" i="12"/>
  <c r="BL101" i="12"/>
  <c r="BL50" i="12"/>
  <c r="BI51" i="12"/>
  <c r="AF18" i="12"/>
  <c r="BC31" i="12"/>
  <c r="BC61" i="12"/>
  <c r="BL51" i="12"/>
  <c r="BL66" i="12"/>
  <c r="BA40" i="12"/>
  <c r="BB40" i="12" s="1"/>
  <c r="BA47" i="12"/>
  <c r="BB47" i="12" s="1"/>
  <c r="BA55" i="12"/>
  <c r="BB55" i="12" s="1"/>
  <c r="BA79" i="12"/>
  <c r="BB79" i="12" s="1"/>
  <c r="BA87" i="12"/>
  <c r="BB87" i="12" s="1"/>
  <c r="BL95" i="12"/>
  <c r="BL99" i="12"/>
  <c r="BL44" i="12"/>
  <c r="BL67" i="12"/>
  <c r="BT26" i="12" l="1"/>
  <c r="BT87" i="12"/>
  <c r="BJ37" i="12"/>
  <c r="BR87" i="12"/>
  <c r="BJ76" i="12"/>
  <c r="BJ31" i="12"/>
  <c r="BH85" i="12"/>
  <c r="BJ81" i="12"/>
  <c r="BR74" i="12"/>
  <c r="BJ46" i="12"/>
  <c r="BT70" i="12"/>
  <c r="BJ33" i="12"/>
  <c r="BR80" i="12"/>
  <c r="BJ64" i="12"/>
  <c r="BJ42" i="12"/>
  <c r="BJ9" i="12"/>
  <c r="BT25" i="12"/>
  <c r="BJ89" i="12"/>
  <c r="BJ57" i="12"/>
  <c r="BJ77" i="12"/>
  <c r="BJ85" i="12"/>
  <c r="BJ5" i="12"/>
  <c r="BT47" i="12"/>
  <c r="BT66" i="12"/>
  <c r="BT78" i="12"/>
  <c r="BJ4" i="12"/>
  <c r="BR3" i="12"/>
  <c r="BT44" i="12"/>
  <c r="BT54" i="12"/>
  <c r="BR47" i="12"/>
  <c r="BJ53" i="12"/>
  <c r="BR55" i="12"/>
  <c r="BR88" i="12"/>
  <c r="BJ52" i="12"/>
  <c r="BT36" i="12"/>
  <c r="BT80" i="12"/>
  <c r="BT3" i="12"/>
  <c r="BJ8" i="12"/>
  <c r="BJ48" i="12"/>
  <c r="BJ90" i="12"/>
  <c r="BT59" i="12"/>
  <c r="BJ28" i="12"/>
  <c r="BR26" i="12"/>
  <c r="BT55" i="12"/>
  <c r="BJ60" i="12"/>
  <c r="BJ19" i="12"/>
  <c r="BJ15" i="12"/>
  <c r="BF76" i="12"/>
  <c r="BJ84" i="12"/>
  <c r="BJ38" i="12"/>
  <c r="BJ24" i="12"/>
  <c r="BJ7" i="12"/>
  <c r="BH67" i="12"/>
  <c r="BR76" i="12"/>
  <c r="BJ40" i="12"/>
  <c r="BT6" i="12"/>
  <c r="BJ61" i="12"/>
  <c r="BR73" i="12"/>
  <c r="BR44" i="12"/>
  <c r="BJ34" i="12"/>
  <c r="BT88" i="12"/>
  <c r="BR62" i="12"/>
  <c r="BJ67" i="12"/>
  <c r="BT76" i="12"/>
  <c r="BJ96" i="12"/>
  <c r="BR14" i="12"/>
  <c r="BT101" i="12"/>
  <c r="BJ101" i="12"/>
  <c r="BO101" i="12" s="1"/>
  <c r="BF101" i="12" s="1"/>
  <c r="BH52" i="12"/>
  <c r="BJ91" i="12"/>
  <c r="BJ44" i="12"/>
  <c r="BO44" i="12" s="1"/>
  <c r="BF44" i="12" s="1"/>
  <c r="BJ97" i="12"/>
  <c r="BJ73" i="12"/>
  <c r="BO73" i="12" s="1"/>
  <c r="BP73" i="12" s="1"/>
  <c r="BJ56" i="12"/>
  <c r="BT14" i="12"/>
  <c r="BR101" i="12"/>
  <c r="BT50" i="12"/>
  <c r="BR79" i="12"/>
  <c r="BJ63" i="12"/>
  <c r="BJ17" i="12"/>
  <c r="BJ71" i="12"/>
  <c r="BT92" i="12"/>
  <c r="BT99" i="12"/>
  <c r="BT11" i="12"/>
  <c r="BJ93" i="12"/>
  <c r="BJ49" i="12"/>
  <c r="BJ88" i="12"/>
  <c r="BO88" i="12" s="1"/>
  <c r="BF88" i="12" s="1"/>
  <c r="BT39" i="12"/>
  <c r="BT86" i="12"/>
  <c r="BF95" i="12"/>
  <c r="BQ95" i="12"/>
  <c r="BJ26" i="12"/>
  <c r="BO26" i="12" s="1"/>
  <c r="BF26" i="12" s="1"/>
  <c r="BT21" i="12"/>
  <c r="BJ27" i="12"/>
  <c r="BJ14" i="12"/>
  <c r="BO14" i="12" s="1"/>
  <c r="BQ14" i="12" s="1"/>
  <c r="BT95" i="12"/>
  <c r="BT32" i="12"/>
  <c r="BJ100" i="12"/>
  <c r="BJ68" i="12"/>
  <c r="BJ75" i="12"/>
  <c r="BJ92" i="12"/>
  <c r="BO92" i="12" s="1"/>
  <c r="BF92" i="12" s="1"/>
  <c r="BT10" i="12"/>
  <c r="BJ23" i="12"/>
  <c r="BT79" i="12"/>
  <c r="BH19" i="12"/>
  <c r="BJ30" i="12"/>
  <c r="BT73" i="12"/>
  <c r="BJ69" i="12"/>
  <c r="BJ65" i="12"/>
  <c r="BT67" i="12"/>
  <c r="BJ43" i="12"/>
  <c r="BJ3" i="12"/>
  <c r="BO3" i="12" s="1"/>
  <c r="BT2" i="12"/>
  <c r="BH56" i="12"/>
  <c r="BJ98" i="12"/>
  <c r="BR2" i="12"/>
  <c r="BJ2" i="12"/>
  <c r="BO2" i="12" s="1"/>
  <c r="BQ2" i="12" s="1"/>
  <c r="BR18" i="12"/>
  <c r="BJ18" i="12"/>
  <c r="BO18" i="12" s="1"/>
  <c r="BH55" i="12"/>
  <c r="BJ16" i="12"/>
  <c r="BR25" i="12"/>
  <c r="BJ25" i="12"/>
  <c r="BO25" i="12" s="1"/>
  <c r="BH47" i="12"/>
  <c r="BH14" i="12"/>
  <c r="BJ55" i="12"/>
  <c r="BO55" i="12" s="1"/>
  <c r="BJ11" i="12"/>
  <c r="BO11" i="12" s="1"/>
  <c r="BR11" i="12"/>
  <c r="BJ94" i="12"/>
  <c r="BH71" i="12"/>
  <c r="BJ83" i="12"/>
  <c r="BH48" i="12"/>
  <c r="BJ41" i="12"/>
  <c r="BJ80" i="12"/>
  <c r="BO80" i="12" s="1"/>
  <c r="BR32" i="12"/>
  <c r="BJ32" i="12"/>
  <c r="BO32" i="12" s="1"/>
  <c r="BJ87" i="12"/>
  <c r="BO87" i="12" s="1"/>
  <c r="BR78" i="12"/>
  <c r="BJ78" i="12"/>
  <c r="BO78" i="12" s="1"/>
  <c r="BT82" i="12"/>
  <c r="BJ82" i="12"/>
  <c r="BO82" i="12" s="1"/>
  <c r="BH10" i="12"/>
  <c r="BH22" i="12"/>
  <c r="BR86" i="12"/>
  <c r="BJ86" i="12"/>
  <c r="BO86" i="12" s="1"/>
  <c r="BH59" i="12"/>
  <c r="BJ13" i="12"/>
  <c r="BR92" i="12"/>
  <c r="BJ47" i="12"/>
  <c r="BO47" i="12" s="1"/>
  <c r="BT18" i="12"/>
  <c r="BR59" i="12"/>
  <c r="BJ59" i="12"/>
  <c r="BO59" i="12" s="1"/>
  <c r="BJ10" i="12"/>
  <c r="BO10" i="12" s="1"/>
  <c r="BR10" i="12"/>
  <c r="BJ79" i="12"/>
  <c r="BO79" i="12" s="1"/>
  <c r="BH60" i="12"/>
  <c r="BJ66" i="12"/>
  <c r="BO66" i="12" s="1"/>
  <c r="BR66" i="12"/>
  <c r="BR70" i="12"/>
  <c r="BJ70" i="12"/>
  <c r="BO70" i="12" s="1"/>
  <c r="BR39" i="12"/>
  <c r="BJ39" i="12"/>
  <c r="BO39" i="12" s="1"/>
  <c r="BJ6" i="12"/>
  <c r="BO6" i="12" s="1"/>
  <c r="BR6" i="12"/>
  <c r="BH30" i="12"/>
  <c r="BJ72" i="12"/>
  <c r="BJ29" i="12"/>
  <c r="BJ99" i="12"/>
  <c r="BO99" i="12" s="1"/>
  <c r="BR99" i="12"/>
  <c r="BR82" i="12"/>
  <c r="BJ22" i="12"/>
  <c r="BH26" i="12"/>
  <c r="BJ62" i="12"/>
  <c r="BO62" i="12" s="1"/>
  <c r="BT62" i="12"/>
  <c r="BJ21" i="12"/>
  <c r="BO21" i="12" s="1"/>
  <c r="BR21" i="12"/>
  <c r="BJ74" i="12"/>
  <c r="BO74" i="12" s="1"/>
  <c r="BT74" i="12"/>
  <c r="BJ58" i="12"/>
  <c r="BH41" i="12"/>
  <c r="BR54" i="12"/>
  <c r="BJ54" i="12"/>
  <c r="BO54" i="12" s="1"/>
  <c r="BQ54" i="12" s="1"/>
  <c r="BJ45" i="12"/>
  <c r="BH92" i="12"/>
  <c r="BJ95" i="12"/>
  <c r="BR95" i="12"/>
  <c r="BH87" i="12"/>
  <c r="BT51" i="12"/>
  <c r="BJ35" i="12"/>
  <c r="BH68" i="12"/>
  <c r="BJ51" i="12"/>
  <c r="BO51" i="12" s="1"/>
  <c r="BQ51" i="12" s="1"/>
  <c r="BR51" i="12"/>
  <c r="BH88" i="12"/>
  <c r="BH80" i="12"/>
  <c r="BH79" i="12"/>
  <c r="BR50" i="12"/>
  <c r="BJ50" i="12"/>
  <c r="BO50" i="12" s="1"/>
  <c r="BQ50" i="12" s="1"/>
  <c r="BJ36" i="12"/>
  <c r="BO36" i="12" s="1"/>
  <c r="BR36" i="12"/>
  <c r="BJ12" i="12"/>
  <c r="BQ44" i="12" l="1"/>
  <c r="BQ73" i="12"/>
  <c r="BQ101" i="12"/>
  <c r="BF73" i="12"/>
  <c r="BQ88" i="12"/>
  <c r="BP88" i="12"/>
  <c r="BP44" i="12"/>
  <c r="BP101" i="12"/>
  <c r="BP26" i="12"/>
  <c r="BQ26" i="12"/>
  <c r="BQ92" i="12"/>
  <c r="BP92" i="12"/>
  <c r="BF82" i="12"/>
  <c r="BQ82" i="12"/>
  <c r="BP82" i="12"/>
  <c r="BF70" i="12"/>
  <c r="BP70" i="12"/>
  <c r="BQ70" i="12"/>
  <c r="BF6" i="12"/>
  <c r="BQ6" i="12"/>
  <c r="BP6" i="12"/>
  <c r="BF36" i="12"/>
  <c r="BQ36" i="12"/>
  <c r="BP36" i="12"/>
  <c r="BF78" i="12"/>
  <c r="BP78" i="12"/>
  <c r="BQ78" i="12"/>
  <c r="BF86" i="12"/>
  <c r="BP86" i="12"/>
  <c r="BQ86" i="12"/>
  <c r="BF87" i="12"/>
  <c r="BP87" i="12"/>
  <c r="BQ87" i="12"/>
  <c r="BF55" i="12"/>
  <c r="BQ55" i="12"/>
  <c r="BP55" i="12"/>
  <c r="BF25" i="12"/>
  <c r="BQ25" i="12"/>
  <c r="BP25" i="12"/>
  <c r="BF62" i="12"/>
  <c r="BP62" i="12"/>
  <c r="BQ62" i="12"/>
  <c r="BF79" i="12"/>
  <c r="BQ79" i="12"/>
  <c r="BP79" i="12"/>
  <c r="BF18" i="12"/>
  <c r="BQ18" i="12"/>
  <c r="BP18" i="12"/>
  <c r="BF74" i="12"/>
  <c r="BQ74" i="12"/>
  <c r="BP74" i="12"/>
  <c r="BF80" i="12"/>
  <c r="BP80" i="12"/>
  <c r="BQ80" i="12"/>
  <c r="BF66" i="12"/>
  <c r="BQ66" i="12"/>
  <c r="BP66" i="12"/>
  <c r="BF99" i="12"/>
  <c r="BQ99" i="12"/>
  <c r="BP99" i="12"/>
  <c r="BF3" i="12"/>
  <c r="BP3" i="12"/>
  <c r="BQ3" i="12"/>
  <c r="BF54" i="12"/>
  <c r="BP54" i="12"/>
  <c r="BF59" i="12"/>
  <c r="BP59" i="12"/>
  <c r="BF2" i="12"/>
  <c r="BP2" i="12"/>
  <c r="BF21" i="12"/>
  <c r="BQ21" i="12"/>
  <c r="BF50" i="12"/>
  <c r="BP50" i="12"/>
  <c r="BF39" i="12"/>
  <c r="BQ39" i="12"/>
  <c r="BP39" i="12"/>
  <c r="BF51" i="12"/>
  <c r="BP51" i="12"/>
  <c r="BF14" i="12"/>
  <c r="BP14" i="12"/>
  <c r="BF10" i="12"/>
  <c r="BQ10" i="12"/>
  <c r="BP10" i="12"/>
  <c r="BF32" i="12"/>
  <c r="BP32" i="12"/>
  <c r="BQ32" i="12"/>
  <c r="BF47" i="12"/>
  <c r="BQ47" i="12"/>
  <c r="BP47" i="12"/>
  <c r="BQ59" i="12"/>
  <c r="BF11" i="12"/>
  <c r="BQ11" i="12"/>
  <c r="BP11" i="12"/>
  <c r="BP21" i="12"/>
</calcChain>
</file>

<file path=xl/sharedStrings.xml><?xml version="1.0" encoding="utf-8"?>
<sst xmlns="http://schemas.openxmlformats.org/spreadsheetml/2006/main" count="1546" uniqueCount="50">
  <si>
    <t>Tank wall failure (Bar)</t>
  </si>
  <si>
    <t>Liquid ratio (%)</t>
  </si>
  <si>
    <t>Tank length (m)</t>
  </si>
  <si>
    <t>Tank width (m)</t>
  </si>
  <si>
    <t>Tank height (m)</t>
  </si>
  <si>
    <t>Height of BLEVE (m)</t>
  </si>
  <si>
    <t>Failure temperature of Vapour (C)</t>
  </si>
  <si>
    <t>Failure temerature of liquid (C)</t>
  </si>
  <si>
    <t>Critical temperature of liquid (K)</t>
  </si>
  <si>
    <t>Boiling temperature of liquid at atmospheric pressure (K)</t>
  </si>
  <si>
    <t>Critical pressure of liquid (Bar)</t>
  </si>
  <si>
    <t>ID</t>
  </si>
  <si>
    <t>Pos of y</t>
  </si>
  <si>
    <t>Pos of z (m)</t>
  </si>
  <si>
    <t>Tank height with gas (m)</t>
  </si>
  <si>
    <t xml:space="preserve"> Vapour temerature </t>
  </si>
  <si>
    <t xml:space="preserve"> liquid temerature</t>
  </si>
  <si>
    <t>Tank failure</t>
  </si>
  <si>
    <t>20% failure P</t>
  </si>
  <si>
    <t>Status</t>
  </si>
  <si>
    <t>Cp(determined by fixed P &amp; ascending T)</t>
  </si>
  <si>
    <t>Liquid density</t>
  </si>
  <si>
    <t>Gas density (0.1+Pi/5) &amp; gas T</t>
  </si>
  <si>
    <t>Mole weight</t>
  </si>
  <si>
    <t>Hv</t>
  </si>
  <si>
    <t>f (vaporization fraction)</t>
  </si>
  <si>
    <t>mass of liquid to be vaporated</t>
  </si>
  <si>
    <t>The volume of pseudo-source</t>
  </si>
  <si>
    <t>V of gas</t>
  </si>
  <si>
    <t>Ppseu</t>
  </si>
  <si>
    <t>Ppseudo-i</t>
  </si>
  <si>
    <t>Ppseudo-z</t>
  </si>
  <si>
    <t>Ppseudo-zGas</t>
  </si>
  <si>
    <t>V</t>
  </si>
  <si>
    <t>Superheated</t>
  </si>
  <si>
    <t>Subcooled</t>
  </si>
  <si>
    <t xml:space="preserve">Width of Obstacle </t>
  </si>
  <si>
    <t xml:space="preserve">Height of Obstacle </t>
  </si>
  <si>
    <t xml:space="preserve">Thickness of Obstacle </t>
  </si>
  <si>
    <t>Obstacle position x</t>
  </si>
  <si>
    <t>Obstacle position y</t>
  </si>
  <si>
    <t>Obstacle position z</t>
  </si>
  <si>
    <t>Size x</t>
  </si>
  <si>
    <t>Size y</t>
  </si>
  <si>
    <t>Size z</t>
  </si>
  <si>
    <t>x Mid</t>
  </si>
  <si>
    <t>y End</t>
  </si>
  <si>
    <t>z End</t>
  </si>
  <si>
    <t>Obstacle distance to BLEVE</t>
  </si>
  <si>
    <t>Angle of the obstacle centre to BLEVE centre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</si>
</sst>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</cellStyleXfs>
  <cellXfs count="65">
    <xf numFmtId="0" fontId="0" fillId="0" borderId="0" xfId="0"/>
    <xf numFmtId="2" fontId="3" fillId="0" borderId="0" xfId="0" applyNumberFormat="1" applyFont="1" applyFill="1" applyBorder="1"/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 applyFill="1"/>
    <xf numFmtId="0" fontId="0" fillId="35" borderId="0" xfId="0" applyFont="1" applyFill="1"/>
    <xf numFmtId="0" fontId="1" fillId="0" borderId="0" xfId="0" applyFont="1" applyFill="1"/>
    <xf numFmtId="0" fontId="1" fillId="2" borderId="0" xfId="0" applyFont="1" applyFill="1"/>
    <xf numFmtId="0" fontId="1" fillId="0" borderId="0" xfId="0" applyFont="1"/>
    <xf numFmtId="0" fontId="1" fillId="36" borderId="0" xfId="0" applyFont="1" applyFill="1"/>
    <xf numFmtId="0" fontId="0" fillId="0" borderId="0" xfId="0"/>
    <xf numFmtId="0" fontId="1" fillId="0" borderId="0" xfId="0" applyNumberFormat="1" applyFont="1"/>
    <xf numFmtId="0" fontId="1" fillId="38" borderId="0" xfId="0" applyFont="1" applyFill="1"/>
    <xf numFmtId="0" fontId="0" fillId="0" borderId="0" xfId="0" applyNumberFormat="1"/>
    <xf numFmtId="0" fontId="0" fillId="0" borderId="0" xfId="0"/>
    <xf numFmtId="0" fontId="1" fillId="39" borderId="0" xfId="0" applyFont="1" applyFill="1"/>
    <xf numFmtId="0" fontId="0" fillId="39" borderId="0" xfId="0" applyNumberFormat="1" applyFill="1"/>
    <xf numFmtId="0" fontId="0" fillId="0" borderId="0" xfId="0" applyNumberFormat="1" applyFont="1" applyFill="1"/>
    <xf numFmtId="0" fontId="0" fillId="0" borderId="0" xfId="0" applyNumberFormat="1" applyFont="1"/>
    <xf numFmtId="49" fontId="3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3" fillId="35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/>
    </xf>
    <xf numFmtId="2" fontId="0" fillId="0" borderId="0" xfId="0" applyNumberFormat="1" applyFont="1" applyFill="1"/>
    <xf numFmtId="0" fontId="3" fillId="0" borderId="0" xfId="0" applyNumberFormat="1" applyFont="1" applyFill="1"/>
    <xf numFmtId="0" fontId="3" fillId="0" borderId="0" xfId="0" applyFont="1" applyFill="1"/>
    <xf numFmtId="2" fontId="3" fillId="0" borderId="0" xfId="0" applyNumberFormat="1" applyFont="1" applyFill="1"/>
    <xf numFmtId="0" fontId="0" fillId="39" borderId="0" xfId="0" applyFont="1" applyFill="1"/>
    <xf numFmtId="2" fontId="3" fillId="39" borderId="0" xfId="0" applyNumberFormat="1" applyFont="1" applyFill="1" applyBorder="1" applyAlignment="1">
      <alignment horizontal="center"/>
    </xf>
    <xf numFmtId="0" fontId="0" fillId="39" borderId="0" xfId="0" applyNumberFormat="1" applyFont="1" applyFill="1" applyBorder="1" applyAlignment="1">
      <alignment horizontal="center"/>
    </xf>
    <xf numFmtId="2" fontId="3" fillId="39" borderId="0" xfId="0" applyNumberFormat="1" applyFont="1" applyFill="1" applyAlignment="1">
      <alignment horizontal="center"/>
    </xf>
    <xf numFmtId="0" fontId="0" fillId="39" borderId="0" xfId="0" applyFont="1" applyFill="1" applyAlignment="1">
      <alignment horizontal="center"/>
    </xf>
    <xf numFmtId="0" fontId="0" fillId="39" borderId="0" xfId="0" applyNumberFormat="1" applyFont="1" applyFill="1" applyBorder="1"/>
    <xf numFmtId="2" fontId="3" fillId="39" borderId="0" xfId="0" applyNumberFormat="1" applyFont="1" applyFill="1" applyBorder="1"/>
    <xf numFmtId="0" fontId="0" fillId="39" borderId="0" xfId="0" applyFont="1" applyFill="1" applyBorder="1"/>
    <xf numFmtId="0" fontId="0" fillId="39" borderId="0" xfId="0" applyNumberFormat="1" applyFont="1" applyFill="1"/>
    <xf numFmtId="49" fontId="0" fillId="39" borderId="0" xfId="0" applyNumberFormat="1" applyFont="1" applyFill="1"/>
    <xf numFmtId="49" fontId="0" fillId="39" borderId="0" xfId="0" applyNumberFormat="1" applyFont="1" applyFill="1" applyAlignment="1">
      <alignment horizontal="center"/>
    </xf>
    <xf numFmtId="2" fontId="0" fillId="39" borderId="0" xfId="0" applyNumberFormat="1" applyFont="1" applyFill="1"/>
    <xf numFmtId="0" fontId="3" fillId="39" borderId="0" xfId="0" applyNumberFormat="1" applyFont="1" applyFill="1"/>
    <xf numFmtId="49" fontId="3" fillId="37" borderId="0" xfId="0" applyNumberFormat="1" applyFont="1" applyFill="1" applyBorder="1" applyAlignment="1">
      <alignment horizontal="left"/>
    </xf>
    <xf numFmtId="0" fontId="0" fillId="37" borderId="0" xfId="0" applyFont="1" applyFill="1"/>
    <xf numFmtId="0" fontId="0" fillId="37" borderId="0" xfId="0" applyFont="1" applyFill="1" applyAlignment="1">
      <alignment horizontal="center"/>
    </xf>
    <xf numFmtId="0" fontId="3" fillId="39" borderId="0" xfId="0" applyFont="1" applyFill="1"/>
    <xf numFmtId="2" fontId="3" fillId="39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349251</xdr:colOff>
      <xdr:row>2</xdr:row>
      <xdr:rowOff>102544</xdr:rowOff>
    </xdr:from>
    <xdr:to>
      <xdr:col>26</xdr:col>
      <xdr:colOff>571500</xdr:colOff>
      <xdr:row>20</xdr:row>
      <xdr:rowOff>158981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2451" y="470844"/>
          <a:ext cx="5708649" cy="33711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82550</xdr:rowOff>
    </xdr:from>
    <xdr:to>
      <xdr:col>9</xdr:col>
      <xdr:colOff>467627</xdr:colOff>
      <xdr:row>22</xdr:row>
      <xdr:rowOff>127313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550"/>
          <a:ext cx="5954027" cy="4096063"/>
        </a:xfrm>
        <a:prstGeom prst="rect">
          <a:avLst/>
        </a:prstGeom>
      </xdr:spPr>
    </xdr:pic>
    <xdr:clientData/>
  </xdr:twoCellAnchor>
  <xdr:twoCellAnchor editAs="oneCell">
    <xdr:from>
      <xdr:col>9</xdr:col>
      <xdr:colOff>477801</xdr:colOff>
      <xdr:row>1</xdr:row>
      <xdr:rowOff>107950</xdr:rowOff>
    </xdr:from>
    <xdr:to>
      <xdr:col>18</xdr:col>
      <xdr:colOff>511259</xdr:colOff>
      <xdr:row>22</xdr:row>
      <xdr:rowOff>107950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4201" y="292100"/>
          <a:ext cx="5519858" cy="3867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30" sqref="K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1"/>
  <sheetViews>
    <sheetView topLeftCell="C1" zoomScale="115" zoomScaleNormal="115" workbookViewId="0">
      <selection activeCell="H12" sqref="H12"/>
    </sheetView>
  </sheetViews>
  <sheetFormatPr defaultRowHeight="14.5" x14ac:dyDescent="0.35"/>
  <cols>
    <col min="1" max="1" width="6.453125" style="9" customWidth="1"/>
    <col min="2" max="2" width="19.453125" style="8" customWidth="1"/>
    <col min="3" max="3" width="16.54296875" style="8" customWidth="1"/>
    <col min="4" max="5" width="15.08984375" style="7" customWidth="1"/>
    <col min="6" max="7" width="15.08984375" style="8" customWidth="1"/>
    <col min="8" max="8" width="15.08984375" style="7" customWidth="1"/>
    <col min="9" max="9" width="18.7265625" style="2" customWidth="1"/>
    <col min="10" max="10" width="17.81640625" style="2" customWidth="1"/>
    <col min="11" max="11" width="11.08984375" style="61" customWidth="1"/>
    <col min="12" max="12" width="6.81640625" style="61" customWidth="1"/>
    <col min="13" max="13" width="7.1796875" style="61" customWidth="1"/>
    <col min="14" max="14" width="6.7265625" style="61" customWidth="1"/>
    <col min="15" max="15" width="17.81640625" style="62" customWidth="1"/>
    <col min="16" max="16" width="8.7265625" style="5" hidden="1" customWidth="1"/>
    <col min="17" max="18" width="15.453125" style="6" hidden="1" customWidth="1"/>
    <col min="19" max="19" width="11.54296875" style="6" hidden="1" customWidth="1"/>
    <col min="20" max="20" width="8.54296875" style="11" hidden="1" customWidth="1"/>
    <col min="21" max="21" width="7.6328125" style="11" hidden="1" customWidth="1"/>
    <col min="22" max="22" width="8.453125" style="11" hidden="1" customWidth="1"/>
    <col min="23" max="26" width="8.453125" style="5" hidden="1" customWidth="1"/>
    <col min="27" max="27" width="31.6328125" style="8" hidden="1" customWidth="1"/>
    <col min="28" max="28" width="9.54296875" style="9" hidden="1" customWidth="1"/>
    <col min="29" max="29" width="10.54296875" style="9" hidden="1" customWidth="1"/>
    <col min="30" max="30" width="9.08984375" style="9" hidden="1" customWidth="1"/>
    <col min="31" max="31" width="9.54296875" style="9" hidden="1" customWidth="1"/>
    <col min="32" max="32" width="7.1796875" style="3" hidden="1" customWidth="1"/>
    <col min="33" max="33" width="7.453125" style="3" hidden="1" customWidth="1"/>
    <col min="34" max="35" width="16.36328125" style="7" hidden="1" customWidth="1"/>
    <col min="36" max="37" width="16.36328125" style="8" hidden="1" customWidth="1"/>
    <col min="38" max="38" width="20.54296875" style="7" hidden="1" customWidth="1"/>
    <col min="39" max="39" width="8.81640625" style="9" hidden="1" customWidth="1"/>
    <col min="40" max="40" width="9.81640625" style="9" hidden="1" customWidth="1"/>
    <col min="41" max="41" width="8.1796875" style="2" hidden="1" customWidth="1"/>
    <col min="42" max="42" width="7" style="2" hidden="1" customWidth="1"/>
    <col min="43" max="43" width="11.453125" style="9" customWidth="1"/>
    <col min="44" max="44" width="9.54296875" style="9" hidden="1" customWidth="1"/>
    <col min="45" max="45" width="8.90625" style="9" hidden="1" customWidth="1"/>
    <col min="46" max="46" width="7.90625" style="9" hidden="1" customWidth="1"/>
    <col min="47" max="47" width="5.1796875" style="9" hidden="1" customWidth="1"/>
    <col min="48" max="48" width="6.08984375" style="9" hidden="1" customWidth="1"/>
    <col min="49" max="49" width="0" style="9" hidden="1" customWidth="1"/>
    <col min="50" max="50" width="5.54296875" style="9" hidden="1" customWidth="1"/>
    <col min="51" max="56" width="0" style="9" hidden="1" customWidth="1"/>
    <col min="57" max="58" width="8.08984375" style="4" hidden="1" customWidth="1"/>
    <col min="59" max="59" width="10.54296875" style="9" hidden="1" customWidth="1"/>
    <col min="60" max="60" width="9.6328125" style="9" hidden="1" customWidth="1"/>
    <col min="61" max="72" width="0" style="9" hidden="1" customWidth="1"/>
    <col min="73" max="73" width="8.81640625" style="8" bestFit="1" customWidth="1"/>
    <col min="74" max="97" width="8.81640625" style="19" bestFit="1" customWidth="1"/>
    <col min="98" max="100" width="12" style="19" bestFit="1" customWidth="1"/>
    <col min="101" max="16384" width="8.7265625" style="9"/>
  </cols>
  <sheetData>
    <row r="1" spans="1:101" s="34" customFormat="1" x14ac:dyDescent="0.35">
      <c r="A1" s="26" t="s">
        <v>11</v>
      </c>
      <c r="B1" s="27" t="s">
        <v>0</v>
      </c>
      <c r="C1" s="27" t="s">
        <v>1</v>
      </c>
      <c r="D1" s="27" t="s">
        <v>3</v>
      </c>
      <c r="E1" s="27" t="s">
        <v>2</v>
      </c>
      <c r="F1" s="27" t="s">
        <v>4</v>
      </c>
      <c r="G1" s="28" t="s">
        <v>5</v>
      </c>
      <c r="H1" s="26" t="s">
        <v>14</v>
      </c>
      <c r="I1" s="26" t="s">
        <v>15</v>
      </c>
      <c r="J1" s="26" t="s">
        <v>16</v>
      </c>
      <c r="K1" s="60" t="s">
        <v>48</v>
      </c>
      <c r="L1" s="60" t="s">
        <v>36</v>
      </c>
      <c r="M1" s="60" t="s">
        <v>37</v>
      </c>
      <c r="N1" s="60" t="s">
        <v>38</v>
      </c>
      <c r="O1" s="60" t="s">
        <v>49</v>
      </c>
      <c r="P1" s="25" t="s">
        <v>38</v>
      </c>
      <c r="Q1" s="29" t="s">
        <v>39</v>
      </c>
      <c r="R1" s="29" t="s">
        <v>40</v>
      </c>
      <c r="S1" s="29" t="s">
        <v>41</v>
      </c>
      <c r="T1" s="30" t="s">
        <v>42</v>
      </c>
      <c r="U1" s="30" t="s">
        <v>43</v>
      </c>
      <c r="V1" s="30" t="s">
        <v>44</v>
      </c>
      <c r="W1" s="25"/>
      <c r="X1" s="25" t="s">
        <v>45</v>
      </c>
      <c r="Y1" s="25" t="s">
        <v>46</v>
      </c>
      <c r="Z1" s="25" t="s">
        <v>47</v>
      </c>
      <c r="AA1" s="31" t="s">
        <v>6</v>
      </c>
      <c r="AB1" s="28" t="s">
        <v>3</v>
      </c>
      <c r="AC1" s="28" t="s">
        <v>2</v>
      </c>
      <c r="AD1" s="28" t="s">
        <v>4</v>
      </c>
      <c r="AE1" s="28" t="s">
        <v>5</v>
      </c>
      <c r="AF1" s="32" t="s">
        <v>12</v>
      </c>
      <c r="AG1" s="25" t="s">
        <v>13</v>
      </c>
      <c r="AH1" s="27" t="s">
        <v>3</v>
      </c>
      <c r="AI1" s="27" t="s">
        <v>2</v>
      </c>
      <c r="AJ1" s="27" t="s">
        <v>4</v>
      </c>
      <c r="AK1" s="28" t="s">
        <v>5</v>
      </c>
      <c r="AL1" s="26" t="s">
        <v>14</v>
      </c>
      <c r="AM1" s="28" t="s">
        <v>6</v>
      </c>
      <c r="AN1" s="28" t="s">
        <v>7</v>
      </c>
      <c r="AO1" s="26" t="s">
        <v>17</v>
      </c>
      <c r="AP1" s="26" t="s">
        <v>18</v>
      </c>
      <c r="AQ1" s="26" t="s">
        <v>19</v>
      </c>
      <c r="AR1" s="26" t="s">
        <v>20</v>
      </c>
      <c r="AS1" s="26" t="s">
        <v>21</v>
      </c>
      <c r="AT1" s="26" t="s">
        <v>22</v>
      </c>
      <c r="AU1" s="28" t="s">
        <v>8</v>
      </c>
      <c r="AV1" s="28" t="s">
        <v>9</v>
      </c>
      <c r="AW1" s="28" t="s">
        <v>10</v>
      </c>
      <c r="AX1" s="28" t="s">
        <v>23</v>
      </c>
      <c r="AY1" s="28" t="s">
        <v>24</v>
      </c>
      <c r="AZ1" s="28" t="s">
        <v>25</v>
      </c>
      <c r="BA1" s="28" t="s">
        <v>26</v>
      </c>
      <c r="BB1" s="28" t="s">
        <v>27</v>
      </c>
      <c r="BC1" s="28" t="s">
        <v>28</v>
      </c>
      <c r="BD1" s="28" t="s">
        <v>29</v>
      </c>
      <c r="BE1" s="28" t="s">
        <v>30</v>
      </c>
      <c r="BF1" s="28" t="s">
        <v>31</v>
      </c>
      <c r="BG1" s="28" t="s">
        <v>32</v>
      </c>
      <c r="BH1" s="28" t="s">
        <v>32</v>
      </c>
      <c r="BI1" s="28" t="s">
        <v>33</v>
      </c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 t="s">
        <v>11</v>
      </c>
      <c r="BV1" s="33">
        <v>1</v>
      </c>
      <c r="BW1" s="33">
        <v>2</v>
      </c>
      <c r="BX1" s="33">
        <v>3</v>
      </c>
      <c r="BY1" s="33">
        <v>4</v>
      </c>
      <c r="BZ1" s="33">
        <v>5</v>
      </c>
      <c r="CA1" s="33">
        <v>6</v>
      </c>
      <c r="CB1" s="33">
        <v>7</v>
      </c>
      <c r="CC1" s="33">
        <v>8</v>
      </c>
      <c r="CD1" s="33">
        <v>9</v>
      </c>
      <c r="CE1" s="33">
        <v>10</v>
      </c>
      <c r="CF1" s="33">
        <v>11</v>
      </c>
      <c r="CG1" s="33">
        <v>12</v>
      </c>
      <c r="CH1" s="33">
        <v>13</v>
      </c>
      <c r="CI1" s="33">
        <v>14</v>
      </c>
      <c r="CJ1" s="33">
        <v>15</v>
      </c>
      <c r="CK1" s="33">
        <v>16</v>
      </c>
      <c r="CL1" s="33">
        <v>17</v>
      </c>
      <c r="CM1" s="33">
        <v>18</v>
      </c>
      <c r="CN1" s="33">
        <v>19</v>
      </c>
      <c r="CO1" s="33">
        <v>20</v>
      </c>
      <c r="CP1" s="33">
        <v>21</v>
      </c>
      <c r="CQ1" s="33">
        <v>22</v>
      </c>
      <c r="CR1" s="33">
        <v>23</v>
      </c>
      <c r="CS1" s="33">
        <v>24</v>
      </c>
      <c r="CT1" s="33">
        <v>25</v>
      </c>
      <c r="CU1" s="33">
        <v>26</v>
      </c>
      <c r="CV1" s="33">
        <v>27</v>
      </c>
    </row>
    <row r="2" spans="1:101" s="14" customFormat="1" x14ac:dyDescent="0.35">
      <c r="A2" s="10">
        <v>240</v>
      </c>
      <c r="B2" s="35">
        <v>28.6</v>
      </c>
      <c r="C2" s="36">
        <v>0.30263390000000001</v>
      </c>
      <c r="D2" s="35">
        <v>1.8</v>
      </c>
      <c r="E2" s="35">
        <v>9</v>
      </c>
      <c r="F2" s="35">
        <v>2.8000000000000003</v>
      </c>
      <c r="G2" s="35">
        <v>1.6</v>
      </c>
      <c r="H2" s="37">
        <v>2</v>
      </c>
      <c r="I2" s="35">
        <v>417</v>
      </c>
      <c r="J2" s="35">
        <v>368.8</v>
      </c>
      <c r="K2" s="61">
        <v>6</v>
      </c>
      <c r="L2" s="61">
        <v>7</v>
      </c>
      <c r="M2" s="61">
        <v>3</v>
      </c>
      <c r="N2" s="61">
        <v>1.8</v>
      </c>
      <c r="O2" s="62">
        <v>30</v>
      </c>
      <c r="P2" s="10">
        <v>1.7985055073111864</v>
      </c>
      <c r="Q2" s="10">
        <f t="shared" ref="Q2:Q33" si="0">-K2-N2</f>
        <v>-7.8</v>
      </c>
      <c r="R2" s="10">
        <f t="shared" ref="R2:R33" si="1">14.5-L2/2+W2</f>
        <v>14.4</v>
      </c>
      <c r="S2" s="10">
        <v>5</v>
      </c>
      <c r="T2" s="10">
        <f t="shared" ref="T2:T33" si="2">N2</f>
        <v>1.8</v>
      </c>
      <c r="U2" s="10">
        <f t="shared" ref="U2:U33" si="3">L2</f>
        <v>7</v>
      </c>
      <c r="V2" s="10">
        <f t="shared" ref="V2:V33" si="4">M2</f>
        <v>3</v>
      </c>
      <c r="W2" s="10">
        <f t="shared" ref="W2:W33" si="5">MROUND(K2*TAN(RADIANS(O2)),0.2)</f>
        <v>3.4000000000000004</v>
      </c>
      <c r="X2" s="10">
        <f t="shared" ref="X2:X33" si="6">(Q2-K2)/2</f>
        <v>-6.9</v>
      </c>
      <c r="Y2" s="10">
        <f>R2+U2</f>
        <v>21.4</v>
      </c>
      <c r="Z2" s="10">
        <f>S2+V2</f>
        <v>8</v>
      </c>
      <c r="AA2" s="36">
        <f t="shared" ref="AA2:AA65" si="7">MROUND(AM2,1)</f>
        <v>144</v>
      </c>
      <c r="AB2" s="10">
        <v>1.891275</v>
      </c>
      <c r="AC2" s="10">
        <v>8.994745</v>
      </c>
      <c r="AD2" s="10">
        <v>2.8709799999999999</v>
      </c>
      <c r="AE2" s="10">
        <v>1.687891</v>
      </c>
      <c r="AF2" s="39">
        <f t="shared" ref="AF2:AF65" si="8">14.5-AI2/2</f>
        <v>10</v>
      </c>
      <c r="AG2" s="1">
        <f t="shared" ref="AG2:AG65" si="9">MROUND(AE2,0.2)+5</f>
        <v>6.6</v>
      </c>
      <c r="AH2" s="35">
        <f t="shared" ref="AH2:AK33" si="10">MROUND(AB2,0.2)</f>
        <v>1.8</v>
      </c>
      <c r="AI2" s="35">
        <f t="shared" si="10"/>
        <v>9</v>
      </c>
      <c r="AJ2" s="35">
        <f t="shared" si="10"/>
        <v>2.8000000000000003</v>
      </c>
      <c r="AK2" s="35">
        <f t="shared" si="10"/>
        <v>1.6</v>
      </c>
      <c r="AL2" s="37">
        <f t="shared" ref="AL2:AL33" si="11">IF(BE2&gt;0,CEILING((1-C2)*AJ2,0.2),IF(MROUND((1-C2)*AJ2,0.2)&lt;0.2,MROUND((1-C2)*AJ2,0.2)+0.2, MROUND((1-C2)*AJ2,0.2)))</f>
        <v>2</v>
      </c>
      <c r="AM2" s="10">
        <v>143.90270000000001</v>
      </c>
      <c r="AN2" s="10">
        <v>95.720020000000005</v>
      </c>
      <c r="AO2" s="37" t="e">
        <f>ROUNDUP(#REF!/10,2)</f>
        <v>#REF!</v>
      </c>
      <c r="AP2" s="37" t="e">
        <f t="shared" ref="AP2:AP65" si="12">AO2/5+0.1</f>
        <v>#REF!</v>
      </c>
      <c r="AQ2" s="37" t="s">
        <v>34</v>
      </c>
      <c r="AR2" s="37">
        <v>4068.1</v>
      </c>
      <c r="AS2" s="37">
        <v>388.88</v>
      </c>
      <c r="AT2" s="37">
        <v>8.85</v>
      </c>
      <c r="AU2" s="10">
        <v>96.7</v>
      </c>
      <c r="AV2" s="10">
        <v>-42</v>
      </c>
      <c r="AW2" s="10">
        <v>42.5</v>
      </c>
      <c r="AX2" s="10">
        <v>44.1</v>
      </c>
      <c r="AY2" s="40">
        <f t="shared" ref="AY2:AY33" si="13">((1.092*8.3144*(AV2+273)*(LN(AW2)-1.013)/(0.93-(AV2+273)/(AU2+273)))*((AU2-AN2)/(AU2-AV2))^0.383)*1000/AX2</f>
        <v>63988.724878996145</v>
      </c>
      <c r="AZ2" s="23">
        <f t="shared" ref="AZ2:AZ33" si="14">1-EXP(-2.63*(AR2/AY2)*(AU2-AV2)*(1-((AU2-AN2)/(AU2-AV2))^0.38))</f>
        <v>0.99999999710206144</v>
      </c>
      <c r="BA2" s="10" t="e">
        <f>#REF!*AI2*AH2*AJ2*AS2</f>
        <v>#REF!</v>
      </c>
      <c r="BB2" s="10" t="e">
        <f t="shared" ref="BB2:BB65" si="15">0.07*BA2*AZ2/AT2</f>
        <v>#REF!</v>
      </c>
      <c r="BC2" s="10" t="e">
        <f>(1-#REF!)*AH2*AI2*AJ2</f>
        <v>#REF!</v>
      </c>
      <c r="BD2" s="41" t="e">
        <f>MROUND(#REF!,0.1)/5</f>
        <v>#REF!</v>
      </c>
      <c r="BE2" s="38">
        <v>9.1</v>
      </c>
      <c r="BF2" s="42" t="e">
        <f t="shared" ref="BF2:BF65" si="16">(BO2/BI2)*BD2*1+1</f>
        <v>#REF!</v>
      </c>
      <c r="BG2" s="43">
        <f t="shared" ref="BG2:BG33" si="17">CEILING(AJ2,0.2)</f>
        <v>2.8000000000000003</v>
      </c>
      <c r="BH2" s="43">
        <f t="shared" ref="BH2:BH33" si="18">AL2</f>
        <v>2</v>
      </c>
      <c r="BI2" s="43" t="e">
        <f>CEILING((1-#REF!)*AJ2,0.2)</f>
        <v>#REF!</v>
      </c>
      <c r="BJ2" s="44" t="e">
        <f t="shared" ref="BJ2:BJ65" si="19">BC2+BB2</f>
        <v>#REF!</v>
      </c>
      <c r="BK2" s="45">
        <v>0.70661134643888057</v>
      </c>
      <c r="BL2" s="10">
        <f>(BK2+AH2)*(BK2+AI2)*((1/3)*BK2+AJ2)</f>
        <v>73.856749380891884</v>
      </c>
      <c r="BM2" s="46">
        <f>MROUND((BK2+AH2),0.2)</f>
        <v>2.6</v>
      </c>
      <c r="BN2" s="46">
        <f>MROUND((BK2+AI2),0.2)</f>
        <v>9.8000000000000007</v>
      </c>
      <c r="BO2" s="46" t="e">
        <f>IF(MROUND(((1/3)*BK2+BG2),0.2)*BN2*BM2/BJ2&gt;1.05,MROUND(((1/3)*BK2+BG2),0.2)-0.2,MROUND(((1/3)*BK2+BG2),0.2))</f>
        <v>#REF!</v>
      </c>
      <c r="BP2" s="45" t="e">
        <f>BM2*BN2*BO2</f>
        <v>#REF!</v>
      </c>
      <c r="BQ2" s="10" t="e">
        <f>IF(BI2&lt;BO2,TRUE, FALSE)</f>
        <v>#REF!</v>
      </c>
      <c r="BR2" s="45" t="e">
        <f>IF(BC2&lt;BI2*BM2*BN2,TRUE, FALSE)</f>
        <v>#REF!</v>
      </c>
      <c r="BS2" s="10">
        <f>AA2</f>
        <v>144</v>
      </c>
      <c r="BT2" s="44" t="e">
        <f>BB2/BC2</f>
        <v>#REF!</v>
      </c>
      <c r="BU2" s="38">
        <v>240</v>
      </c>
      <c r="BV2" s="19">
        <v>0.83243573000000004</v>
      </c>
      <c r="BW2" s="19">
        <v>0.84492217999999997</v>
      </c>
      <c r="BX2" s="19">
        <v>0.76120675000000004</v>
      </c>
      <c r="BY2" s="19">
        <v>0.92539751999999997</v>
      </c>
      <c r="BZ2" s="19">
        <v>0.61466122000000001</v>
      </c>
      <c r="CA2" s="19">
        <v>0.28620287999999999</v>
      </c>
      <c r="CB2" s="19">
        <v>0.32228878</v>
      </c>
      <c r="CC2" s="19">
        <v>0.28900626000000001</v>
      </c>
      <c r="CD2" s="19">
        <v>0.35698152</v>
      </c>
      <c r="CE2" s="19">
        <v>10.982552999999999</v>
      </c>
      <c r="CF2" s="19">
        <v>7.7502956000000003</v>
      </c>
      <c r="CG2" s="19">
        <v>3.3784032000000002</v>
      </c>
      <c r="CH2" s="19">
        <v>8.9964932999999991</v>
      </c>
      <c r="CI2" s="19">
        <v>6.2236155999999996</v>
      </c>
      <c r="CJ2" s="19">
        <v>2.7655025000000002</v>
      </c>
      <c r="CK2" s="19">
        <v>3.1146188000000001</v>
      </c>
      <c r="CL2" s="19">
        <v>2.2849604999999999</v>
      </c>
      <c r="CM2" s="19">
        <v>1.2201738</v>
      </c>
      <c r="CN2" s="19">
        <v>3.7074277000000002</v>
      </c>
      <c r="CO2" s="19">
        <v>3.0386579</v>
      </c>
      <c r="CP2" s="19">
        <v>2.4170878</v>
      </c>
      <c r="CQ2" s="19">
        <v>1.6002721</v>
      </c>
      <c r="CR2" s="19">
        <v>1.1159294</v>
      </c>
      <c r="CS2" s="19">
        <v>0.61317390000000005</v>
      </c>
      <c r="CT2" s="19">
        <v>0.82688813999999999</v>
      </c>
      <c r="CU2" s="19">
        <v>0.79974687</v>
      </c>
      <c r="CV2" s="19">
        <v>0.71990889000000002</v>
      </c>
    </row>
    <row r="3" spans="1:101" s="14" customFormat="1" x14ac:dyDescent="0.35">
      <c r="A3" s="10">
        <v>440</v>
      </c>
      <c r="B3" s="35">
        <v>33.300000000000004</v>
      </c>
      <c r="C3" s="36">
        <v>0.4475112</v>
      </c>
      <c r="D3" s="35">
        <v>2.8000000000000003</v>
      </c>
      <c r="E3" s="35">
        <v>9</v>
      </c>
      <c r="F3" s="35">
        <v>2.8000000000000003</v>
      </c>
      <c r="G3" s="35">
        <v>1.8</v>
      </c>
      <c r="H3" s="37">
        <v>1.6</v>
      </c>
      <c r="I3" s="35">
        <v>422.6</v>
      </c>
      <c r="J3" s="35">
        <v>357.6</v>
      </c>
      <c r="K3" s="61">
        <v>7</v>
      </c>
      <c r="L3" s="61">
        <v>8</v>
      </c>
      <c r="M3" s="61">
        <v>16</v>
      </c>
      <c r="N3" s="61">
        <v>1.8</v>
      </c>
      <c r="O3" s="62">
        <v>20</v>
      </c>
      <c r="P3" s="10">
        <v>1.8133719848997885</v>
      </c>
      <c r="Q3" s="10">
        <f t="shared" si="0"/>
        <v>-8.8000000000000007</v>
      </c>
      <c r="R3" s="10">
        <f t="shared" si="1"/>
        <v>13.1</v>
      </c>
      <c r="S3" s="10">
        <v>5</v>
      </c>
      <c r="T3" s="10">
        <f t="shared" si="2"/>
        <v>1.8</v>
      </c>
      <c r="U3" s="10">
        <f t="shared" si="3"/>
        <v>8</v>
      </c>
      <c r="V3" s="10">
        <f t="shared" si="4"/>
        <v>16</v>
      </c>
      <c r="W3" s="10">
        <f t="shared" si="5"/>
        <v>2.6</v>
      </c>
      <c r="X3" s="10">
        <f t="shared" si="6"/>
        <v>-7.9</v>
      </c>
      <c r="Y3" s="10">
        <f t="shared" ref="Y3:Y66" si="20">R3+U3</f>
        <v>21.1</v>
      </c>
      <c r="Z3" s="10">
        <f t="shared" ref="Z3:Z66" si="21">S3+V3</f>
        <v>21</v>
      </c>
      <c r="AA3" s="36">
        <f t="shared" si="7"/>
        <v>150</v>
      </c>
      <c r="AB3" s="10">
        <v>2.7090190000000001</v>
      </c>
      <c r="AC3" s="10">
        <v>9.0058530000000001</v>
      </c>
      <c r="AD3" s="10">
        <v>2.8214860000000002</v>
      </c>
      <c r="AE3" s="10">
        <v>1.880825</v>
      </c>
      <c r="AF3" s="39">
        <f t="shared" si="8"/>
        <v>10</v>
      </c>
      <c r="AG3" s="1">
        <f t="shared" si="9"/>
        <v>6.8</v>
      </c>
      <c r="AH3" s="35">
        <f t="shared" si="10"/>
        <v>2.8000000000000003</v>
      </c>
      <c r="AI3" s="35">
        <f t="shared" si="10"/>
        <v>9</v>
      </c>
      <c r="AJ3" s="35">
        <f t="shared" si="10"/>
        <v>2.8000000000000003</v>
      </c>
      <c r="AK3" s="35">
        <f t="shared" si="10"/>
        <v>1.8</v>
      </c>
      <c r="AL3" s="37">
        <f t="shared" si="11"/>
        <v>1.6</v>
      </c>
      <c r="AM3" s="10">
        <v>149.5686</v>
      </c>
      <c r="AN3" s="10">
        <v>84.562780000000004</v>
      </c>
      <c r="AO3" s="37" t="e">
        <f>ROUNDUP(#REF!/10,2)</f>
        <v>#REF!</v>
      </c>
      <c r="AP3" s="37" t="e">
        <f t="shared" si="12"/>
        <v>#REF!</v>
      </c>
      <c r="AQ3" s="37" t="s">
        <v>34</v>
      </c>
      <c r="AR3" s="37">
        <v>5058.2</v>
      </c>
      <c r="AS3" s="37">
        <v>361.01</v>
      </c>
      <c r="AT3" s="37">
        <v>10.08</v>
      </c>
      <c r="AU3" s="10">
        <v>96.7</v>
      </c>
      <c r="AV3" s="10">
        <v>-42</v>
      </c>
      <c r="AW3" s="10">
        <v>42.5</v>
      </c>
      <c r="AX3" s="10">
        <v>44.1</v>
      </c>
      <c r="AY3" s="40">
        <f t="shared" si="13"/>
        <v>167758.65147252742</v>
      </c>
      <c r="AZ3" s="23">
        <f t="shared" si="14"/>
        <v>0.99869352753673779</v>
      </c>
      <c r="BA3" s="10" t="e">
        <f>#REF!*AI3*AH3*AJ3*AS3</f>
        <v>#REF!</v>
      </c>
      <c r="BB3" s="10" t="e">
        <f t="shared" si="15"/>
        <v>#REF!</v>
      </c>
      <c r="BC3" s="10" t="e">
        <f>(1-#REF!)*AH3*AI3*AJ3</f>
        <v>#REF!</v>
      </c>
      <c r="BD3" s="41" t="e">
        <f>MROUND(#REF!,0.1)/5</f>
        <v>#REF!</v>
      </c>
      <c r="BE3" s="38">
        <v>15</v>
      </c>
      <c r="BF3" s="42" t="e">
        <f t="shared" si="16"/>
        <v>#REF!</v>
      </c>
      <c r="BG3" s="43">
        <f t="shared" si="17"/>
        <v>2.8000000000000003</v>
      </c>
      <c r="BH3" s="43">
        <f t="shared" si="18"/>
        <v>1.6</v>
      </c>
      <c r="BI3" s="43" t="e">
        <f>CEILING((1-#REF!)*AJ3,0.2)</f>
        <v>#REF!</v>
      </c>
      <c r="BJ3" s="44" t="e">
        <f t="shared" si="19"/>
        <v>#REF!</v>
      </c>
      <c r="BK3" s="45">
        <v>0.98164344584619978</v>
      </c>
      <c r="BL3" s="10">
        <f>(BK3+AH3)*(BK3+AI3)*((1/3)*BK3+AJ3)</f>
        <v>118.04301669843632</v>
      </c>
      <c r="BM3" s="46">
        <f>MROUND((BK3+AH3),0.2)</f>
        <v>3.8000000000000003</v>
      </c>
      <c r="BN3" s="46">
        <f>MROUND((BK3+AI3),0.2)</f>
        <v>10</v>
      </c>
      <c r="BO3" s="46" t="e">
        <f>IF(MROUND(((1/3)*BK3+BG3),0.2)*BN3*BM3/BJ3&gt;1.05,MROUND(((1/3)*BK3+BG3),0.2)-0.2,MROUND(((1/3)*BK3+BG3),0.2))</f>
        <v>#REF!</v>
      </c>
      <c r="BP3" s="45" t="e">
        <f>BM3*BN3*BO3</f>
        <v>#REF!</v>
      </c>
      <c r="BQ3" s="10" t="e">
        <f>IF(BI3&lt;BO3,TRUE, FALSE)</f>
        <v>#REF!</v>
      </c>
      <c r="BR3" s="45" t="e">
        <f>IF(BC3&lt;BI3*BM3*BN3,TRUE, FALSE)</f>
        <v>#REF!</v>
      </c>
      <c r="BS3" s="10">
        <f>AA3</f>
        <v>150</v>
      </c>
      <c r="BT3" s="44" t="e">
        <f>BB3/BC3</f>
        <v>#REF!</v>
      </c>
      <c r="BU3" s="38">
        <v>440</v>
      </c>
      <c r="BV3" s="19">
        <v>0.34721911</v>
      </c>
      <c r="BW3" s="19">
        <v>0.28704688</v>
      </c>
      <c r="BX3" s="19">
        <v>0.34579663999999999</v>
      </c>
      <c r="BY3" s="19">
        <v>0.36506251000000001</v>
      </c>
      <c r="BZ3" s="19">
        <v>0.36130261000000002</v>
      </c>
      <c r="CA3" s="19">
        <v>0.29658224999999999</v>
      </c>
      <c r="CB3" s="19">
        <v>0.22737876000000001</v>
      </c>
      <c r="CC3" s="19">
        <v>0.25128107999999999</v>
      </c>
      <c r="CD3" s="19">
        <v>0.27277966999999997</v>
      </c>
      <c r="CE3" s="19">
        <v>9.9249992000000002</v>
      </c>
      <c r="CF3" s="19">
        <v>3.3028189999999999</v>
      </c>
      <c r="CG3" s="19">
        <v>1.0321001999999999</v>
      </c>
      <c r="CH3" s="19">
        <v>8.8020333999999991</v>
      </c>
      <c r="CI3" s="19">
        <v>2.9787457000000002</v>
      </c>
      <c r="CJ3" s="19">
        <v>1.0512998</v>
      </c>
      <c r="CK3" s="19">
        <v>4.1813640999999997</v>
      </c>
      <c r="CL3" s="19">
        <v>1.7365805999999999</v>
      </c>
      <c r="CM3" s="19">
        <v>0.73382544999999999</v>
      </c>
      <c r="CN3" s="19">
        <v>2.5925758000000001</v>
      </c>
      <c r="CO3" s="19">
        <v>1.3090546000000001</v>
      </c>
      <c r="CP3" s="19">
        <v>0.74452531</v>
      </c>
      <c r="CQ3" s="19">
        <v>0.74765497000000003</v>
      </c>
      <c r="CR3" s="19">
        <v>0.51091587999999999</v>
      </c>
      <c r="CS3" s="19">
        <v>0.49472567000000001</v>
      </c>
      <c r="CT3" s="19">
        <v>0.76400256</v>
      </c>
      <c r="CU3" s="19">
        <v>0.4564954</v>
      </c>
      <c r="CV3" s="19">
        <v>0.36528379</v>
      </c>
      <c r="CW3" s="20"/>
    </row>
    <row r="4" spans="1:101" s="13" customFormat="1" x14ac:dyDescent="0.35">
      <c r="A4" s="10">
        <v>88</v>
      </c>
      <c r="B4" s="35">
        <v>35.9</v>
      </c>
      <c r="C4" s="36">
        <v>0.21433319999999997</v>
      </c>
      <c r="D4" s="35">
        <v>1.2000000000000002</v>
      </c>
      <c r="E4" s="35">
        <v>6.8000000000000007</v>
      </c>
      <c r="F4" s="35">
        <v>2.8000000000000003</v>
      </c>
      <c r="G4" s="35">
        <v>0.60000000000000009</v>
      </c>
      <c r="H4" s="37">
        <v>2.2000000000000002</v>
      </c>
      <c r="I4" s="35">
        <v>409.5</v>
      </c>
      <c r="J4" s="35">
        <v>339.5</v>
      </c>
      <c r="K4" s="61">
        <v>9</v>
      </c>
      <c r="L4" s="61">
        <v>16</v>
      </c>
      <c r="M4" s="61">
        <v>15</v>
      </c>
      <c r="N4" s="61">
        <v>0.4</v>
      </c>
      <c r="O4" s="62">
        <v>21</v>
      </c>
      <c r="P4" s="10">
        <v>0.41237360895014324</v>
      </c>
      <c r="Q4" s="10">
        <f t="shared" si="0"/>
        <v>-9.4</v>
      </c>
      <c r="R4" s="10">
        <f t="shared" si="1"/>
        <v>9.9</v>
      </c>
      <c r="S4" s="10">
        <v>5</v>
      </c>
      <c r="T4" s="10">
        <f t="shared" si="2"/>
        <v>0.4</v>
      </c>
      <c r="U4" s="10">
        <f t="shared" si="3"/>
        <v>16</v>
      </c>
      <c r="V4" s="10">
        <f t="shared" si="4"/>
        <v>15</v>
      </c>
      <c r="W4" s="10">
        <f t="shared" si="5"/>
        <v>3.4000000000000004</v>
      </c>
      <c r="X4" s="10">
        <f t="shared" si="6"/>
        <v>-9.1999999999999993</v>
      </c>
      <c r="Y4" s="10">
        <f t="shared" si="20"/>
        <v>25.9</v>
      </c>
      <c r="Z4" s="10">
        <f t="shared" si="21"/>
        <v>20</v>
      </c>
      <c r="AA4" s="36">
        <f t="shared" si="7"/>
        <v>136</v>
      </c>
      <c r="AB4" s="10">
        <v>1.22004</v>
      </c>
      <c r="AC4" s="10">
        <v>6.831817</v>
      </c>
      <c r="AD4" s="10">
        <v>2.855623</v>
      </c>
      <c r="AE4" s="10">
        <v>0.51806370000000002</v>
      </c>
      <c r="AF4" s="39">
        <f t="shared" si="8"/>
        <v>11.1</v>
      </c>
      <c r="AG4" s="1">
        <f t="shared" si="9"/>
        <v>5.6</v>
      </c>
      <c r="AH4" s="35">
        <f t="shared" si="10"/>
        <v>1.2000000000000002</v>
      </c>
      <c r="AI4" s="35">
        <f t="shared" si="10"/>
        <v>6.8000000000000007</v>
      </c>
      <c r="AJ4" s="35">
        <f t="shared" si="10"/>
        <v>2.8000000000000003</v>
      </c>
      <c r="AK4" s="35">
        <f t="shared" si="10"/>
        <v>0.60000000000000009</v>
      </c>
      <c r="AL4" s="37">
        <f t="shared" si="11"/>
        <v>2.2000000000000002</v>
      </c>
      <c r="AM4" s="10">
        <v>136.41229999999999</v>
      </c>
      <c r="AN4" s="10">
        <v>66.443399999999997</v>
      </c>
      <c r="AO4" s="37" t="e">
        <f>ROUNDUP(#REF!/10,2)</f>
        <v>#REF!</v>
      </c>
      <c r="AP4" s="37" t="e">
        <f t="shared" si="12"/>
        <v>#REF!</v>
      </c>
      <c r="AQ4" s="37" t="s">
        <v>35</v>
      </c>
      <c r="AR4" s="37"/>
      <c r="AS4" s="37"/>
      <c r="AT4" s="37"/>
      <c r="AU4" s="10">
        <v>96.7</v>
      </c>
      <c r="AV4" s="10">
        <v>-42</v>
      </c>
      <c r="AW4" s="10">
        <v>42.5</v>
      </c>
      <c r="AX4" s="10">
        <v>44.1</v>
      </c>
      <c r="AY4" s="40">
        <f t="shared" si="13"/>
        <v>238024.34076377907</v>
      </c>
      <c r="AZ4" s="23">
        <f t="shared" si="14"/>
        <v>0</v>
      </c>
      <c r="BA4" s="10" t="e">
        <f>#REF!*AI4*AH4*AJ4*AS4</f>
        <v>#REF!</v>
      </c>
      <c r="BB4" s="10" t="e">
        <f t="shared" si="15"/>
        <v>#REF!</v>
      </c>
      <c r="BC4" s="10" t="e">
        <f>(1-#REF!)*AH4*AI4*AJ4</f>
        <v>#REF!</v>
      </c>
      <c r="BD4" s="41" t="e">
        <f>MROUND(#REF!,0.1)/5</f>
        <v>#REF!</v>
      </c>
      <c r="BE4" s="38">
        <v>0</v>
      </c>
      <c r="BF4" s="42" t="e">
        <f t="shared" si="16"/>
        <v>#REF!</v>
      </c>
      <c r="BG4" s="43">
        <f t="shared" si="17"/>
        <v>2.8000000000000003</v>
      </c>
      <c r="BH4" s="43">
        <f t="shared" si="18"/>
        <v>2.2000000000000002</v>
      </c>
      <c r="BI4" s="43" t="e">
        <f>CEILING((1-#REF!)*AJ4,0.2)</f>
        <v>#REF!</v>
      </c>
      <c r="BJ4" s="44" t="e">
        <f t="shared" si="19"/>
        <v>#REF!</v>
      </c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38">
        <v>88</v>
      </c>
      <c r="BV4" s="19">
        <v>0.21064902999999999</v>
      </c>
      <c r="BW4" s="19">
        <v>0.23352829</v>
      </c>
      <c r="BX4" s="19">
        <v>0.22079826999999999</v>
      </c>
      <c r="BY4" s="19">
        <v>0.17794776000000001</v>
      </c>
      <c r="BZ4" s="19">
        <v>0.16026620999999999</v>
      </c>
      <c r="CA4" s="19">
        <v>0.12880215</v>
      </c>
      <c r="CB4" s="19">
        <v>0.15753333</v>
      </c>
      <c r="CC4" s="19">
        <v>0.16023175000000001</v>
      </c>
      <c r="CD4" s="19">
        <v>0.10738136</v>
      </c>
      <c r="CE4" s="19">
        <v>3.2044603999999999</v>
      </c>
      <c r="CF4" s="19">
        <v>1.4522900999999999</v>
      </c>
      <c r="CG4" s="19">
        <v>0.49535653000000002</v>
      </c>
      <c r="CH4" s="19">
        <v>3.7948487000000002</v>
      </c>
      <c r="CI4" s="19">
        <v>1.6242719999999999</v>
      </c>
      <c r="CJ4" s="19">
        <v>0.55683981999999999</v>
      </c>
      <c r="CK4" s="19">
        <v>0.54119021</v>
      </c>
      <c r="CL4" s="19">
        <v>0.46589866000000002</v>
      </c>
      <c r="CM4" s="19">
        <v>0.28691840000000002</v>
      </c>
      <c r="CN4" s="19">
        <v>0.82263154000000005</v>
      </c>
      <c r="CO4" s="19">
        <v>0.50783001999999999</v>
      </c>
      <c r="CP4" s="19">
        <v>0.31721872000000001</v>
      </c>
      <c r="CQ4" s="19">
        <v>0.32533419000000002</v>
      </c>
      <c r="CR4" s="19">
        <v>0.21039355000000001</v>
      </c>
      <c r="CS4" s="19">
        <v>0.17819494999999999</v>
      </c>
      <c r="CT4" s="19">
        <v>0.35747918000000001</v>
      </c>
      <c r="CU4" s="19">
        <v>0.35304436</v>
      </c>
      <c r="CV4" s="19">
        <v>0.20332492999999999</v>
      </c>
    </row>
    <row r="5" spans="1:101" s="13" customFormat="1" x14ac:dyDescent="0.35">
      <c r="A5" s="10">
        <v>203</v>
      </c>
      <c r="B5" s="35">
        <v>39.800000000000004</v>
      </c>
      <c r="C5" s="36">
        <v>0.1446559</v>
      </c>
      <c r="D5" s="35">
        <v>1</v>
      </c>
      <c r="E5" s="35">
        <v>9.4</v>
      </c>
      <c r="F5" s="35">
        <v>2.6</v>
      </c>
      <c r="G5" s="35">
        <v>0.60000000000000009</v>
      </c>
      <c r="H5" s="37">
        <v>2.2000000000000002</v>
      </c>
      <c r="I5" s="35">
        <v>336.90000000000003</v>
      </c>
      <c r="J5" s="35">
        <v>362.1</v>
      </c>
      <c r="K5" s="61">
        <v>8</v>
      </c>
      <c r="L5" s="61">
        <v>16</v>
      </c>
      <c r="M5" s="61">
        <v>12</v>
      </c>
      <c r="N5" s="61">
        <v>1.8</v>
      </c>
      <c r="O5" s="62">
        <v>0</v>
      </c>
      <c r="P5" s="10">
        <v>1.8426395024790256</v>
      </c>
      <c r="Q5" s="10">
        <f t="shared" si="0"/>
        <v>-9.8000000000000007</v>
      </c>
      <c r="R5" s="10">
        <f t="shared" si="1"/>
        <v>6.5</v>
      </c>
      <c r="S5" s="10">
        <v>5</v>
      </c>
      <c r="T5" s="10">
        <f t="shared" si="2"/>
        <v>1.8</v>
      </c>
      <c r="U5" s="10">
        <f t="shared" si="3"/>
        <v>16</v>
      </c>
      <c r="V5" s="10">
        <f t="shared" si="4"/>
        <v>12</v>
      </c>
      <c r="W5" s="10">
        <f t="shared" si="5"/>
        <v>0</v>
      </c>
      <c r="X5" s="10">
        <f t="shared" si="6"/>
        <v>-8.9</v>
      </c>
      <c r="Y5" s="10">
        <f t="shared" si="20"/>
        <v>22.5</v>
      </c>
      <c r="Z5" s="10">
        <f t="shared" si="21"/>
        <v>17</v>
      </c>
      <c r="AA5" s="36">
        <f t="shared" si="7"/>
        <v>64</v>
      </c>
      <c r="AB5" s="10">
        <v>0.95735190000000003</v>
      </c>
      <c r="AC5" s="10">
        <v>9.4558549999999997</v>
      </c>
      <c r="AD5" s="10">
        <v>2.6386699999999998</v>
      </c>
      <c r="AE5" s="10">
        <v>0.62528700000000004</v>
      </c>
      <c r="AF5" s="39">
        <f t="shared" si="8"/>
        <v>9.8000000000000007</v>
      </c>
      <c r="AG5" s="1">
        <f t="shared" si="9"/>
        <v>5.6</v>
      </c>
      <c r="AH5" s="35">
        <f t="shared" si="10"/>
        <v>1</v>
      </c>
      <c r="AI5" s="35">
        <f t="shared" si="10"/>
        <v>9.4</v>
      </c>
      <c r="AJ5" s="35">
        <f t="shared" si="10"/>
        <v>2.6</v>
      </c>
      <c r="AK5" s="35">
        <f t="shared" si="10"/>
        <v>0.60000000000000009</v>
      </c>
      <c r="AL5" s="37">
        <f t="shared" si="11"/>
        <v>2.2000000000000002</v>
      </c>
      <c r="AM5" s="10">
        <v>63.876579999999997</v>
      </c>
      <c r="AN5" s="10">
        <v>89.025639999999996</v>
      </c>
      <c r="AO5" s="37" t="e">
        <f>ROUNDUP(#REF!/10,2)</f>
        <v>#REF!</v>
      </c>
      <c r="AP5" s="37" t="e">
        <f t="shared" si="12"/>
        <v>#REF!</v>
      </c>
      <c r="AQ5" s="37" t="s">
        <v>35</v>
      </c>
      <c r="AR5" s="37"/>
      <c r="AS5" s="37"/>
      <c r="AT5" s="37"/>
      <c r="AU5" s="10">
        <v>96.7</v>
      </c>
      <c r="AV5" s="10">
        <v>-42</v>
      </c>
      <c r="AW5" s="10">
        <v>42.5</v>
      </c>
      <c r="AX5" s="10">
        <v>44.1</v>
      </c>
      <c r="AY5" s="40">
        <f t="shared" si="13"/>
        <v>140746.76250179007</v>
      </c>
      <c r="AZ5" s="23">
        <f t="shared" si="14"/>
        <v>0</v>
      </c>
      <c r="BA5" s="10" t="e">
        <f>#REF!*AI5*AH5*AJ5*AS5</f>
        <v>#REF!</v>
      </c>
      <c r="BB5" s="10" t="e">
        <f t="shared" si="15"/>
        <v>#REF!</v>
      </c>
      <c r="BC5" s="10" t="e">
        <f>(1-#REF!)*AH5*AI5*AJ5</f>
        <v>#REF!</v>
      </c>
      <c r="BD5" s="41" t="e">
        <f>MROUND(#REF!,0.1)/5</f>
        <v>#REF!</v>
      </c>
      <c r="BE5" s="38">
        <v>0</v>
      </c>
      <c r="BF5" s="42" t="e">
        <f t="shared" si="16"/>
        <v>#REF!</v>
      </c>
      <c r="BG5" s="43">
        <f t="shared" si="17"/>
        <v>2.6</v>
      </c>
      <c r="BH5" s="43">
        <f t="shared" si="18"/>
        <v>2.2000000000000002</v>
      </c>
      <c r="BI5" s="43" t="e">
        <f>CEILING((1-#REF!)*AJ5,0.2)</f>
        <v>#REF!</v>
      </c>
      <c r="BJ5" s="44" t="e">
        <f t="shared" si="19"/>
        <v>#REF!</v>
      </c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38">
        <v>203</v>
      </c>
      <c r="BV5" s="19">
        <v>0.23393844</v>
      </c>
      <c r="BW5" s="19">
        <v>0.24907580000000001</v>
      </c>
      <c r="BX5" s="19">
        <v>0.28583679000000001</v>
      </c>
      <c r="BY5" s="19">
        <v>0.16434211000000001</v>
      </c>
      <c r="BZ5" s="19">
        <v>0.19796238999999999</v>
      </c>
      <c r="CA5" s="19">
        <v>0.12613152</v>
      </c>
      <c r="CB5" s="19">
        <v>0.13032223000000001</v>
      </c>
      <c r="CC5" s="19">
        <v>0.13338082000000001</v>
      </c>
      <c r="CD5" s="19">
        <v>0.14357981</v>
      </c>
      <c r="CE5" s="19">
        <v>1.9756548</v>
      </c>
      <c r="CF5" s="19">
        <v>1.0812546999999999</v>
      </c>
      <c r="CG5" s="19">
        <v>0.47698869999999999</v>
      </c>
      <c r="CH5" s="19">
        <v>8.0972384999999996</v>
      </c>
      <c r="CI5" s="19">
        <v>3.0793580999999999</v>
      </c>
      <c r="CJ5" s="19">
        <v>0.90874021999999999</v>
      </c>
      <c r="CK5" s="19">
        <v>2.1528132000000002</v>
      </c>
      <c r="CL5" s="19">
        <v>1.0821912</v>
      </c>
      <c r="CM5" s="19">
        <v>0.47062257000000002</v>
      </c>
      <c r="CN5" s="19">
        <v>0.70285379999999997</v>
      </c>
      <c r="CO5" s="19">
        <v>0.57102286999999996</v>
      </c>
      <c r="CP5" s="19">
        <v>0.45724320000000002</v>
      </c>
      <c r="CQ5" s="19">
        <v>0.29437667000000001</v>
      </c>
      <c r="CR5" s="19">
        <v>0.31238216000000002</v>
      </c>
      <c r="CS5" s="19">
        <v>0.27441585000000002</v>
      </c>
      <c r="CT5" s="19">
        <v>0.60138117999999996</v>
      </c>
      <c r="CU5" s="19">
        <v>0.44836500000000001</v>
      </c>
      <c r="CV5" s="19">
        <v>0.24528195</v>
      </c>
    </row>
    <row r="6" spans="1:101" s="12" customFormat="1" x14ac:dyDescent="0.35">
      <c r="A6" s="10">
        <v>315</v>
      </c>
      <c r="B6" s="35">
        <v>22.1</v>
      </c>
      <c r="C6" s="36">
        <v>0.35390329999999998</v>
      </c>
      <c r="D6" s="35">
        <v>2.8000000000000003</v>
      </c>
      <c r="E6" s="35">
        <v>10</v>
      </c>
      <c r="F6" s="35">
        <v>2.8000000000000003</v>
      </c>
      <c r="G6" s="35">
        <v>1.6</v>
      </c>
      <c r="H6" s="37">
        <v>2</v>
      </c>
      <c r="I6" s="35">
        <v>386</v>
      </c>
      <c r="J6" s="35">
        <v>357.6</v>
      </c>
      <c r="K6" s="61">
        <v>19</v>
      </c>
      <c r="L6" s="61">
        <v>14</v>
      </c>
      <c r="M6" s="61">
        <v>10</v>
      </c>
      <c r="N6" s="61">
        <v>2.8000000000000003</v>
      </c>
      <c r="O6" s="62">
        <v>27</v>
      </c>
      <c r="P6" s="10">
        <v>2.8357969362848943</v>
      </c>
      <c r="Q6" s="10">
        <f t="shared" si="0"/>
        <v>-21.8</v>
      </c>
      <c r="R6" s="10">
        <f t="shared" si="1"/>
        <v>17.100000000000001</v>
      </c>
      <c r="S6" s="10">
        <v>5</v>
      </c>
      <c r="T6" s="10">
        <f t="shared" si="2"/>
        <v>2.8000000000000003</v>
      </c>
      <c r="U6" s="10">
        <f t="shared" si="3"/>
        <v>14</v>
      </c>
      <c r="V6" s="10">
        <f t="shared" si="4"/>
        <v>10</v>
      </c>
      <c r="W6" s="10">
        <f t="shared" si="5"/>
        <v>9.6000000000000014</v>
      </c>
      <c r="X6" s="10">
        <f t="shared" si="6"/>
        <v>-20.399999999999999</v>
      </c>
      <c r="Y6" s="10">
        <f t="shared" si="20"/>
        <v>31.1</v>
      </c>
      <c r="Z6" s="10">
        <f t="shared" si="21"/>
        <v>15</v>
      </c>
      <c r="AA6" s="36">
        <f t="shared" si="7"/>
        <v>113</v>
      </c>
      <c r="AB6" s="10">
        <v>2.7155830000000001</v>
      </c>
      <c r="AC6" s="10">
        <v>9.9552949999999996</v>
      </c>
      <c r="AD6" s="10">
        <v>2.7734190000000001</v>
      </c>
      <c r="AE6" s="10">
        <v>1.607766</v>
      </c>
      <c r="AF6" s="39">
        <f t="shared" si="8"/>
        <v>9.5</v>
      </c>
      <c r="AG6" s="1">
        <f t="shared" si="9"/>
        <v>6.6</v>
      </c>
      <c r="AH6" s="35">
        <f t="shared" si="10"/>
        <v>2.8000000000000003</v>
      </c>
      <c r="AI6" s="35">
        <f t="shared" si="10"/>
        <v>10</v>
      </c>
      <c r="AJ6" s="35">
        <f t="shared" si="10"/>
        <v>2.8000000000000003</v>
      </c>
      <c r="AK6" s="35">
        <f t="shared" si="10"/>
        <v>1.6</v>
      </c>
      <c r="AL6" s="37">
        <f t="shared" si="11"/>
        <v>2</v>
      </c>
      <c r="AM6" s="10">
        <v>112.94750000000001</v>
      </c>
      <c r="AN6" s="10">
        <v>84.539169999999999</v>
      </c>
      <c r="AO6" s="37" t="e">
        <f>ROUNDUP(#REF!/10,2)</f>
        <v>#REF!</v>
      </c>
      <c r="AP6" s="37" t="e">
        <f t="shared" si="12"/>
        <v>#REF!</v>
      </c>
      <c r="AQ6" s="37" t="s">
        <v>34</v>
      </c>
      <c r="AR6" s="37">
        <v>3404.5</v>
      </c>
      <c r="AS6" s="37">
        <v>423.18</v>
      </c>
      <c r="AT6" s="37">
        <v>7.72</v>
      </c>
      <c r="AU6" s="10">
        <v>96.7</v>
      </c>
      <c r="AV6" s="10">
        <v>-42</v>
      </c>
      <c r="AW6" s="10">
        <v>42.5</v>
      </c>
      <c r="AX6" s="10">
        <v>44.1</v>
      </c>
      <c r="AY6" s="40">
        <f t="shared" si="13"/>
        <v>167883.56228497875</v>
      </c>
      <c r="AZ6" s="23">
        <f t="shared" si="14"/>
        <v>0.98848321688183449</v>
      </c>
      <c r="BA6" s="10" t="e">
        <f>#REF!*AI6*AH6*AJ6*AS6</f>
        <v>#REF!</v>
      </c>
      <c r="BB6" s="10" t="e">
        <f t="shared" si="15"/>
        <v>#REF!</v>
      </c>
      <c r="BC6" s="10" t="e">
        <f>(1-#REF!)*AH6*AI6*AJ6</f>
        <v>#REF!</v>
      </c>
      <c r="BD6" s="41" t="e">
        <f>MROUND(#REF!,0.1)/5</f>
        <v>#REF!</v>
      </c>
      <c r="BE6" s="38">
        <v>7.5</v>
      </c>
      <c r="BF6" s="42" t="e">
        <f t="shared" si="16"/>
        <v>#REF!</v>
      </c>
      <c r="BG6" s="43">
        <f t="shared" si="17"/>
        <v>2.8000000000000003</v>
      </c>
      <c r="BH6" s="43">
        <f t="shared" si="18"/>
        <v>2</v>
      </c>
      <c r="BI6" s="43" t="e">
        <f>CEILING((1-#REF!)*AJ6,0.2)</f>
        <v>#REF!</v>
      </c>
      <c r="BJ6" s="44" t="e">
        <f t="shared" si="19"/>
        <v>#REF!</v>
      </c>
      <c r="BK6" s="45">
        <v>1.392294219839834</v>
      </c>
      <c r="BL6" s="10">
        <f>(BK6+AH6)*(BK6+AI6)*((1/3)*BK6+AJ6)</f>
        <v>155.89283178176643</v>
      </c>
      <c r="BM6" s="46">
        <f>MROUND((BK6+AH6),0.2)</f>
        <v>4.2</v>
      </c>
      <c r="BN6" s="46">
        <f>MROUND((BK6+AI6),0.2)</f>
        <v>11.4</v>
      </c>
      <c r="BO6" s="46" t="e">
        <f>IF(MROUND(((1/3)*BK6+BG6),0.2)*BN6*BM6/BJ6&gt;1.05,MROUND(((1/3)*BK6+BG6),0.2)-0.2,MROUND(((1/3)*BK6+BG6),0.2))</f>
        <v>#REF!</v>
      </c>
      <c r="BP6" s="45" t="e">
        <f>BM6*BN6*BO6</f>
        <v>#REF!</v>
      </c>
      <c r="BQ6" s="10" t="e">
        <f>IF(BI6&lt;BO6,TRUE, FALSE)</f>
        <v>#REF!</v>
      </c>
      <c r="BR6" s="45" t="e">
        <f>IF(BC6&lt;BI6*BM6*BN6,TRUE, FALSE)</f>
        <v>#REF!</v>
      </c>
      <c r="BS6" s="10">
        <f>AA6</f>
        <v>113</v>
      </c>
      <c r="BT6" s="44" t="e">
        <f>BB6/BC6</f>
        <v>#REF!</v>
      </c>
      <c r="BU6" s="38">
        <v>315</v>
      </c>
      <c r="BV6" s="23">
        <v>0.18115766</v>
      </c>
      <c r="BW6" s="23">
        <v>0.18283218000000001</v>
      </c>
      <c r="BX6" s="23">
        <v>0.28996687999999998</v>
      </c>
      <c r="BY6" s="23">
        <v>9.1165431000000005E-2</v>
      </c>
      <c r="BZ6" s="23">
        <v>0.13473410999999999</v>
      </c>
      <c r="CA6" s="23">
        <v>0.14753279</v>
      </c>
      <c r="CB6" s="23">
        <v>0.11243751</v>
      </c>
      <c r="CC6" s="23">
        <v>8.1153220999999998E-2</v>
      </c>
      <c r="CD6" s="23">
        <v>0.12874374999999999</v>
      </c>
      <c r="CE6" s="23">
        <v>1.3706552000000001</v>
      </c>
      <c r="CF6" s="23">
        <v>1.3065138000000001</v>
      </c>
      <c r="CG6" s="23">
        <v>0.71658546000000001</v>
      </c>
      <c r="CH6" s="23">
        <v>1.2086157</v>
      </c>
      <c r="CI6" s="23">
        <v>1.1834426</v>
      </c>
      <c r="CJ6" s="23">
        <v>0.71124125000000005</v>
      </c>
      <c r="CK6" s="23">
        <v>0.77774118999999997</v>
      </c>
      <c r="CL6" s="23">
        <v>0.78687596000000004</v>
      </c>
      <c r="CM6" s="23">
        <v>0.52208226999999996</v>
      </c>
      <c r="CN6" s="23">
        <v>0.71196466999999997</v>
      </c>
      <c r="CO6" s="23">
        <v>0.69222795999999998</v>
      </c>
      <c r="CP6" s="23">
        <v>0.51461190000000001</v>
      </c>
      <c r="CQ6" s="23">
        <v>0.55499642999999999</v>
      </c>
      <c r="CR6" s="23">
        <v>0.44662800000000002</v>
      </c>
      <c r="CS6" s="23">
        <v>0.31103357999999998</v>
      </c>
      <c r="CT6" s="23">
        <v>0.29153742999999999</v>
      </c>
      <c r="CU6" s="23">
        <v>0.29657483000000001</v>
      </c>
      <c r="CV6" s="23">
        <v>0.27273576999999999</v>
      </c>
    </row>
    <row r="7" spans="1:101" s="12" customFormat="1" x14ac:dyDescent="0.35">
      <c r="A7" s="10">
        <v>308</v>
      </c>
      <c r="B7" s="35">
        <v>41.300000000000004</v>
      </c>
      <c r="C7" s="36">
        <v>0.17864239999999998</v>
      </c>
      <c r="D7" s="35">
        <v>1.2000000000000002</v>
      </c>
      <c r="E7" s="35">
        <v>7</v>
      </c>
      <c r="F7" s="35">
        <v>2</v>
      </c>
      <c r="G7" s="35">
        <v>1.8</v>
      </c>
      <c r="H7" s="37">
        <v>1.6</v>
      </c>
      <c r="I7" s="35">
        <v>420.70000000000005</v>
      </c>
      <c r="J7" s="35">
        <v>293.20000000000005</v>
      </c>
      <c r="K7" s="61">
        <v>9</v>
      </c>
      <c r="L7" s="61">
        <v>5</v>
      </c>
      <c r="M7" s="61">
        <v>15</v>
      </c>
      <c r="N7" s="61">
        <v>2</v>
      </c>
      <c r="O7" s="62">
        <v>15</v>
      </c>
      <c r="P7" s="10">
        <v>2.0134525897762705</v>
      </c>
      <c r="Q7" s="10">
        <f t="shared" si="0"/>
        <v>-11</v>
      </c>
      <c r="R7" s="10">
        <f t="shared" si="1"/>
        <v>14.4</v>
      </c>
      <c r="S7" s="10">
        <v>5</v>
      </c>
      <c r="T7" s="10">
        <f t="shared" si="2"/>
        <v>2</v>
      </c>
      <c r="U7" s="10">
        <f t="shared" si="3"/>
        <v>5</v>
      </c>
      <c r="V7" s="10">
        <f t="shared" si="4"/>
        <v>15</v>
      </c>
      <c r="W7" s="10">
        <f t="shared" si="5"/>
        <v>2.4000000000000004</v>
      </c>
      <c r="X7" s="10">
        <f t="shared" si="6"/>
        <v>-10</v>
      </c>
      <c r="Y7" s="10">
        <f t="shared" si="20"/>
        <v>19.399999999999999</v>
      </c>
      <c r="Z7" s="10">
        <f t="shared" si="21"/>
        <v>20</v>
      </c>
      <c r="AA7" s="36">
        <f t="shared" si="7"/>
        <v>148</v>
      </c>
      <c r="AB7" s="10">
        <v>1.1629940000000001</v>
      </c>
      <c r="AC7" s="10">
        <v>6.9714359999999997</v>
      </c>
      <c r="AD7" s="10">
        <v>2.0241739999999999</v>
      </c>
      <c r="AE7" s="10">
        <v>1.840177</v>
      </c>
      <c r="AF7" s="39">
        <f t="shared" si="8"/>
        <v>11</v>
      </c>
      <c r="AG7" s="1">
        <f t="shared" si="9"/>
        <v>6.8</v>
      </c>
      <c r="AH7" s="35">
        <f t="shared" si="10"/>
        <v>1.2000000000000002</v>
      </c>
      <c r="AI7" s="35">
        <f t="shared" si="10"/>
        <v>7</v>
      </c>
      <c r="AJ7" s="35">
        <f t="shared" si="10"/>
        <v>2</v>
      </c>
      <c r="AK7" s="35">
        <f t="shared" si="10"/>
        <v>1.8</v>
      </c>
      <c r="AL7" s="37">
        <f t="shared" si="11"/>
        <v>1.6</v>
      </c>
      <c r="AM7" s="10">
        <v>147.61369999999999</v>
      </c>
      <c r="AN7" s="10">
        <v>20.173539999999999</v>
      </c>
      <c r="AO7" s="37" t="e">
        <f>ROUNDUP(#REF!/10,2)</f>
        <v>#REF!</v>
      </c>
      <c r="AP7" s="37" t="e">
        <f t="shared" si="12"/>
        <v>#REF!</v>
      </c>
      <c r="AQ7" s="37" t="s">
        <v>35</v>
      </c>
      <c r="AR7" s="37"/>
      <c r="AS7" s="37"/>
      <c r="AT7" s="37"/>
      <c r="AU7" s="10">
        <v>96.7</v>
      </c>
      <c r="AV7" s="10">
        <v>-42</v>
      </c>
      <c r="AW7" s="10">
        <v>42.5</v>
      </c>
      <c r="AX7" s="10">
        <v>44.1</v>
      </c>
      <c r="AY7" s="40">
        <f t="shared" si="13"/>
        <v>339599.55740658712</v>
      </c>
      <c r="AZ7" s="23">
        <f t="shared" si="14"/>
        <v>0</v>
      </c>
      <c r="BA7" s="10" t="e">
        <f>#REF!*AI7*AH7*AJ7*AS7</f>
        <v>#REF!</v>
      </c>
      <c r="BB7" s="10" t="e">
        <f t="shared" si="15"/>
        <v>#REF!</v>
      </c>
      <c r="BC7" s="10" t="e">
        <f>(1-#REF!)*AH7*AI7*AJ7</f>
        <v>#REF!</v>
      </c>
      <c r="BD7" s="41" t="e">
        <f>MROUND(#REF!,0.1)/5</f>
        <v>#REF!</v>
      </c>
      <c r="BE7" s="38">
        <v>0</v>
      </c>
      <c r="BF7" s="42" t="e">
        <f t="shared" si="16"/>
        <v>#REF!</v>
      </c>
      <c r="BG7" s="43">
        <f t="shared" si="17"/>
        <v>2</v>
      </c>
      <c r="BH7" s="43">
        <f t="shared" si="18"/>
        <v>1.6</v>
      </c>
      <c r="BI7" s="43" t="e">
        <f>CEILING((1-#REF!)*AJ7,0.2)</f>
        <v>#REF!</v>
      </c>
      <c r="BJ7" s="44" t="e">
        <f t="shared" si="19"/>
        <v>#REF!</v>
      </c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38">
        <v>308</v>
      </c>
      <c r="BV7" s="23">
        <v>0.29946898999999999</v>
      </c>
      <c r="BW7" s="23">
        <v>0.21710639000000001</v>
      </c>
      <c r="BX7" s="23">
        <v>0.21015479000000001</v>
      </c>
      <c r="BY7" s="23">
        <v>0.26615643999999999</v>
      </c>
      <c r="BZ7" s="23">
        <v>0.24392182000000001</v>
      </c>
      <c r="CA7" s="23">
        <v>0.16734358999999999</v>
      </c>
      <c r="CB7" s="23">
        <v>0.19270316000000001</v>
      </c>
      <c r="CC7" s="23">
        <v>0.21030092</v>
      </c>
      <c r="CD7" s="23">
        <v>0.14636051999999999</v>
      </c>
      <c r="CE7" s="23">
        <v>3.9410634</v>
      </c>
      <c r="CF7" s="23">
        <v>1.6438391000000001</v>
      </c>
      <c r="CG7" s="23">
        <v>0.36892058999999999</v>
      </c>
      <c r="CH7" s="23">
        <v>3.8289053000000002</v>
      </c>
      <c r="CI7" s="23">
        <v>1.612098</v>
      </c>
      <c r="CJ7" s="23">
        <v>0.37916917</v>
      </c>
      <c r="CK7" s="23">
        <v>2.7135509999999998</v>
      </c>
      <c r="CL7" s="23">
        <v>1.218744</v>
      </c>
      <c r="CM7" s="23">
        <v>0.28351671000000001</v>
      </c>
      <c r="CN7" s="23">
        <v>1.5374110999999999</v>
      </c>
      <c r="CO7" s="23">
        <v>0.79732703999999999</v>
      </c>
      <c r="CP7" s="23">
        <v>0.34520042000000001</v>
      </c>
      <c r="CQ7" s="23">
        <v>0.34647664</v>
      </c>
      <c r="CR7" s="23">
        <v>0.23900179999999999</v>
      </c>
      <c r="CS7" s="23">
        <v>0.24298854</v>
      </c>
      <c r="CT7" s="23">
        <v>0.57125234999999996</v>
      </c>
      <c r="CU7" s="23">
        <v>0.32906812000000002</v>
      </c>
      <c r="CV7" s="23">
        <v>0.19046551</v>
      </c>
    </row>
    <row r="8" spans="1:101" s="12" customFormat="1" x14ac:dyDescent="0.35">
      <c r="A8" s="10">
        <v>436</v>
      </c>
      <c r="B8" s="35">
        <v>27</v>
      </c>
      <c r="C8" s="36">
        <v>0.11361420000000001</v>
      </c>
      <c r="D8" s="35">
        <v>1</v>
      </c>
      <c r="E8" s="35">
        <v>7</v>
      </c>
      <c r="F8" s="35">
        <v>3</v>
      </c>
      <c r="G8" s="35">
        <v>0.60000000000000009</v>
      </c>
      <c r="H8" s="37">
        <v>2.6</v>
      </c>
      <c r="I8" s="35">
        <v>425.1</v>
      </c>
      <c r="J8" s="35">
        <v>334.1</v>
      </c>
      <c r="K8" s="61">
        <v>13</v>
      </c>
      <c r="L8" s="61">
        <v>15</v>
      </c>
      <c r="M8" s="61">
        <v>5</v>
      </c>
      <c r="N8" s="61">
        <v>0.4</v>
      </c>
      <c r="O8" s="62">
        <v>19</v>
      </c>
      <c r="P8" s="10">
        <v>0.44008400509557849</v>
      </c>
      <c r="Q8" s="10">
        <f t="shared" si="0"/>
        <v>-13.4</v>
      </c>
      <c r="R8" s="10">
        <f t="shared" si="1"/>
        <v>11.4</v>
      </c>
      <c r="S8" s="10">
        <v>5</v>
      </c>
      <c r="T8" s="10">
        <f t="shared" si="2"/>
        <v>0.4</v>
      </c>
      <c r="U8" s="10">
        <f t="shared" si="3"/>
        <v>15</v>
      </c>
      <c r="V8" s="10">
        <f t="shared" si="4"/>
        <v>5</v>
      </c>
      <c r="W8" s="10">
        <f t="shared" si="5"/>
        <v>4.4000000000000004</v>
      </c>
      <c r="X8" s="10">
        <f t="shared" si="6"/>
        <v>-13.2</v>
      </c>
      <c r="Y8" s="10">
        <f t="shared" si="20"/>
        <v>26.4</v>
      </c>
      <c r="Z8" s="10">
        <f t="shared" si="21"/>
        <v>10</v>
      </c>
      <c r="AA8" s="36">
        <f t="shared" si="7"/>
        <v>152</v>
      </c>
      <c r="AB8" s="10">
        <v>0.90472140000000001</v>
      </c>
      <c r="AC8" s="10">
        <v>7.0096800000000004</v>
      </c>
      <c r="AD8" s="10">
        <v>2.9140739999999998</v>
      </c>
      <c r="AE8" s="10">
        <v>0.6581091</v>
      </c>
      <c r="AF8" s="39">
        <f t="shared" si="8"/>
        <v>11</v>
      </c>
      <c r="AG8" s="1">
        <f t="shared" si="9"/>
        <v>5.6</v>
      </c>
      <c r="AH8" s="35">
        <f t="shared" si="10"/>
        <v>1</v>
      </c>
      <c r="AI8" s="35">
        <f t="shared" si="10"/>
        <v>7</v>
      </c>
      <c r="AJ8" s="35">
        <f t="shared" si="10"/>
        <v>3</v>
      </c>
      <c r="AK8" s="35">
        <f t="shared" si="10"/>
        <v>0.60000000000000009</v>
      </c>
      <c r="AL8" s="37">
        <f t="shared" si="11"/>
        <v>2.6</v>
      </c>
      <c r="AM8" s="10">
        <v>152.0736</v>
      </c>
      <c r="AN8" s="10">
        <v>61.060859999999998</v>
      </c>
      <c r="AO8" s="37" t="e">
        <f>ROUNDUP(#REF!/10,2)</f>
        <v>#REF!</v>
      </c>
      <c r="AP8" s="37" t="e">
        <f t="shared" si="12"/>
        <v>#REF!</v>
      </c>
      <c r="AQ8" s="37" t="s">
        <v>35</v>
      </c>
      <c r="AR8" s="37"/>
      <c r="AS8" s="37"/>
      <c r="AT8" s="37"/>
      <c r="AU8" s="10">
        <v>96.7</v>
      </c>
      <c r="AV8" s="10">
        <v>-42</v>
      </c>
      <c r="AW8" s="10">
        <v>42.5</v>
      </c>
      <c r="AX8" s="10">
        <v>44.1</v>
      </c>
      <c r="AY8" s="40">
        <f t="shared" si="13"/>
        <v>253428.46153955237</v>
      </c>
      <c r="AZ8" s="23">
        <f t="shared" si="14"/>
        <v>0</v>
      </c>
      <c r="BA8" s="10" t="e">
        <f>#REF!*AI8*AH8*AJ8*AS8</f>
        <v>#REF!</v>
      </c>
      <c r="BB8" s="10" t="e">
        <f t="shared" si="15"/>
        <v>#REF!</v>
      </c>
      <c r="BC8" s="10" t="e">
        <f>(1-#REF!)*AH8*AI8*AJ8</f>
        <v>#REF!</v>
      </c>
      <c r="BD8" s="41" t="e">
        <f>MROUND(#REF!,0.1)/5</f>
        <v>#REF!</v>
      </c>
      <c r="BE8" s="38">
        <v>0</v>
      </c>
      <c r="BF8" s="42" t="e">
        <f t="shared" si="16"/>
        <v>#REF!</v>
      </c>
      <c r="BG8" s="43">
        <f t="shared" si="17"/>
        <v>3</v>
      </c>
      <c r="BH8" s="43">
        <f t="shared" si="18"/>
        <v>2.6</v>
      </c>
      <c r="BI8" s="43" t="e">
        <f>CEILING((1-#REF!)*AJ8,0.2)</f>
        <v>#REF!</v>
      </c>
      <c r="BJ8" s="44" t="e">
        <f t="shared" si="19"/>
        <v>#REF!</v>
      </c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38">
        <v>436</v>
      </c>
      <c r="BV8" s="23">
        <v>0.27677199000000002</v>
      </c>
      <c r="BW8" s="23">
        <v>0.28071895000000002</v>
      </c>
      <c r="BX8" s="23">
        <v>0.36336850999999998</v>
      </c>
      <c r="BY8" s="23">
        <v>0.27862727999999998</v>
      </c>
      <c r="BZ8" s="23">
        <v>0.17897854999999999</v>
      </c>
      <c r="CA8" s="23">
        <v>0.12414542000000001</v>
      </c>
      <c r="CB8" s="23">
        <v>8.3062805000000003E-2</v>
      </c>
      <c r="CC8" s="23">
        <v>9.5628253999999996E-2</v>
      </c>
      <c r="CD8" s="23">
        <v>0.18635292000000001</v>
      </c>
      <c r="CE8" s="23">
        <v>2.6004223999999998</v>
      </c>
      <c r="CF8" s="23">
        <v>2.5073075</v>
      </c>
      <c r="CG8" s="23">
        <v>2.2431494999999999</v>
      </c>
      <c r="CH8" s="23">
        <v>1.7130561</v>
      </c>
      <c r="CI8" s="23">
        <v>1.6534415</v>
      </c>
      <c r="CJ8" s="23">
        <v>1.4781461</v>
      </c>
      <c r="CK8" s="23">
        <v>0.81002556999999997</v>
      </c>
      <c r="CL8" s="23">
        <v>0.79944044000000003</v>
      </c>
      <c r="CM8" s="23">
        <v>0.73058688999999999</v>
      </c>
      <c r="CN8" s="23">
        <v>1.1402779000000001</v>
      </c>
      <c r="CO8" s="23">
        <v>1.1224923</v>
      </c>
      <c r="CP8" s="23">
        <v>1.0659692000000001</v>
      </c>
      <c r="CQ8" s="23">
        <v>0.81349318999999998</v>
      </c>
      <c r="CR8" s="23">
        <v>0.52993268000000004</v>
      </c>
      <c r="CS8" s="23">
        <v>0.34063798000000001</v>
      </c>
      <c r="CT8" s="23">
        <v>0.31302878000000001</v>
      </c>
      <c r="CU8" s="23">
        <v>0.31231927999999998</v>
      </c>
      <c r="CV8" s="23">
        <v>0.31032100000000001</v>
      </c>
    </row>
    <row r="9" spans="1:101" s="13" customFormat="1" x14ac:dyDescent="0.35">
      <c r="A9" s="10">
        <v>227</v>
      </c>
      <c r="B9" s="35">
        <v>39</v>
      </c>
      <c r="C9" s="36">
        <v>0.12379749999999999</v>
      </c>
      <c r="D9" s="35">
        <v>1</v>
      </c>
      <c r="E9" s="35">
        <v>7.4</v>
      </c>
      <c r="F9" s="35">
        <v>2.2000000000000002</v>
      </c>
      <c r="G9" s="35">
        <v>0.2</v>
      </c>
      <c r="H9" s="37">
        <v>2</v>
      </c>
      <c r="I9" s="35">
        <v>401.90000000000003</v>
      </c>
      <c r="J9" s="35">
        <v>284.90000000000003</v>
      </c>
      <c r="K9" s="61">
        <v>7</v>
      </c>
      <c r="L9" s="61">
        <v>17</v>
      </c>
      <c r="M9" s="61">
        <v>10</v>
      </c>
      <c r="N9" s="61">
        <v>0.8</v>
      </c>
      <c r="O9" s="62">
        <v>9</v>
      </c>
      <c r="P9" s="10">
        <v>0.87348977040685183</v>
      </c>
      <c r="Q9" s="10">
        <f t="shared" si="0"/>
        <v>-7.8</v>
      </c>
      <c r="R9" s="10">
        <f t="shared" si="1"/>
        <v>7.2</v>
      </c>
      <c r="S9" s="10">
        <v>5</v>
      </c>
      <c r="T9" s="10">
        <f t="shared" si="2"/>
        <v>0.8</v>
      </c>
      <c r="U9" s="10">
        <f t="shared" si="3"/>
        <v>17</v>
      </c>
      <c r="V9" s="10">
        <f t="shared" si="4"/>
        <v>10</v>
      </c>
      <c r="W9" s="10">
        <f t="shared" si="5"/>
        <v>1.2000000000000002</v>
      </c>
      <c r="X9" s="10">
        <f t="shared" si="6"/>
        <v>-7.4</v>
      </c>
      <c r="Y9" s="10">
        <f t="shared" si="20"/>
        <v>24.2</v>
      </c>
      <c r="Z9" s="10">
        <f t="shared" si="21"/>
        <v>15</v>
      </c>
      <c r="AA9" s="36">
        <f t="shared" si="7"/>
        <v>129</v>
      </c>
      <c r="AB9" s="10">
        <v>0.90903999999999996</v>
      </c>
      <c r="AC9" s="10">
        <v>7.4241200000000003</v>
      </c>
      <c r="AD9" s="10">
        <v>2.1432799999999999</v>
      </c>
      <c r="AE9" s="10">
        <v>0.28167920000000002</v>
      </c>
      <c r="AF9" s="39">
        <f t="shared" si="8"/>
        <v>10.8</v>
      </c>
      <c r="AG9" s="1">
        <f t="shared" si="9"/>
        <v>5.2</v>
      </c>
      <c r="AH9" s="35">
        <f t="shared" si="10"/>
        <v>1</v>
      </c>
      <c r="AI9" s="35">
        <f t="shared" si="10"/>
        <v>7.4</v>
      </c>
      <c r="AJ9" s="35">
        <f t="shared" si="10"/>
        <v>2.2000000000000002</v>
      </c>
      <c r="AK9" s="35">
        <f t="shared" si="10"/>
        <v>0.2</v>
      </c>
      <c r="AL9" s="37">
        <f t="shared" si="11"/>
        <v>2</v>
      </c>
      <c r="AM9" s="10">
        <v>128.8349</v>
      </c>
      <c r="AN9" s="10">
        <v>11.85768</v>
      </c>
      <c r="AO9" s="37" t="e">
        <f>ROUNDUP(#REF!/10,2)</f>
        <v>#REF!</v>
      </c>
      <c r="AP9" s="37" t="e">
        <f t="shared" si="12"/>
        <v>#REF!</v>
      </c>
      <c r="AQ9" s="37" t="s">
        <v>35</v>
      </c>
      <c r="AR9" s="37"/>
      <c r="AS9" s="37"/>
      <c r="AT9" s="37"/>
      <c r="AU9" s="10">
        <v>96.7</v>
      </c>
      <c r="AV9" s="10">
        <v>-42</v>
      </c>
      <c r="AW9" s="10">
        <v>42.5</v>
      </c>
      <c r="AX9" s="10">
        <v>44.1</v>
      </c>
      <c r="AY9" s="40">
        <f t="shared" si="13"/>
        <v>353285.54216797353</v>
      </c>
      <c r="AZ9" s="23">
        <f t="shared" si="14"/>
        <v>0</v>
      </c>
      <c r="BA9" s="10" t="e">
        <f>#REF!*AI9*AH9*AJ9*AS9</f>
        <v>#REF!</v>
      </c>
      <c r="BB9" s="10" t="e">
        <f t="shared" si="15"/>
        <v>#REF!</v>
      </c>
      <c r="BC9" s="10" t="e">
        <f>(1-#REF!)*AH9*AI9*AJ9</f>
        <v>#REF!</v>
      </c>
      <c r="BD9" s="41" t="e">
        <f>MROUND(#REF!,0.1)/5</f>
        <v>#REF!</v>
      </c>
      <c r="BE9" s="38">
        <v>0</v>
      </c>
      <c r="BF9" s="42" t="e">
        <f t="shared" si="16"/>
        <v>#REF!</v>
      </c>
      <c r="BG9" s="43">
        <f t="shared" si="17"/>
        <v>2.2000000000000002</v>
      </c>
      <c r="BH9" s="43">
        <f t="shared" si="18"/>
        <v>2</v>
      </c>
      <c r="BI9" s="43" t="e">
        <f>CEILING((1-#REF!)*AJ9,0.2)</f>
        <v>#REF!</v>
      </c>
      <c r="BJ9" s="44" t="e">
        <f t="shared" si="19"/>
        <v>#REF!</v>
      </c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38">
        <v>227</v>
      </c>
      <c r="BV9" s="19">
        <v>0.34712621999999999</v>
      </c>
      <c r="BW9" s="19">
        <v>0.31550112000000002</v>
      </c>
      <c r="BX9" s="19">
        <v>0.2360449</v>
      </c>
      <c r="BY9" s="19">
        <v>0.17926913</v>
      </c>
      <c r="BZ9" s="19">
        <v>0.17215018000000001</v>
      </c>
      <c r="CA9" s="19">
        <v>0.17328313000000001</v>
      </c>
      <c r="CB9" s="19">
        <v>7.7741890999999994E-2</v>
      </c>
      <c r="CC9" s="19">
        <v>8.3247028000000001E-2</v>
      </c>
      <c r="CD9" s="19">
        <v>0.17150714</v>
      </c>
      <c r="CE9" s="19">
        <v>2.3139438999999999</v>
      </c>
      <c r="CF9" s="19">
        <v>1.7550893999999999</v>
      </c>
      <c r="CG9" s="19">
        <v>0.41553655</v>
      </c>
      <c r="CH9" s="19">
        <v>7.4559302000000001</v>
      </c>
      <c r="CI9" s="19">
        <v>3.9568908</v>
      </c>
      <c r="CJ9" s="19">
        <v>0.72505759999999997</v>
      </c>
      <c r="CK9" s="19">
        <v>1.193435</v>
      </c>
      <c r="CL9" s="19">
        <v>1.0605817</v>
      </c>
      <c r="CM9" s="19">
        <v>0.39981191999999999</v>
      </c>
      <c r="CN9" s="19">
        <v>0.42170602000000001</v>
      </c>
      <c r="CO9" s="19">
        <v>0.43056055999999998</v>
      </c>
      <c r="CP9" s="19">
        <v>0.32542842999999999</v>
      </c>
      <c r="CQ9" s="19">
        <v>0.35909902999999999</v>
      </c>
      <c r="CR9" s="19">
        <v>0.42123231</v>
      </c>
      <c r="CS9" s="19">
        <v>0.32464515999999999</v>
      </c>
      <c r="CT9" s="19">
        <v>0.38223624</v>
      </c>
      <c r="CU9" s="19">
        <v>0.38305773999999998</v>
      </c>
      <c r="CV9" s="19">
        <v>0.25390846</v>
      </c>
    </row>
    <row r="10" spans="1:101" s="10" customFormat="1" x14ac:dyDescent="0.35">
      <c r="A10" s="10">
        <v>287</v>
      </c>
      <c r="B10" s="35">
        <v>31.5</v>
      </c>
      <c r="C10" s="36">
        <v>0.44835510000000001</v>
      </c>
      <c r="D10" s="35">
        <v>2</v>
      </c>
      <c r="E10" s="35">
        <v>6.8000000000000007</v>
      </c>
      <c r="F10" s="35">
        <v>2.6</v>
      </c>
      <c r="G10" s="35">
        <v>1.8</v>
      </c>
      <c r="H10" s="37">
        <v>1.6</v>
      </c>
      <c r="I10" s="35">
        <v>319.40000000000003</v>
      </c>
      <c r="J10" s="35">
        <v>364.90000000000003</v>
      </c>
      <c r="K10" s="61">
        <v>14</v>
      </c>
      <c r="L10" s="61">
        <v>11</v>
      </c>
      <c r="M10" s="61">
        <v>8</v>
      </c>
      <c r="N10" s="61">
        <v>2.4000000000000004</v>
      </c>
      <c r="O10" s="62">
        <v>7</v>
      </c>
      <c r="P10" s="10">
        <v>2.417668478177291</v>
      </c>
      <c r="Q10" s="10">
        <f t="shared" si="0"/>
        <v>-16.399999999999999</v>
      </c>
      <c r="R10" s="10">
        <f t="shared" si="1"/>
        <v>10.8</v>
      </c>
      <c r="S10" s="10">
        <v>5</v>
      </c>
      <c r="T10" s="10">
        <f t="shared" si="2"/>
        <v>2.4000000000000004</v>
      </c>
      <c r="U10" s="10">
        <f t="shared" si="3"/>
        <v>11</v>
      </c>
      <c r="V10" s="10">
        <f t="shared" si="4"/>
        <v>8</v>
      </c>
      <c r="W10" s="10">
        <f t="shared" si="5"/>
        <v>1.8</v>
      </c>
      <c r="X10" s="10">
        <f t="shared" si="6"/>
        <v>-15.2</v>
      </c>
      <c r="Y10" s="10">
        <f t="shared" si="20"/>
        <v>21.8</v>
      </c>
      <c r="Z10" s="10">
        <f t="shared" si="21"/>
        <v>13</v>
      </c>
      <c r="AA10" s="36">
        <f t="shared" si="7"/>
        <v>46</v>
      </c>
      <c r="AB10" s="10">
        <v>2.0461740000000002</v>
      </c>
      <c r="AC10" s="10">
        <v>6.7905730000000002</v>
      </c>
      <c r="AD10" s="10">
        <v>2.6755879999999999</v>
      </c>
      <c r="AE10" s="10">
        <v>1.8537330000000001</v>
      </c>
      <c r="AF10" s="39">
        <f t="shared" si="8"/>
        <v>11.1</v>
      </c>
      <c r="AG10" s="1">
        <f t="shared" si="9"/>
        <v>6.8</v>
      </c>
      <c r="AH10" s="35">
        <f t="shared" si="10"/>
        <v>2</v>
      </c>
      <c r="AI10" s="35">
        <f t="shared" si="10"/>
        <v>6.8000000000000007</v>
      </c>
      <c r="AJ10" s="35">
        <f t="shared" si="10"/>
        <v>2.6</v>
      </c>
      <c r="AK10" s="35">
        <f t="shared" si="10"/>
        <v>1.8</v>
      </c>
      <c r="AL10" s="37">
        <f t="shared" si="11"/>
        <v>1.6</v>
      </c>
      <c r="AM10" s="10">
        <v>46.308590000000002</v>
      </c>
      <c r="AN10" s="10">
        <v>91.845749999999995</v>
      </c>
      <c r="AO10" s="37" t="e">
        <f>ROUNDUP(#REF!/10,2)</f>
        <v>#REF!</v>
      </c>
      <c r="AP10" s="37" t="e">
        <f t="shared" si="12"/>
        <v>#REF!</v>
      </c>
      <c r="AQ10" s="37" t="s">
        <v>34</v>
      </c>
      <c r="AR10" s="37">
        <v>4584.1000000000004</v>
      </c>
      <c r="AS10" s="37">
        <v>372.2</v>
      </c>
      <c r="AT10" s="37">
        <v>13.49</v>
      </c>
      <c r="AU10" s="10">
        <v>96.7</v>
      </c>
      <c r="AV10" s="10">
        <v>-42</v>
      </c>
      <c r="AW10" s="10">
        <v>42.5</v>
      </c>
      <c r="AX10" s="10">
        <v>44.1</v>
      </c>
      <c r="AY10" s="40">
        <f t="shared" si="13"/>
        <v>118100.58338803578</v>
      </c>
      <c r="AZ10" s="23">
        <f t="shared" si="14"/>
        <v>0.99996276857840316</v>
      </c>
      <c r="BA10" s="10" t="e">
        <f>#REF!*AI10*AH10*AJ10*AS10</f>
        <v>#REF!</v>
      </c>
      <c r="BB10" s="10" t="e">
        <f t="shared" si="15"/>
        <v>#REF!</v>
      </c>
      <c r="BC10" s="10" t="e">
        <f>(1-#REF!)*AH10*AI10*AJ10</f>
        <v>#REF!</v>
      </c>
      <c r="BD10" s="41" t="e">
        <f>MROUND(#REF!,0.1)/5</f>
        <v>#REF!</v>
      </c>
      <c r="BE10" s="38">
        <v>12.1</v>
      </c>
      <c r="BF10" s="42" t="e">
        <f t="shared" si="16"/>
        <v>#REF!</v>
      </c>
      <c r="BG10" s="43">
        <f t="shared" si="17"/>
        <v>2.6</v>
      </c>
      <c r="BH10" s="43">
        <f t="shared" si="18"/>
        <v>1.6</v>
      </c>
      <c r="BI10" s="43" t="e">
        <f>CEILING((1-#REF!)*AJ10,0.2)</f>
        <v>#REF!</v>
      </c>
      <c r="BJ10" s="44" t="e">
        <f t="shared" si="19"/>
        <v>#REF!</v>
      </c>
      <c r="BK10" s="45">
        <v>0.48894420722935389</v>
      </c>
      <c r="BL10" s="10">
        <f>(BK10+AH10)*(BK10+AI10)*((1/3)*BK10+AJ10)</f>
        <v>50.125388206546404</v>
      </c>
      <c r="BM10" s="46">
        <f>MROUND((BK10+AH10),0.2)</f>
        <v>2.4000000000000004</v>
      </c>
      <c r="BN10" s="46">
        <f>MROUND((BK10+AI10),0.2)</f>
        <v>7.2</v>
      </c>
      <c r="BO10" s="46" t="e">
        <f>IF(MROUND(((1/3)*BK10+BG10),0.2)*BN10*BM10/BJ10&gt;1.05,MROUND(((1/3)*BK10+BG10),0.2)-0.2,MROUND(((1/3)*BK10+BG10),0.2))</f>
        <v>#REF!</v>
      </c>
      <c r="BP10" s="45" t="e">
        <f>BM10*BN10*BO10</f>
        <v>#REF!</v>
      </c>
      <c r="BQ10" s="10" t="e">
        <f>IF(BI10&lt;BO10,TRUE, FALSE)</f>
        <v>#REF!</v>
      </c>
      <c r="BR10" s="45" t="e">
        <f>IF(BC10&lt;BI10*BM10*BN10,TRUE, FALSE)</f>
        <v>#REF!</v>
      </c>
      <c r="BS10" s="10">
        <f>AA10</f>
        <v>46</v>
      </c>
      <c r="BT10" s="44" t="e">
        <f>BB10/BC10</f>
        <v>#REF!</v>
      </c>
      <c r="BU10" s="38">
        <v>287</v>
      </c>
      <c r="BV10" s="23">
        <v>0.26372783999999999</v>
      </c>
      <c r="BW10" s="23">
        <v>0.27145713999999999</v>
      </c>
      <c r="BX10" s="23">
        <v>0.28408253</v>
      </c>
      <c r="BY10" s="23">
        <v>0.17832366999999999</v>
      </c>
      <c r="BZ10" s="23">
        <v>0.25145504000000002</v>
      </c>
      <c r="CA10" s="23">
        <v>0.16170439</v>
      </c>
      <c r="CB10" s="23">
        <v>0.1574516</v>
      </c>
      <c r="CC10" s="23">
        <v>0.12929781000000001</v>
      </c>
      <c r="CD10" s="23">
        <v>0.20343470999999999</v>
      </c>
      <c r="CE10" s="23">
        <v>3.2478479999999998</v>
      </c>
      <c r="CF10" s="23">
        <v>3.0405392999999998</v>
      </c>
      <c r="CG10" s="23">
        <v>2.3794997000000002</v>
      </c>
      <c r="CH10" s="23">
        <v>2.1080914000000002</v>
      </c>
      <c r="CI10" s="23">
        <v>1.9611616000000001</v>
      </c>
      <c r="CJ10" s="23">
        <v>1.2460735000000001</v>
      </c>
      <c r="CK10" s="23">
        <v>1.5834457</v>
      </c>
      <c r="CL10" s="23">
        <v>1.5222667000000001</v>
      </c>
      <c r="CM10" s="23">
        <v>1.1861074</v>
      </c>
      <c r="CN10" s="23">
        <v>1.298908</v>
      </c>
      <c r="CO10" s="23">
        <v>1.2583982</v>
      </c>
      <c r="CP10" s="23">
        <v>1.1828689999999999</v>
      </c>
      <c r="CQ10" s="23">
        <v>0.88231057000000002</v>
      </c>
      <c r="CR10" s="23">
        <v>0.38076743000000002</v>
      </c>
      <c r="CS10" s="23">
        <v>0.38694098999999998</v>
      </c>
      <c r="CT10" s="23">
        <v>0.43978050000000002</v>
      </c>
      <c r="CU10" s="23">
        <v>0.43634769000000001</v>
      </c>
      <c r="CV10" s="23">
        <v>0.43383338999999999</v>
      </c>
    </row>
    <row r="11" spans="1:101" s="13" customFormat="1" x14ac:dyDescent="0.35">
      <c r="A11" s="10">
        <v>163</v>
      </c>
      <c r="B11" s="35">
        <v>18.100000000000001</v>
      </c>
      <c r="C11" s="36">
        <v>0.255907</v>
      </c>
      <c r="D11" s="35">
        <v>2</v>
      </c>
      <c r="E11" s="35">
        <v>6.4</v>
      </c>
      <c r="F11" s="35">
        <v>2.8000000000000003</v>
      </c>
      <c r="G11" s="35">
        <v>1</v>
      </c>
      <c r="H11" s="37">
        <v>2.2000000000000002</v>
      </c>
      <c r="I11" s="35">
        <v>440.40000000000003</v>
      </c>
      <c r="J11" s="35">
        <v>359.90000000000003</v>
      </c>
      <c r="K11" s="61">
        <v>15</v>
      </c>
      <c r="L11" s="61">
        <v>17</v>
      </c>
      <c r="M11" s="61">
        <v>5</v>
      </c>
      <c r="N11" s="61">
        <v>2.8000000000000003</v>
      </c>
      <c r="O11" s="62">
        <v>8</v>
      </c>
      <c r="P11" s="10">
        <v>2.7058802721522328</v>
      </c>
      <c r="Q11" s="10">
        <f t="shared" si="0"/>
        <v>-17.8</v>
      </c>
      <c r="R11" s="10">
        <f t="shared" si="1"/>
        <v>8.1999999999999993</v>
      </c>
      <c r="S11" s="10">
        <v>5</v>
      </c>
      <c r="T11" s="10">
        <f t="shared" si="2"/>
        <v>2.8000000000000003</v>
      </c>
      <c r="U11" s="10">
        <f t="shared" si="3"/>
        <v>17</v>
      </c>
      <c r="V11" s="10">
        <f t="shared" si="4"/>
        <v>5</v>
      </c>
      <c r="W11" s="10">
        <f t="shared" si="5"/>
        <v>2.2000000000000002</v>
      </c>
      <c r="X11" s="10">
        <f t="shared" si="6"/>
        <v>-16.399999999999999</v>
      </c>
      <c r="Y11" s="10">
        <f t="shared" si="20"/>
        <v>25.2</v>
      </c>
      <c r="Z11" s="10">
        <f t="shared" si="21"/>
        <v>10</v>
      </c>
      <c r="AA11" s="36">
        <f t="shared" si="7"/>
        <v>167</v>
      </c>
      <c r="AB11" s="10">
        <v>1.980008</v>
      </c>
      <c r="AC11" s="10">
        <v>6.4108140000000002</v>
      </c>
      <c r="AD11" s="10">
        <v>2.8984909999999999</v>
      </c>
      <c r="AE11" s="10">
        <v>0.93543469999999995</v>
      </c>
      <c r="AF11" s="39">
        <f t="shared" si="8"/>
        <v>11.3</v>
      </c>
      <c r="AG11" s="1">
        <f t="shared" si="9"/>
        <v>6</v>
      </c>
      <c r="AH11" s="35">
        <f t="shared" si="10"/>
        <v>2</v>
      </c>
      <c r="AI11" s="35">
        <f t="shared" si="10"/>
        <v>6.4</v>
      </c>
      <c r="AJ11" s="35">
        <f t="shared" si="10"/>
        <v>2.8000000000000003</v>
      </c>
      <c r="AK11" s="35">
        <f t="shared" si="10"/>
        <v>1</v>
      </c>
      <c r="AL11" s="37">
        <f t="shared" si="11"/>
        <v>2.2000000000000002</v>
      </c>
      <c r="AM11" s="10">
        <v>167.37520000000001</v>
      </c>
      <c r="AN11" s="10">
        <v>86.826239999999999</v>
      </c>
      <c r="AO11" s="37" t="e">
        <f>ROUNDUP(#REF!/10,2)</f>
        <v>#REF!</v>
      </c>
      <c r="AP11" s="37" t="e">
        <f t="shared" si="12"/>
        <v>#REF!</v>
      </c>
      <c r="AQ11" s="37" t="s">
        <v>34</v>
      </c>
      <c r="AR11" s="37">
        <v>3143.8</v>
      </c>
      <c r="AS11" s="37">
        <v>443.81</v>
      </c>
      <c r="AT11" s="37">
        <v>5.66</v>
      </c>
      <c r="AU11" s="10">
        <v>96.7</v>
      </c>
      <c r="AV11" s="10">
        <v>-42</v>
      </c>
      <c r="AW11" s="10">
        <v>42.5</v>
      </c>
      <c r="AX11" s="10">
        <v>44.1</v>
      </c>
      <c r="AY11" s="40">
        <f t="shared" si="13"/>
        <v>155007.99065907195</v>
      </c>
      <c r="AZ11" s="23">
        <f t="shared" si="14"/>
        <v>0.99079337087686814</v>
      </c>
      <c r="BA11" s="10" t="e">
        <f>#REF!*AI11*AH11*AJ11*AS11</f>
        <v>#REF!</v>
      </c>
      <c r="BB11" s="10" t="e">
        <f t="shared" si="15"/>
        <v>#REF!</v>
      </c>
      <c r="BC11" s="10" t="e">
        <f>(1-#REF!)*AH11*AI11*AJ11</f>
        <v>#REF!</v>
      </c>
      <c r="BD11" s="41" t="e">
        <f>MROUND(#REF!,0.1)/5</f>
        <v>#REF!</v>
      </c>
      <c r="BE11" s="38">
        <v>5.6</v>
      </c>
      <c r="BF11" s="42" t="e">
        <f t="shared" si="16"/>
        <v>#REF!</v>
      </c>
      <c r="BG11" s="43">
        <f t="shared" si="17"/>
        <v>2.8000000000000003</v>
      </c>
      <c r="BH11" s="43">
        <f t="shared" si="18"/>
        <v>2.2000000000000002</v>
      </c>
      <c r="BI11" s="43" t="e">
        <f>CEILING((1-#REF!)*AJ11,0.2)</f>
        <v>#REF!</v>
      </c>
      <c r="BJ11" s="44" t="e">
        <f t="shared" si="19"/>
        <v>#REF!</v>
      </c>
      <c r="BK11" s="45">
        <v>1.169917562681825</v>
      </c>
      <c r="BL11" s="10">
        <f>(BK11+AH11)*(BK11+AI11)*((1/3)*BK11+AJ11)</f>
        <v>76.546627280664893</v>
      </c>
      <c r="BM11" s="46">
        <f>MROUND((BK11+AH11),0.2)</f>
        <v>3.2</v>
      </c>
      <c r="BN11" s="46">
        <f>MROUND((BK11+AI11),0.2)</f>
        <v>7.6000000000000005</v>
      </c>
      <c r="BO11" s="46" t="e">
        <f>IF(MROUND(((1/3)*BK11+BG11),0.2)*BN11*BM11/BJ11&gt;1.05,MROUND(((1/3)*BK11+BG11),0.2)-0.2,MROUND(((1/3)*BK11+BG11),0.2))</f>
        <v>#REF!</v>
      </c>
      <c r="BP11" s="45" t="e">
        <f>BM11*BN11*BO11</f>
        <v>#REF!</v>
      </c>
      <c r="BQ11" s="10" t="e">
        <f>IF(BI11&lt;BO11,TRUE, FALSE)</f>
        <v>#REF!</v>
      </c>
      <c r="BR11" s="45" t="e">
        <f>IF(BC11&lt;BI11*BM11*BN11,TRUE, FALSE)</f>
        <v>#REF!</v>
      </c>
      <c r="BS11" s="10">
        <f>AA11</f>
        <v>167</v>
      </c>
      <c r="BT11" s="44" t="e">
        <f>BB11/BC11</f>
        <v>#REF!</v>
      </c>
      <c r="BU11" s="38">
        <v>163</v>
      </c>
      <c r="BV11" s="19">
        <v>0.21993135999999999</v>
      </c>
      <c r="BW11" s="19">
        <v>0.22228721000000001</v>
      </c>
      <c r="BX11" s="19">
        <v>0.35867663999999999</v>
      </c>
      <c r="BY11" s="19">
        <v>0.17044862</v>
      </c>
      <c r="BZ11" s="19">
        <v>0.17725183</v>
      </c>
      <c r="CA11" s="19">
        <v>0.11311197000000001</v>
      </c>
      <c r="CB11" s="19">
        <v>0.11561130999999999</v>
      </c>
      <c r="CC11" s="19">
        <v>0.12736641000000001</v>
      </c>
      <c r="CD11" s="19">
        <v>0.11653268</v>
      </c>
      <c r="CE11" s="19">
        <v>1.2521176000000001</v>
      </c>
      <c r="CF11" s="19">
        <v>1.2357503000000001</v>
      </c>
      <c r="CG11" s="19">
        <v>1.0409002999999999</v>
      </c>
      <c r="CH11" s="19">
        <v>1.4897349</v>
      </c>
      <c r="CI11" s="19">
        <v>1.4602758</v>
      </c>
      <c r="CJ11" s="19">
        <v>1.2025013</v>
      </c>
      <c r="CK11" s="19">
        <v>0.98804992000000003</v>
      </c>
      <c r="CL11" s="19">
        <v>0.98381591000000002</v>
      </c>
      <c r="CM11" s="19">
        <v>0.80739242</v>
      </c>
      <c r="CN11" s="19">
        <v>0.86665744</v>
      </c>
      <c r="CO11" s="19">
        <v>0.85870462999999997</v>
      </c>
      <c r="CP11" s="19">
        <v>0.80191730999999999</v>
      </c>
      <c r="CQ11" s="19">
        <v>0.61833285999999998</v>
      </c>
      <c r="CR11" s="19">
        <v>0.38258808999999999</v>
      </c>
      <c r="CS11" s="19">
        <v>0.34732571000000001</v>
      </c>
      <c r="CT11" s="19">
        <v>0.30828723000000002</v>
      </c>
      <c r="CU11" s="19">
        <v>0.30896285000000001</v>
      </c>
      <c r="CV11" s="19">
        <v>0.35386410000000001</v>
      </c>
    </row>
    <row r="12" spans="1:101" s="13" customFormat="1" x14ac:dyDescent="0.35">
      <c r="A12" s="10">
        <v>396</v>
      </c>
      <c r="B12" s="35">
        <v>41.6</v>
      </c>
      <c r="C12" s="36">
        <v>0.38154510000000003</v>
      </c>
      <c r="D12" s="35">
        <v>1</v>
      </c>
      <c r="E12" s="35">
        <v>6.8000000000000007</v>
      </c>
      <c r="F12" s="35">
        <v>2.6</v>
      </c>
      <c r="G12" s="35">
        <v>1.6</v>
      </c>
      <c r="H12" s="37">
        <v>1.6</v>
      </c>
      <c r="I12" s="35">
        <v>326.40000000000003</v>
      </c>
      <c r="J12" s="35">
        <v>321.20000000000005</v>
      </c>
      <c r="K12" s="61">
        <v>17</v>
      </c>
      <c r="L12" s="61">
        <v>15</v>
      </c>
      <c r="M12" s="61">
        <v>4</v>
      </c>
      <c r="N12" s="61">
        <v>2.2000000000000002</v>
      </c>
      <c r="O12" s="62">
        <v>25</v>
      </c>
      <c r="P12" s="10">
        <v>2.1136008293440867</v>
      </c>
      <c r="Q12" s="10">
        <f t="shared" si="0"/>
        <v>-19.2</v>
      </c>
      <c r="R12" s="10">
        <f t="shared" si="1"/>
        <v>15</v>
      </c>
      <c r="S12" s="10">
        <v>5</v>
      </c>
      <c r="T12" s="10">
        <f t="shared" si="2"/>
        <v>2.2000000000000002</v>
      </c>
      <c r="U12" s="10">
        <f t="shared" si="3"/>
        <v>15</v>
      </c>
      <c r="V12" s="10">
        <f t="shared" si="4"/>
        <v>4</v>
      </c>
      <c r="W12" s="10">
        <f t="shared" si="5"/>
        <v>8</v>
      </c>
      <c r="X12" s="10">
        <f t="shared" si="6"/>
        <v>-18.100000000000001</v>
      </c>
      <c r="Y12" s="10">
        <f t="shared" si="20"/>
        <v>30</v>
      </c>
      <c r="Z12" s="10">
        <f t="shared" si="21"/>
        <v>9</v>
      </c>
      <c r="AA12" s="36">
        <f t="shared" si="7"/>
        <v>53</v>
      </c>
      <c r="AB12" s="10">
        <v>1.0904020000000001</v>
      </c>
      <c r="AC12" s="10">
        <v>6.867216</v>
      </c>
      <c r="AD12" s="10">
        <v>2.6010409999999999</v>
      </c>
      <c r="AE12" s="10">
        <v>1.580543</v>
      </c>
      <c r="AF12" s="39">
        <f t="shared" si="8"/>
        <v>11.1</v>
      </c>
      <c r="AG12" s="1">
        <f t="shared" si="9"/>
        <v>6.6</v>
      </c>
      <c r="AH12" s="35">
        <f t="shared" si="10"/>
        <v>1</v>
      </c>
      <c r="AI12" s="35">
        <f t="shared" si="10"/>
        <v>6.8000000000000007</v>
      </c>
      <c r="AJ12" s="35">
        <f t="shared" si="10"/>
        <v>2.6</v>
      </c>
      <c r="AK12" s="35">
        <f t="shared" si="10"/>
        <v>1.6</v>
      </c>
      <c r="AL12" s="37">
        <f t="shared" si="11"/>
        <v>1.6</v>
      </c>
      <c r="AM12" s="10">
        <v>53.396949999999997</v>
      </c>
      <c r="AN12" s="10">
        <v>48.146740000000001</v>
      </c>
      <c r="AO12" s="37" t="e">
        <f>ROUNDUP(#REF!/10,2)</f>
        <v>#REF!</v>
      </c>
      <c r="AP12" s="37" t="e">
        <f t="shared" si="12"/>
        <v>#REF!</v>
      </c>
      <c r="AQ12" s="37" t="s">
        <v>35</v>
      </c>
      <c r="AR12" s="37"/>
      <c r="AS12" s="37"/>
      <c r="AT12" s="37"/>
      <c r="AU12" s="10">
        <v>96.7</v>
      </c>
      <c r="AV12" s="10">
        <v>-42</v>
      </c>
      <c r="AW12" s="10">
        <v>42.5</v>
      </c>
      <c r="AX12" s="10">
        <v>44.1</v>
      </c>
      <c r="AY12" s="40">
        <f t="shared" si="13"/>
        <v>285291.550192116</v>
      </c>
      <c r="AZ12" s="23">
        <f t="shared" si="14"/>
        <v>0</v>
      </c>
      <c r="BA12" s="10" t="e">
        <f>#REF!*AI12*AH12*AJ12*AS12</f>
        <v>#REF!</v>
      </c>
      <c r="BB12" s="10" t="e">
        <f t="shared" si="15"/>
        <v>#REF!</v>
      </c>
      <c r="BC12" s="10" t="e">
        <f>(1-#REF!)*AH12*AI12*AJ12</f>
        <v>#REF!</v>
      </c>
      <c r="BD12" s="41" t="e">
        <f>MROUND(#REF!,0.1)/5</f>
        <v>#REF!</v>
      </c>
      <c r="BE12" s="38">
        <v>0</v>
      </c>
      <c r="BF12" s="42" t="e">
        <f t="shared" si="16"/>
        <v>#REF!</v>
      </c>
      <c r="BG12" s="43">
        <f t="shared" si="17"/>
        <v>2.6</v>
      </c>
      <c r="BH12" s="43">
        <f t="shared" si="18"/>
        <v>1.6</v>
      </c>
      <c r="BI12" s="43" t="e">
        <f>CEILING((1-#REF!)*AJ12,0.2)</f>
        <v>#REF!</v>
      </c>
      <c r="BJ12" s="44" t="e">
        <f t="shared" si="19"/>
        <v>#REF!</v>
      </c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38">
        <v>396</v>
      </c>
      <c r="BV12" s="19">
        <v>0.16184709999999999</v>
      </c>
      <c r="BW12" s="19">
        <v>0.16197452000000001</v>
      </c>
      <c r="BX12" s="19">
        <v>0.19315341</v>
      </c>
      <c r="BY12" s="19">
        <v>0.18654900999999999</v>
      </c>
      <c r="BZ12" s="19">
        <v>0.11948602</v>
      </c>
      <c r="CA12" s="19">
        <v>0.10620892999999999</v>
      </c>
      <c r="CB12" s="19">
        <v>0.12884760000000001</v>
      </c>
      <c r="CC12" s="19">
        <v>0.1129657</v>
      </c>
      <c r="CD12" s="19">
        <v>9.1885022999999996E-2</v>
      </c>
      <c r="CE12" s="19">
        <v>1.1943836000000001</v>
      </c>
      <c r="CF12" s="19">
        <v>1.1801865</v>
      </c>
      <c r="CG12" s="19">
        <v>1.1251059999999999</v>
      </c>
      <c r="CH12" s="19">
        <v>0.94647895999999998</v>
      </c>
      <c r="CI12" s="19">
        <v>0.94008124000000004</v>
      </c>
      <c r="CJ12" s="19">
        <v>0.89949095000000001</v>
      </c>
      <c r="CK12" s="19">
        <v>0.51765852999999995</v>
      </c>
      <c r="CL12" s="19">
        <v>0.51551621999999997</v>
      </c>
      <c r="CM12" s="19">
        <v>0.45022972999999999</v>
      </c>
      <c r="CN12" s="19">
        <v>0.63776474999999999</v>
      </c>
      <c r="CO12" s="19">
        <v>0.63319546000000004</v>
      </c>
      <c r="CP12" s="19">
        <v>0.60578054000000003</v>
      </c>
      <c r="CQ12" s="19">
        <v>0.49482134</v>
      </c>
      <c r="CR12" s="19">
        <v>0.35372320000000002</v>
      </c>
      <c r="CS12" s="19">
        <v>0.23259442</v>
      </c>
      <c r="CT12" s="19">
        <v>0.17349795000000001</v>
      </c>
      <c r="CU12" s="19">
        <v>0.17315121999999999</v>
      </c>
      <c r="CV12" s="19">
        <v>0.20052689000000001</v>
      </c>
    </row>
    <row r="13" spans="1:101" s="13" customFormat="1" x14ac:dyDescent="0.35">
      <c r="A13" s="10">
        <v>477</v>
      </c>
      <c r="B13" s="35">
        <v>40.1</v>
      </c>
      <c r="C13" s="36">
        <v>0.40485599999999999</v>
      </c>
      <c r="D13" s="35">
        <v>1.2000000000000002</v>
      </c>
      <c r="E13" s="35">
        <v>5.2</v>
      </c>
      <c r="F13" s="35">
        <v>2.8000000000000003</v>
      </c>
      <c r="G13" s="35">
        <v>2</v>
      </c>
      <c r="H13" s="37">
        <v>1.6</v>
      </c>
      <c r="I13" s="35">
        <v>444.40000000000003</v>
      </c>
      <c r="J13" s="35">
        <v>361.8</v>
      </c>
      <c r="K13" s="61">
        <v>20</v>
      </c>
      <c r="L13" s="61">
        <v>9</v>
      </c>
      <c r="M13" s="61">
        <v>8</v>
      </c>
      <c r="N13" s="61">
        <v>1.2000000000000002</v>
      </c>
      <c r="O13" s="62">
        <v>30</v>
      </c>
      <c r="P13" s="10">
        <v>1.1372474904547634</v>
      </c>
      <c r="Q13" s="10">
        <f t="shared" si="0"/>
        <v>-21.2</v>
      </c>
      <c r="R13" s="10">
        <f t="shared" si="1"/>
        <v>21.6</v>
      </c>
      <c r="S13" s="10">
        <v>5</v>
      </c>
      <c r="T13" s="10">
        <f t="shared" si="2"/>
        <v>1.2000000000000002</v>
      </c>
      <c r="U13" s="10">
        <f t="shared" si="3"/>
        <v>9</v>
      </c>
      <c r="V13" s="10">
        <f t="shared" si="4"/>
        <v>8</v>
      </c>
      <c r="W13" s="10">
        <f t="shared" si="5"/>
        <v>11.600000000000001</v>
      </c>
      <c r="X13" s="10">
        <f t="shared" si="6"/>
        <v>-20.6</v>
      </c>
      <c r="Y13" s="10">
        <f t="shared" si="20"/>
        <v>30.6</v>
      </c>
      <c r="Z13" s="10">
        <f t="shared" si="21"/>
        <v>13</v>
      </c>
      <c r="AA13" s="36">
        <f t="shared" si="7"/>
        <v>171</v>
      </c>
      <c r="AB13" s="10">
        <v>1.2430330000000001</v>
      </c>
      <c r="AC13" s="10">
        <v>5.174436</v>
      </c>
      <c r="AD13" s="10">
        <v>2.780383</v>
      </c>
      <c r="AE13" s="10">
        <v>1.929983</v>
      </c>
      <c r="AF13" s="39">
        <f t="shared" si="8"/>
        <v>11.9</v>
      </c>
      <c r="AG13" s="1">
        <f t="shared" si="9"/>
        <v>7</v>
      </c>
      <c r="AH13" s="35">
        <f t="shared" si="10"/>
        <v>1.2000000000000002</v>
      </c>
      <c r="AI13" s="35">
        <f t="shared" si="10"/>
        <v>5.2</v>
      </c>
      <c r="AJ13" s="35">
        <f t="shared" si="10"/>
        <v>2.8000000000000003</v>
      </c>
      <c r="AK13" s="35">
        <f t="shared" si="10"/>
        <v>2</v>
      </c>
      <c r="AL13" s="37">
        <f t="shared" si="11"/>
        <v>1.6</v>
      </c>
      <c r="AM13" s="10">
        <v>171.3646</v>
      </c>
      <c r="AN13" s="10">
        <v>88.734790000000004</v>
      </c>
      <c r="AO13" s="37" t="e">
        <f>ROUNDUP(#REF!/10,2)</f>
        <v>#REF!</v>
      </c>
      <c r="AP13" s="37" t="e">
        <f t="shared" si="12"/>
        <v>#REF!</v>
      </c>
      <c r="AQ13" s="37" t="s">
        <v>35</v>
      </c>
      <c r="AR13" s="37"/>
      <c r="AS13" s="37"/>
      <c r="AT13" s="37"/>
      <c r="AU13" s="10">
        <v>96.7</v>
      </c>
      <c r="AV13" s="10">
        <v>-42</v>
      </c>
      <c r="AW13" s="10">
        <v>42.5</v>
      </c>
      <c r="AX13" s="10">
        <v>44.1</v>
      </c>
      <c r="AY13" s="40">
        <f t="shared" si="13"/>
        <v>142766.33238350844</v>
      </c>
      <c r="AZ13" s="23">
        <f t="shared" si="14"/>
        <v>0</v>
      </c>
      <c r="BA13" s="10" t="e">
        <f>#REF!*AI13*AH13*AJ13*AS13</f>
        <v>#REF!</v>
      </c>
      <c r="BB13" s="10" t="e">
        <f t="shared" si="15"/>
        <v>#REF!</v>
      </c>
      <c r="BC13" s="10" t="e">
        <f>(1-#REF!)*AH13*AI13*AJ13</f>
        <v>#REF!</v>
      </c>
      <c r="BD13" s="41" t="e">
        <f>MROUND(#REF!,0.1)/5</f>
        <v>#REF!</v>
      </c>
      <c r="BE13" s="38">
        <v>0</v>
      </c>
      <c r="BF13" s="42" t="e">
        <f t="shared" si="16"/>
        <v>#REF!</v>
      </c>
      <c r="BG13" s="43">
        <f t="shared" si="17"/>
        <v>2.8000000000000003</v>
      </c>
      <c r="BH13" s="43">
        <f t="shared" si="18"/>
        <v>1.6</v>
      </c>
      <c r="BI13" s="43" t="e">
        <f>CEILING((1-#REF!)*AJ13,0.2)</f>
        <v>#REF!</v>
      </c>
      <c r="BJ13" s="44" t="e">
        <f t="shared" si="19"/>
        <v>#REF!</v>
      </c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38">
        <v>477</v>
      </c>
      <c r="BV13" s="19">
        <v>0.14010659</v>
      </c>
      <c r="BW13" s="19">
        <v>0.13974422</v>
      </c>
      <c r="BX13" s="19">
        <v>0.14869951000000001</v>
      </c>
      <c r="BY13" s="19">
        <v>6.5400705000000003E-2</v>
      </c>
      <c r="BZ13" s="19">
        <v>6.4645364999999996E-2</v>
      </c>
      <c r="CA13" s="19">
        <v>7.4142948E-2</v>
      </c>
      <c r="CB13" s="19">
        <v>5.9607476E-2</v>
      </c>
      <c r="CC13" s="19">
        <v>6.8277799E-2</v>
      </c>
      <c r="CD13" s="19">
        <v>9.7991629999999996E-2</v>
      </c>
      <c r="CE13" s="19">
        <v>0.56050997999999996</v>
      </c>
      <c r="CF13" s="19">
        <v>0.54627210000000004</v>
      </c>
      <c r="CG13" s="19">
        <v>0.47480470000000002</v>
      </c>
      <c r="CH13" s="19">
        <v>0.57878417000000004</v>
      </c>
      <c r="CI13" s="19">
        <v>0.56784171000000006</v>
      </c>
      <c r="CJ13" s="19">
        <v>0.50399207999999995</v>
      </c>
      <c r="CK13" s="19">
        <v>0.36575815</v>
      </c>
      <c r="CL13" s="19">
        <v>0.35982573000000001</v>
      </c>
      <c r="CM13" s="19">
        <v>0.31732055999999997</v>
      </c>
      <c r="CN13" s="19">
        <v>0.41794651999999999</v>
      </c>
      <c r="CO13" s="19">
        <v>0.40926965999999998</v>
      </c>
      <c r="CP13" s="19">
        <v>0.37103670999999999</v>
      </c>
      <c r="CQ13" s="19">
        <v>0.25389289999999998</v>
      </c>
      <c r="CR13" s="19">
        <v>0.21727188</v>
      </c>
      <c r="CS13" s="19">
        <v>0.16866212999999999</v>
      </c>
      <c r="CT13" s="19">
        <v>0.16480199000000001</v>
      </c>
      <c r="CU13" s="19">
        <v>0.16326300999999999</v>
      </c>
      <c r="CV13" s="19">
        <v>0.1634495</v>
      </c>
    </row>
    <row r="14" spans="1:101" s="13" customFormat="1" x14ac:dyDescent="0.35">
      <c r="A14" s="10">
        <v>147</v>
      </c>
      <c r="B14" s="35">
        <v>34.300000000000004</v>
      </c>
      <c r="C14" s="36">
        <v>0.39721760000000006</v>
      </c>
      <c r="D14" s="35">
        <v>0.8</v>
      </c>
      <c r="E14" s="35">
        <v>6</v>
      </c>
      <c r="F14" s="35">
        <v>3</v>
      </c>
      <c r="G14" s="35">
        <v>0.2</v>
      </c>
      <c r="H14" s="37">
        <v>2</v>
      </c>
      <c r="I14" s="35">
        <v>288.8</v>
      </c>
      <c r="J14" s="35">
        <v>363.8</v>
      </c>
      <c r="K14" s="61">
        <v>17</v>
      </c>
      <c r="L14" s="61">
        <v>3</v>
      </c>
      <c r="M14" s="61">
        <v>16</v>
      </c>
      <c r="N14" s="61">
        <v>1.6</v>
      </c>
      <c r="O14" s="62">
        <v>29</v>
      </c>
      <c r="P14" s="10">
        <v>1.5587411320856024</v>
      </c>
      <c r="Q14" s="10">
        <f t="shared" si="0"/>
        <v>-18.600000000000001</v>
      </c>
      <c r="R14" s="10">
        <f t="shared" si="1"/>
        <v>22.4</v>
      </c>
      <c r="S14" s="10">
        <v>5</v>
      </c>
      <c r="T14" s="10">
        <f t="shared" si="2"/>
        <v>1.6</v>
      </c>
      <c r="U14" s="10">
        <f t="shared" si="3"/>
        <v>3</v>
      </c>
      <c r="V14" s="10">
        <f t="shared" si="4"/>
        <v>16</v>
      </c>
      <c r="W14" s="10">
        <f t="shared" si="5"/>
        <v>9.4</v>
      </c>
      <c r="X14" s="10">
        <f t="shared" si="6"/>
        <v>-17.8</v>
      </c>
      <c r="Y14" s="10">
        <f t="shared" si="20"/>
        <v>25.4</v>
      </c>
      <c r="Z14" s="10">
        <f t="shared" si="21"/>
        <v>21</v>
      </c>
      <c r="AA14" s="36">
        <f t="shared" si="7"/>
        <v>16</v>
      </c>
      <c r="AB14" s="10">
        <v>0.84170959999999995</v>
      </c>
      <c r="AC14" s="10">
        <v>6.0869410000000004</v>
      </c>
      <c r="AD14" s="10">
        <v>2.9946649999999999</v>
      </c>
      <c r="AE14" s="10">
        <v>0.2294746</v>
      </c>
      <c r="AF14" s="39">
        <f t="shared" si="8"/>
        <v>11.5</v>
      </c>
      <c r="AG14" s="1">
        <f t="shared" si="9"/>
        <v>5.2</v>
      </c>
      <c r="AH14" s="35">
        <f t="shared" si="10"/>
        <v>0.8</v>
      </c>
      <c r="AI14" s="35">
        <f t="shared" si="10"/>
        <v>6</v>
      </c>
      <c r="AJ14" s="35">
        <f t="shared" si="10"/>
        <v>3</v>
      </c>
      <c r="AK14" s="35">
        <f t="shared" si="10"/>
        <v>0.2</v>
      </c>
      <c r="AL14" s="37">
        <f t="shared" si="11"/>
        <v>2</v>
      </c>
      <c r="AM14" s="10">
        <v>15.758039999999999</v>
      </c>
      <c r="AN14" s="10">
        <v>90.739630000000005</v>
      </c>
      <c r="AO14" s="37" t="e">
        <f>ROUNDUP(#REF!/10,2)</f>
        <v>#REF!</v>
      </c>
      <c r="AP14" s="37" t="e">
        <f t="shared" si="12"/>
        <v>#REF!</v>
      </c>
      <c r="AQ14" s="37" t="s">
        <v>34</v>
      </c>
      <c r="AR14" s="37">
        <v>5408.7</v>
      </c>
      <c r="AS14" s="37">
        <v>354.38</v>
      </c>
      <c r="AT14" s="37">
        <v>16.09</v>
      </c>
      <c r="AU14" s="10">
        <v>96.7</v>
      </c>
      <c r="AV14" s="10">
        <v>-42</v>
      </c>
      <c r="AW14" s="10">
        <v>42.5</v>
      </c>
      <c r="AX14" s="10">
        <v>44.1</v>
      </c>
      <c r="AY14" s="40">
        <f t="shared" si="13"/>
        <v>127760.58946503804</v>
      </c>
      <c r="AZ14" s="23">
        <f t="shared" si="14"/>
        <v>0.99997903373688479</v>
      </c>
      <c r="BA14" s="10" t="e">
        <f>#REF!*AI14*AH14*AJ14*AS14</f>
        <v>#REF!</v>
      </c>
      <c r="BB14" s="10" t="e">
        <f t="shared" si="15"/>
        <v>#REF!</v>
      </c>
      <c r="BC14" s="10" t="e">
        <f>(1-#REF!)*AH14*AI14*AJ14</f>
        <v>#REF!</v>
      </c>
      <c r="BD14" s="41" t="e">
        <f>MROUND(#REF!,0.1)/5</f>
        <v>#REF!</v>
      </c>
      <c r="BE14" s="38">
        <v>10.1</v>
      </c>
      <c r="BF14" s="42" t="e">
        <f t="shared" si="16"/>
        <v>#REF!</v>
      </c>
      <c r="BG14" s="43">
        <f t="shared" si="17"/>
        <v>3</v>
      </c>
      <c r="BH14" s="43">
        <f t="shared" si="18"/>
        <v>2</v>
      </c>
      <c r="BI14" s="43" t="e">
        <f>CEILING((1-#REF!)*AJ14,0.2)</f>
        <v>#REF!</v>
      </c>
      <c r="BJ14" s="44" t="e">
        <f t="shared" si="19"/>
        <v>#REF!</v>
      </c>
      <c r="BK14" s="45">
        <v>0.11466164434201838</v>
      </c>
      <c r="BL14" s="10">
        <f>(BK14+AH14)*(BK14+AI14)*((1/3)*BK14+AJ14)</f>
        <v>16.992301080388575</v>
      </c>
      <c r="BM14" s="46">
        <f>MROUND((BK14+AH14),0.2)</f>
        <v>1</v>
      </c>
      <c r="BN14" s="46">
        <f>MROUND((BK14+AI14),0.2)</f>
        <v>6.2</v>
      </c>
      <c r="BO14" s="46" t="e">
        <f>IF(MROUND(((1/3)*BK14+BG14),0.2)*BN14*BM14/BJ14&gt;1.05,MROUND(((1/3)*BK14+BG14),0.2)-0.2,MROUND(((1/3)*BK14+BG14),0.2))</f>
        <v>#REF!</v>
      </c>
      <c r="BP14" s="45" t="e">
        <f>BM14*BN14*BO14</f>
        <v>#REF!</v>
      </c>
      <c r="BQ14" s="10" t="e">
        <f>IF(BI14&lt;BO14,TRUE, FALSE)</f>
        <v>#REF!</v>
      </c>
      <c r="BR14" s="45" t="e">
        <f>IF(BC14&lt;BI14*BM14*BN14,TRUE, FALSE)</f>
        <v>#REF!</v>
      </c>
      <c r="BS14" s="10">
        <f>AA14</f>
        <v>16</v>
      </c>
      <c r="BT14" s="44" t="e">
        <f>BB14/BC14</f>
        <v>#REF!</v>
      </c>
      <c r="BU14" s="38">
        <v>147</v>
      </c>
      <c r="BV14" s="19">
        <v>0.17293159999999999</v>
      </c>
      <c r="BW14" s="19">
        <v>0.16457705</v>
      </c>
      <c r="BX14" s="19">
        <v>0.11270478</v>
      </c>
      <c r="BY14" s="19">
        <v>0.12258446000000001</v>
      </c>
      <c r="BZ14" s="19">
        <v>0.1122914</v>
      </c>
      <c r="CA14" s="19">
        <v>0.11926477000000001</v>
      </c>
      <c r="CB14" s="19">
        <v>0.17165525000000001</v>
      </c>
      <c r="CC14" s="19">
        <v>0.16019623</v>
      </c>
      <c r="CD14" s="19">
        <v>0.14867727</v>
      </c>
      <c r="CE14" s="19">
        <v>0.66140025999999996</v>
      </c>
      <c r="CF14" s="19">
        <v>0.55409396</v>
      </c>
      <c r="CG14" s="19">
        <v>0.24628949</v>
      </c>
      <c r="CH14" s="19">
        <v>0.74718278999999999</v>
      </c>
      <c r="CI14" s="19">
        <v>0.64263904000000005</v>
      </c>
      <c r="CJ14" s="19">
        <v>0.28900336999999998</v>
      </c>
      <c r="CK14" s="19">
        <v>0.69036757999999998</v>
      </c>
      <c r="CL14" s="19">
        <v>0.60682857000000001</v>
      </c>
      <c r="CM14" s="19">
        <v>0.25290495000000002</v>
      </c>
      <c r="CN14" s="19">
        <v>0.53616737999999997</v>
      </c>
      <c r="CO14" s="19">
        <v>0.46176015999999998</v>
      </c>
      <c r="CP14" s="19">
        <v>0.21945508</v>
      </c>
      <c r="CQ14" s="19">
        <v>0.16340922999999999</v>
      </c>
      <c r="CR14" s="19">
        <v>0.14928836000000001</v>
      </c>
      <c r="CS14" s="19">
        <v>0.14726388000000001</v>
      </c>
      <c r="CT14" s="19">
        <v>0.20832558000000001</v>
      </c>
      <c r="CU14" s="19">
        <v>0.19187889</v>
      </c>
      <c r="CV14" s="19">
        <v>0.15096061</v>
      </c>
    </row>
    <row r="15" spans="1:101" s="13" customFormat="1" x14ac:dyDescent="0.35">
      <c r="A15" s="10">
        <v>338</v>
      </c>
      <c r="B15" s="35">
        <v>39.5</v>
      </c>
      <c r="C15" s="36">
        <v>0.32374849999999999</v>
      </c>
      <c r="D15" s="35">
        <v>2.2000000000000002</v>
      </c>
      <c r="E15" s="35">
        <v>6</v>
      </c>
      <c r="F15" s="35">
        <v>2.8000000000000003</v>
      </c>
      <c r="G15" s="35">
        <v>0.2</v>
      </c>
      <c r="H15" s="37">
        <v>1.8</v>
      </c>
      <c r="I15" s="35">
        <v>365.20000000000005</v>
      </c>
      <c r="J15" s="35">
        <v>306.3</v>
      </c>
      <c r="K15" s="61">
        <v>20</v>
      </c>
      <c r="L15" s="61">
        <v>9</v>
      </c>
      <c r="M15" s="61">
        <v>7</v>
      </c>
      <c r="N15" s="61">
        <v>2.6</v>
      </c>
      <c r="O15" s="62">
        <v>15</v>
      </c>
      <c r="P15" s="10">
        <v>2.5063396569854066</v>
      </c>
      <c r="Q15" s="10">
        <f t="shared" si="0"/>
        <v>-22.6</v>
      </c>
      <c r="R15" s="10">
        <f t="shared" si="1"/>
        <v>15.4</v>
      </c>
      <c r="S15" s="10">
        <v>5</v>
      </c>
      <c r="T15" s="10">
        <f t="shared" si="2"/>
        <v>2.6</v>
      </c>
      <c r="U15" s="10">
        <f t="shared" si="3"/>
        <v>9</v>
      </c>
      <c r="V15" s="10">
        <f t="shared" si="4"/>
        <v>7</v>
      </c>
      <c r="W15" s="10">
        <f t="shared" si="5"/>
        <v>5.4</v>
      </c>
      <c r="X15" s="10">
        <f t="shared" si="6"/>
        <v>-21.3</v>
      </c>
      <c r="Y15" s="10">
        <f t="shared" si="20"/>
        <v>24.4</v>
      </c>
      <c r="Z15" s="10">
        <f t="shared" si="21"/>
        <v>12</v>
      </c>
      <c r="AA15" s="36">
        <f t="shared" si="7"/>
        <v>92</v>
      </c>
      <c r="AB15" s="10">
        <v>2.2666710000000001</v>
      </c>
      <c r="AC15" s="10">
        <v>5.9025740000000004</v>
      </c>
      <c r="AD15" s="10">
        <v>2.8594309999999998</v>
      </c>
      <c r="AE15" s="10">
        <v>0.22547210000000001</v>
      </c>
      <c r="AF15" s="39">
        <f t="shared" si="8"/>
        <v>11.5</v>
      </c>
      <c r="AG15" s="1">
        <f t="shared" si="9"/>
        <v>5.2</v>
      </c>
      <c r="AH15" s="35">
        <f t="shared" si="10"/>
        <v>2.2000000000000002</v>
      </c>
      <c r="AI15" s="35">
        <f t="shared" si="10"/>
        <v>6</v>
      </c>
      <c r="AJ15" s="35">
        <f t="shared" si="10"/>
        <v>2.8000000000000003</v>
      </c>
      <c r="AK15" s="35">
        <f t="shared" si="10"/>
        <v>0.2</v>
      </c>
      <c r="AL15" s="37">
        <f t="shared" si="11"/>
        <v>1.8</v>
      </c>
      <c r="AM15" s="10">
        <v>92.101709999999997</v>
      </c>
      <c r="AN15" s="10">
        <v>33.220289999999999</v>
      </c>
      <c r="AO15" s="37" t="e">
        <f>ROUNDUP(#REF!/10,2)</f>
        <v>#REF!</v>
      </c>
      <c r="AP15" s="37" t="e">
        <f t="shared" si="12"/>
        <v>#REF!</v>
      </c>
      <c r="AQ15" s="37" t="s">
        <v>35</v>
      </c>
      <c r="AR15" s="37"/>
      <c r="AS15" s="37"/>
      <c r="AT15" s="37"/>
      <c r="AU15" s="10">
        <v>96.7</v>
      </c>
      <c r="AV15" s="10">
        <v>-42</v>
      </c>
      <c r="AW15" s="10">
        <v>42.5</v>
      </c>
      <c r="AX15" s="10">
        <v>44.1</v>
      </c>
      <c r="AY15" s="40">
        <f t="shared" si="13"/>
        <v>316137.81209158467</v>
      </c>
      <c r="AZ15" s="23">
        <f t="shared" si="14"/>
        <v>0</v>
      </c>
      <c r="BA15" s="10" t="e">
        <f>#REF!*AI15*AH15*AJ15*AS15</f>
        <v>#REF!</v>
      </c>
      <c r="BB15" s="10" t="e">
        <f t="shared" si="15"/>
        <v>#REF!</v>
      </c>
      <c r="BC15" s="10" t="e">
        <f>(1-#REF!)*AH15*AI15*AJ15</f>
        <v>#REF!</v>
      </c>
      <c r="BD15" s="41" t="e">
        <f>MROUND(#REF!,0.1)/5</f>
        <v>#REF!</v>
      </c>
      <c r="BE15" s="38">
        <v>0</v>
      </c>
      <c r="BF15" s="42" t="e">
        <f t="shared" si="16"/>
        <v>#REF!</v>
      </c>
      <c r="BG15" s="43">
        <f t="shared" si="17"/>
        <v>2.8000000000000003</v>
      </c>
      <c r="BH15" s="43">
        <f t="shared" si="18"/>
        <v>1.8</v>
      </c>
      <c r="BI15" s="43" t="e">
        <f>CEILING((1-#REF!)*AJ15,0.2)</f>
        <v>#REF!</v>
      </c>
      <c r="BJ15" s="44" t="e">
        <f t="shared" si="19"/>
        <v>#REF!</v>
      </c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38">
        <v>338</v>
      </c>
      <c r="BV15" s="19">
        <v>0.15778308999999999</v>
      </c>
      <c r="BW15" s="19">
        <v>0.15883354999999999</v>
      </c>
      <c r="BX15" s="19">
        <v>0.16309465000000001</v>
      </c>
      <c r="BY15" s="19">
        <v>0.13291495</v>
      </c>
      <c r="BZ15" s="19">
        <v>0.15869838999999999</v>
      </c>
      <c r="CA15" s="19">
        <v>0.10633209</v>
      </c>
      <c r="CB15" s="19">
        <v>8.4884003E-2</v>
      </c>
      <c r="CC15" s="19">
        <v>8.5579388000000006E-2</v>
      </c>
      <c r="CD15" s="19">
        <v>0.16634989999999999</v>
      </c>
      <c r="CE15" s="19">
        <v>1.1110990999999999</v>
      </c>
      <c r="CF15" s="19">
        <v>1.0908095</v>
      </c>
      <c r="CG15" s="19">
        <v>1.0596094</v>
      </c>
      <c r="CH15" s="19">
        <v>1.1494180000000001</v>
      </c>
      <c r="CI15" s="19">
        <v>1.1355659</v>
      </c>
      <c r="CJ15" s="19">
        <v>1.1228701999999999</v>
      </c>
      <c r="CK15" s="19">
        <v>0.95126538999999999</v>
      </c>
      <c r="CL15" s="19">
        <v>0.94954556000000001</v>
      </c>
      <c r="CM15" s="19">
        <v>0.95678478</v>
      </c>
      <c r="CN15" s="19">
        <v>0.60795498000000003</v>
      </c>
      <c r="CO15" s="19">
        <v>0.60214120000000004</v>
      </c>
      <c r="CP15" s="19">
        <v>0.59530050000000001</v>
      </c>
      <c r="CQ15" s="19">
        <v>0.47726416999999999</v>
      </c>
      <c r="CR15" s="19">
        <v>0.39804711999999998</v>
      </c>
      <c r="CS15" s="19">
        <v>0.37259910000000002</v>
      </c>
      <c r="CT15" s="19">
        <v>0.28091486999999998</v>
      </c>
      <c r="CU15" s="19">
        <v>0.28177962000000001</v>
      </c>
      <c r="CV15" s="19">
        <v>0.31414098000000001</v>
      </c>
    </row>
    <row r="16" spans="1:101" s="13" customFormat="1" x14ac:dyDescent="0.35">
      <c r="A16" s="10">
        <v>56</v>
      </c>
      <c r="B16" s="35">
        <v>30</v>
      </c>
      <c r="C16" s="36">
        <v>0.32256860000000004</v>
      </c>
      <c r="D16" s="35">
        <v>2</v>
      </c>
      <c r="E16" s="35">
        <v>7.4</v>
      </c>
      <c r="F16" s="35">
        <v>2.4000000000000004</v>
      </c>
      <c r="G16" s="35">
        <v>1.2000000000000002</v>
      </c>
      <c r="H16" s="37">
        <v>1.6</v>
      </c>
      <c r="I16" s="35">
        <v>447.1</v>
      </c>
      <c r="J16" s="35">
        <v>300.40000000000003</v>
      </c>
      <c r="K16" s="61">
        <v>15</v>
      </c>
      <c r="L16" s="61">
        <v>3</v>
      </c>
      <c r="M16" s="61">
        <v>8</v>
      </c>
      <c r="N16" s="61">
        <v>2</v>
      </c>
      <c r="O16" s="62">
        <v>26</v>
      </c>
      <c r="P16" s="10">
        <v>2.0732194735351186</v>
      </c>
      <c r="Q16" s="10">
        <f t="shared" si="0"/>
        <v>-17</v>
      </c>
      <c r="R16" s="10">
        <f t="shared" si="1"/>
        <v>20.399999999999999</v>
      </c>
      <c r="S16" s="10">
        <v>5</v>
      </c>
      <c r="T16" s="10">
        <f t="shared" si="2"/>
        <v>2</v>
      </c>
      <c r="U16" s="10">
        <f t="shared" si="3"/>
        <v>3</v>
      </c>
      <c r="V16" s="10">
        <f t="shared" si="4"/>
        <v>8</v>
      </c>
      <c r="W16" s="10">
        <f t="shared" si="5"/>
        <v>7.4</v>
      </c>
      <c r="X16" s="10">
        <f t="shared" si="6"/>
        <v>-16</v>
      </c>
      <c r="Y16" s="10">
        <f t="shared" si="20"/>
        <v>23.4</v>
      </c>
      <c r="Z16" s="10">
        <f t="shared" si="21"/>
        <v>13</v>
      </c>
      <c r="AA16" s="36">
        <f t="shared" si="7"/>
        <v>174</v>
      </c>
      <c r="AB16" s="10">
        <v>1.9894019999999999</v>
      </c>
      <c r="AC16" s="10">
        <v>7.4106490000000003</v>
      </c>
      <c r="AD16" s="10">
        <v>2.3220010000000002</v>
      </c>
      <c r="AE16" s="10">
        <v>1.2578720000000001</v>
      </c>
      <c r="AF16" s="39">
        <f t="shared" si="8"/>
        <v>10.8</v>
      </c>
      <c r="AG16" s="1">
        <f t="shared" si="9"/>
        <v>6.2</v>
      </c>
      <c r="AH16" s="35">
        <f t="shared" si="10"/>
        <v>2</v>
      </c>
      <c r="AI16" s="35">
        <f t="shared" si="10"/>
        <v>7.4</v>
      </c>
      <c r="AJ16" s="35">
        <f t="shared" si="10"/>
        <v>2.4000000000000004</v>
      </c>
      <c r="AK16" s="35">
        <f t="shared" si="10"/>
        <v>1.2000000000000002</v>
      </c>
      <c r="AL16" s="37">
        <f t="shared" si="11"/>
        <v>1.6</v>
      </c>
      <c r="AM16" s="10">
        <v>174.05179999999999</v>
      </c>
      <c r="AN16" s="10">
        <v>27.337769999999999</v>
      </c>
      <c r="AO16" s="37" t="e">
        <f>ROUNDUP(#REF!/10,2)</f>
        <v>#REF!</v>
      </c>
      <c r="AP16" s="37" t="e">
        <f t="shared" si="12"/>
        <v>#REF!</v>
      </c>
      <c r="AQ16" s="37" t="s">
        <v>35</v>
      </c>
      <c r="AR16" s="37"/>
      <c r="AS16" s="37"/>
      <c r="AT16" s="37"/>
      <c r="AU16" s="10">
        <v>96.7</v>
      </c>
      <c r="AV16" s="10">
        <v>-42</v>
      </c>
      <c r="AW16" s="10">
        <v>42.5</v>
      </c>
      <c r="AX16" s="10">
        <v>44.1</v>
      </c>
      <c r="AY16" s="40">
        <f t="shared" si="13"/>
        <v>327052.43783450336</v>
      </c>
      <c r="AZ16" s="23">
        <f t="shared" si="14"/>
        <v>0</v>
      </c>
      <c r="BA16" s="10" t="e">
        <f>#REF!*AI16*AH16*AJ16*AS16</f>
        <v>#REF!</v>
      </c>
      <c r="BB16" s="10" t="e">
        <f t="shared" si="15"/>
        <v>#REF!</v>
      </c>
      <c r="BC16" s="10" t="e">
        <f>(1-#REF!)*AH16*AI16*AJ16</f>
        <v>#REF!</v>
      </c>
      <c r="BD16" s="41" t="e">
        <f>MROUND(#REF!,0.1)/5</f>
        <v>#REF!</v>
      </c>
      <c r="BE16" s="38">
        <v>0</v>
      </c>
      <c r="BF16" s="42" t="e">
        <f t="shared" si="16"/>
        <v>#REF!</v>
      </c>
      <c r="BG16" s="43">
        <f t="shared" si="17"/>
        <v>2.4000000000000004</v>
      </c>
      <c r="BH16" s="43">
        <f t="shared" si="18"/>
        <v>1.6</v>
      </c>
      <c r="BI16" s="43" t="e">
        <f>CEILING((1-#REF!)*AJ16,0.2)</f>
        <v>#REF!</v>
      </c>
      <c r="BJ16" s="44" t="e">
        <f t="shared" si="19"/>
        <v>#REF!</v>
      </c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38">
        <v>56</v>
      </c>
      <c r="BV16" s="19">
        <v>0.20390262000000001</v>
      </c>
      <c r="BW16" s="19">
        <v>0.20732091</v>
      </c>
      <c r="BX16" s="19">
        <v>0.23140447</v>
      </c>
      <c r="BY16" s="19">
        <v>0.17212561000000001</v>
      </c>
      <c r="BZ16" s="19">
        <v>0.17292666000000001</v>
      </c>
      <c r="CA16" s="19">
        <v>0.24044657999999999</v>
      </c>
      <c r="CB16" s="19">
        <v>0.22179797000000001</v>
      </c>
      <c r="CC16" s="19">
        <v>0.22224194</v>
      </c>
      <c r="CD16" s="19">
        <v>0.24559218999999999</v>
      </c>
      <c r="CE16" s="19">
        <v>1.0486074999999999</v>
      </c>
      <c r="CF16" s="19">
        <v>1.0167915000000001</v>
      </c>
      <c r="CG16" s="19">
        <v>0.87112199999999995</v>
      </c>
      <c r="CH16" s="19">
        <v>1.1840607999999999</v>
      </c>
      <c r="CI16" s="19">
        <v>1.1627836</v>
      </c>
      <c r="CJ16" s="19">
        <v>1.0123563</v>
      </c>
      <c r="CK16" s="19">
        <v>1.0723533999999999</v>
      </c>
      <c r="CL16" s="19">
        <v>1.0641885</v>
      </c>
      <c r="CM16" s="19">
        <v>0.94039064999999999</v>
      </c>
      <c r="CN16" s="19">
        <v>0.76529466999999995</v>
      </c>
      <c r="CO16" s="19">
        <v>0.75098288000000002</v>
      </c>
      <c r="CP16" s="19">
        <v>0.68017662000000001</v>
      </c>
      <c r="CQ16" s="19">
        <v>0.43139963999999997</v>
      </c>
      <c r="CR16" s="19">
        <v>0.34330561999999998</v>
      </c>
      <c r="CS16" s="19">
        <v>0.34713920999999998</v>
      </c>
      <c r="CT16" s="19">
        <v>0.30286241000000003</v>
      </c>
      <c r="CU16" s="19">
        <v>0.30372434999999998</v>
      </c>
      <c r="CV16" s="19">
        <v>0.33538726000000002</v>
      </c>
    </row>
    <row r="17" spans="1:100" s="13" customFormat="1" x14ac:dyDescent="0.35">
      <c r="A17" s="10">
        <v>274</v>
      </c>
      <c r="B17" s="35">
        <v>40.200000000000003</v>
      </c>
      <c r="C17" s="36">
        <v>0.17922070000000001</v>
      </c>
      <c r="D17" s="35">
        <v>1</v>
      </c>
      <c r="E17" s="35">
        <v>6</v>
      </c>
      <c r="F17" s="35">
        <v>2</v>
      </c>
      <c r="G17" s="35">
        <v>1.6</v>
      </c>
      <c r="H17" s="37">
        <v>1.6</v>
      </c>
      <c r="I17" s="35">
        <v>357.20000000000005</v>
      </c>
      <c r="J17" s="35">
        <v>304.3</v>
      </c>
      <c r="K17" s="61">
        <v>11</v>
      </c>
      <c r="L17" s="61">
        <v>4</v>
      </c>
      <c r="M17" s="61">
        <v>16</v>
      </c>
      <c r="N17" s="61">
        <v>0.8</v>
      </c>
      <c r="O17" s="62">
        <v>9</v>
      </c>
      <c r="P17" s="10">
        <v>0.85779036756839799</v>
      </c>
      <c r="Q17" s="10">
        <f t="shared" si="0"/>
        <v>-11.8</v>
      </c>
      <c r="R17" s="10">
        <f t="shared" si="1"/>
        <v>14.3</v>
      </c>
      <c r="S17" s="10">
        <v>5</v>
      </c>
      <c r="T17" s="10">
        <f t="shared" si="2"/>
        <v>0.8</v>
      </c>
      <c r="U17" s="10">
        <f t="shared" si="3"/>
        <v>4</v>
      </c>
      <c r="V17" s="10">
        <f t="shared" si="4"/>
        <v>16</v>
      </c>
      <c r="W17" s="10">
        <f t="shared" si="5"/>
        <v>1.8</v>
      </c>
      <c r="X17" s="10">
        <f t="shared" si="6"/>
        <v>-11.4</v>
      </c>
      <c r="Y17" s="10">
        <f t="shared" si="20"/>
        <v>18.3</v>
      </c>
      <c r="Z17" s="10">
        <f t="shared" si="21"/>
        <v>21</v>
      </c>
      <c r="AA17" s="36">
        <f t="shared" si="7"/>
        <v>84</v>
      </c>
      <c r="AB17" s="10">
        <v>0.93630219999999997</v>
      </c>
      <c r="AC17" s="10">
        <v>6.0637749999999997</v>
      </c>
      <c r="AD17" s="10">
        <v>2.0410710000000001</v>
      </c>
      <c r="AE17" s="10">
        <v>1.6949939999999999</v>
      </c>
      <c r="AF17" s="39">
        <f t="shared" si="8"/>
        <v>11.5</v>
      </c>
      <c r="AG17" s="1">
        <f t="shared" si="9"/>
        <v>6.6</v>
      </c>
      <c r="AH17" s="35">
        <f t="shared" si="10"/>
        <v>1</v>
      </c>
      <c r="AI17" s="35">
        <f t="shared" si="10"/>
        <v>6</v>
      </c>
      <c r="AJ17" s="35">
        <f t="shared" si="10"/>
        <v>2</v>
      </c>
      <c r="AK17" s="35">
        <f t="shared" si="10"/>
        <v>1.6</v>
      </c>
      <c r="AL17" s="37">
        <f t="shared" si="11"/>
        <v>1.6</v>
      </c>
      <c r="AM17" s="10">
        <v>84.128029999999995</v>
      </c>
      <c r="AN17" s="10">
        <v>31.238019999999999</v>
      </c>
      <c r="AO17" s="37" t="e">
        <f>ROUNDUP(#REF!/10,2)</f>
        <v>#REF!</v>
      </c>
      <c r="AP17" s="37" t="e">
        <f t="shared" si="12"/>
        <v>#REF!</v>
      </c>
      <c r="AQ17" s="37" t="s">
        <v>35</v>
      </c>
      <c r="AR17" s="37"/>
      <c r="AS17" s="37"/>
      <c r="AT17" s="37"/>
      <c r="AU17" s="10">
        <v>96.7</v>
      </c>
      <c r="AV17" s="10">
        <v>-42</v>
      </c>
      <c r="AW17" s="10">
        <v>42.5</v>
      </c>
      <c r="AX17" s="10">
        <v>44.1</v>
      </c>
      <c r="AY17" s="40">
        <f t="shared" si="13"/>
        <v>319882.95781069261</v>
      </c>
      <c r="AZ17" s="23">
        <f t="shared" si="14"/>
        <v>0</v>
      </c>
      <c r="BA17" s="10" t="e">
        <f>#REF!*AI17*AH17*AJ17*AS17</f>
        <v>#REF!</v>
      </c>
      <c r="BB17" s="10" t="e">
        <f t="shared" si="15"/>
        <v>#REF!</v>
      </c>
      <c r="BC17" s="10" t="e">
        <f>(1-#REF!)*AH17*AI17*AJ17</f>
        <v>#REF!</v>
      </c>
      <c r="BD17" s="41" t="e">
        <f>MROUND(#REF!,0.1)/5</f>
        <v>#REF!</v>
      </c>
      <c r="BE17" s="38">
        <v>0</v>
      </c>
      <c r="BF17" s="42" t="e">
        <f t="shared" si="16"/>
        <v>#REF!</v>
      </c>
      <c r="BG17" s="43">
        <f t="shared" si="17"/>
        <v>2</v>
      </c>
      <c r="BH17" s="43">
        <f t="shared" si="18"/>
        <v>1.6</v>
      </c>
      <c r="BI17" s="43" t="e">
        <f>CEILING((1-#REF!)*AJ17,0.2)</f>
        <v>#REF!</v>
      </c>
      <c r="BJ17" s="44" t="e">
        <f t="shared" si="19"/>
        <v>#REF!</v>
      </c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38">
        <v>274</v>
      </c>
      <c r="BV17" s="19">
        <v>0.26386562000000002</v>
      </c>
      <c r="BW17" s="19">
        <v>0.19555122</v>
      </c>
      <c r="BX17" s="19">
        <v>0.14300178</v>
      </c>
      <c r="BY17" s="19">
        <v>0.29286179000000001</v>
      </c>
      <c r="BZ17" s="19">
        <v>0.24556971999999999</v>
      </c>
      <c r="CA17" s="19">
        <v>0.20364853999999999</v>
      </c>
      <c r="CB17" s="19">
        <v>0.18087521000000001</v>
      </c>
      <c r="CC17" s="19">
        <v>0.2021434</v>
      </c>
      <c r="CD17" s="19">
        <v>0.13279457</v>
      </c>
      <c r="CE17" s="19">
        <v>2.7075171</v>
      </c>
      <c r="CF17" s="19">
        <v>1.1896144</v>
      </c>
      <c r="CG17" s="19">
        <v>0.37224245</v>
      </c>
      <c r="CH17" s="19">
        <v>2.6286597</v>
      </c>
      <c r="CI17" s="19">
        <v>1.1709617000000001</v>
      </c>
      <c r="CJ17" s="19">
        <v>0.45273602000000002</v>
      </c>
      <c r="CK17" s="19">
        <v>2.0416636000000001</v>
      </c>
      <c r="CL17" s="19">
        <v>0.93498974999999995</v>
      </c>
      <c r="CM17" s="19">
        <v>0.35052422</v>
      </c>
      <c r="CN17" s="19">
        <v>1.3134385</v>
      </c>
      <c r="CO17" s="19">
        <v>0.67025506000000001</v>
      </c>
      <c r="CP17" s="19">
        <v>0.26760423</v>
      </c>
      <c r="CQ17" s="19">
        <v>0.23556589999999999</v>
      </c>
      <c r="CR17" s="19">
        <v>0.19524342</v>
      </c>
      <c r="CS17" s="19">
        <v>0.21094874</v>
      </c>
      <c r="CT17" s="19">
        <v>0.57300830000000003</v>
      </c>
      <c r="CU17" s="19">
        <v>0.34345859000000001</v>
      </c>
      <c r="CV17" s="19">
        <v>0.19904050000000001</v>
      </c>
    </row>
    <row r="18" spans="1:100" s="13" customFormat="1" x14ac:dyDescent="0.35">
      <c r="A18" s="10">
        <v>158</v>
      </c>
      <c r="B18" s="35">
        <v>35.6</v>
      </c>
      <c r="C18" s="36">
        <v>0.50791600000000003</v>
      </c>
      <c r="D18" s="35">
        <v>2</v>
      </c>
      <c r="E18" s="35">
        <v>9.6000000000000014</v>
      </c>
      <c r="F18" s="35">
        <v>2.2000000000000002</v>
      </c>
      <c r="G18" s="35">
        <v>0.60000000000000009</v>
      </c>
      <c r="H18" s="37">
        <v>1.2000000000000002</v>
      </c>
      <c r="I18" s="35">
        <v>447.40000000000003</v>
      </c>
      <c r="J18" s="35">
        <v>366</v>
      </c>
      <c r="K18" s="61">
        <v>15</v>
      </c>
      <c r="L18" s="61">
        <v>17</v>
      </c>
      <c r="M18" s="61">
        <v>14</v>
      </c>
      <c r="N18" s="61">
        <v>1</v>
      </c>
      <c r="O18" s="62">
        <v>0</v>
      </c>
      <c r="P18" s="10">
        <v>0.96319659504126476</v>
      </c>
      <c r="Q18" s="10">
        <f t="shared" si="0"/>
        <v>-16</v>
      </c>
      <c r="R18" s="10">
        <f t="shared" si="1"/>
        <v>6</v>
      </c>
      <c r="S18" s="10">
        <v>5</v>
      </c>
      <c r="T18" s="10">
        <f t="shared" si="2"/>
        <v>1</v>
      </c>
      <c r="U18" s="10">
        <f t="shared" si="3"/>
        <v>17</v>
      </c>
      <c r="V18" s="10">
        <f t="shared" si="4"/>
        <v>14</v>
      </c>
      <c r="W18" s="10">
        <f t="shared" si="5"/>
        <v>0</v>
      </c>
      <c r="X18" s="10">
        <f t="shared" si="6"/>
        <v>-15.5</v>
      </c>
      <c r="Y18" s="10">
        <f t="shared" si="20"/>
        <v>23</v>
      </c>
      <c r="Z18" s="10">
        <f t="shared" si="21"/>
        <v>19</v>
      </c>
      <c r="AA18" s="36">
        <f t="shared" si="7"/>
        <v>174</v>
      </c>
      <c r="AB18" s="10">
        <v>1.9879910000000001</v>
      </c>
      <c r="AC18" s="10">
        <v>9.6042229999999993</v>
      </c>
      <c r="AD18" s="10">
        <v>2.126458</v>
      </c>
      <c r="AE18" s="10">
        <v>0.63137259999999995</v>
      </c>
      <c r="AF18" s="39">
        <f t="shared" si="8"/>
        <v>9.6999999999999993</v>
      </c>
      <c r="AG18" s="1">
        <f t="shared" si="9"/>
        <v>5.6</v>
      </c>
      <c r="AH18" s="35">
        <f t="shared" si="10"/>
        <v>2</v>
      </c>
      <c r="AI18" s="35">
        <f t="shared" si="10"/>
        <v>9.6000000000000014</v>
      </c>
      <c r="AJ18" s="35">
        <f t="shared" si="10"/>
        <v>2.2000000000000002</v>
      </c>
      <c r="AK18" s="35">
        <f t="shared" si="10"/>
        <v>0.60000000000000009</v>
      </c>
      <c r="AL18" s="37">
        <f t="shared" si="11"/>
        <v>1.2000000000000002</v>
      </c>
      <c r="AM18" s="10">
        <v>174.34370000000001</v>
      </c>
      <c r="AN18" s="10">
        <v>92.989109999999997</v>
      </c>
      <c r="AO18" s="37" t="e">
        <f>ROUNDUP(#REF!/10,2)</f>
        <v>#REF!</v>
      </c>
      <c r="AP18" s="37" t="e">
        <f t="shared" si="12"/>
        <v>#REF!</v>
      </c>
      <c r="AQ18" s="37" t="s">
        <v>34</v>
      </c>
      <c r="AR18" s="37">
        <v>6014.2</v>
      </c>
      <c r="AS18" s="37">
        <v>345.18</v>
      </c>
      <c r="AT18" s="37">
        <v>9.9499999999999993</v>
      </c>
      <c r="AU18" s="10">
        <v>96.7</v>
      </c>
      <c r="AV18" s="10">
        <v>-42</v>
      </c>
      <c r="AW18" s="10">
        <v>42.5</v>
      </c>
      <c r="AX18" s="10">
        <v>44.1</v>
      </c>
      <c r="AY18" s="40">
        <f t="shared" si="13"/>
        <v>106555.86736611645</v>
      </c>
      <c r="AZ18" s="23">
        <f t="shared" si="14"/>
        <v>0.99999979255023519</v>
      </c>
      <c r="BA18" s="10" t="e">
        <f>#REF!*AI18*AH18*AJ18*AS18</f>
        <v>#REF!</v>
      </c>
      <c r="BB18" s="10" t="e">
        <f t="shared" si="15"/>
        <v>#REF!</v>
      </c>
      <c r="BC18" s="10" t="e">
        <f>(1-#REF!)*AH18*AI18*AJ18</f>
        <v>#REF!</v>
      </c>
      <c r="BD18" s="41" t="e">
        <f>MROUND(#REF!,0.1)/5</f>
        <v>#REF!</v>
      </c>
      <c r="BE18" s="38">
        <v>15.8</v>
      </c>
      <c r="BF18" s="42" t="e">
        <f t="shared" si="16"/>
        <v>#REF!</v>
      </c>
      <c r="BG18" s="43">
        <f t="shared" si="17"/>
        <v>2.2000000000000002</v>
      </c>
      <c r="BH18" s="43">
        <f t="shared" si="18"/>
        <v>1.2000000000000002</v>
      </c>
      <c r="BI18" s="43" t="e">
        <f>CEILING((1-#REF!)*AJ18,0.2)</f>
        <v>#REF!</v>
      </c>
      <c r="BJ18" s="44" t="e">
        <f t="shared" si="19"/>
        <v>#REF!</v>
      </c>
      <c r="BK18" s="45">
        <v>0.82488748529072742</v>
      </c>
      <c r="BL18" s="10">
        <f>(BK18+AH18)*(BK18+AI18)*((1/3)*BK18+AJ18)</f>
        <v>72.885502640161207</v>
      </c>
      <c r="BM18" s="46">
        <f>MROUND((BK18+AH18),0.2)</f>
        <v>2.8000000000000003</v>
      </c>
      <c r="BN18" s="46">
        <f>MROUND((BK18+AI18),0.2)</f>
        <v>10.4</v>
      </c>
      <c r="BO18" s="46" t="e">
        <f>IF(MROUND(((1/3)*BK18+BG18),0.2)*BN18*BM18/BJ18&gt;1.05,MROUND(((1/3)*BK18+BG18),0.2)-0.2,MROUND(((1/3)*BK18+BG18),0.2))</f>
        <v>#REF!</v>
      </c>
      <c r="BP18" s="45" t="e">
        <f>BM18*BN18*BO18</f>
        <v>#REF!</v>
      </c>
      <c r="BQ18" s="10" t="e">
        <f>IF(BI18&lt;BO18,TRUE, FALSE)</f>
        <v>#REF!</v>
      </c>
      <c r="BR18" s="45" t="e">
        <f>IF(BC18&lt;BI18*BM18*BN18,TRUE, FALSE)</f>
        <v>#REF!</v>
      </c>
      <c r="BS18" s="10">
        <f>AA18</f>
        <v>174</v>
      </c>
      <c r="BT18" s="44" t="e">
        <f>BB18/BC18</f>
        <v>#REF!</v>
      </c>
      <c r="BU18" s="38">
        <v>158</v>
      </c>
      <c r="BV18" s="19">
        <v>0.25309726999999999</v>
      </c>
      <c r="BW18" s="19">
        <v>0.22301056999999999</v>
      </c>
      <c r="BX18" s="19">
        <v>0.29708751999999999</v>
      </c>
      <c r="BY18" s="19">
        <v>0.17825750000000001</v>
      </c>
      <c r="BZ18" s="19">
        <v>0.19827180999999999</v>
      </c>
      <c r="CA18" s="19">
        <v>0.10226663</v>
      </c>
      <c r="CB18" s="19">
        <v>0.19286689000000001</v>
      </c>
      <c r="CC18" s="19">
        <v>0.20181337999999999</v>
      </c>
      <c r="CD18" s="19">
        <v>0.16697139999999999</v>
      </c>
      <c r="CE18" s="19">
        <v>1.3242288</v>
      </c>
      <c r="CF18" s="19">
        <v>1.2885629999999999</v>
      </c>
      <c r="CG18" s="19">
        <v>0.95826756999999996</v>
      </c>
      <c r="CH18" s="19">
        <v>2.1251623999999998</v>
      </c>
      <c r="CI18" s="19">
        <v>1.8960216999999999</v>
      </c>
      <c r="CJ18" s="19">
        <v>0.96405828000000005</v>
      </c>
      <c r="CK18" s="19">
        <v>0.86657797999999997</v>
      </c>
      <c r="CL18" s="19">
        <v>0.86038524000000005</v>
      </c>
      <c r="CM18" s="19">
        <v>0.57817154999999998</v>
      </c>
      <c r="CN18" s="19">
        <v>0.87769543999999999</v>
      </c>
      <c r="CO18" s="19">
        <v>0.87873559999999995</v>
      </c>
      <c r="CP18" s="19">
        <v>0.70169406999999995</v>
      </c>
      <c r="CQ18" s="19">
        <v>0.59455687000000002</v>
      </c>
      <c r="CR18" s="19">
        <v>0.38925281</v>
      </c>
      <c r="CS18" s="19">
        <v>0.31707579000000002</v>
      </c>
      <c r="CT18" s="19">
        <v>0.50511592999999999</v>
      </c>
      <c r="CU18" s="19">
        <v>0.53333430999999998</v>
      </c>
      <c r="CV18" s="19">
        <v>0.36522505</v>
      </c>
    </row>
    <row r="19" spans="1:100" s="14" customFormat="1" x14ac:dyDescent="0.35">
      <c r="A19" s="10">
        <v>339</v>
      </c>
      <c r="B19" s="35">
        <v>26.200000000000003</v>
      </c>
      <c r="C19" s="36">
        <v>0.30702239999999997</v>
      </c>
      <c r="D19" s="35">
        <v>3</v>
      </c>
      <c r="E19" s="35">
        <v>6.6000000000000005</v>
      </c>
      <c r="F19" s="35">
        <v>2.8000000000000003</v>
      </c>
      <c r="G19" s="35">
        <v>0.2</v>
      </c>
      <c r="H19" s="37">
        <v>2</v>
      </c>
      <c r="I19" s="35">
        <v>440.3</v>
      </c>
      <c r="J19" s="35">
        <v>329.70000000000005</v>
      </c>
      <c r="K19" s="61">
        <v>5</v>
      </c>
      <c r="L19" s="61">
        <v>14</v>
      </c>
      <c r="M19" s="61">
        <v>5</v>
      </c>
      <c r="N19" s="61">
        <v>2.6</v>
      </c>
      <c r="O19" s="62">
        <v>13</v>
      </c>
      <c r="P19" s="10">
        <v>2.6951251680216739</v>
      </c>
      <c r="Q19" s="10">
        <f t="shared" si="0"/>
        <v>-7.6</v>
      </c>
      <c r="R19" s="10">
        <f t="shared" si="1"/>
        <v>8.6999999999999993</v>
      </c>
      <c r="S19" s="10">
        <v>5</v>
      </c>
      <c r="T19" s="10">
        <f t="shared" si="2"/>
        <v>2.6</v>
      </c>
      <c r="U19" s="10">
        <f t="shared" si="3"/>
        <v>14</v>
      </c>
      <c r="V19" s="10">
        <f t="shared" si="4"/>
        <v>5</v>
      </c>
      <c r="W19" s="10">
        <f t="shared" si="5"/>
        <v>1.2000000000000002</v>
      </c>
      <c r="X19" s="10">
        <f t="shared" si="6"/>
        <v>-6.3</v>
      </c>
      <c r="Y19" s="10">
        <f t="shared" si="20"/>
        <v>22.7</v>
      </c>
      <c r="Z19" s="10">
        <f t="shared" si="21"/>
        <v>10</v>
      </c>
      <c r="AA19" s="36">
        <f t="shared" si="7"/>
        <v>167</v>
      </c>
      <c r="AB19" s="10">
        <v>2.9107799999999999</v>
      </c>
      <c r="AC19" s="10">
        <v>6.6131849999999996</v>
      </c>
      <c r="AD19" s="10">
        <v>2.8652419999999998</v>
      </c>
      <c r="AE19" s="10">
        <v>0.267399</v>
      </c>
      <c r="AF19" s="39">
        <f t="shared" si="8"/>
        <v>11.2</v>
      </c>
      <c r="AG19" s="1">
        <f t="shared" si="9"/>
        <v>5.2</v>
      </c>
      <c r="AH19" s="35">
        <f t="shared" si="10"/>
        <v>3</v>
      </c>
      <c r="AI19" s="35">
        <f t="shared" si="10"/>
        <v>6.6000000000000005</v>
      </c>
      <c r="AJ19" s="35">
        <f t="shared" si="10"/>
        <v>2.8000000000000003</v>
      </c>
      <c r="AK19" s="35">
        <f t="shared" si="10"/>
        <v>0.2</v>
      </c>
      <c r="AL19" s="37">
        <f t="shared" si="11"/>
        <v>2</v>
      </c>
      <c r="AM19" s="10">
        <v>167.2705</v>
      </c>
      <c r="AN19" s="10">
        <v>56.632620000000003</v>
      </c>
      <c r="AO19" s="37" t="e">
        <f>ROUNDUP(#REF!/10,2)</f>
        <v>#REF!</v>
      </c>
      <c r="AP19" s="37" t="e">
        <f t="shared" si="12"/>
        <v>#REF!</v>
      </c>
      <c r="AQ19" s="37" t="s">
        <v>35</v>
      </c>
      <c r="AR19" s="37"/>
      <c r="AS19" s="37"/>
      <c r="AT19" s="37"/>
      <c r="AU19" s="10">
        <v>96.7</v>
      </c>
      <c r="AV19" s="10">
        <v>-42</v>
      </c>
      <c r="AW19" s="10">
        <v>42.5</v>
      </c>
      <c r="AX19" s="10">
        <v>44.1</v>
      </c>
      <c r="AY19" s="40">
        <f t="shared" si="13"/>
        <v>265055.11858762224</v>
      </c>
      <c r="AZ19" s="23">
        <f t="shared" si="14"/>
        <v>0</v>
      </c>
      <c r="BA19" s="10" t="e">
        <f>#REF!*AI19*AH19*AJ19*AS19</f>
        <v>#REF!</v>
      </c>
      <c r="BB19" s="10" t="e">
        <f t="shared" si="15"/>
        <v>#REF!</v>
      </c>
      <c r="BC19" s="10" t="e">
        <f>(1-#REF!)*AH19*AI19*AJ19</f>
        <v>#REF!</v>
      </c>
      <c r="BD19" s="41" t="e">
        <f>MROUND(#REF!,0.1)/5</f>
        <v>#REF!</v>
      </c>
      <c r="BE19" s="38">
        <v>0</v>
      </c>
      <c r="BF19" s="42" t="e">
        <f t="shared" si="16"/>
        <v>#REF!</v>
      </c>
      <c r="BG19" s="43">
        <f t="shared" si="17"/>
        <v>2.8000000000000003</v>
      </c>
      <c r="BH19" s="43">
        <f t="shared" si="18"/>
        <v>2</v>
      </c>
      <c r="BI19" s="43" t="e">
        <f>CEILING((1-#REF!)*AJ19,0.2)</f>
        <v>#REF!</v>
      </c>
      <c r="BJ19" s="44" t="e">
        <f t="shared" si="19"/>
        <v>#REF!</v>
      </c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38">
        <v>339</v>
      </c>
      <c r="BV19" s="19">
        <v>0.26163312999999999</v>
      </c>
      <c r="BW19" s="19">
        <v>0.27169567</v>
      </c>
      <c r="BX19" s="19">
        <v>0.55564988000000004</v>
      </c>
      <c r="BY19" s="19">
        <v>0.33513834999999997</v>
      </c>
      <c r="BZ19" s="19">
        <v>0.28245512</v>
      </c>
      <c r="CA19" s="19">
        <v>0.17094794999999999</v>
      </c>
      <c r="CB19" s="19">
        <v>0.12025303</v>
      </c>
      <c r="CC19" s="19">
        <v>0.13694379000000001</v>
      </c>
      <c r="CD19" s="19">
        <v>0.31373432000000001</v>
      </c>
      <c r="CE19" s="19">
        <v>3.2214909</v>
      </c>
      <c r="CF19" s="19">
        <v>2.5244626999999999</v>
      </c>
      <c r="CG19" s="19">
        <v>1.5292625</v>
      </c>
      <c r="CH19" s="19">
        <v>9.1704769000000006</v>
      </c>
      <c r="CI19" s="19">
        <v>5.8930717000000001</v>
      </c>
      <c r="CJ19" s="19">
        <v>3.0895299999999999</v>
      </c>
      <c r="CK19" s="19">
        <v>2.2632370000000002</v>
      </c>
      <c r="CL19" s="19">
        <v>2.1462300000000001</v>
      </c>
      <c r="CM19" s="19">
        <v>1.5925902999999999</v>
      </c>
      <c r="CN19" s="19">
        <v>1.263177</v>
      </c>
      <c r="CO19" s="19">
        <v>1.3002883000000001</v>
      </c>
      <c r="CP19" s="19">
        <v>1.2947226999999999</v>
      </c>
      <c r="CQ19" s="19">
        <v>0.69186532000000001</v>
      </c>
      <c r="CR19" s="19">
        <v>0.66833615000000002</v>
      </c>
      <c r="CS19" s="19">
        <v>0.53731196999999997</v>
      </c>
      <c r="CT19" s="19">
        <v>0.44944263000000001</v>
      </c>
      <c r="CU19" s="19">
        <v>0.46069914000000001</v>
      </c>
      <c r="CV19" s="19">
        <v>0.56369776000000005</v>
      </c>
    </row>
    <row r="20" spans="1:100" s="14" customFormat="1" x14ac:dyDescent="0.35">
      <c r="A20" s="10">
        <v>406</v>
      </c>
      <c r="B20" s="35">
        <v>38.4</v>
      </c>
      <c r="C20" s="36">
        <v>0.28754089999999999</v>
      </c>
      <c r="D20" s="35">
        <v>0.60000000000000009</v>
      </c>
      <c r="E20" s="35">
        <v>8.2000000000000011</v>
      </c>
      <c r="F20" s="35">
        <v>2.8000000000000003</v>
      </c>
      <c r="G20" s="35">
        <v>0.8</v>
      </c>
      <c r="H20" s="37">
        <v>2</v>
      </c>
      <c r="I20" s="35">
        <v>318.20000000000005</v>
      </c>
      <c r="J20" s="35">
        <v>341.90000000000003</v>
      </c>
      <c r="K20" s="61">
        <v>6</v>
      </c>
      <c r="L20" s="61">
        <v>4</v>
      </c>
      <c r="M20" s="61">
        <v>15</v>
      </c>
      <c r="N20" s="61">
        <v>2.4000000000000004</v>
      </c>
      <c r="O20" s="62">
        <v>11</v>
      </c>
      <c r="P20" s="10">
        <v>2.4569384089901081</v>
      </c>
      <c r="Q20" s="10">
        <f t="shared" si="0"/>
        <v>-8.4</v>
      </c>
      <c r="R20" s="10">
        <f t="shared" si="1"/>
        <v>13.7</v>
      </c>
      <c r="S20" s="10">
        <v>5</v>
      </c>
      <c r="T20" s="10">
        <f t="shared" si="2"/>
        <v>2.4000000000000004</v>
      </c>
      <c r="U20" s="10">
        <f t="shared" si="3"/>
        <v>4</v>
      </c>
      <c r="V20" s="10">
        <f t="shared" si="4"/>
        <v>15</v>
      </c>
      <c r="W20" s="10">
        <f t="shared" si="5"/>
        <v>1.2000000000000002</v>
      </c>
      <c r="X20" s="10">
        <f t="shared" si="6"/>
        <v>-7.2</v>
      </c>
      <c r="Y20" s="10">
        <f t="shared" si="20"/>
        <v>17.7</v>
      </c>
      <c r="Z20" s="10">
        <f t="shared" si="21"/>
        <v>20</v>
      </c>
      <c r="AA20" s="36">
        <f t="shared" si="7"/>
        <v>45</v>
      </c>
      <c r="AB20" s="10">
        <v>0.57225610000000005</v>
      </c>
      <c r="AC20" s="10">
        <v>8.2643400000000007</v>
      </c>
      <c r="AD20" s="10">
        <v>2.7846730000000002</v>
      </c>
      <c r="AE20" s="10">
        <v>0.74034880000000003</v>
      </c>
      <c r="AF20" s="39">
        <f t="shared" si="8"/>
        <v>10.399999999999999</v>
      </c>
      <c r="AG20" s="1">
        <f t="shared" si="9"/>
        <v>5.8</v>
      </c>
      <c r="AH20" s="35">
        <f t="shared" si="10"/>
        <v>0.60000000000000009</v>
      </c>
      <c r="AI20" s="35">
        <f t="shared" si="10"/>
        <v>8.2000000000000011</v>
      </c>
      <c r="AJ20" s="35">
        <f t="shared" si="10"/>
        <v>2.8000000000000003</v>
      </c>
      <c r="AK20" s="35">
        <f t="shared" si="10"/>
        <v>0.8</v>
      </c>
      <c r="AL20" s="37">
        <f t="shared" si="11"/>
        <v>2</v>
      </c>
      <c r="AM20" s="10">
        <v>45.187719999999999</v>
      </c>
      <c r="AN20" s="10">
        <v>68.853589999999997</v>
      </c>
      <c r="AO20" s="37" t="e">
        <f>ROUNDUP(#REF!/10,2)</f>
        <v>#REF!</v>
      </c>
      <c r="AP20" s="37" t="e">
        <f t="shared" si="12"/>
        <v>#REF!</v>
      </c>
      <c r="AQ20" s="37" t="s">
        <v>35</v>
      </c>
      <c r="AR20" s="37"/>
      <c r="AS20" s="37"/>
      <c r="AT20" s="37"/>
      <c r="AU20" s="10">
        <v>96.7</v>
      </c>
      <c r="AV20" s="10">
        <v>-42</v>
      </c>
      <c r="AW20" s="10">
        <v>42.5</v>
      </c>
      <c r="AX20" s="10">
        <v>44.1</v>
      </c>
      <c r="AY20" s="40">
        <f t="shared" si="13"/>
        <v>230575.87864063241</v>
      </c>
      <c r="AZ20" s="23">
        <f t="shared" si="14"/>
        <v>0</v>
      </c>
      <c r="BA20" s="10" t="e">
        <f>#REF!*AI20*AH20*AJ20*AS20</f>
        <v>#REF!</v>
      </c>
      <c r="BB20" s="10" t="e">
        <f t="shared" si="15"/>
        <v>#REF!</v>
      </c>
      <c r="BC20" s="10" t="e">
        <f>(1-#REF!)*AH20*AI20*AJ20</f>
        <v>#REF!</v>
      </c>
      <c r="BD20" s="41" t="e">
        <f>MROUND(#REF!,0.1)/5</f>
        <v>#REF!</v>
      </c>
      <c r="BE20" s="38">
        <v>0</v>
      </c>
      <c r="BF20" s="42" t="e">
        <f t="shared" si="16"/>
        <v>#REF!</v>
      </c>
      <c r="BG20" s="43">
        <f t="shared" si="17"/>
        <v>2.8000000000000003</v>
      </c>
      <c r="BH20" s="43">
        <f t="shared" si="18"/>
        <v>2</v>
      </c>
      <c r="BI20" s="43" t="e">
        <f>CEILING((1-#REF!)*AJ20,0.2)</f>
        <v>#REF!</v>
      </c>
      <c r="BJ20" s="44" t="e">
        <f t="shared" si="19"/>
        <v>#REF!</v>
      </c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38">
        <v>406</v>
      </c>
      <c r="BV20" s="19">
        <v>0.29731551000000001</v>
      </c>
      <c r="BW20" s="19">
        <v>0.23898937000000001</v>
      </c>
      <c r="BX20" s="19">
        <v>0.15924638999999999</v>
      </c>
      <c r="BY20" s="19">
        <v>0.38710681000000002</v>
      </c>
      <c r="BZ20" s="19">
        <v>0.30963056999999999</v>
      </c>
      <c r="CA20" s="19">
        <v>0.20787032999999999</v>
      </c>
      <c r="CB20" s="19">
        <v>0.19439812000000001</v>
      </c>
      <c r="CC20" s="19">
        <v>0.20983180000000001</v>
      </c>
      <c r="CD20" s="19">
        <v>0.11704879</v>
      </c>
      <c r="CE20" s="19">
        <v>6.8111920000000001</v>
      </c>
      <c r="CF20" s="19">
        <v>1.9025757000000001</v>
      </c>
      <c r="CG20" s="19">
        <v>0.24100582000000001</v>
      </c>
      <c r="CH20" s="19">
        <v>7.0785251000000002</v>
      </c>
      <c r="CI20" s="19">
        <v>1.9439253000000001</v>
      </c>
      <c r="CJ20" s="19">
        <v>0.22770675000000001</v>
      </c>
      <c r="CK20" s="19">
        <v>4.8255916000000001</v>
      </c>
      <c r="CL20" s="19">
        <v>1.4376214</v>
      </c>
      <c r="CM20" s="19">
        <v>0.1813235</v>
      </c>
      <c r="CN20" s="19">
        <v>2.0148625</v>
      </c>
      <c r="CO20" s="19">
        <v>0.86483102999999995</v>
      </c>
      <c r="CP20" s="19">
        <v>0.22030103000000001</v>
      </c>
      <c r="CQ20" s="19">
        <v>0.23569931</v>
      </c>
      <c r="CR20" s="19">
        <v>0.14712505000000001</v>
      </c>
      <c r="CS20" s="19">
        <v>0.16678425999999999</v>
      </c>
      <c r="CT20" s="19">
        <v>0.98597168999999996</v>
      </c>
      <c r="CU20" s="19">
        <v>0.44713514999999998</v>
      </c>
      <c r="CV20" s="19">
        <v>0.13227314000000001</v>
      </c>
    </row>
    <row r="21" spans="1:100" s="13" customFormat="1" x14ac:dyDescent="0.35">
      <c r="A21" s="10">
        <v>52</v>
      </c>
      <c r="B21" s="35">
        <v>34.200000000000003</v>
      </c>
      <c r="C21" s="36">
        <v>0.27747739999999999</v>
      </c>
      <c r="D21" s="35">
        <v>1.2000000000000002</v>
      </c>
      <c r="E21" s="35">
        <v>7</v>
      </c>
      <c r="F21" s="35">
        <v>1.8</v>
      </c>
      <c r="G21" s="35">
        <v>0.8</v>
      </c>
      <c r="H21" s="37">
        <v>1.4000000000000001</v>
      </c>
      <c r="I21" s="35">
        <v>348.70000000000005</v>
      </c>
      <c r="J21" s="35">
        <v>365.3</v>
      </c>
      <c r="K21" s="61">
        <v>9</v>
      </c>
      <c r="L21" s="61">
        <v>16</v>
      </c>
      <c r="M21" s="61">
        <v>3</v>
      </c>
      <c r="N21" s="61">
        <v>2.8000000000000003</v>
      </c>
      <c r="O21" s="62">
        <v>29</v>
      </c>
      <c r="P21" s="10">
        <v>2.848786511213349</v>
      </c>
      <c r="Q21" s="10">
        <f t="shared" si="0"/>
        <v>-11.8</v>
      </c>
      <c r="R21" s="10">
        <f t="shared" si="1"/>
        <v>11.5</v>
      </c>
      <c r="S21" s="10">
        <v>5</v>
      </c>
      <c r="T21" s="10">
        <f t="shared" si="2"/>
        <v>2.8000000000000003</v>
      </c>
      <c r="U21" s="10">
        <f t="shared" si="3"/>
        <v>16</v>
      </c>
      <c r="V21" s="10">
        <f t="shared" si="4"/>
        <v>3</v>
      </c>
      <c r="W21" s="10">
        <f t="shared" si="5"/>
        <v>5</v>
      </c>
      <c r="X21" s="10">
        <f t="shared" si="6"/>
        <v>-10.4</v>
      </c>
      <c r="Y21" s="10">
        <f t="shared" si="20"/>
        <v>27.5</v>
      </c>
      <c r="Z21" s="10">
        <f t="shared" si="21"/>
        <v>8</v>
      </c>
      <c r="AA21" s="36">
        <f t="shared" si="7"/>
        <v>76</v>
      </c>
      <c r="AB21" s="10">
        <v>1.215967</v>
      </c>
      <c r="AC21" s="10">
        <v>6.9802999999999997</v>
      </c>
      <c r="AD21" s="10">
        <v>1.740775</v>
      </c>
      <c r="AE21" s="10">
        <v>0.70775829999999995</v>
      </c>
      <c r="AF21" s="39">
        <f t="shared" si="8"/>
        <v>11</v>
      </c>
      <c r="AG21" s="1">
        <f t="shared" si="9"/>
        <v>5.8</v>
      </c>
      <c r="AH21" s="35">
        <f t="shared" si="10"/>
        <v>1.2000000000000002</v>
      </c>
      <c r="AI21" s="35">
        <f t="shared" si="10"/>
        <v>7</v>
      </c>
      <c r="AJ21" s="35">
        <f t="shared" si="10"/>
        <v>1.8</v>
      </c>
      <c r="AK21" s="35">
        <f t="shared" si="10"/>
        <v>0.8</v>
      </c>
      <c r="AL21" s="37">
        <f t="shared" si="11"/>
        <v>1.4000000000000001</v>
      </c>
      <c r="AM21" s="10">
        <v>75.684529999999995</v>
      </c>
      <c r="AN21" s="10">
        <v>92.285340000000005</v>
      </c>
      <c r="AO21" s="37" t="e">
        <f>ROUNDUP(#REF!/10,2)</f>
        <v>#REF!</v>
      </c>
      <c r="AP21" s="37" t="e">
        <f t="shared" si="12"/>
        <v>#REF!</v>
      </c>
      <c r="AQ21" s="37" t="s">
        <v>34</v>
      </c>
      <c r="AR21" s="37">
        <v>5369.9</v>
      </c>
      <c r="AS21" s="37">
        <v>355.06</v>
      </c>
      <c r="AT21" s="37">
        <v>12.89</v>
      </c>
      <c r="AU21" s="10">
        <v>96.7</v>
      </c>
      <c r="AV21" s="10">
        <v>-42</v>
      </c>
      <c r="AW21" s="10">
        <v>42.5</v>
      </c>
      <c r="AX21" s="10">
        <v>44.1</v>
      </c>
      <c r="AY21" s="40">
        <f t="shared" si="13"/>
        <v>113884.05299032266</v>
      </c>
      <c r="AZ21" s="23">
        <f t="shared" si="14"/>
        <v>0.99999648799561847</v>
      </c>
      <c r="BA21" s="10" t="e">
        <f>#REF!*AI21*AH21*AJ21*AS21</f>
        <v>#REF!</v>
      </c>
      <c r="BB21" s="10" t="e">
        <f t="shared" si="15"/>
        <v>#REF!</v>
      </c>
      <c r="BC21" s="10" t="e">
        <f>(1-#REF!)*AH21*AI21*AJ21</f>
        <v>#REF!</v>
      </c>
      <c r="BD21" s="41" t="e">
        <f>MROUND(#REF!,0.1)/5</f>
        <v>#REF!</v>
      </c>
      <c r="BE21" s="38">
        <v>9.1</v>
      </c>
      <c r="BF21" s="42" t="e">
        <f t="shared" si="16"/>
        <v>#REF!</v>
      </c>
      <c r="BG21" s="43">
        <f t="shared" si="17"/>
        <v>1.8</v>
      </c>
      <c r="BH21" s="43">
        <f t="shared" si="18"/>
        <v>1.4000000000000001</v>
      </c>
      <c r="BI21" s="43" t="e">
        <f>CEILING((1-#REF!)*AJ21,0.2)</f>
        <v>#REF!</v>
      </c>
      <c r="BJ21" s="44" t="e">
        <f t="shared" si="19"/>
        <v>#REF!</v>
      </c>
      <c r="BK21" s="45">
        <v>0.21018395820928351</v>
      </c>
      <c r="BL21" s="10">
        <f>(BK21+AH21)*(BK21+AI21)*((1/3)*BK21+AJ21)</f>
        <v>19.014195835661955</v>
      </c>
      <c r="BM21" s="46">
        <f>MROUND((BK21+AH21),0.2)</f>
        <v>1.4000000000000001</v>
      </c>
      <c r="BN21" s="46">
        <f>MROUND((BK21+AI21),0.2)</f>
        <v>7.2</v>
      </c>
      <c r="BO21" s="46" t="e">
        <f>IF(MROUND(((1/3)*BK21+BG21),0.2)*BN21*BM21/BJ21&gt;1.05,MROUND(((1/3)*BK21+BG21),0.2)-0.2,MROUND(((1/3)*BK21+BG21),0.2))</f>
        <v>#REF!</v>
      </c>
      <c r="BP21" s="45" t="e">
        <f>BM21*BN21*BO21</f>
        <v>#REF!</v>
      </c>
      <c r="BQ21" s="10" t="e">
        <f>IF(BI21&lt;BO21,TRUE, FALSE)</f>
        <v>#REF!</v>
      </c>
      <c r="BR21" s="45" t="e">
        <f>IF(BC21&lt;BI21*BM21*BN21,TRUE, FALSE)</f>
        <v>#REF!</v>
      </c>
      <c r="BS21" s="10">
        <f>AA21</f>
        <v>76</v>
      </c>
      <c r="BT21" s="44" t="e">
        <f>BB21/BC21</f>
        <v>#REF!</v>
      </c>
      <c r="BU21" s="38">
        <v>52</v>
      </c>
      <c r="BV21" s="19">
        <v>0.25486943000000001</v>
      </c>
      <c r="BW21" s="19">
        <v>0.25754317999999998</v>
      </c>
      <c r="BX21" s="19">
        <v>0.38795948000000002</v>
      </c>
      <c r="BY21" s="19">
        <v>0.23815992</v>
      </c>
      <c r="BZ21" s="19">
        <v>0.18450941000000001</v>
      </c>
      <c r="CA21" s="19">
        <v>0.14990065999999999</v>
      </c>
      <c r="CB21" s="19">
        <v>0.17317846000000001</v>
      </c>
      <c r="CC21" s="19">
        <v>0.14951506000000001</v>
      </c>
      <c r="CD21" s="19">
        <v>0.11545544000000001</v>
      </c>
      <c r="CE21" s="19">
        <v>2.9362306999999999</v>
      </c>
      <c r="CF21" s="19">
        <v>2.8679456999999999</v>
      </c>
      <c r="CG21" s="19">
        <v>2.6566112</v>
      </c>
      <c r="CH21" s="19">
        <v>2.1447574999999999</v>
      </c>
      <c r="CI21" s="19">
        <v>2.1083832</v>
      </c>
      <c r="CJ21" s="19">
        <v>1.9734243</v>
      </c>
      <c r="CK21" s="19">
        <v>0.64451181999999996</v>
      </c>
      <c r="CL21" s="19">
        <v>0.64445518999999996</v>
      </c>
      <c r="CM21" s="19">
        <v>0.55392158000000002</v>
      </c>
      <c r="CN21" s="19">
        <v>1.2181389</v>
      </c>
      <c r="CO21" s="19">
        <v>1.2215682000000001</v>
      </c>
      <c r="CP21" s="19">
        <v>1.2138319</v>
      </c>
      <c r="CQ21" s="19">
        <v>0.96138840999999997</v>
      </c>
      <c r="CR21" s="19">
        <v>0.56218838999999998</v>
      </c>
      <c r="CS21" s="19">
        <v>0.26638788000000002</v>
      </c>
      <c r="CT21" s="19">
        <v>0.17554428</v>
      </c>
      <c r="CU21" s="19">
        <v>0.17546158000000001</v>
      </c>
      <c r="CV21" s="19">
        <v>0.24675868000000001</v>
      </c>
    </row>
    <row r="22" spans="1:100" s="14" customFormat="1" x14ac:dyDescent="0.35">
      <c r="A22" s="10">
        <v>488</v>
      </c>
      <c r="B22" s="35">
        <v>38.300000000000004</v>
      </c>
      <c r="C22" s="36">
        <v>0.13031119999999999</v>
      </c>
      <c r="D22" s="35">
        <v>0.60000000000000009</v>
      </c>
      <c r="E22" s="35">
        <v>6.4</v>
      </c>
      <c r="F22" s="35">
        <v>2.4000000000000004</v>
      </c>
      <c r="G22" s="35">
        <v>0.2</v>
      </c>
      <c r="H22" s="37">
        <v>2</v>
      </c>
      <c r="I22" s="35">
        <v>413.20000000000005</v>
      </c>
      <c r="J22" s="35">
        <v>344.70000000000005</v>
      </c>
      <c r="K22" s="61">
        <v>19</v>
      </c>
      <c r="L22" s="61">
        <v>6</v>
      </c>
      <c r="M22" s="61">
        <v>10</v>
      </c>
      <c r="N22" s="61">
        <v>1</v>
      </c>
      <c r="O22" s="62">
        <v>17</v>
      </c>
      <c r="P22" s="10">
        <v>1.093078126250028</v>
      </c>
      <c r="Q22" s="10">
        <f t="shared" si="0"/>
        <v>-20</v>
      </c>
      <c r="R22" s="10">
        <f t="shared" si="1"/>
        <v>17.3</v>
      </c>
      <c r="S22" s="10">
        <v>5</v>
      </c>
      <c r="T22" s="10">
        <f t="shared" si="2"/>
        <v>1</v>
      </c>
      <c r="U22" s="10">
        <f t="shared" si="3"/>
        <v>6</v>
      </c>
      <c r="V22" s="10">
        <f t="shared" si="4"/>
        <v>10</v>
      </c>
      <c r="W22" s="10">
        <f t="shared" si="5"/>
        <v>5.8000000000000007</v>
      </c>
      <c r="X22" s="10">
        <f t="shared" si="6"/>
        <v>-19.5</v>
      </c>
      <c r="Y22" s="10">
        <f t="shared" si="20"/>
        <v>23.3</v>
      </c>
      <c r="Z22" s="10">
        <f t="shared" si="21"/>
        <v>15</v>
      </c>
      <c r="AA22" s="36">
        <f t="shared" si="7"/>
        <v>140</v>
      </c>
      <c r="AB22" s="10">
        <v>0.69832269999999996</v>
      </c>
      <c r="AC22" s="10">
        <v>6.450221</v>
      </c>
      <c r="AD22" s="10">
        <v>2.4014039999999999</v>
      </c>
      <c r="AE22" s="10">
        <v>0.25390780000000002</v>
      </c>
      <c r="AF22" s="39">
        <f t="shared" si="8"/>
        <v>11.3</v>
      </c>
      <c r="AG22" s="1">
        <f t="shared" si="9"/>
        <v>5.2</v>
      </c>
      <c r="AH22" s="35">
        <f t="shared" si="10"/>
        <v>0.60000000000000009</v>
      </c>
      <c r="AI22" s="35">
        <f t="shared" si="10"/>
        <v>6.4</v>
      </c>
      <c r="AJ22" s="35">
        <f t="shared" si="10"/>
        <v>2.4000000000000004</v>
      </c>
      <c r="AK22" s="35">
        <f t="shared" si="10"/>
        <v>0.2</v>
      </c>
      <c r="AL22" s="37">
        <f t="shared" si="11"/>
        <v>2</v>
      </c>
      <c r="AM22" s="10">
        <v>140.14169999999999</v>
      </c>
      <c r="AN22" s="10">
        <v>71.625799999999998</v>
      </c>
      <c r="AO22" s="37" t="e">
        <f>ROUNDUP(#REF!/10,2)</f>
        <v>#REF!</v>
      </c>
      <c r="AP22" s="37" t="e">
        <f t="shared" si="12"/>
        <v>#REF!</v>
      </c>
      <c r="AQ22" s="37" t="s">
        <v>35</v>
      </c>
      <c r="AR22" s="37"/>
      <c r="AS22" s="37"/>
      <c r="AT22" s="37"/>
      <c r="AU22" s="10">
        <v>96.7</v>
      </c>
      <c r="AV22" s="10">
        <v>-42</v>
      </c>
      <c r="AW22" s="10">
        <v>42.5</v>
      </c>
      <c r="AX22" s="10">
        <v>44.1</v>
      </c>
      <c r="AY22" s="40">
        <f t="shared" si="13"/>
        <v>221498.7284218008</v>
      </c>
      <c r="AZ22" s="23">
        <f t="shared" si="14"/>
        <v>0</v>
      </c>
      <c r="BA22" s="10" t="e">
        <f>#REF!*AI22*AH22*AJ22*AS22</f>
        <v>#REF!</v>
      </c>
      <c r="BB22" s="10" t="e">
        <f t="shared" si="15"/>
        <v>#REF!</v>
      </c>
      <c r="BC22" s="10" t="e">
        <f>(1-#REF!)*AH22*AI22*AJ22</f>
        <v>#REF!</v>
      </c>
      <c r="BD22" s="41" t="e">
        <f>MROUND(#REF!,0.1)/5</f>
        <v>#REF!</v>
      </c>
      <c r="BE22" s="38">
        <v>0</v>
      </c>
      <c r="BF22" s="42" t="e">
        <f t="shared" si="16"/>
        <v>#REF!</v>
      </c>
      <c r="BG22" s="43">
        <f t="shared" si="17"/>
        <v>2.4000000000000004</v>
      </c>
      <c r="BH22" s="43">
        <f t="shared" si="18"/>
        <v>2</v>
      </c>
      <c r="BI22" s="43" t="e">
        <f>CEILING((1-#REF!)*AJ22,0.2)</f>
        <v>#REF!</v>
      </c>
      <c r="BJ22" s="44" t="e">
        <f t="shared" si="19"/>
        <v>#REF!</v>
      </c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38">
        <v>488</v>
      </c>
      <c r="BV22" s="19">
        <v>0.12141219</v>
      </c>
      <c r="BW22" s="19">
        <v>0.11923826</v>
      </c>
      <c r="BX22" s="19">
        <v>0.12589568000000001</v>
      </c>
      <c r="BY22" s="19">
        <v>7.5872495999999998E-2</v>
      </c>
      <c r="BZ22" s="19">
        <v>7.4833243999999993E-2</v>
      </c>
      <c r="CA22" s="19">
        <v>8.9103788000000003E-2</v>
      </c>
      <c r="CB22" s="19">
        <v>6.7772879999999994E-2</v>
      </c>
      <c r="CC22" s="19">
        <v>6.6566377999999995E-2</v>
      </c>
      <c r="CD22" s="19">
        <v>0.10523549</v>
      </c>
      <c r="CE22" s="19">
        <v>0.60252022999999999</v>
      </c>
      <c r="CF22" s="19">
        <v>0.56187189000000004</v>
      </c>
      <c r="CG22" s="19">
        <v>0.45059579999999999</v>
      </c>
      <c r="CH22" s="19">
        <v>0.65344619999999998</v>
      </c>
      <c r="CI22" s="19">
        <v>0.61383246999999996</v>
      </c>
      <c r="CJ22" s="19">
        <v>0.5107621</v>
      </c>
      <c r="CK22" s="19">
        <v>0.56614447000000001</v>
      </c>
      <c r="CL22" s="19">
        <v>0.53680015000000003</v>
      </c>
      <c r="CM22" s="19">
        <v>0.45094714000000002</v>
      </c>
      <c r="CN22" s="19">
        <v>0.38959345000000001</v>
      </c>
      <c r="CO22" s="19">
        <v>0.36927622999999998</v>
      </c>
      <c r="CP22" s="19">
        <v>0.30476397</v>
      </c>
      <c r="CQ22" s="19">
        <v>0.25185375999999998</v>
      </c>
      <c r="CR22" s="19">
        <v>0.22928900999999999</v>
      </c>
      <c r="CS22" s="19">
        <v>0.22244185</v>
      </c>
      <c r="CT22" s="19">
        <v>0.21757915999999999</v>
      </c>
      <c r="CU22" s="19">
        <v>0.21017501999999999</v>
      </c>
      <c r="CV22" s="19">
        <v>0.19561555999999999</v>
      </c>
    </row>
    <row r="23" spans="1:100" s="14" customFormat="1" x14ac:dyDescent="0.35">
      <c r="A23" s="10">
        <v>483</v>
      </c>
      <c r="B23" s="35">
        <v>28.700000000000003</v>
      </c>
      <c r="C23" s="36">
        <v>0.42934710000000004</v>
      </c>
      <c r="D23" s="35">
        <v>1.4000000000000001</v>
      </c>
      <c r="E23" s="35">
        <v>9.4</v>
      </c>
      <c r="F23" s="35">
        <v>2.8000000000000003</v>
      </c>
      <c r="G23" s="35">
        <v>1</v>
      </c>
      <c r="H23" s="37">
        <v>1.6</v>
      </c>
      <c r="I23" s="35">
        <v>401.8</v>
      </c>
      <c r="J23" s="35">
        <v>338.20000000000005</v>
      </c>
      <c r="K23" s="61">
        <v>7</v>
      </c>
      <c r="L23" s="61">
        <v>8</v>
      </c>
      <c r="M23" s="61">
        <v>13</v>
      </c>
      <c r="N23" s="61">
        <v>1.4000000000000001</v>
      </c>
      <c r="O23" s="62">
        <v>7</v>
      </c>
      <c r="P23" s="10">
        <v>1.3696442225620356</v>
      </c>
      <c r="Q23" s="10">
        <f t="shared" si="0"/>
        <v>-8.4</v>
      </c>
      <c r="R23" s="10">
        <f t="shared" si="1"/>
        <v>11.3</v>
      </c>
      <c r="S23" s="10">
        <v>5</v>
      </c>
      <c r="T23" s="10">
        <f t="shared" si="2"/>
        <v>1.4000000000000001</v>
      </c>
      <c r="U23" s="10">
        <f t="shared" si="3"/>
        <v>8</v>
      </c>
      <c r="V23" s="10">
        <f t="shared" si="4"/>
        <v>13</v>
      </c>
      <c r="W23" s="10">
        <f t="shared" si="5"/>
        <v>0.8</v>
      </c>
      <c r="X23" s="10">
        <f t="shared" si="6"/>
        <v>-7.7</v>
      </c>
      <c r="Y23" s="10">
        <f t="shared" si="20"/>
        <v>19.3</v>
      </c>
      <c r="Z23" s="10">
        <f t="shared" si="21"/>
        <v>18</v>
      </c>
      <c r="AA23" s="36">
        <f t="shared" si="7"/>
        <v>129</v>
      </c>
      <c r="AB23" s="10">
        <v>1.431932</v>
      </c>
      <c r="AC23" s="10">
        <v>9.4896170000000009</v>
      </c>
      <c r="AD23" s="10">
        <v>2.7151070000000002</v>
      </c>
      <c r="AE23" s="10">
        <v>0.97289309999999996</v>
      </c>
      <c r="AF23" s="39">
        <f t="shared" si="8"/>
        <v>9.8000000000000007</v>
      </c>
      <c r="AG23" s="1">
        <f t="shared" si="9"/>
        <v>6</v>
      </c>
      <c r="AH23" s="35">
        <f t="shared" si="10"/>
        <v>1.4000000000000001</v>
      </c>
      <c r="AI23" s="35">
        <f t="shared" si="10"/>
        <v>9.4</v>
      </c>
      <c r="AJ23" s="35">
        <f t="shared" si="10"/>
        <v>2.8000000000000003</v>
      </c>
      <c r="AK23" s="35">
        <f t="shared" si="10"/>
        <v>1</v>
      </c>
      <c r="AL23" s="37">
        <f t="shared" si="11"/>
        <v>1.6</v>
      </c>
      <c r="AM23" s="10">
        <v>128.73929999999999</v>
      </c>
      <c r="AN23" s="10">
        <v>65.188590000000005</v>
      </c>
      <c r="AO23" s="37" t="e">
        <f>ROUNDUP(#REF!/10,2)</f>
        <v>#REF!</v>
      </c>
      <c r="AP23" s="37" t="e">
        <f t="shared" si="12"/>
        <v>#REF!</v>
      </c>
      <c r="AQ23" s="37" t="s">
        <v>35</v>
      </c>
      <c r="AR23" s="37"/>
      <c r="AS23" s="37"/>
      <c r="AT23" s="37"/>
      <c r="AU23" s="10">
        <v>96.7</v>
      </c>
      <c r="AV23" s="10">
        <v>-42</v>
      </c>
      <c r="AW23" s="10">
        <v>42.5</v>
      </c>
      <c r="AX23" s="10">
        <v>44.1</v>
      </c>
      <c r="AY23" s="40">
        <f t="shared" si="13"/>
        <v>241757.77216840605</v>
      </c>
      <c r="AZ23" s="23">
        <f t="shared" si="14"/>
        <v>0</v>
      </c>
      <c r="BA23" s="10" t="e">
        <f>#REF!*AI23*AH23*AJ23*AS23</f>
        <v>#REF!</v>
      </c>
      <c r="BB23" s="10" t="e">
        <f t="shared" si="15"/>
        <v>#REF!</v>
      </c>
      <c r="BC23" s="10" t="e">
        <f>(1-#REF!)*AH23*AI23*AJ23</f>
        <v>#REF!</v>
      </c>
      <c r="BD23" s="41" t="e">
        <f>MROUND(#REF!,0.1)/5</f>
        <v>#REF!</v>
      </c>
      <c r="BE23" s="38">
        <v>0</v>
      </c>
      <c r="BF23" s="42" t="e">
        <f t="shared" si="16"/>
        <v>#REF!</v>
      </c>
      <c r="BG23" s="43">
        <f t="shared" si="17"/>
        <v>2.8000000000000003</v>
      </c>
      <c r="BH23" s="43">
        <f t="shared" si="18"/>
        <v>1.6</v>
      </c>
      <c r="BI23" s="43" t="e">
        <f>CEILING((1-#REF!)*AJ23,0.2)</f>
        <v>#REF!</v>
      </c>
      <c r="BJ23" s="44" t="e">
        <f t="shared" si="19"/>
        <v>#REF!</v>
      </c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38">
        <v>483</v>
      </c>
      <c r="BV23" s="19">
        <v>0.21930240000000001</v>
      </c>
      <c r="BW23" s="19">
        <v>0.22760001999999999</v>
      </c>
      <c r="BX23" s="19">
        <v>0.26161000000000001</v>
      </c>
      <c r="BY23" s="19">
        <v>0.3291502</v>
      </c>
      <c r="BZ23" s="19">
        <v>0.30823257999999998</v>
      </c>
      <c r="CA23" s="19">
        <v>0.17113629</v>
      </c>
      <c r="CB23" s="19">
        <v>0.18326846999999999</v>
      </c>
      <c r="CC23" s="19">
        <v>0.13527507</v>
      </c>
      <c r="CD23" s="19">
        <v>0.18203305</v>
      </c>
      <c r="CE23" s="19">
        <v>4.3188652999999997</v>
      </c>
      <c r="CF23" s="19">
        <v>1.7811110999999999</v>
      </c>
      <c r="CG23" s="19">
        <v>0.47668182999999997</v>
      </c>
      <c r="CH23" s="19">
        <v>6.5025864000000002</v>
      </c>
      <c r="CI23" s="19">
        <v>2.5266793000000001</v>
      </c>
      <c r="CJ23" s="19">
        <v>0.58206641999999997</v>
      </c>
      <c r="CK23" s="19">
        <v>3.4436569000000001</v>
      </c>
      <c r="CL23" s="19">
        <v>1.4941194</v>
      </c>
      <c r="CM23" s="19">
        <v>0.38901094000000003</v>
      </c>
      <c r="CN23" s="19">
        <v>1.1951061000000001</v>
      </c>
      <c r="CO23" s="19">
        <v>0.85302836000000004</v>
      </c>
      <c r="CP23" s="19">
        <v>0.39238390000000001</v>
      </c>
      <c r="CQ23" s="19">
        <v>0.41472867000000002</v>
      </c>
      <c r="CR23" s="19">
        <v>0.32010195000000002</v>
      </c>
      <c r="CS23" s="19">
        <v>0.32482451000000001</v>
      </c>
      <c r="CT23" s="19">
        <v>0.86423713000000002</v>
      </c>
      <c r="CU23" s="19">
        <v>0.49735960000000001</v>
      </c>
      <c r="CV23" s="19">
        <v>0.25481524999999999</v>
      </c>
    </row>
    <row r="24" spans="1:100" s="47" customFormat="1" x14ac:dyDescent="0.35">
      <c r="A24" s="47">
        <v>361</v>
      </c>
      <c r="B24" s="48">
        <v>32.6</v>
      </c>
      <c r="C24" s="49">
        <v>0.26368039999999998</v>
      </c>
      <c r="D24" s="48">
        <v>3</v>
      </c>
      <c r="E24" s="48">
        <v>6.4</v>
      </c>
      <c r="F24" s="48">
        <v>2.4000000000000004</v>
      </c>
      <c r="G24" s="48">
        <v>0.2</v>
      </c>
      <c r="H24" s="50">
        <v>1.8</v>
      </c>
      <c r="I24" s="48">
        <v>352.40000000000003</v>
      </c>
      <c r="J24" s="48">
        <v>326.3</v>
      </c>
      <c r="K24" s="47">
        <v>16</v>
      </c>
      <c r="L24" s="47">
        <v>17</v>
      </c>
      <c r="M24" s="47">
        <v>12</v>
      </c>
      <c r="N24" s="47">
        <v>1</v>
      </c>
      <c r="O24" s="51">
        <v>10</v>
      </c>
      <c r="P24" s="47">
        <v>1.0278850853619463</v>
      </c>
      <c r="Q24" s="47">
        <f t="shared" si="0"/>
        <v>-17</v>
      </c>
      <c r="R24" s="47">
        <f t="shared" si="1"/>
        <v>8.8000000000000007</v>
      </c>
      <c r="S24" s="47">
        <v>5</v>
      </c>
      <c r="T24" s="47">
        <f t="shared" si="2"/>
        <v>1</v>
      </c>
      <c r="U24" s="47">
        <f t="shared" si="3"/>
        <v>17</v>
      </c>
      <c r="V24" s="47">
        <f t="shared" si="4"/>
        <v>12</v>
      </c>
      <c r="W24" s="47">
        <f t="shared" si="5"/>
        <v>2.8000000000000003</v>
      </c>
      <c r="X24" s="47">
        <f t="shared" si="6"/>
        <v>-16.5</v>
      </c>
      <c r="Y24" s="47">
        <f t="shared" si="20"/>
        <v>25.8</v>
      </c>
      <c r="Z24" s="47">
        <f t="shared" si="21"/>
        <v>17</v>
      </c>
      <c r="AA24" s="49">
        <f t="shared" si="7"/>
        <v>79</v>
      </c>
      <c r="AB24" s="47">
        <v>2.9026149999999999</v>
      </c>
      <c r="AC24" s="47">
        <v>6.4201579999999998</v>
      </c>
      <c r="AD24" s="47">
        <v>2.3268080000000002</v>
      </c>
      <c r="AE24" s="47">
        <v>0.2827443</v>
      </c>
      <c r="AF24" s="52">
        <f t="shared" si="8"/>
        <v>11.3</v>
      </c>
      <c r="AG24" s="53">
        <f t="shared" si="9"/>
        <v>5.2</v>
      </c>
      <c r="AH24" s="48">
        <f t="shared" si="10"/>
        <v>3</v>
      </c>
      <c r="AI24" s="48">
        <f t="shared" si="10"/>
        <v>6.4</v>
      </c>
      <c r="AJ24" s="48">
        <f t="shared" si="10"/>
        <v>2.4000000000000004</v>
      </c>
      <c r="AK24" s="48">
        <f t="shared" si="10"/>
        <v>0.2</v>
      </c>
      <c r="AL24" s="50">
        <f t="shared" si="11"/>
        <v>1.8</v>
      </c>
      <c r="AM24" s="47">
        <v>79.3309</v>
      </c>
      <c r="AN24" s="47">
        <v>53.297130000000003</v>
      </c>
      <c r="AO24" s="50" t="e">
        <f>ROUNDUP(#REF!/10,2)</f>
        <v>#REF!</v>
      </c>
      <c r="AP24" s="50" t="e">
        <f t="shared" si="12"/>
        <v>#REF!</v>
      </c>
      <c r="AQ24" s="50" t="s">
        <v>35</v>
      </c>
      <c r="AR24" s="50"/>
      <c r="AS24" s="50"/>
      <c r="AT24" s="50"/>
      <c r="AU24" s="47">
        <v>96.7</v>
      </c>
      <c r="AV24" s="47">
        <v>-42</v>
      </c>
      <c r="AW24" s="47">
        <v>42.5</v>
      </c>
      <c r="AX24" s="47">
        <v>44.1</v>
      </c>
      <c r="AY24" s="54">
        <f t="shared" si="13"/>
        <v>273298.23639372084</v>
      </c>
      <c r="AZ24" s="55">
        <f t="shared" si="14"/>
        <v>0</v>
      </c>
      <c r="BA24" s="47" t="e">
        <f>#REF!*AI24*AH24*AJ24*AS24</f>
        <v>#REF!</v>
      </c>
      <c r="BB24" s="47" t="e">
        <f t="shared" si="15"/>
        <v>#REF!</v>
      </c>
      <c r="BC24" s="47" t="e">
        <f>(1-#REF!)*AH24*AI24*AJ24</f>
        <v>#REF!</v>
      </c>
      <c r="BD24" s="56" t="e">
        <f>MROUND(#REF!,0.1)/5</f>
        <v>#REF!</v>
      </c>
      <c r="BE24" s="51">
        <v>0</v>
      </c>
      <c r="BF24" s="57" t="e">
        <f t="shared" si="16"/>
        <v>#REF!</v>
      </c>
      <c r="BG24" s="58">
        <f t="shared" si="17"/>
        <v>2.4000000000000004</v>
      </c>
      <c r="BH24" s="58">
        <f t="shared" si="18"/>
        <v>1.8</v>
      </c>
      <c r="BI24" s="58" t="e">
        <f>CEILING((1-#REF!)*AJ24,0.2)</f>
        <v>#REF!</v>
      </c>
      <c r="BJ24" s="59" t="e">
        <f t="shared" si="19"/>
        <v>#REF!</v>
      </c>
      <c r="BU24" s="51">
        <v>361</v>
      </c>
      <c r="BV24" s="55">
        <v>0.19233258</v>
      </c>
      <c r="BW24" s="55">
        <v>0.20958631</v>
      </c>
      <c r="BX24" s="55">
        <v>0.29506546</v>
      </c>
      <c r="BY24" s="55">
        <v>0.12787783</v>
      </c>
      <c r="BZ24" s="55">
        <v>0.17128025</v>
      </c>
      <c r="CA24" s="55">
        <v>0.12496307</v>
      </c>
      <c r="CB24" s="55">
        <v>8.6151749E-2</v>
      </c>
      <c r="CC24" s="55">
        <v>7.9738229999999993E-2</v>
      </c>
      <c r="CD24" s="55">
        <v>0.15594141</v>
      </c>
      <c r="CE24" s="55">
        <v>1.1590623</v>
      </c>
      <c r="CF24" s="55">
        <v>1.1803144000000001</v>
      </c>
      <c r="CG24" s="55">
        <v>1.015509</v>
      </c>
      <c r="CH24" s="55">
        <v>1.3291322000000001</v>
      </c>
      <c r="CI24" s="55">
        <v>1.2273092000000001</v>
      </c>
      <c r="CJ24" s="55">
        <v>0.90827601999999996</v>
      </c>
      <c r="CK24" s="55">
        <v>0.94356412000000001</v>
      </c>
      <c r="CL24" s="55">
        <v>0.97339392000000002</v>
      </c>
      <c r="CM24" s="55">
        <v>0.79314697000000001</v>
      </c>
      <c r="CN24" s="55">
        <v>0.77222013</v>
      </c>
      <c r="CO24" s="55">
        <v>0.81157690000000005</v>
      </c>
      <c r="CP24" s="55">
        <v>0.75099170000000004</v>
      </c>
      <c r="CQ24" s="55">
        <v>0.65023397999999999</v>
      </c>
      <c r="CR24" s="55">
        <v>0.39724079000000001</v>
      </c>
      <c r="CS24" s="55">
        <v>0.38365027000000002</v>
      </c>
      <c r="CT24" s="55">
        <v>2.147062E-13</v>
      </c>
      <c r="CU24" s="55">
        <v>4.5243197999999999E-13</v>
      </c>
      <c r="CV24" s="55">
        <v>1.8243571999999999E-13</v>
      </c>
    </row>
    <row r="25" spans="1:100" s="13" customFormat="1" x14ac:dyDescent="0.35">
      <c r="A25" s="10">
        <v>445</v>
      </c>
      <c r="B25" s="35">
        <v>18.3</v>
      </c>
      <c r="C25" s="36">
        <v>0.3566744</v>
      </c>
      <c r="D25" s="35">
        <v>2.6</v>
      </c>
      <c r="E25" s="35">
        <v>9.6000000000000014</v>
      </c>
      <c r="F25" s="35">
        <v>2.8000000000000003</v>
      </c>
      <c r="G25" s="35">
        <v>0.60000000000000009</v>
      </c>
      <c r="H25" s="37">
        <v>2</v>
      </c>
      <c r="I25" s="35">
        <v>339.40000000000003</v>
      </c>
      <c r="J25" s="35">
        <v>362.40000000000003</v>
      </c>
      <c r="K25" s="61">
        <v>18</v>
      </c>
      <c r="L25" s="61">
        <v>4</v>
      </c>
      <c r="M25" s="61">
        <v>13</v>
      </c>
      <c r="N25" s="61">
        <v>1.8</v>
      </c>
      <c r="O25" s="62">
        <v>24</v>
      </c>
      <c r="P25" s="10">
        <v>1.84868478343911</v>
      </c>
      <c r="Q25" s="10">
        <f t="shared" si="0"/>
        <v>-19.8</v>
      </c>
      <c r="R25" s="10">
        <f t="shared" si="1"/>
        <v>20.5</v>
      </c>
      <c r="S25" s="10">
        <v>5</v>
      </c>
      <c r="T25" s="10">
        <f t="shared" si="2"/>
        <v>1.8</v>
      </c>
      <c r="U25" s="10">
        <f t="shared" si="3"/>
        <v>4</v>
      </c>
      <c r="V25" s="10">
        <f t="shared" si="4"/>
        <v>13</v>
      </c>
      <c r="W25" s="10">
        <f t="shared" si="5"/>
        <v>8</v>
      </c>
      <c r="X25" s="10">
        <f t="shared" si="6"/>
        <v>-18.899999999999999</v>
      </c>
      <c r="Y25" s="10">
        <f t="shared" si="20"/>
        <v>24.5</v>
      </c>
      <c r="Z25" s="10">
        <f t="shared" si="21"/>
        <v>18</v>
      </c>
      <c r="AA25" s="36">
        <f t="shared" si="7"/>
        <v>66</v>
      </c>
      <c r="AB25" s="10">
        <v>2.6483690000000002</v>
      </c>
      <c r="AC25" s="10">
        <v>9.6203020000000006</v>
      </c>
      <c r="AD25" s="10">
        <v>2.8134399999999999</v>
      </c>
      <c r="AE25" s="10">
        <v>0.60941710000000004</v>
      </c>
      <c r="AF25" s="39">
        <f t="shared" si="8"/>
        <v>9.6999999999999993</v>
      </c>
      <c r="AG25" s="1">
        <f t="shared" si="9"/>
        <v>5.6</v>
      </c>
      <c r="AH25" s="35">
        <f t="shared" si="10"/>
        <v>2.6</v>
      </c>
      <c r="AI25" s="35">
        <f t="shared" si="10"/>
        <v>9.6000000000000014</v>
      </c>
      <c r="AJ25" s="35">
        <f t="shared" si="10"/>
        <v>2.8000000000000003</v>
      </c>
      <c r="AK25" s="35">
        <f t="shared" si="10"/>
        <v>0.60000000000000009</v>
      </c>
      <c r="AL25" s="37">
        <f t="shared" si="11"/>
        <v>2</v>
      </c>
      <c r="AM25" s="10">
        <v>66.389679999999998</v>
      </c>
      <c r="AN25" s="10">
        <v>89.358239999999995</v>
      </c>
      <c r="AO25" s="37" t="e">
        <f>ROUNDUP(#REF!/10,2)</f>
        <v>#REF!</v>
      </c>
      <c r="AP25" s="37" t="e">
        <f t="shared" si="12"/>
        <v>#REF!</v>
      </c>
      <c r="AQ25" s="37" t="s">
        <v>34</v>
      </c>
      <c r="AR25" s="37">
        <v>3155.4</v>
      </c>
      <c r="AS25" s="37">
        <v>442.77</v>
      </c>
      <c r="AT25" s="37">
        <v>7.74</v>
      </c>
      <c r="AU25" s="10">
        <v>96.7</v>
      </c>
      <c r="AV25" s="10">
        <v>-42</v>
      </c>
      <c r="AW25" s="10">
        <v>42.5</v>
      </c>
      <c r="AX25" s="10">
        <v>44.1</v>
      </c>
      <c r="AY25" s="40">
        <f t="shared" si="13"/>
        <v>138378.53671415182</v>
      </c>
      <c r="AZ25" s="23">
        <f t="shared" si="14"/>
        <v>0.99628387133967711</v>
      </c>
      <c r="BA25" s="10" t="e">
        <f>#REF!*AI25*AH25*AJ25*AS25</f>
        <v>#REF!</v>
      </c>
      <c r="BB25" s="10" t="e">
        <f t="shared" si="15"/>
        <v>#REF!</v>
      </c>
      <c r="BC25" s="10" t="e">
        <f>(1-#REF!)*AH25*AI25*AJ25</f>
        <v>#REF!</v>
      </c>
      <c r="BD25" s="41" t="e">
        <f>MROUND(#REF!,0.1)/5</f>
        <v>#REF!</v>
      </c>
      <c r="BE25" s="38">
        <v>6.3</v>
      </c>
      <c r="BF25" s="42" t="e">
        <f t="shared" si="16"/>
        <v>#REF!</v>
      </c>
      <c r="BG25" s="43">
        <f t="shared" si="17"/>
        <v>2.8000000000000003</v>
      </c>
      <c r="BH25" s="43">
        <f t="shared" si="18"/>
        <v>2</v>
      </c>
      <c r="BI25" s="43" t="e">
        <f>CEILING((1-#REF!)*AJ25,0.2)</f>
        <v>#REF!</v>
      </c>
      <c r="BJ25" s="44" t="e">
        <f t="shared" si="19"/>
        <v>#REF!</v>
      </c>
      <c r="BK25" s="45">
        <v>1.410575897367929</v>
      </c>
      <c r="BL25" s="10">
        <f>(BK25+AH25)*(BK25+AI25)*((1/3)*BK25+AJ25)</f>
        <v>144.40759048346396</v>
      </c>
      <c r="BM25" s="46">
        <f>MROUND((BK25+AH25),0.2)</f>
        <v>4</v>
      </c>
      <c r="BN25" s="46">
        <f>MROUND((BK25+AI25),0.2)</f>
        <v>11</v>
      </c>
      <c r="BO25" s="46" t="e">
        <f>IF(MROUND(((1/3)*BK25+BG25),0.2)*BN25*BM25/BJ25&gt;1.05,MROUND(((1/3)*BK25+BG25),0.2)-0.2,MROUND(((1/3)*BK25+BG25),0.2))</f>
        <v>#REF!</v>
      </c>
      <c r="BP25" s="45" t="e">
        <f>BM25*BN25*BO25</f>
        <v>#REF!</v>
      </c>
      <c r="BQ25" s="10" t="e">
        <f>IF(BI25&lt;BO25,TRUE, FALSE)</f>
        <v>#REF!</v>
      </c>
      <c r="BR25" s="45" t="e">
        <f>IF(BC25&lt;BI25*BM25*BN25,TRUE, FALSE)</f>
        <v>#REF!</v>
      </c>
      <c r="BS25" s="10">
        <f>AA25</f>
        <v>66</v>
      </c>
      <c r="BT25" s="44" t="e">
        <f>BB25/BC25</f>
        <v>#REF!</v>
      </c>
      <c r="BU25" s="38">
        <v>445</v>
      </c>
      <c r="BV25" s="19">
        <v>0.19229726</v>
      </c>
      <c r="BW25" s="19">
        <v>0.19777665999999999</v>
      </c>
      <c r="BX25" s="19">
        <v>0.26388331999999998</v>
      </c>
      <c r="BY25" s="19">
        <v>0.17538266999999999</v>
      </c>
      <c r="BZ25" s="19">
        <v>0.17775816</v>
      </c>
      <c r="CA25" s="19">
        <v>0.18944696</v>
      </c>
      <c r="CB25" s="19">
        <v>0.19092508</v>
      </c>
      <c r="CC25" s="19">
        <v>0.19157967000000001</v>
      </c>
      <c r="CD25" s="19">
        <v>0.21240065</v>
      </c>
      <c r="CE25" s="19">
        <v>1.0116744</v>
      </c>
      <c r="CF25" s="19">
        <v>0.96280843000000005</v>
      </c>
      <c r="CG25" s="19">
        <v>0.47111458000000001</v>
      </c>
      <c r="CH25" s="19">
        <v>1.1262106000000001</v>
      </c>
      <c r="CI25" s="19">
        <v>1.0990660999999999</v>
      </c>
      <c r="CJ25" s="19">
        <v>0.53431510999999998</v>
      </c>
      <c r="CK25" s="19">
        <v>0.99252611000000002</v>
      </c>
      <c r="CL25" s="19">
        <v>0.98761195000000002</v>
      </c>
      <c r="CM25" s="19">
        <v>0.46778128000000002</v>
      </c>
      <c r="CN25" s="19">
        <v>0.76165265000000004</v>
      </c>
      <c r="CO25" s="19">
        <v>0.74334073000000001</v>
      </c>
      <c r="CP25" s="19">
        <v>0.40120434999999999</v>
      </c>
      <c r="CQ25" s="19">
        <v>0.43229320999999998</v>
      </c>
      <c r="CR25" s="19">
        <v>0.39159071000000001</v>
      </c>
      <c r="CS25" s="19">
        <v>0.40394044000000001</v>
      </c>
      <c r="CT25" s="19">
        <v>0.31169396999999999</v>
      </c>
      <c r="CU25" s="19">
        <v>0.31698427000000001</v>
      </c>
      <c r="CV25" s="19">
        <v>0.32648706</v>
      </c>
    </row>
    <row r="26" spans="1:100" s="13" customFormat="1" x14ac:dyDescent="0.35">
      <c r="A26" s="10">
        <v>212</v>
      </c>
      <c r="B26" s="35">
        <v>20.8</v>
      </c>
      <c r="C26" s="36">
        <v>0.42259140000000001</v>
      </c>
      <c r="D26" s="35">
        <v>3</v>
      </c>
      <c r="E26" s="35">
        <v>8.8000000000000007</v>
      </c>
      <c r="F26" s="35">
        <v>2.4000000000000004</v>
      </c>
      <c r="G26" s="35">
        <v>1.8</v>
      </c>
      <c r="H26" s="37">
        <v>1.4000000000000001</v>
      </c>
      <c r="I26" s="35">
        <v>343.3</v>
      </c>
      <c r="J26" s="35">
        <v>365.1</v>
      </c>
      <c r="K26" s="61">
        <v>11</v>
      </c>
      <c r="L26" s="61">
        <v>12</v>
      </c>
      <c r="M26" s="61">
        <v>5</v>
      </c>
      <c r="N26" s="61">
        <v>1.2000000000000002</v>
      </c>
      <c r="O26" s="62">
        <v>22</v>
      </c>
      <c r="P26" s="10">
        <v>1.1988871449852323</v>
      </c>
      <c r="Q26" s="10">
        <f t="shared" si="0"/>
        <v>-12.2</v>
      </c>
      <c r="R26" s="10">
        <f t="shared" si="1"/>
        <v>12.9</v>
      </c>
      <c r="S26" s="10">
        <v>5</v>
      </c>
      <c r="T26" s="10">
        <f t="shared" si="2"/>
        <v>1.2000000000000002</v>
      </c>
      <c r="U26" s="10">
        <f t="shared" si="3"/>
        <v>12</v>
      </c>
      <c r="V26" s="10">
        <f t="shared" si="4"/>
        <v>5</v>
      </c>
      <c r="W26" s="10">
        <f t="shared" si="5"/>
        <v>4.4000000000000004</v>
      </c>
      <c r="X26" s="10">
        <f t="shared" si="6"/>
        <v>-11.6</v>
      </c>
      <c r="Y26" s="10">
        <f t="shared" si="20"/>
        <v>24.9</v>
      </c>
      <c r="Z26" s="10">
        <f t="shared" si="21"/>
        <v>10</v>
      </c>
      <c r="AA26" s="36">
        <f t="shared" si="7"/>
        <v>70</v>
      </c>
      <c r="AB26" s="10">
        <v>2.9611529999999999</v>
      </c>
      <c r="AC26" s="10">
        <v>8.742032</v>
      </c>
      <c r="AD26" s="10">
        <v>2.483587</v>
      </c>
      <c r="AE26" s="10">
        <v>1.858517</v>
      </c>
      <c r="AF26" s="39">
        <f t="shared" si="8"/>
        <v>10.1</v>
      </c>
      <c r="AG26" s="1">
        <f t="shared" si="9"/>
        <v>6.8</v>
      </c>
      <c r="AH26" s="35">
        <f t="shared" si="10"/>
        <v>3</v>
      </c>
      <c r="AI26" s="35">
        <f t="shared" si="10"/>
        <v>8.8000000000000007</v>
      </c>
      <c r="AJ26" s="35">
        <f t="shared" si="10"/>
        <v>2.4000000000000004</v>
      </c>
      <c r="AK26" s="35">
        <f t="shared" si="10"/>
        <v>1.8</v>
      </c>
      <c r="AL26" s="37">
        <f t="shared" si="11"/>
        <v>1.4000000000000001</v>
      </c>
      <c r="AM26" s="10">
        <v>70.224329999999995</v>
      </c>
      <c r="AN26" s="10">
        <v>92.066580000000002</v>
      </c>
      <c r="AO26" s="37" t="e">
        <f>ROUNDUP(#REF!/10,2)</f>
        <v>#REF!</v>
      </c>
      <c r="AP26" s="37" t="e">
        <f t="shared" si="12"/>
        <v>#REF!</v>
      </c>
      <c r="AQ26" s="37" t="s">
        <v>34</v>
      </c>
      <c r="AR26" s="37">
        <v>3312.2</v>
      </c>
      <c r="AS26" s="37">
        <v>429.86</v>
      </c>
      <c r="AT26" s="37">
        <v>8.5</v>
      </c>
      <c r="AU26" s="10">
        <v>96.7</v>
      </c>
      <c r="AV26" s="10">
        <v>-42</v>
      </c>
      <c r="AW26" s="10">
        <v>42.5</v>
      </c>
      <c r="AX26" s="10">
        <v>44.1</v>
      </c>
      <c r="AY26" s="40">
        <f t="shared" si="13"/>
        <v>116013.25253320466</v>
      </c>
      <c r="AZ26" s="23">
        <f t="shared" si="14"/>
        <v>0.99947515108570539</v>
      </c>
      <c r="BA26" s="10" t="e">
        <f>#REF!*AI26*AH26*AJ26*AS26</f>
        <v>#REF!</v>
      </c>
      <c r="BB26" s="10" t="e">
        <f t="shared" si="15"/>
        <v>#REF!</v>
      </c>
      <c r="BC26" s="10" t="e">
        <f>(1-#REF!)*AH26*AI26*AJ26</f>
        <v>#REF!</v>
      </c>
      <c r="BD26" s="41" t="e">
        <f>MROUND(#REF!,0.1)/5</f>
        <v>#REF!</v>
      </c>
      <c r="BE26" s="38">
        <v>9.1999999999999993</v>
      </c>
      <c r="BF26" s="42" t="e">
        <f t="shared" si="16"/>
        <v>#REF!</v>
      </c>
      <c r="BG26" s="43">
        <f t="shared" si="17"/>
        <v>2.4000000000000004</v>
      </c>
      <c r="BH26" s="43">
        <f t="shared" si="18"/>
        <v>1.4000000000000001</v>
      </c>
      <c r="BI26" s="43" t="e">
        <f>CEILING((1-#REF!)*AJ26,0.2)</f>
        <v>#REF!</v>
      </c>
      <c r="BJ26" s="44" t="e">
        <f t="shared" si="19"/>
        <v>#REF!</v>
      </c>
      <c r="BK26" s="45">
        <v>1.4465942857895637</v>
      </c>
      <c r="BL26" s="10">
        <f>(BK26+AH26)*(BK26+AI26)*((1/3)*BK26+AJ26)</f>
        <v>131.31999968823692</v>
      </c>
      <c r="BM26" s="46">
        <f>MROUND((BK26+AH26),0.2)</f>
        <v>4.4000000000000004</v>
      </c>
      <c r="BN26" s="46">
        <f>MROUND((BK26+AI26),0.2)</f>
        <v>10.200000000000001</v>
      </c>
      <c r="BO26" s="46" t="e">
        <f>IF(MROUND(((1/3)*BK26+BG26),0.2)*BN26*BM26/BJ26&gt;1.05,MROUND(((1/3)*BK26+BG26),0.2)-0.2,MROUND(((1/3)*BK26+BG26),0.2))</f>
        <v>#REF!</v>
      </c>
      <c r="BP26" s="45" t="e">
        <f>BM26*BN26*BO26</f>
        <v>#REF!</v>
      </c>
      <c r="BQ26" s="10" t="e">
        <f>IF(BI26&lt;BO26,TRUE, FALSE)</f>
        <v>#REF!</v>
      </c>
      <c r="BR26" s="45" t="e">
        <f>IF(BC26&lt;BI26*BM26*BN26,TRUE, FALSE)</f>
        <v>#REF!</v>
      </c>
      <c r="BS26" s="10">
        <f>AA26</f>
        <v>70</v>
      </c>
      <c r="BT26" s="44" t="e">
        <f>BB26/BC26</f>
        <v>#REF!</v>
      </c>
      <c r="BU26" s="38">
        <v>212</v>
      </c>
      <c r="BV26" s="19">
        <v>0.26814084999999999</v>
      </c>
      <c r="BW26" s="19">
        <v>0.27596787</v>
      </c>
      <c r="BX26" s="19">
        <v>0.33635542000000002</v>
      </c>
      <c r="BY26" s="19">
        <v>0.41929119999999998</v>
      </c>
      <c r="BZ26" s="19">
        <v>0.31818494000000003</v>
      </c>
      <c r="CA26" s="19">
        <v>0.13716587</v>
      </c>
      <c r="CB26" s="19">
        <v>0.18174767</v>
      </c>
      <c r="CC26" s="19">
        <v>0.14819238000000001</v>
      </c>
      <c r="CD26" s="19">
        <v>0.2383593</v>
      </c>
      <c r="CE26" s="19">
        <v>4.1219492000000004</v>
      </c>
      <c r="CF26" s="19">
        <v>3.9269732999999998</v>
      </c>
      <c r="CG26" s="19">
        <v>3.1969104000000002</v>
      </c>
      <c r="CH26" s="19">
        <v>2.4732729999999998</v>
      </c>
      <c r="CI26" s="19">
        <v>2.3716233</v>
      </c>
      <c r="CJ26" s="19">
        <v>1.6035082000000001</v>
      </c>
      <c r="CK26" s="19">
        <v>1.2978977</v>
      </c>
      <c r="CL26" s="19">
        <v>1.283128</v>
      </c>
      <c r="CM26" s="19">
        <v>1.1350663000000001</v>
      </c>
      <c r="CN26" s="19">
        <v>1.4416362</v>
      </c>
      <c r="CO26" s="19">
        <v>1.42564</v>
      </c>
      <c r="CP26" s="19">
        <v>1.3416036</v>
      </c>
      <c r="CQ26" s="19">
        <v>0.98900789</v>
      </c>
      <c r="CR26" s="19">
        <v>0.53316759999999996</v>
      </c>
      <c r="CS26" s="19">
        <v>0.42047002999999999</v>
      </c>
      <c r="CT26" s="19">
        <v>0.31736492999999999</v>
      </c>
      <c r="CU26" s="19">
        <v>0.31888603999999998</v>
      </c>
      <c r="CV26" s="19">
        <v>0.35564980000000002</v>
      </c>
    </row>
    <row r="27" spans="1:100" s="13" customFormat="1" x14ac:dyDescent="0.35">
      <c r="A27" s="10">
        <v>80</v>
      </c>
      <c r="B27" s="35">
        <v>38.4</v>
      </c>
      <c r="C27" s="36">
        <v>0.24757029999999999</v>
      </c>
      <c r="D27" s="35">
        <v>2.8000000000000003</v>
      </c>
      <c r="E27" s="35">
        <v>4</v>
      </c>
      <c r="F27" s="35">
        <v>2.6</v>
      </c>
      <c r="G27" s="35">
        <v>0</v>
      </c>
      <c r="H27" s="37">
        <v>2</v>
      </c>
      <c r="I27" s="35">
        <v>418.8</v>
      </c>
      <c r="J27" s="35">
        <v>310</v>
      </c>
      <c r="K27" s="61">
        <v>16</v>
      </c>
      <c r="L27" s="61">
        <v>10</v>
      </c>
      <c r="M27" s="61">
        <v>17</v>
      </c>
      <c r="N27" s="61">
        <v>2</v>
      </c>
      <c r="O27" s="62">
        <v>27</v>
      </c>
      <c r="P27" s="10">
        <v>2.0712826564381013</v>
      </c>
      <c r="Q27" s="10">
        <f t="shared" si="0"/>
        <v>-18</v>
      </c>
      <c r="R27" s="10">
        <f t="shared" si="1"/>
        <v>17.700000000000003</v>
      </c>
      <c r="S27" s="10">
        <v>5</v>
      </c>
      <c r="T27" s="10">
        <f t="shared" si="2"/>
        <v>2</v>
      </c>
      <c r="U27" s="10">
        <f t="shared" si="3"/>
        <v>10</v>
      </c>
      <c r="V27" s="10">
        <f t="shared" si="4"/>
        <v>17</v>
      </c>
      <c r="W27" s="10">
        <f t="shared" si="5"/>
        <v>8.2000000000000011</v>
      </c>
      <c r="X27" s="10">
        <f t="shared" si="6"/>
        <v>-17</v>
      </c>
      <c r="Y27" s="10">
        <f t="shared" si="20"/>
        <v>27.700000000000003</v>
      </c>
      <c r="Z27" s="10">
        <f t="shared" si="21"/>
        <v>22</v>
      </c>
      <c r="AA27" s="36">
        <f t="shared" si="7"/>
        <v>146</v>
      </c>
      <c r="AB27" s="10">
        <v>2.8922590000000001</v>
      </c>
      <c r="AC27" s="10">
        <v>4.0446270000000002</v>
      </c>
      <c r="AD27" s="10">
        <v>2.5053800000000002</v>
      </c>
      <c r="AE27" s="10">
        <v>3.7316619999999998E-4</v>
      </c>
      <c r="AF27" s="39">
        <f t="shared" si="8"/>
        <v>12.5</v>
      </c>
      <c r="AG27" s="1">
        <f t="shared" si="9"/>
        <v>5</v>
      </c>
      <c r="AH27" s="35">
        <f t="shared" si="10"/>
        <v>2.8000000000000003</v>
      </c>
      <c r="AI27" s="35">
        <f t="shared" si="10"/>
        <v>4</v>
      </c>
      <c r="AJ27" s="35">
        <f t="shared" si="10"/>
        <v>2.6</v>
      </c>
      <c r="AK27" s="35">
        <f t="shared" si="10"/>
        <v>0</v>
      </c>
      <c r="AL27" s="37">
        <f t="shared" si="11"/>
        <v>2</v>
      </c>
      <c r="AM27" s="10">
        <v>145.70750000000001</v>
      </c>
      <c r="AN27" s="10">
        <v>36.950530000000001</v>
      </c>
      <c r="AO27" s="37" t="e">
        <f>ROUNDUP(#REF!/10,2)</f>
        <v>#REF!</v>
      </c>
      <c r="AP27" s="37" t="e">
        <f t="shared" si="12"/>
        <v>#REF!</v>
      </c>
      <c r="AQ27" s="37" t="s">
        <v>35</v>
      </c>
      <c r="AR27" s="37"/>
      <c r="AS27" s="37"/>
      <c r="AT27" s="37"/>
      <c r="AU27" s="10">
        <v>96.7</v>
      </c>
      <c r="AV27" s="10">
        <v>-42</v>
      </c>
      <c r="AW27" s="10">
        <v>42.5</v>
      </c>
      <c r="AX27" s="10">
        <v>44.1</v>
      </c>
      <c r="AY27" s="40">
        <f t="shared" si="13"/>
        <v>308889.5439742232</v>
      </c>
      <c r="AZ27" s="23">
        <f t="shared" si="14"/>
        <v>0</v>
      </c>
      <c r="BA27" s="10" t="e">
        <f>#REF!*AI27*AH27*AJ27*AS27</f>
        <v>#REF!</v>
      </c>
      <c r="BB27" s="10" t="e">
        <f t="shared" si="15"/>
        <v>#REF!</v>
      </c>
      <c r="BC27" s="10" t="e">
        <f>(1-#REF!)*AH27*AI27*AJ27</f>
        <v>#REF!</v>
      </c>
      <c r="BD27" s="41" t="e">
        <f>MROUND(#REF!,0.1)/5</f>
        <v>#REF!</v>
      </c>
      <c r="BE27" s="38">
        <v>0</v>
      </c>
      <c r="BF27" s="42" t="e">
        <f t="shared" si="16"/>
        <v>#REF!</v>
      </c>
      <c r="BG27" s="43">
        <f t="shared" si="17"/>
        <v>2.6</v>
      </c>
      <c r="BH27" s="43">
        <f t="shared" si="18"/>
        <v>2</v>
      </c>
      <c r="BI27" s="43" t="e">
        <f>CEILING((1-#REF!)*AJ27,0.2)</f>
        <v>#REF!</v>
      </c>
      <c r="BJ27" s="44" t="e">
        <f t="shared" si="19"/>
        <v>#REF!</v>
      </c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38">
        <v>80</v>
      </c>
      <c r="BV27" s="19">
        <v>0.15838279999999999</v>
      </c>
      <c r="BW27" s="19">
        <v>0.16032973</v>
      </c>
      <c r="BX27" s="19">
        <v>0.13775383999999999</v>
      </c>
      <c r="BY27" s="19">
        <v>7.9931511999999996E-2</v>
      </c>
      <c r="BZ27" s="19">
        <v>7.8433968000000007E-2</v>
      </c>
      <c r="CA27" s="19">
        <v>0.15138176</v>
      </c>
      <c r="CB27" s="19">
        <v>8.6722209999999994E-2</v>
      </c>
      <c r="CC27" s="19">
        <v>8.9318350000000005E-2</v>
      </c>
      <c r="CD27" s="19">
        <v>9.3203068E-2</v>
      </c>
      <c r="CE27" s="19">
        <v>0.92933147999999999</v>
      </c>
      <c r="CF27" s="19">
        <v>0.81127709000000003</v>
      </c>
      <c r="CG27" s="19">
        <v>0.43702893999999998</v>
      </c>
      <c r="CH27" s="19">
        <v>0.97824257999999997</v>
      </c>
      <c r="CI27" s="19">
        <v>0.92505234000000003</v>
      </c>
      <c r="CJ27" s="19">
        <v>0.58871638999999998</v>
      </c>
      <c r="CK27" s="19">
        <v>0.64423931000000001</v>
      </c>
      <c r="CL27" s="19">
        <v>0.61898690000000001</v>
      </c>
      <c r="CM27" s="19">
        <v>0.43770431999999998</v>
      </c>
      <c r="CN27" s="19">
        <v>0.55585384000000004</v>
      </c>
      <c r="CO27" s="19">
        <v>0.50308746000000004</v>
      </c>
      <c r="CP27" s="19">
        <v>0.33302248000000001</v>
      </c>
      <c r="CQ27" s="19">
        <v>0.24968736</v>
      </c>
      <c r="CR27" s="19">
        <v>0.22911748000000001</v>
      </c>
      <c r="CS27" s="19">
        <v>0.24051768000000001</v>
      </c>
      <c r="CT27" s="19">
        <v>0.28988528000000002</v>
      </c>
      <c r="CU27" s="19">
        <v>0.29556552000000003</v>
      </c>
      <c r="CV27" s="19">
        <v>0.22081695000000001</v>
      </c>
    </row>
    <row r="28" spans="1:100" s="14" customFormat="1" x14ac:dyDescent="0.35">
      <c r="A28" s="10">
        <v>136</v>
      </c>
      <c r="B28" s="35">
        <v>34.1</v>
      </c>
      <c r="C28" s="36">
        <v>0.1307335</v>
      </c>
      <c r="D28" s="35">
        <v>1.8</v>
      </c>
      <c r="E28" s="35">
        <v>7.6000000000000005</v>
      </c>
      <c r="F28" s="35">
        <v>1.6</v>
      </c>
      <c r="G28" s="35">
        <v>0.8</v>
      </c>
      <c r="H28" s="37">
        <v>1.4000000000000001</v>
      </c>
      <c r="I28" s="35">
        <v>368.20000000000005</v>
      </c>
      <c r="J28" s="35">
        <v>317.5</v>
      </c>
      <c r="K28" s="61">
        <v>7</v>
      </c>
      <c r="L28" s="61">
        <v>7</v>
      </c>
      <c r="M28" s="61">
        <v>8</v>
      </c>
      <c r="N28" s="61">
        <v>2</v>
      </c>
      <c r="O28" s="62">
        <v>10</v>
      </c>
      <c r="P28" s="10">
        <v>2.0237063909196165</v>
      </c>
      <c r="Q28" s="10">
        <f t="shared" si="0"/>
        <v>-9</v>
      </c>
      <c r="R28" s="10">
        <f t="shared" si="1"/>
        <v>12.2</v>
      </c>
      <c r="S28" s="10">
        <v>5</v>
      </c>
      <c r="T28" s="10">
        <f t="shared" si="2"/>
        <v>2</v>
      </c>
      <c r="U28" s="10">
        <f t="shared" si="3"/>
        <v>7</v>
      </c>
      <c r="V28" s="10">
        <f t="shared" si="4"/>
        <v>8</v>
      </c>
      <c r="W28" s="10">
        <f t="shared" si="5"/>
        <v>1.2000000000000002</v>
      </c>
      <c r="X28" s="10">
        <f t="shared" si="6"/>
        <v>-8</v>
      </c>
      <c r="Y28" s="10">
        <f t="shared" si="20"/>
        <v>19.2</v>
      </c>
      <c r="Z28" s="10">
        <f t="shared" si="21"/>
        <v>13</v>
      </c>
      <c r="AA28" s="36">
        <f t="shared" si="7"/>
        <v>95</v>
      </c>
      <c r="AB28" s="10">
        <v>1.773153</v>
      </c>
      <c r="AC28" s="10">
        <v>7.5487209999999996</v>
      </c>
      <c r="AD28" s="10">
        <v>1.515415</v>
      </c>
      <c r="AE28" s="10">
        <v>0.85580449999999997</v>
      </c>
      <c r="AF28" s="39">
        <f t="shared" si="8"/>
        <v>10.7</v>
      </c>
      <c r="AG28" s="1">
        <f t="shared" si="9"/>
        <v>5.8</v>
      </c>
      <c r="AH28" s="35">
        <f t="shared" si="10"/>
        <v>1.8</v>
      </c>
      <c r="AI28" s="35">
        <f t="shared" si="10"/>
        <v>7.6000000000000005</v>
      </c>
      <c r="AJ28" s="35">
        <f t="shared" si="10"/>
        <v>1.6</v>
      </c>
      <c r="AK28" s="35">
        <f t="shared" si="10"/>
        <v>0.8</v>
      </c>
      <c r="AL28" s="37">
        <f t="shared" si="11"/>
        <v>1.4000000000000001</v>
      </c>
      <c r="AM28" s="10">
        <v>95.161990000000003</v>
      </c>
      <c r="AN28" s="10">
        <v>44.468739999999997</v>
      </c>
      <c r="AO28" s="37" t="e">
        <f>ROUNDUP(#REF!/10,2)</f>
        <v>#REF!</v>
      </c>
      <c r="AP28" s="37" t="e">
        <f t="shared" si="12"/>
        <v>#REF!</v>
      </c>
      <c r="AQ28" s="37" t="s">
        <v>35</v>
      </c>
      <c r="AR28" s="37"/>
      <c r="AS28" s="37"/>
      <c r="AT28" s="37"/>
      <c r="AU28" s="10">
        <v>96.7</v>
      </c>
      <c r="AV28" s="10">
        <v>-42</v>
      </c>
      <c r="AW28" s="10">
        <v>42.5</v>
      </c>
      <c r="AX28" s="10">
        <v>44.1</v>
      </c>
      <c r="AY28" s="40">
        <f t="shared" si="13"/>
        <v>293382.79797446687</v>
      </c>
      <c r="AZ28" s="23">
        <f t="shared" si="14"/>
        <v>0</v>
      </c>
      <c r="BA28" s="10" t="e">
        <f>#REF!*AI28*AH28*AJ28*AS28</f>
        <v>#REF!</v>
      </c>
      <c r="BB28" s="10" t="e">
        <f t="shared" si="15"/>
        <v>#REF!</v>
      </c>
      <c r="BC28" s="10" t="e">
        <f>(1-#REF!)*AH28*AI28*AJ28</f>
        <v>#REF!</v>
      </c>
      <c r="BD28" s="41" t="e">
        <f>MROUND(#REF!,0.1)/5</f>
        <v>#REF!</v>
      </c>
      <c r="BE28" s="38">
        <v>0</v>
      </c>
      <c r="BF28" s="42" t="e">
        <f t="shared" si="16"/>
        <v>#REF!</v>
      </c>
      <c r="BG28" s="43">
        <f t="shared" si="17"/>
        <v>1.6</v>
      </c>
      <c r="BH28" s="43">
        <f t="shared" si="18"/>
        <v>1.4000000000000001</v>
      </c>
      <c r="BI28" s="43" t="e">
        <f>CEILING((1-#REF!)*AJ28,0.2)</f>
        <v>#REF!</v>
      </c>
      <c r="BJ28" s="44" t="e">
        <f t="shared" si="19"/>
        <v>#REF!</v>
      </c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38">
        <v>136</v>
      </c>
      <c r="BV28" s="19">
        <v>0.32391419999999999</v>
      </c>
      <c r="BW28" s="19">
        <v>0.35571315999999997</v>
      </c>
      <c r="BX28" s="19">
        <v>0.35123342000000002</v>
      </c>
      <c r="BY28" s="19">
        <v>0.32454324000000001</v>
      </c>
      <c r="BZ28" s="19">
        <v>0.32588887</v>
      </c>
      <c r="CA28" s="19">
        <v>0.30733365000000001</v>
      </c>
      <c r="CB28" s="19">
        <v>0.15495378000000001</v>
      </c>
      <c r="CC28" s="19">
        <v>0.16154193999999999</v>
      </c>
      <c r="CD28" s="19">
        <v>0.25556761</v>
      </c>
      <c r="CE28" s="19">
        <v>5.5540133000000003</v>
      </c>
      <c r="CF28" s="19">
        <v>3.6187105000000002</v>
      </c>
      <c r="CG28" s="19">
        <v>2.2851043</v>
      </c>
      <c r="CH28" s="19">
        <v>5.3809284999999996</v>
      </c>
      <c r="CI28" s="19">
        <v>3.4016738000000002</v>
      </c>
      <c r="CJ28" s="19">
        <v>2.0579282999999999</v>
      </c>
      <c r="CK28" s="19">
        <v>2.8481871999999999</v>
      </c>
      <c r="CL28" s="19">
        <v>1.8158323999999999</v>
      </c>
      <c r="CM28" s="19">
        <v>1.3498709</v>
      </c>
      <c r="CN28" s="19">
        <v>1.8580014</v>
      </c>
      <c r="CO28" s="19">
        <v>1.6292906</v>
      </c>
      <c r="CP28" s="19">
        <v>0.95413022999999997</v>
      </c>
      <c r="CQ28" s="19">
        <v>0.61251080000000002</v>
      </c>
      <c r="CR28" s="19">
        <v>0.44175950000000003</v>
      </c>
      <c r="CS28" s="19">
        <v>0.43215892</v>
      </c>
      <c r="CT28" s="19">
        <v>0.64435845999999997</v>
      </c>
      <c r="CU28" s="19">
        <v>0.58704299000000004</v>
      </c>
      <c r="CV28" s="19">
        <v>0.40535262</v>
      </c>
    </row>
    <row r="29" spans="1:100" s="13" customFormat="1" x14ac:dyDescent="0.35">
      <c r="A29" s="10">
        <v>470</v>
      </c>
      <c r="B29" s="35">
        <v>31</v>
      </c>
      <c r="C29" s="36">
        <v>0.38449179999999999</v>
      </c>
      <c r="D29" s="35">
        <v>2.4000000000000004</v>
      </c>
      <c r="E29" s="35">
        <v>6.4</v>
      </c>
      <c r="F29" s="35">
        <v>2.4000000000000004</v>
      </c>
      <c r="G29" s="35">
        <v>1.8</v>
      </c>
      <c r="H29" s="37">
        <v>1.4000000000000001</v>
      </c>
      <c r="I29" s="35">
        <v>332.6</v>
      </c>
      <c r="J29" s="35">
        <v>346.1</v>
      </c>
      <c r="K29" s="61">
        <v>9</v>
      </c>
      <c r="L29" s="61">
        <v>11</v>
      </c>
      <c r="M29" s="61">
        <v>9</v>
      </c>
      <c r="N29" s="61">
        <v>1.2000000000000002</v>
      </c>
      <c r="O29" s="62">
        <v>28</v>
      </c>
      <c r="P29" s="10">
        <v>1.1738031819727963</v>
      </c>
      <c r="Q29" s="10">
        <f t="shared" si="0"/>
        <v>-10.199999999999999</v>
      </c>
      <c r="R29" s="10">
        <f t="shared" si="1"/>
        <v>13.8</v>
      </c>
      <c r="S29" s="10">
        <v>5</v>
      </c>
      <c r="T29" s="10">
        <f t="shared" si="2"/>
        <v>1.2000000000000002</v>
      </c>
      <c r="U29" s="10">
        <f t="shared" si="3"/>
        <v>11</v>
      </c>
      <c r="V29" s="10">
        <f t="shared" si="4"/>
        <v>9</v>
      </c>
      <c r="W29" s="10">
        <f t="shared" si="5"/>
        <v>4.8000000000000007</v>
      </c>
      <c r="X29" s="10">
        <f t="shared" si="6"/>
        <v>-9.6</v>
      </c>
      <c r="Y29" s="10">
        <f t="shared" si="20"/>
        <v>24.8</v>
      </c>
      <c r="Z29" s="10">
        <f t="shared" si="21"/>
        <v>14</v>
      </c>
      <c r="AA29" s="36">
        <f t="shared" si="7"/>
        <v>60</v>
      </c>
      <c r="AB29" s="10">
        <v>2.3810410000000002</v>
      </c>
      <c r="AC29" s="10">
        <v>6.4428539999999996</v>
      </c>
      <c r="AD29" s="10">
        <v>2.372932</v>
      </c>
      <c r="AE29" s="10">
        <v>1.8944510000000001</v>
      </c>
      <c r="AF29" s="39">
        <f t="shared" si="8"/>
        <v>11.3</v>
      </c>
      <c r="AG29" s="1">
        <f t="shared" si="9"/>
        <v>6.8</v>
      </c>
      <c r="AH29" s="35">
        <f t="shared" si="10"/>
        <v>2.4000000000000004</v>
      </c>
      <c r="AI29" s="35">
        <f t="shared" si="10"/>
        <v>6.4</v>
      </c>
      <c r="AJ29" s="35">
        <f t="shared" si="10"/>
        <v>2.4000000000000004</v>
      </c>
      <c r="AK29" s="35">
        <f t="shared" si="10"/>
        <v>1.8</v>
      </c>
      <c r="AL29" s="37">
        <f t="shared" si="11"/>
        <v>1.4000000000000001</v>
      </c>
      <c r="AM29" s="10">
        <v>59.517470000000003</v>
      </c>
      <c r="AN29" s="10">
        <v>73.006699999999995</v>
      </c>
      <c r="AO29" s="37" t="e">
        <f>ROUNDUP(#REF!/10,2)</f>
        <v>#REF!</v>
      </c>
      <c r="AP29" s="37" t="e">
        <f t="shared" si="12"/>
        <v>#REF!</v>
      </c>
      <c r="AQ29" s="37" t="s">
        <v>35</v>
      </c>
      <c r="AR29" s="37"/>
      <c r="AS29" s="37"/>
      <c r="AT29" s="37"/>
      <c r="AU29" s="10">
        <v>96.7</v>
      </c>
      <c r="AV29" s="10">
        <v>-42</v>
      </c>
      <c r="AW29" s="10">
        <v>42.5</v>
      </c>
      <c r="AX29" s="10">
        <v>44.1</v>
      </c>
      <c r="AY29" s="40">
        <f t="shared" si="13"/>
        <v>216744.88163723392</v>
      </c>
      <c r="AZ29" s="23">
        <f t="shared" si="14"/>
        <v>0</v>
      </c>
      <c r="BA29" s="10" t="e">
        <f>#REF!*AI29*AH29*AJ29*AS29</f>
        <v>#REF!</v>
      </c>
      <c r="BB29" s="10" t="e">
        <f t="shared" si="15"/>
        <v>#REF!</v>
      </c>
      <c r="BC29" s="10" t="e">
        <f>(1-#REF!)*AH29*AI29*AJ29</f>
        <v>#REF!</v>
      </c>
      <c r="BD29" s="41" t="e">
        <f>MROUND(#REF!,0.1)/5</f>
        <v>#REF!</v>
      </c>
      <c r="BE29" s="38">
        <v>0</v>
      </c>
      <c r="BF29" s="42" t="e">
        <f t="shared" si="16"/>
        <v>#REF!</v>
      </c>
      <c r="BG29" s="43">
        <f t="shared" si="17"/>
        <v>2.4000000000000004</v>
      </c>
      <c r="BH29" s="43">
        <f t="shared" si="18"/>
        <v>1.4000000000000001</v>
      </c>
      <c r="BI29" s="43" t="e">
        <f>CEILING((1-#REF!)*AJ29,0.2)</f>
        <v>#REF!</v>
      </c>
      <c r="BJ29" s="44" t="e">
        <f t="shared" si="19"/>
        <v>#REF!</v>
      </c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38">
        <v>470</v>
      </c>
      <c r="BV29" s="19">
        <v>0.31826764000000002</v>
      </c>
      <c r="BW29" s="19">
        <v>0.29900168999999999</v>
      </c>
      <c r="BX29" s="19">
        <v>0.31424438999999998</v>
      </c>
      <c r="BY29" s="19">
        <v>0.19839789999999999</v>
      </c>
      <c r="BZ29" s="19">
        <v>0.20404686</v>
      </c>
      <c r="CA29" s="19">
        <v>0.14160328</v>
      </c>
      <c r="CB29" s="19">
        <v>0.12078319999999999</v>
      </c>
      <c r="CC29" s="19">
        <v>0.16875288999999999</v>
      </c>
      <c r="CD29" s="19">
        <v>0.17092632999999999</v>
      </c>
      <c r="CE29" s="19">
        <v>3.9836249000000001</v>
      </c>
      <c r="CF29" s="19">
        <v>2.2246063</v>
      </c>
      <c r="CG29" s="19">
        <v>1.4038493999999999</v>
      </c>
      <c r="CH29" s="19">
        <v>2.2547936000000002</v>
      </c>
      <c r="CI29" s="19">
        <v>1.6444124</v>
      </c>
      <c r="CJ29" s="19">
        <v>0.90750891</v>
      </c>
      <c r="CK29" s="19">
        <v>1.2968478999999999</v>
      </c>
      <c r="CL29" s="19">
        <v>1.0408951</v>
      </c>
      <c r="CM29" s="19">
        <v>0.56092936000000004</v>
      </c>
      <c r="CN29" s="19">
        <v>1.6690856999999999</v>
      </c>
      <c r="CO29" s="19">
        <v>1.2319484999999999</v>
      </c>
      <c r="CP29" s="19">
        <v>0.79533774000000002</v>
      </c>
      <c r="CQ29" s="19">
        <v>0.63629888999999995</v>
      </c>
      <c r="CR29" s="19">
        <v>0.37479593999999999</v>
      </c>
      <c r="CS29" s="19">
        <v>0.26187891000000002</v>
      </c>
      <c r="CT29" s="19">
        <v>0.31082242999999998</v>
      </c>
      <c r="CU29" s="19">
        <v>0.31053805000000001</v>
      </c>
      <c r="CV29" s="19">
        <v>0.23266870000000001</v>
      </c>
    </row>
    <row r="30" spans="1:100" s="14" customFormat="1" x14ac:dyDescent="0.35">
      <c r="A30" s="10">
        <v>280</v>
      </c>
      <c r="B30" s="35">
        <v>39.800000000000004</v>
      </c>
      <c r="C30" s="36">
        <v>0.42703000000000002</v>
      </c>
      <c r="D30" s="35">
        <v>1.8</v>
      </c>
      <c r="E30" s="35">
        <v>9.2000000000000011</v>
      </c>
      <c r="F30" s="35">
        <v>2.2000000000000002</v>
      </c>
      <c r="G30" s="35">
        <v>1.4000000000000001</v>
      </c>
      <c r="H30" s="37">
        <v>1.2000000000000002</v>
      </c>
      <c r="I30" s="35">
        <v>287.40000000000003</v>
      </c>
      <c r="J30" s="35">
        <v>290.8</v>
      </c>
      <c r="K30" s="61">
        <v>13</v>
      </c>
      <c r="L30" s="61">
        <v>4</v>
      </c>
      <c r="M30" s="61">
        <v>18</v>
      </c>
      <c r="N30" s="61">
        <v>2</v>
      </c>
      <c r="O30" s="62">
        <v>18</v>
      </c>
      <c r="P30" s="10">
        <v>2.0640723887951147</v>
      </c>
      <c r="Q30" s="10">
        <f t="shared" si="0"/>
        <v>-15</v>
      </c>
      <c r="R30" s="10">
        <f t="shared" si="1"/>
        <v>16.7</v>
      </c>
      <c r="S30" s="10">
        <v>5</v>
      </c>
      <c r="T30" s="10">
        <f t="shared" si="2"/>
        <v>2</v>
      </c>
      <c r="U30" s="10">
        <f t="shared" si="3"/>
        <v>4</v>
      </c>
      <c r="V30" s="10">
        <f t="shared" si="4"/>
        <v>18</v>
      </c>
      <c r="W30" s="10">
        <f t="shared" si="5"/>
        <v>4.2</v>
      </c>
      <c r="X30" s="10">
        <f t="shared" si="6"/>
        <v>-14</v>
      </c>
      <c r="Y30" s="10">
        <f t="shared" si="20"/>
        <v>20.7</v>
      </c>
      <c r="Z30" s="10">
        <f t="shared" si="21"/>
        <v>23</v>
      </c>
      <c r="AA30" s="36">
        <f t="shared" si="7"/>
        <v>14</v>
      </c>
      <c r="AB30" s="10">
        <v>1.747722</v>
      </c>
      <c r="AC30" s="10">
        <v>9.1026209999999992</v>
      </c>
      <c r="AD30" s="10">
        <v>2.135672</v>
      </c>
      <c r="AE30" s="10">
        <v>1.3342609999999999</v>
      </c>
      <c r="AF30" s="39">
        <f t="shared" si="8"/>
        <v>9.8999999999999986</v>
      </c>
      <c r="AG30" s="1">
        <f t="shared" si="9"/>
        <v>6.4</v>
      </c>
      <c r="AH30" s="35">
        <f t="shared" si="10"/>
        <v>1.8</v>
      </c>
      <c r="AI30" s="35">
        <f t="shared" si="10"/>
        <v>9.2000000000000011</v>
      </c>
      <c r="AJ30" s="35">
        <f t="shared" si="10"/>
        <v>2.2000000000000002</v>
      </c>
      <c r="AK30" s="35">
        <f t="shared" si="10"/>
        <v>1.4000000000000001</v>
      </c>
      <c r="AL30" s="37">
        <f t="shared" si="11"/>
        <v>1.2000000000000002</v>
      </c>
      <c r="AM30" s="10">
        <v>14.352880000000001</v>
      </c>
      <c r="AN30" s="10">
        <v>17.769839999999999</v>
      </c>
      <c r="AO30" s="37" t="e">
        <f>ROUNDUP(#REF!/10,2)</f>
        <v>#REF!</v>
      </c>
      <c r="AP30" s="37" t="e">
        <f t="shared" si="12"/>
        <v>#REF!</v>
      </c>
      <c r="AQ30" s="37" t="s">
        <v>35</v>
      </c>
      <c r="AR30" s="37"/>
      <c r="AS30" s="37"/>
      <c r="AT30" s="37"/>
      <c r="AU30" s="10">
        <v>96.7</v>
      </c>
      <c r="AV30" s="10">
        <v>-42</v>
      </c>
      <c r="AW30" s="10">
        <v>42.5</v>
      </c>
      <c r="AX30" s="10">
        <v>44.1</v>
      </c>
      <c r="AY30" s="40">
        <f t="shared" si="13"/>
        <v>343646.02611042006</v>
      </c>
      <c r="AZ30" s="23">
        <f t="shared" si="14"/>
        <v>0</v>
      </c>
      <c r="BA30" s="10" t="e">
        <f>#REF!*AI30*AH30*AJ30*AS30</f>
        <v>#REF!</v>
      </c>
      <c r="BB30" s="10" t="e">
        <f t="shared" si="15"/>
        <v>#REF!</v>
      </c>
      <c r="BC30" s="10" t="e">
        <f>(1-#REF!)*AH30*AI30*AJ30</f>
        <v>#REF!</v>
      </c>
      <c r="BD30" s="41" t="e">
        <f>MROUND(#REF!,0.1)/5</f>
        <v>#REF!</v>
      </c>
      <c r="BE30" s="38">
        <v>0</v>
      </c>
      <c r="BF30" s="42" t="e">
        <f t="shared" si="16"/>
        <v>#REF!</v>
      </c>
      <c r="BG30" s="43">
        <f t="shared" si="17"/>
        <v>2.2000000000000002</v>
      </c>
      <c r="BH30" s="43">
        <f t="shared" si="18"/>
        <v>1.2000000000000002</v>
      </c>
      <c r="BI30" s="43" t="e">
        <f>CEILING((1-#REF!)*AJ30,0.2)</f>
        <v>#REF!</v>
      </c>
      <c r="BJ30" s="44" t="e">
        <f t="shared" si="19"/>
        <v>#REF!</v>
      </c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38">
        <v>280</v>
      </c>
      <c r="BV30" s="19">
        <v>0.20460063000000001</v>
      </c>
      <c r="BW30" s="19">
        <v>0.20937015</v>
      </c>
      <c r="BX30" s="19">
        <v>0.16430759</v>
      </c>
      <c r="BY30" s="19">
        <v>0.21123697</v>
      </c>
      <c r="BZ30" s="19">
        <v>0.20834254999999999</v>
      </c>
      <c r="CA30" s="19">
        <v>0.15371159000000001</v>
      </c>
      <c r="CB30" s="19">
        <v>0.17353304999999999</v>
      </c>
      <c r="CC30" s="19">
        <v>0.17628904000000001</v>
      </c>
      <c r="CD30" s="19">
        <v>0.15138428000000001</v>
      </c>
      <c r="CE30" s="19">
        <v>1.710332</v>
      </c>
      <c r="CF30" s="19">
        <v>1.1978903000000001</v>
      </c>
      <c r="CG30" s="19">
        <v>0.26327464</v>
      </c>
      <c r="CH30" s="19">
        <v>1.7667906</v>
      </c>
      <c r="CI30" s="19">
        <v>1.3292955</v>
      </c>
      <c r="CJ30" s="19">
        <v>0.31407192</v>
      </c>
      <c r="CK30" s="19">
        <v>1.4320828000000001</v>
      </c>
      <c r="CL30" s="19">
        <v>1.1077014999999999</v>
      </c>
      <c r="CM30" s="19">
        <v>0.25521114</v>
      </c>
      <c r="CN30" s="19">
        <v>0.87839460000000003</v>
      </c>
      <c r="CO30" s="19">
        <v>0.72304678</v>
      </c>
      <c r="CP30" s="19">
        <v>0.21880833999999999</v>
      </c>
      <c r="CQ30" s="19">
        <v>0.27355595999999999</v>
      </c>
      <c r="CR30" s="19">
        <v>0.23168085999999999</v>
      </c>
      <c r="CS30" s="19">
        <v>0.25531849000000001</v>
      </c>
      <c r="CT30" s="19">
        <v>0.41297609000000002</v>
      </c>
      <c r="CU30" s="19">
        <v>0.38547140000000002</v>
      </c>
      <c r="CV30" s="19">
        <v>0.19979542</v>
      </c>
    </row>
    <row r="31" spans="1:100" s="14" customFormat="1" ht="13.75" customHeight="1" x14ac:dyDescent="0.35">
      <c r="A31" s="10">
        <v>409</v>
      </c>
      <c r="B31" s="35">
        <v>28.3</v>
      </c>
      <c r="C31" s="36">
        <v>0.4660879</v>
      </c>
      <c r="D31" s="35">
        <v>1.8</v>
      </c>
      <c r="E31" s="35">
        <v>9.2000000000000011</v>
      </c>
      <c r="F31" s="35">
        <v>3</v>
      </c>
      <c r="G31" s="35">
        <v>0.4</v>
      </c>
      <c r="H31" s="37">
        <v>1.6</v>
      </c>
      <c r="I31" s="35">
        <v>377.6</v>
      </c>
      <c r="J31" s="35">
        <v>287.10000000000002</v>
      </c>
      <c r="K31" s="61">
        <v>9</v>
      </c>
      <c r="L31" s="61">
        <v>5</v>
      </c>
      <c r="M31" s="61">
        <v>11</v>
      </c>
      <c r="N31" s="61">
        <v>2.4000000000000004</v>
      </c>
      <c r="O31" s="62">
        <v>17</v>
      </c>
      <c r="P31" s="10">
        <v>2.4583023559670383</v>
      </c>
      <c r="Q31" s="10">
        <f t="shared" si="0"/>
        <v>-11.4</v>
      </c>
      <c r="R31" s="10">
        <f t="shared" si="1"/>
        <v>14.8</v>
      </c>
      <c r="S31" s="10">
        <v>5</v>
      </c>
      <c r="T31" s="10">
        <f t="shared" si="2"/>
        <v>2.4000000000000004</v>
      </c>
      <c r="U31" s="10">
        <f t="shared" si="3"/>
        <v>5</v>
      </c>
      <c r="V31" s="10">
        <f t="shared" si="4"/>
        <v>11</v>
      </c>
      <c r="W31" s="10">
        <f t="shared" si="5"/>
        <v>2.8000000000000003</v>
      </c>
      <c r="X31" s="10">
        <f t="shared" si="6"/>
        <v>-10.199999999999999</v>
      </c>
      <c r="Y31" s="10">
        <f t="shared" si="20"/>
        <v>19.8</v>
      </c>
      <c r="Z31" s="10">
        <f t="shared" si="21"/>
        <v>16</v>
      </c>
      <c r="AA31" s="36">
        <f t="shared" si="7"/>
        <v>105</v>
      </c>
      <c r="AB31" s="10">
        <v>1.7489250000000001</v>
      </c>
      <c r="AC31" s="10">
        <v>9.2132869999999993</v>
      </c>
      <c r="AD31" s="10">
        <v>2.9236659999999999</v>
      </c>
      <c r="AE31" s="10">
        <v>0.39461479999999999</v>
      </c>
      <c r="AF31" s="39">
        <f t="shared" si="8"/>
        <v>9.8999999999999986</v>
      </c>
      <c r="AG31" s="1">
        <f t="shared" si="9"/>
        <v>5.4</v>
      </c>
      <c r="AH31" s="35">
        <f t="shared" si="10"/>
        <v>1.8</v>
      </c>
      <c r="AI31" s="35">
        <f t="shared" si="10"/>
        <v>9.2000000000000011</v>
      </c>
      <c r="AJ31" s="35">
        <f t="shared" si="10"/>
        <v>3</v>
      </c>
      <c r="AK31" s="35">
        <f t="shared" si="10"/>
        <v>0.4</v>
      </c>
      <c r="AL31" s="37">
        <f t="shared" si="11"/>
        <v>1.6</v>
      </c>
      <c r="AM31" s="10">
        <v>104.5406</v>
      </c>
      <c r="AN31" s="10">
        <v>14.04181</v>
      </c>
      <c r="AO31" s="37" t="e">
        <f>ROUNDUP(#REF!/10,2)</f>
        <v>#REF!</v>
      </c>
      <c r="AP31" s="37" t="e">
        <f t="shared" si="12"/>
        <v>#REF!</v>
      </c>
      <c r="AQ31" s="37" t="s">
        <v>35</v>
      </c>
      <c r="AR31" s="37"/>
      <c r="AS31" s="37"/>
      <c r="AT31" s="37"/>
      <c r="AU31" s="10">
        <v>96.7</v>
      </c>
      <c r="AV31" s="10">
        <v>-42</v>
      </c>
      <c r="AW31" s="10">
        <v>42.5</v>
      </c>
      <c r="AX31" s="10">
        <v>44.1</v>
      </c>
      <c r="AY31" s="40">
        <f t="shared" si="13"/>
        <v>349774.19028132729</v>
      </c>
      <c r="AZ31" s="23">
        <f t="shared" si="14"/>
        <v>0</v>
      </c>
      <c r="BA31" s="10" t="e">
        <f>#REF!*AI31*AH31*AJ31*AS31</f>
        <v>#REF!</v>
      </c>
      <c r="BB31" s="10" t="e">
        <f t="shared" si="15"/>
        <v>#REF!</v>
      </c>
      <c r="BC31" s="10" t="e">
        <f>(1-#REF!)*AH31*AI31*AJ31</f>
        <v>#REF!</v>
      </c>
      <c r="BD31" s="41" t="e">
        <f>MROUND(#REF!,0.1)/5</f>
        <v>#REF!</v>
      </c>
      <c r="BE31" s="38">
        <v>0</v>
      </c>
      <c r="BF31" s="42" t="e">
        <f t="shared" si="16"/>
        <v>#REF!</v>
      </c>
      <c r="BG31" s="43">
        <f t="shared" si="17"/>
        <v>3</v>
      </c>
      <c r="BH31" s="43">
        <f t="shared" si="18"/>
        <v>1.6</v>
      </c>
      <c r="BI31" s="43" t="e">
        <f>CEILING((1-#REF!)*AJ31,0.2)</f>
        <v>#REF!</v>
      </c>
      <c r="BJ31" s="44" t="e">
        <f t="shared" si="19"/>
        <v>#REF!</v>
      </c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38">
        <v>409</v>
      </c>
      <c r="BV31" s="19">
        <v>0.27997192999999998</v>
      </c>
      <c r="BW31" s="19">
        <v>0.31687617000000001</v>
      </c>
      <c r="BX31" s="19">
        <v>0.29946464</v>
      </c>
      <c r="BY31" s="19">
        <v>0.27735402999999997</v>
      </c>
      <c r="BZ31" s="19">
        <v>0.28067504999999998</v>
      </c>
      <c r="CA31" s="19">
        <v>0.34634554000000001</v>
      </c>
      <c r="CB31" s="19">
        <v>0.19272631000000001</v>
      </c>
      <c r="CC31" s="19">
        <v>0.20842685</v>
      </c>
      <c r="CD31" s="19">
        <v>0.27577284000000002</v>
      </c>
      <c r="CE31" s="19">
        <v>3.7628107000000002</v>
      </c>
      <c r="CF31" s="19">
        <v>2.9325540000000001</v>
      </c>
      <c r="CG31" s="19">
        <v>1.2196133</v>
      </c>
      <c r="CH31" s="19">
        <v>3.2987747000000001</v>
      </c>
      <c r="CI31" s="19">
        <v>2.6828631999999999</v>
      </c>
      <c r="CJ31" s="19">
        <v>1.3224530000000001</v>
      </c>
      <c r="CK31" s="19">
        <v>2.2515120999999998</v>
      </c>
      <c r="CL31" s="19">
        <v>1.9818306000000001</v>
      </c>
      <c r="CM31" s="19">
        <v>0.96380304999999999</v>
      </c>
      <c r="CN31" s="19">
        <v>1.4513875999999999</v>
      </c>
      <c r="CO31" s="19">
        <v>1.3194489</v>
      </c>
      <c r="CP31" s="19">
        <v>0.90141349999999998</v>
      </c>
      <c r="CQ31" s="19">
        <v>0.51538497000000005</v>
      </c>
      <c r="CR31" s="19">
        <v>0.34706756</v>
      </c>
      <c r="CS31" s="19">
        <v>0.40745533</v>
      </c>
      <c r="CT31" s="19">
        <v>0.53952127999999999</v>
      </c>
      <c r="CU31" s="19">
        <v>0.52464794999999997</v>
      </c>
      <c r="CV31" s="19">
        <v>0.39442563000000003</v>
      </c>
    </row>
    <row r="32" spans="1:100" s="13" customFormat="1" x14ac:dyDescent="0.35">
      <c r="A32" s="10">
        <v>428</v>
      </c>
      <c r="B32" s="35">
        <v>21.3</v>
      </c>
      <c r="C32" s="36">
        <v>0.25956250000000003</v>
      </c>
      <c r="D32" s="35">
        <v>2.8000000000000003</v>
      </c>
      <c r="E32" s="35">
        <v>9.8000000000000007</v>
      </c>
      <c r="F32" s="35">
        <v>2</v>
      </c>
      <c r="G32" s="35">
        <v>1</v>
      </c>
      <c r="H32" s="37">
        <v>1.6</v>
      </c>
      <c r="I32" s="35">
        <v>298.8</v>
      </c>
      <c r="J32" s="35">
        <v>338.6</v>
      </c>
      <c r="K32" s="61">
        <v>16</v>
      </c>
      <c r="L32" s="61">
        <v>18</v>
      </c>
      <c r="M32" s="61">
        <v>14</v>
      </c>
      <c r="N32" s="61">
        <v>1.6</v>
      </c>
      <c r="O32" s="62">
        <v>1</v>
      </c>
      <c r="P32" s="10">
        <v>1.5608469352301118</v>
      </c>
      <c r="Q32" s="10">
        <f t="shared" si="0"/>
        <v>-17.600000000000001</v>
      </c>
      <c r="R32" s="10">
        <f t="shared" si="1"/>
        <v>5.7</v>
      </c>
      <c r="S32" s="10">
        <v>5</v>
      </c>
      <c r="T32" s="10">
        <f t="shared" si="2"/>
        <v>1.6</v>
      </c>
      <c r="U32" s="10">
        <f t="shared" si="3"/>
        <v>18</v>
      </c>
      <c r="V32" s="10">
        <f t="shared" si="4"/>
        <v>14</v>
      </c>
      <c r="W32" s="10">
        <f t="shared" si="5"/>
        <v>0.2</v>
      </c>
      <c r="X32" s="10">
        <f t="shared" si="6"/>
        <v>-16.8</v>
      </c>
      <c r="Y32" s="10">
        <f t="shared" si="20"/>
        <v>23.7</v>
      </c>
      <c r="Z32" s="10">
        <f t="shared" si="21"/>
        <v>19</v>
      </c>
      <c r="AA32" s="36">
        <f t="shared" si="7"/>
        <v>26</v>
      </c>
      <c r="AB32" s="10">
        <v>2.8905729999999998</v>
      </c>
      <c r="AC32" s="10">
        <v>9.8340379999999996</v>
      </c>
      <c r="AD32" s="10">
        <v>1.9269480000000001</v>
      </c>
      <c r="AE32" s="10">
        <v>1.0230319999999999</v>
      </c>
      <c r="AF32" s="39">
        <f t="shared" si="8"/>
        <v>9.6</v>
      </c>
      <c r="AG32" s="1">
        <f t="shared" si="9"/>
        <v>6</v>
      </c>
      <c r="AH32" s="35">
        <f t="shared" si="10"/>
        <v>2.8000000000000003</v>
      </c>
      <c r="AI32" s="35">
        <f t="shared" si="10"/>
        <v>9.8000000000000007</v>
      </c>
      <c r="AJ32" s="35">
        <f t="shared" si="10"/>
        <v>2</v>
      </c>
      <c r="AK32" s="35">
        <f t="shared" si="10"/>
        <v>1</v>
      </c>
      <c r="AL32" s="37">
        <f t="shared" si="11"/>
        <v>1.6</v>
      </c>
      <c r="AM32" s="10">
        <v>25.752749999999999</v>
      </c>
      <c r="AN32" s="10">
        <v>65.520070000000004</v>
      </c>
      <c r="AO32" s="37" t="e">
        <f>ROUNDUP(#REF!/10,2)</f>
        <v>#REF!</v>
      </c>
      <c r="AP32" s="37" t="e">
        <f t="shared" si="12"/>
        <v>#REF!</v>
      </c>
      <c r="AQ32" s="37" t="s">
        <v>34</v>
      </c>
      <c r="AR32" s="37">
        <v>3346.7</v>
      </c>
      <c r="AS32" s="37">
        <v>427.29</v>
      </c>
      <c r="AT32" s="37">
        <v>10.34</v>
      </c>
      <c r="AU32" s="10">
        <v>96.7</v>
      </c>
      <c r="AV32" s="10">
        <v>-42</v>
      </c>
      <c r="AW32" s="10">
        <v>42.5</v>
      </c>
      <c r="AX32" s="10">
        <v>44.1</v>
      </c>
      <c r="AY32" s="40">
        <f t="shared" si="13"/>
        <v>240780.57132315231</v>
      </c>
      <c r="AZ32" s="23">
        <f t="shared" si="14"/>
        <v>0.88861294037101135</v>
      </c>
      <c r="BA32" s="10" t="e">
        <f>#REF!*AI32*AH32*AJ32*AS32</f>
        <v>#REF!</v>
      </c>
      <c r="BB32" s="10" t="e">
        <f t="shared" si="15"/>
        <v>#REF!</v>
      </c>
      <c r="BC32" s="10" t="e">
        <f>(1-#REF!)*AH32*AI32*AJ32</f>
        <v>#REF!</v>
      </c>
      <c r="BD32" s="41" t="e">
        <f>MROUND(#REF!,0.1)/5</f>
        <v>#REF!</v>
      </c>
      <c r="BE32" s="38">
        <v>6.2</v>
      </c>
      <c r="BF32" s="42" t="e">
        <f t="shared" si="16"/>
        <v>#REF!</v>
      </c>
      <c r="BG32" s="43">
        <f t="shared" si="17"/>
        <v>2</v>
      </c>
      <c r="BH32" s="43">
        <f t="shared" si="18"/>
        <v>1.6</v>
      </c>
      <c r="BI32" s="43" t="e">
        <f>CEILING((1-#REF!)*AJ32,0.2)</f>
        <v>#REF!</v>
      </c>
      <c r="BJ32" s="44" t="e">
        <f t="shared" si="19"/>
        <v>#REF!</v>
      </c>
      <c r="BK32" s="45">
        <v>0.58714405328879582</v>
      </c>
      <c r="BL32" s="10">
        <f>(BK32+AH32)*(BK32+AI32)*((1/3)*BK32+AJ32)</f>
        <v>77.251287863509077</v>
      </c>
      <c r="BM32" s="46">
        <f>MROUND((BK32+AH32),0.2)</f>
        <v>3.4000000000000004</v>
      </c>
      <c r="BN32" s="46">
        <f>MROUND((BK32+AI32),0.2)</f>
        <v>10.4</v>
      </c>
      <c r="BO32" s="46" t="e">
        <f>IF(MROUND(((1/3)*BK32+BG32),0.2)*BN32*BM32/BJ32&gt;1.05,MROUND(((1/3)*BK32+BG32),0.2)-0.2,MROUND(((1/3)*BK32+BG32),0.2))</f>
        <v>#REF!</v>
      </c>
      <c r="BP32" s="45" t="e">
        <f>BM32*BN32*BO32</f>
        <v>#REF!</v>
      </c>
      <c r="BQ32" s="10" t="e">
        <f>IF(BI32&lt;BO32,TRUE, FALSE)</f>
        <v>#REF!</v>
      </c>
      <c r="BR32" s="45" t="e">
        <f>IF(BC32&lt;BI32*BM32*BN32,TRUE, FALSE)</f>
        <v>#REF!</v>
      </c>
      <c r="BS32" s="10">
        <f>AA32</f>
        <v>26</v>
      </c>
      <c r="BT32" s="44" t="e">
        <f>BB32/BC32</f>
        <v>#REF!</v>
      </c>
      <c r="BU32" s="38">
        <v>428</v>
      </c>
      <c r="BV32" s="19">
        <v>0.20970108000000001</v>
      </c>
      <c r="BW32" s="19">
        <v>0.22408226000000001</v>
      </c>
      <c r="BX32" s="19">
        <v>0.28320229000000002</v>
      </c>
      <c r="BY32" s="19">
        <v>0.15035183999999999</v>
      </c>
      <c r="BZ32" s="19">
        <v>0.1859884</v>
      </c>
      <c r="CA32" s="19">
        <v>0.11657727</v>
      </c>
      <c r="CB32" s="19">
        <v>0.15061084999999999</v>
      </c>
      <c r="CC32" s="19">
        <v>0.15355036</v>
      </c>
      <c r="CD32" s="19">
        <v>0.15288086000000001</v>
      </c>
      <c r="CE32" s="19">
        <v>1.3383799000000001</v>
      </c>
      <c r="CF32" s="19">
        <v>1.3461113</v>
      </c>
      <c r="CG32" s="19">
        <v>1.0322813</v>
      </c>
      <c r="CH32" s="19">
        <v>1.6177467999999999</v>
      </c>
      <c r="CI32" s="19">
        <v>1.4309571000000001</v>
      </c>
      <c r="CJ32" s="19">
        <v>0.85875462999999996</v>
      </c>
      <c r="CK32" s="19">
        <v>0.62251716999999995</v>
      </c>
      <c r="CL32" s="19">
        <v>0.59826833000000001</v>
      </c>
      <c r="CM32" s="19">
        <v>0.47617683</v>
      </c>
      <c r="CN32" s="19">
        <v>0.79710888999999996</v>
      </c>
      <c r="CO32" s="19">
        <v>0.80881601999999997</v>
      </c>
      <c r="CP32" s="19">
        <v>0.65929424999999997</v>
      </c>
      <c r="CQ32" s="19">
        <v>0.60592520000000005</v>
      </c>
      <c r="CR32" s="19">
        <v>0.34953593999999999</v>
      </c>
      <c r="CS32" s="19">
        <v>0.28227696000000002</v>
      </c>
      <c r="CT32" s="19">
        <v>0.41667491000000001</v>
      </c>
      <c r="CU32" s="19">
        <v>0.42730230000000002</v>
      </c>
      <c r="CV32" s="19">
        <v>0.31783307</v>
      </c>
    </row>
    <row r="33" spans="1:100" s="14" customFormat="1" x14ac:dyDescent="0.35">
      <c r="A33" s="10">
        <v>423</v>
      </c>
      <c r="B33" s="35">
        <v>37.6</v>
      </c>
      <c r="C33" s="36">
        <v>0.43548979999999998</v>
      </c>
      <c r="D33" s="35">
        <v>1.2000000000000002</v>
      </c>
      <c r="E33" s="35">
        <v>6.6000000000000005</v>
      </c>
      <c r="F33" s="35">
        <v>2.4000000000000004</v>
      </c>
      <c r="G33" s="35">
        <v>0.60000000000000009</v>
      </c>
      <c r="H33" s="37">
        <v>1.4000000000000001</v>
      </c>
      <c r="I33" s="35">
        <v>324.60000000000002</v>
      </c>
      <c r="J33" s="35">
        <v>287.90000000000003</v>
      </c>
      <c r="K33" s="61">
        <v>6</v>
      </c>
      <c r="L33" s="61">
        <v>5</v>
      </c>
      <c r="M33" s="61">
        <v>16</v>
      </c>
      <c r="N33" s="61">
        <v>2.4000000000000004</v>
      </c>
      <c r="O33" s="62">
        <v>8</v>
      </c>
      <c r="P33" s="10">
        <v>2.4216996607877417</v>
      </c>
      <c r="Q33" s="10">
        <f t="shared" si="0"/>
        <v>-8.4</v>
      </c>
      <c r="R33" s="10">
        <f t="shared" si="1"/>
        <v>12.8</v>
      </c>
      <c r="S33" s="10">
        <v>5</v>
      </c>
      <c r="T33" s="10">
        <f t="shared" si="2"/>
        <v>2.4000000000000004</v>
      </c>
      <c r="U33" s="10">
        <f t="shared" si="3"/>
        <v>5</v>
      </c>
      <c r="V33" s="10">
        <f t="shared" si="4"/>
        <v>16</v>
      </c>
      <c r="W33" s="10">
        <f t="shared" si="5"/>
        <v>0.8</v>
      </c>
      <c r="X33" s="10">
        <f t="shared" si="6"/>
        <v>-7.2</v>
      </c>
      <c r="Y33" s="10">
        <f t="shared" si="20"/>
        <v>17.8</v>
      </c>
      <c r="Z33" s="10">
        <f t="shared" si="21"/>
        <v>21</v>
      </c>
      <c r="AA33" s="36">
        <f t="shared" si="7"/>
        <v>52</v>
      </c>
      <c r="AB33" s="10">
        <v>1.1323350000000001</v>
      </c>
      <c r="AC33" s="10">
        <v>6.5027499999999998</v>
      </c>
      <c r="AD33" s="10">
        <v>2.4781300000000002</v>
      </c>
      <c r="AE33" s="10">
        <v>0.65174319999999997</v>
      </c>
      <c r="AF33" s="39">
        <f t="shared" si="8"/>
        <v>11.2</v>
      </c>
      <c r="AG33" s="1">
        <f t="shared" si="9"/>
        <v>5.6</v>
      </c>
      <c r="AH33" s="35">
        <f t="shared" si="10"/>
        <v>1.2000000000000002</v>
      </c>
      <c r="AI33" s="35">
        <f t="shared" si="10"/>
        <v>6.6000000000000005</v>
      </c>
      <c r="AJ33" s="35">
        <f t="shared" si="10"/>
        <v>2.4000000000000004</v>
      </c>
      <c r="AK33" s="35">
        <f t="shared" si="10"/>
        <v>0.60000000000000009</v>
      </c>
      <c r="AL33" s="37">
        <f t="shared" si="11"/>
        <v>1.4000000000000001</v>
      </c>
      <c r="AM33" s="10">
        <v>51.555160000000001</v>
      </c>
      <c r="AN33" s="10">
        <v>14.894399999999999</v>
      </c>
      <c r="AO33" s="37" t="e">
        <f>ROUNDUP(#REF!/10,2)</f>
        <v>#REF!</v>
      </c>
      <c r="AP33" s="37" t="e">
        <f t="shared" si="12"/>
        <v>#REF!</v>
      </c>
      <c r="AQ33" s="37" t="s">
        <v>35</v>
      </c>
      <c r="AR33" s="37"/>
      <c r="AS33" s="37"/>
      <c r="AT33" s="37"/>
      <c r="AU33" s="10">
        <v>96.7</v>
      </c>
      <c r="AV33" s="10">
        <v>-42</v>
      </c>
      <c r="AW33" s="10">
        <v>42.5</v>
      </c>
      <c r="AX33" s="10">
        <v>44.1</v>
      </c>
      <c r="AY33" s="40">
        <f t="shared" si="13"/>
        <v>348387.98244808608</v>
      </c>
      <c r="AZ33" s="23">
        <f t="shared" si="14"/>
        <v>0</v>
      </c>
      <c r="BA33" s="10" t="e">
        <f>#REF!*AI33*AH33*AJ33*AS33</f>
        <v>#REF!</v>
      </c>
      <c r="BB33" s="10" t="e">
        <f t="shared" si="15"/>
        <v>#REF!</v>
      </c>
      <c r="BC33" s="10" t="e">
        <f>(1-#REF!)*AH33*AI33*AJ33</f>
        <v>#REF!</v>
      </c>
      <c r="BD33" s="41" t="e">
        <f>MROUND(#REF!,0.1)/5</f>
        <v>#REF!</v>
      </c>
      <c r="BE33" s="38">
        <v>0</v>
      </c>
      <c r="BF33" s="42" t="e">
        <f t="shared" si="16"/>
        <v>#REF!</v>
      </c>
      <c r="BG33" s="43">
        <f t="shared" si="17"/>
        <v>2.4000000000000004</v>
      </c>
      <c r="BH33" s="43">
        <f t="shared" si="18"/>
        <v>1.4000000000000001</v>
      </c>
      <c r="BI33" s="43" t="e">
        <f>CEILING((1-#REF!)*AJ33,0.2)</f>
        <v>#REF!</v>
      </c>
      <c r="BJ33" s="44" t="e">
        <f t="shared" si="19"/>
        <v>#REF!</v>
      </c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38">
        <v>423</v>
      </c>
      <c r="BV33" s="19">
        <v>0.30246738000000001</v>
      </c>
      <c r="BW33" s="19">
        <v>0.28847507</v>
      </c>
      <c r="BX33" s="19">
        <v>0.20789348999999999</v>
      </c>
      <c r="BY33" s="19">
        <v>0.33033290999999998</v>
      </c>
      <c r="BZ33" s="19">
        <v>0.31414344999999999</v>
      </c>
      <c r="CA33" s="19">
        <v>0.27225508999999998</v>
      </c>
      <c r="CB33" s="19">
        <v>0.16814198</v>
      </c>
      <c r="CC33" s="19">
        <v>0.20084773</v>
      </c>
      <c r="CD33" s="19">
        <v>0.19294538</v>
      </c>
      <c r="CE33" s="19">
        <v>5.1470408000000001</v>
      </c>
      <c r="CF33" s="19">
        <v>1.6959865000000001</v>
      </c>
      <c r="CG33" s="19">
        <v>0.40587889999999999</v>
      </c>
      <c r="CH33" s="19">
        <v>6.1870899000000001</v>
      </c>
      <c r="CI33" s="19">
        <v>1.7602479</v>
      </c>
      <c r="CJ33" s="19">
        <v>0.41996196000000002</v>
      </c>
      <c r="CK33" s="19">
        <v>3.6800907</v>
      </c>
      <c r="CL33" s="19">
        <v>1.3197076000000001</v>
      </c>
      <c r="CM33" s="19">
        <v>0.29502489999999998</v>
      </c>
      <c r="CN33" s="19">
        <v>1.4376150000000001</v>
      </c>
      <c r="CO33" s="19">
        <v>0.80608380000000002</v>
      </c>
      <c r="CP33" s="19">
        <v>0.41202137</v>
      </c>
      <c r="CQ33" s="19">
        <v>0.31380373</v>
      </c>
      <c r="CR33" s="19">
        <v>0.20870601999999999</v>
      </c>
      <c r="CS33" s="19">
        <v>0.20260623</v>
      </c>
      <c r="CT33" s="19">
        <v>0.76178866999999995</v>
      </c>
      <c r="CU33" s="19">
        <v>0.40434745</v>
      </c>
      <c r="CV33" s="19">
        <v>0.21206373000000001</v>
      </c>
    </row>
    <row r="34" spans="1:100" s="14" customFormat="1" x14ac:dyDescent="0.35">
      <c r="A34" s="10">
        <v>182</v>
      </c>
      <c r="B34" s="35">
        <v>22.900000000000002</v>
      </c>
      <c r="C34" s="36">
        <v>0.13134129999999999</v>
      </c>
      <c r="D34" s="35">
        <v>2</v>
      </c>
      <c r="E34" s="35">
        <v>8.8000000000000007</v>
      </c>
      <c r="F34" s="35">
        <v>1.8</v>
      </c>
      <c r="G34" s="35">
        <v>1.4000000000000001</v>
      </c>
      <c r="H34" s="37">
        <v>1.6</v>
      </c>
      <c r="I34" s="35">
        <v>343.8</v>
      </c>
      <c r="J34" s="35">
        <v>335</v>
      </c>
      <c r="K34" s="61">
        <v>13</v>
      </c>
      <c r="L34" s="61">
        <v>17</v>
      </c>
      <c r="M34" s="61">
        <v>16</v>
      </c>
      <c r="N34" s="61">
        <v>0.60000000000000009</v>
      </c>
      <c r="O34" s="62">
        <v>16</v>
      </c>
      <c r="P34" s="10">
        <v>0.69952097511293498</v>
      </c>
      <c r="Q34" s="10">
        <f t="shared" ref="Q34:Q65" si="22">-K34-N34</f>
        <v>-13.6</v>
      </c>
      <c r="R34" s="10">
        <f t="shared" ref="R34:R65" si="23">14.5-L34/2+W34</f>
        <v>9.8000000000000007</v>
      </c>
      <c r="S34" s="10">
        <v>5</v>
      </c>
      <c r="T34" s="10">
        <f t="shared" ref="T34:T65" si="24">N34</f>
        <v>0.60000000000000009</v>
      </c>
      <c r="U34" s="10">
        <f t="shared" ref="U34:U65" si="25">L34</f>
        <v>17</v>
      </c>
      <c r="V34" s="10">
        <f t="shared" ref="V34:V65" si="26">M34</f>
        <v>16</v>
      </c>
      <c r="W34" s="10">
        <f t="shared" ref="W34:W65" si="27">MROUND(K34*TAN(RADIANS(O34)),0.2)</f>
        <v>3.8000000000000003</v>
      </c>
      <c r="X34" s="10">
        <f t="shared" ref="X34:X65" si="28">(Q34-K34)/2</f>
        <v>-13.3</v>
      </c>
      <c r="Y34" s="10">
        <f t="shared" si="20"/>
        <v>26.8</v>
      </c>
      <c r="Z34" s="10">
        <f t="shared" si="21"/>
        <v>21</v>
      </c>
      <c r="AA34" s="36">
        <f t="shared" si="7"/>
        <v>71</v>
      </c>
      <c r="AB34" s="10">
        <v>2.0244140000000002</v>
      </c>
      <c r="AC34" s="10">
        <v>8.8889370000000003</v>
      </c>
      <c r="AD34" s="10">
        <v>1.876744</v>
      </c>
      <c r="AE34" s="10">
        <v>1.3891960000000001</v>
      </c>
      <c r="AF34" s="39">
        <f t="shared" si="8"/>
        <v>10.1</v>
      </c>
      <c r="AG34" s="1">
        <f t="shared" si="9"/>
        <v>6.4</v>
      </c>
      <c r="AH34" s="35">
        <f t="shared" ref="AH34:AK65" si="29">MROUND(AB34,0.2)</f>
        <v>2</v>
      </c>
      <c r="AI34" s="35">
        <f t="shared" si="29"/>
        <v>8.8000000000000007</v>
      </c>
      <c r="AJ34" s="35">
        <f t="shared" si="29"/>
        <v>1.8</v>
      </c>
      <c r="AK34" s="35">
        <f t="shared" si="29"/>
        <v>1.4000000000000001</v>
      </c>
      <c r="AL34" s="37">
        <f t="shared" ref="AL34:AL65" si="30">IF(BE34&gt;0,CEILING((1-C34)*AJ34,0.2),IF(MROUND((1-C34)*AJ34,0.2)&lt;0.2,MROUND((1-C34)*AJ34,0.2)+0.2, MROUND((1-C34)*AJ34,0.2)))</f>
        <v>1.6</v>
      </c>
      <c r="AM34" s="10">
        <v>70.757739999999998</v>
      </c>
      <c r="AN34" s="10">
        <v>61.912599999999998</v>
      </c>
      <c r="AO34" s="37" t="e">
        <f>ROUNDUP(#REF!/10,2)</f>
        <v>#REF!</v>
      </c>
      <c r="AP34" s="37" t="e">
        <f t="shared" si="12"/>
        <v>#REF!</v>
      </c>
      <c r="AQ34" s="37" t="s">
        <v>35</v>
      </c>
      <c r="AR34" s="37"/>
      <c r="AS34" s="37"/>
      <c r="AT34" s="37"/>
      <c r="AU34" s="10">
        <v>96.7</v>
      </c>
      <c r="AV34" s="10">
        <v>-42</v>
      </c>
      <c r="AW34" s="10">
        <v>42.5</v>
      </c>
      <c r="AX34" s="10">
        <v>44.1</v>
      </c>
      <c r="AY34" s="40">
        <f t="shared" ref="AY34:AY65" si="31">((1.092*8.3144*(AV34+273)*(LN(AW34)-1.013)/(0.93-(AV34+273)/(AU34+273)))*((AU34-AN34)/(AU34-AV34))^0.383)*1000/AX34</f>
        <v>251091.42328146583</v>
      </c>
      <c r="AZ34" s="23">
        <f t="shared" ref="AZ34:AZ65" si="32">1-EXP(-2.63*(AR34/AY34)*(AU34-AV34)*(1-((AU34-AN34)/(AU34-AV34))^0.38))</f>
        <v>0</v>
      </c>
      <c r="BA34" s="10" t="e">
        <f>#REF!*AI34*AH34*AJ34*AS34</f>
        <v>#REF!</v>
      </c>
      <c r="BB34" s="10" t="e">
        <f t="shared" si="15"/>
        <v>#REF!</v>
      </c>
      <c r="BC34" s="10" t="e">
        <f>(1-#REF!)*AH34*AI34*AJ34</f>
        <v>#REF!</v>
      </c>
      <c r="BD34" s="41" t="e">
        <f>MROUND(#REF!,0.1)/5</f>
        <v>#REF!</v>
      </c>
      <c r="BE34" s="38">
        <v>0</v>
      </c>
      <c r="BF34" s="42" t="e">
        <f t="shared" si="16"/>
        <v>#REF!</v>
      </c>
      <c r="BG34" s="43">
        <f t="shared" ref="BG34:BG65" si="33">CEILING(AJ34,0.2)</f>
        <v>1.8</v>
      </c>
      <c r="BH34" s="43">
        <f t="shared" ref="BH34:BH65" si="34">AL34</f>
        <v>1.6</v>
      </c>
      <c r="BI34" s="43" t="e">
        <f>CEILING((1-#REF!)*AJ34,0.2)</f>
        <v>#REF!</v>
      </c>
      <c r="BJ34" s="44" t="e">
        <f t="shared" si="19"/>
        <v>#REF!</v>
      </c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38">
        <v>182</v>
      </c>
      <c r="BV34" s="19">
        <v>0.25116317999999999</v>
      </c>
      <c r="BW34" s="19">
        <v>0.26843636999999998</v>
      </c>
      <c r="BX34" s="19">
        <v>0.26494994999999999</v>
      </c>
      <c r="BY34" s="19">
        <v>0.13132171000000001</v>
      </c>
      <c r="BZ34" s="19">
        <v>0.13457811</v>
      </c>
      <c r="CA34" s="19">
        <v>0.10109194000000001</v>
      </c>
      <c r="CB34" s="19">
        <v>8.3515324000000002E-2</v>
      </c>
      <c r="CC34" s="19">
        <v>6.9463201000000002E-2</v>
      </c>
      <c r="CD34" s="19">
        <v>0.12362496000000001</v>
      </c>
      <c r="CE34" s="19">
        <v>2.4551935</v>
      </c>
      <c r="CF34" s="19">
        <v>2.0041022000000002</v>
      </c>
      <c r="CG34" s="19">
        <v>0.51584423000000001</v>
      </c>
      <c r="CH34" s="19">
        <v>1.6876334</v>
      </c>
      <c r="CI34" s="19">
        <v>1.1927643999999999</v>
      </c>
      <c r="CJ34" s="19">
        <v>0.39047271</v>
      </c>
      <c r="CK34" s="19">
        <v>0.74844849000000002</v>
      </c>
      <c r="CL34" s="19">
        <v>0.68627274000000005</v>
      </c>
      <c r="CM34" s="19">
        <v>0.27287093000000001</v>
      </c>
      <c r="CN34" s="19">
        <v>1.0296514999999999</v>
      </c>
      <c r="CO34" s="19">
        <v>0.97604882999999998</v>
      </c>
      <c r="CP34" s="19">
        <v>0.39612433000000002</v>
      </c>
      <c r="CQ34" s="19">
        <v>0.41869174999999997</v>
      </c>
      <c r="CR34" s="19">
        <v>0.23683459000000001</v>
      </c>
      <c r="CS34" s="19">
        <v>0.19170181</v>
      </c>
      <c r="CT34" s="19">
        <v>0.28658882000000002</v>
      </c>
      <c r="CU34" s="19">
        <v>0.27820262000000001</v>
      </c>
      <c r="CV34" s="19">
        <v>0.148588</v>
      </c>
    </row>
    <row r="35" spans="1:100" s="10" customFormat="1" x14ac:dyDescent="0.35">
      <c r="A35" s="10">
        <v>386</v>
      </c>
      <c r="B35" s="35">
        <v>36.4</v>
      </c>
      <c r="C35" s="36">
        <v>0.53508239999999996</v>
      </c>
      <c r="D35" s="35">
        <v>2.2000000000000002</v>
      </c>
      <c r="E35" s="35">
        <v>9.6000000000000014</v>
      </c>
      <c r="F35" s="35">
        <v>2.8000000000000003</v>
      </c>
      <c r="G35" s="35">
        <v>0</v>
      </c>
      <c r="H35" s="37">
        <v>1.4000000000000001</v>
      </c>
      <c r="I35" s="35">
        <v>370.40000000000003</v>
      </c>
      <c r="J35" s="35">
        <v>358.90000000000003</v>
      </c>
      <c r="K35" s="10">
        <v>10</v>
      </c>
      <c r="L35" s="10">
        <v>7</v>
      </c>
      <c r="M35" s="10">
        <v>7</v>
      </c>
      <c r="N35" s="10">
        <v>1.2000000000000002</v>
      </c>
      <c r="O35" s="38">
        <v>8</v>
      </c>
      <c r="P35" s="10">
        <v>1.139626765885954</v>
      </c>
      <c r="Q35" s="10">
        <f t="shared" si="22"/>
        <v>-11.2</v>
      </c>
      <c r="R35" s="10">
        <f t="shared" si="23"/>
        <v>12.4</v>
      </c>
      <c r="S35" s="10">
        <v>5</v>
      </c>
      <c r="T35" s="10">
        <f t="shared" si="24"/>
        <v>1.2000000000000002</v>
      </c>
      <c r="U35" s="10">
        <f t="shared" si="25"/>
        <v>7</v>
      </c>
      <c r="V35" s="10">
        <f t="shared" si="26"/>
        <v>7</v>
      </c>
      <c r="W35" s="10">
        <f t="shared" si="27"/>
        <v>1.4000000000000001</v>
      </c>
      <c r="X35" s="10">
        <f t="shared" si="28"/>
        <v>-10.6</v>
      </c>
      <c r="Y35" s="10">
        <f t="shared" si="20"/>
        <v>19.399999999999999</v>
      </c>
      <c r="Z35" s="10">
        <f t="shared" si="21"/>
        <v>12</v>
      </c>
      <c r="AA35" s="36">
        <f t="shared" si="7"/>
        <v>97</v>
      </c>
      <c r="AB35" s="10">
        <v>2.2030090000000002</v>
      </c>
      <c r="AC35" s="10">
        <v>9.6752009999999995</v>
      </c>
      <c r="AD35" s="10">
        <v>2.7441949999999999</v>
      </c>
      <c r="AE35" s="10">
        <v>7.3625159999999995E-2</v>
      </c>
      <c r="AF35" s="39">
        <f t="shared" si="8"/>
        <v>9.6999999999999993</v>
      </c>
      <c r="AG35" s="1">
        <f t="shared" si="9"/>
        <v>5</v>
      </c>
      <c r="AH35" s="35">
        <f t="shared" si="29"/>
        <v>2.2000000000000002</v>
      </c>
      <c r="AI35" s="35">
        <f t="shared" si="29"/>
        <v>9.6000000000000014</v>
      </c>
      <c r="AJ35" s="35">
        <f t="shared" si="29"/>
        <v>2.8000000000000003</v>
      </c>
      <c r="AK35" s="35">
        <f t="shared" si="29"/>
        <v>0</v>
      </c>
      <c r="AL35" s="37">
        <f t="shared" si="30"/>
        <v>1.4000000000000001</v>
      </c>
      <c r="AM35" s="10">
        <v>97.330119999999994</v>
      </c>
      <c r="AN35" s="10">
        <v>85.843239999999994</v>
      </c>
      <c r="AO35" s="37" t="e">
        <f>ROUNDUP(#REF!/10,2)</f>
        <v>#REF!</v>
      </c>
      <c r="AP35" s="37" t="e">
        <f t="shared" si="12"/>
        <v>#REF!</v>
      </c>
      <c r="AQ35" s="37" t="s">
        <v>35</v>
      </c>
      <c r="AR35" s="37"/>
      <c r="AS35" s="37"/>
      <c r="AT35" s="37"/>
      <c r="AU35" s="10">
        <v>96.7</v>
      </c>
      <c r="AV35" s="10">
        <v>-42</v>
      </c>
      <c r="AW35" s="10">
        <v>42.5</v>
      </c>
      <c r="AX35" s="10">
        <v>44.1</v>
      </c>
      <c r="AY35" s="40">
        <f t="shared" si="31"/>
        <v>160746.10354416093</v>
      </c>
      <c r="AZ35" s="23">
        <f t="shared" si="32"/>
        <v>0</v>
      </c>
      <c r="BA35" s="10" t="e">
        <f>#REF!*AI35*AH35*AJ35*AS35</f>
        <v>#REF!</v>
      </c>
      <c r="BB35" s="10" t="e">
        <f t="shared" si="15"/>
        <v>#REF!</v>
      </c>
      <c r="BC35" s="10" t="e">
        <f>(1-#REF!)*AH35*AI35*AJ35</f>
        <v>#REF!</v>
      </c>
      <c r="BD35" s="41" t="e">
        <f>MROUND(#REF!,0.1)/5</f>
        <v>#REF!</v>
      </c>
      <c r="BE35" s="38">
        <v>0</v>
      </c>
      <c r="BF35" s="42" t="e">
        <f t="shared" si="16"/>
        <v>#REF!</v>
      </c>
      <c r="BG35" s="43">
        <f t="shared" si="33"/>
        <v>2.8000000000000003</v>
      </c>
      <c r="BH35" s="43">
        <f t="shared" si="34"/>
        <v>1.4000000000000001</v>
      </c>
      <c r="BI35" s="43" t="e">
        <f>CEILING((1-#REF!)*AJ35,0.2)</f>
        <v>#REF!</v>
      </c>
      <c r="BJ35" s="44" t="e">
        <f t="shared" si="19"/>
        <v>#REF!</v>
      </c>
      <c r="BU35" s="38">
        <v>386</v>
      </c>
      <c r="BV35" s="23">
        <v>0.29226481999999998</v>
      </c>
      <c r="BW35" s="23">
        <v>0.31473353999999998</v>
      </c>
      <c r="BX35" s="23">
        <v>0.44996181000000002</v>
      </c>
      <c r="BY35" s="23">
        <v>0.30687898000000002</v>
      </c>
      <c r="BZ35" s="23">
        <v>0.38028663000000001</v>
      </c>
      <c r="CA35" s="23">
        <v>0.27451759999999997</v>
      </c>
      <c r="CB35" s="23">
        <v>0.16316627</v>
      </c>
      <c r="CC35" s="23">
        <v>0.20764926</v>
      </c>
      <c r="CD35" s="23">
        <v>0.32461655</v>
      </c>
      <c r="CE35" s="23">
        <v>3.6759833999999998</v>
      </c>
      <c r="CF35" s="23">
        <v>3.4861683999999999</v>
      </c>
      <c r="CG35" s="23">
        <v>3.2723420000000001</v>
      </c>
      <c r="CH35" s="23">
        <v>3.5293049999999999</v>
      </c>
      <c r="CI35" s="23">
        <v>3.3056828999999999</v>
      </c>
      <c r="CJ35" s="23">
        <v>3.0360863</v>
      </c>
      <c r="CK35" s="23">
        <v>2.1736879</v>
      </c>
      <c r="CL35" s="23">
        <v>2.1056650000000001</v>
      </c>
      <c r="CM35" s="23">
        <v>2.0486026000000002</v>
      </c>
      <c r="CN35" s="23">
        <v>1.435408</v>
      </c>
      <c r="CO35" s="23">
        <v>1.4299575</v>
      </c>
      <c r="CP35" s="23">
        <v>1.4123611</v>
      </c>
      <c r="CQ35" s="23">
        <v>0.90122484999999997</v>
      </c>
      <c r="CR35" s="23">
        <v>0.65546322000000001</v>
      </c>
      <c r="CS35" s="23">
        <v>0.64491951000000003</v>
      </c>
      <c r="CT35" s="23">
        <v>0.64056563</v>
      </c>
      <c r="CU35" s="23">
        <v>0.64030659000000001</v>
      </c>
      <c r="CV35" s="23">
        <v>0.65572976999999999</v>
      </c>
    </row>
    <row r="36" spans="1:100" s="14" customFormat="1" x14ac:dyDescent="0.35">
      <c r="A36" s="10">
        <v>289</v>
      </c>
      <c r="B36" s="35">
        <v>34.200000000000003</v>
      </c>
      <c r="C36" s="36">
        <v>0.52905349999999995</v>
      </c>
      <c r="D36" s="35">
        <v>2</v>
      </c>
      <c r="E36" s="35">
        <v>8.6</v>
      </c>
      <c r="F36" s="35">
        <v>1.8</v>
      </c>
      <c r="G36" s="35">
        <v>1</v>
      </c>
      <c r="H36" s="37">
        <v>1</v>
      </c>
      <c r="I36" s="35">
        <v>314.60000000000002</v>
      </c>
      <c r="J36" s="35">
        <v>367.20000000000005</v>
      </c>
      <c r="K36" s="61">
        <v>16</v>
      </c>
      <c r="L36" s="61">
        <v>12</v>
      </c>
      <c r="M36" s="61">
        <v>9</v>
      </c>
      <c r="N36" s="61">
        <v>3</v>
      </c>
      <c r="O36" s="62">
        <v>17</v>
      </c>
      <c r="P36" s="10">
        <v>2.9499217525465991</v>
      </c>
      <c r="Q36" s="10">
        <f t="shared" si="22"/>
        <v>-19</v>
      </c>
      <c r="R36" s="10">
        <f t="shared" si="23"/>
        <v>13.3</v>
      </c>
      <c r="S36" s="10">
        <v>5</v>
      </c>
      <c r="T36" s="10">
        <f t="shared" si="24"/>
        <v>3</v>
      </c>
      <c r="U36" s="10">
        <f t="shared" si="25"/>
        <v>12</v>
      </c>
      <c r="V36" s="10">
        <f t="shared" si="26"/>
        <v>9</v>
      </c>
      <c r="W36" s="10">
        <f t="shared" si="27"/>
        <v>4.8000000000000007</v>
      </c>
      <c r="X36" s="10">
        <f t="shared" si="28"/>
        <v>-17.5</v>
      </c>
      <c r="Y36" s="10">
        <f t="shared" si="20"/>
        <v>25.3</v>
      </c>
      <c r="Z36" s="10">
        <f t="shared" si="21"/>
        <v>14</v>
      </c>
      <c r="AA36" s="36">
        <f t="shared" si="7"/>
        <v>42</v>
      </c>
      <c r="AB36" s="10">
        <v>1.9051199999999999</v>
      </c>
      <c r="AC36" s="10">
        <v>8.5257070000000006</v>
      </c>
      <c r="AD36" s="10">
        <v>1.839852</v>
      </c>
      <c r="AE36" s="10">
        <v>0.96896119999999997</v>
      </c>
      <c r="AF36" s="39">
        <f t="shared" si="8"/>
        <v>10.199999999999999</v>
      </c>
      <c r="AG36" s="1">
        <f t="shared" si="9"/>
        <v>6</v>
      </c>
      <c r="AH36" s="35">
        <f t="shared" si="29"/>
        <v>2</v>
      </c>
      <c r="AI36" s="35">
        <f t="shared" si="29"/>
        <v>8.6</v>
      </c>
      <c r="AJ36" s="35">
        <f t="shared" si="29"/>
        <v>1.8</v>
      </c>
      <c r="AK36" s="35">
        <f t="shared" si="29"/>
        <v>1</v>
      </c>
      <c r="AL36" s="37">
        <f t="shared" si="30"/>
        <v>1</v>
      </c>
      <c r="AM36" s="10">
        <v>41.518659999999997</v>
      </c>
      <c r="AN36" s="10">
        <v>94.116</v>
      </c>
      <c r="AO36" s="37" t="e">
        <f>ROUNDUP(#REF!/10,2)</f>
        <v>#REF!</v>
      </c>
      <c r="AP36" s="37" t="e">
        <f t="shared" si="12"/>
        <v>#REF!</v>
      </c>
      <c r="AQ36" s="37" t="s">
        <v>34</v>
      </c>
      <c r="AR36" s="37">
        <v>5369.9</v>
      </c>
      <c r="AS36" s="37">
        <v>355.06</v>
      </c>
      <c r="AT36" s="37">
        <v>14.86</v>
      </c>
      <c r="AU36" s="10">
        <v>96.7</v>
      </c>
      <c r="AV36" s="10">
        <v>-42</v>
      </c>
      <c r="AW36" s="10">
        <v>42.5</v>
      </c>
      <c r="AX36" s="10">
        <v>44.1</v>
      </c>
      <c r="AY36" s="40">
        <f t="shared" si="31"/>
        <v>92763.108755320383</v>
      </c>
      <c r="AZ36" s="23">
        <f t="shared" si="32"/>
        <v>0.99999992953423156</v>
      </c>
      <c r="BA36" s="10" t="e">
        <f>#REF!*AI36*AH36*AJ36*AS36</f>
        <v>#REF!</v>
      </c>
      <c r="BB36" s="10" t="e">
        <f t="shared" si="15"/>
        <v>#REF!</v>
      </c>
      <c r="BC36" s="10" t="e">
        <f>(1-#REF!)*AH36*AI36*AJ36</f>
        <v>#REF!</v>
      </c>
      <c r="BD36" s="41" t="e">
        <f>MROUND(#REF!,0.1)/5</f>
        <v>#REF!</v>
      </c>
      <c r="BE36" s="38">
        <v>15.2</v>
      </c>
      <c r="BF36" s="42" t="e">
        <f t="shared" si="16"/>
        <v>#REF!</v>
      </c>
      <c r="BG36" s="43">
        <f t="shared" si="33"/>
        <v>1.8</v>
      </c>
      <c r="BH36" s="43">
        <f t="shared" si="34"/>
        <v>1</v>
      </c>
      <c r="BI36" s="43" t="e">
        <f>CEILING((1-#REF!)*AJ36,0.2)</f>
        <v>#REF!</v>
      </c>
      <c r="BJ36" s="44" t="e">
        <f t="shared" si="19"/>
        <v>#REF!</v>
      </c>
      <c r="BK36" s="45">
        <v>0.40737996936162685</v>
      </c>
      <c r="BL36" s="10">
        <f>(BK36+AH36)*(BK36+AI36)*((1/3)*BK36+AJ36)</f>
        <v>41.976102698081981</v>
      </c>
      <c r="BM36" s="46">
        <f>MROUND((BK36+AH36),0.2)</f>
        <v>2.4000000000000004</v>
      </c>
      <c r="BN36" s="46">
        <f>MROUND((BK36+AI36),0.2)</f>
        <v>9</v>
      </c>
      <c r="BO36" s="46" t="e">
        <f>IF(MROUND(((1/3)*BK36+BG36),0.2)*BN36*BM36/BJ36&gt;1.05,MROUND(((1/3)*BK36+BG36),0.2)-0.2,MROUND(((1/3)*BK36+BG36),0.2))</f>
        <v>#REF!</v>
      </c>
      <c r="BP36" s="45" t="e">
        <f>BM36*BN36*BO36</f>
        <v>#REF!</v>
      </c>
      <c r="BQ36" s="10" t="e">
        <f>IF(BI36&lt;BO36,TRUE, FALSE)</f>
        <v>#REF!</v>
      </c>
      <c r="BR36" s="45" t="e">
        <f>IF(BC36&lt;BI36*BM36*BN36,TRUE, FALSE)</f>
        <v>#REF!</v>
      </c>
      <c r="BS36" s="10">
        <f>AA36</f>
        <v>42</v>
      </c>
      <c r="BT36" s="44" t="e">
        <f>BB36/BC36</f>
        <v>#REF!</v>
      </c>
      <c r="BU36" s="38">
        <v>289</v>
      </c>
      <c r="BV36" s="19">
        <v>0.19076567999999999</v>
      </c>
      <c r="BW36" s="19">
        <v>0.19598487000000001</v>
      </c>
      <c r="BX36" s="19">
        <v>0.29734084</v>
      </c>
      <c r="BY36" s="19">
        <v>0.11155175000000001</v>
      </c>
      <c r="BZ36" s="19">
        <v>0.17111613000000001</v>
      </c>
      <c r="CA36" s="19">
        <v>0.14113956999999999</v>
      </c>
      <c r="CB36" s="19">
        <v>9.8804630000000004E-2</v>
      </c>
      <c r="CC36" s="19">
        <v>9.3474715999999999E-2</v>
      </c>
      <c r="CD36" s="19">
        <v>0.15202067999999999</v>
      </c>
      <c r="CE36" s="19">
        <v>1.6814374000000001</v>
      </c>
      <c r="CF36" s="19">
        <v>1.6431469999999999</v>
      </c>
      <c r="CG36" s="19">
        <v>0.89117586999999998</v>
      </c>
      <c r="CH36" s="19">
        <v>1.2454662000000001</v>
      </c>
      <c r="CI36" s="19">
        <v>1.2433799999999999</v>
      </c>
      <c r="CJ36" s="19">
        <v>0.7353307</v>
      </c>
      <c r="CK36" s="19">
        <v>0.81091100000000005</v>
      </c>
      <c r="CL36" s="19">
        <v>0.83091234999999997</v>
      </c>
      <c r="CM36" s="19">
        <v>0.51567160999999995</v>
      </c>
      <c r="CN36" s="19">
        <v>0.83932680000000004</v>
      </c>
      <c r="CO36" s="19">
        <v>0.84074992000000004</v>
      </c>
      <c r="CP36" s="19">
        <v>0.53435874000000005</v>
      </c>
      <c r="CQ36" s="19">
        <v>0.68603044999999996</v>
      </c>
      <c r="CR36" s="19">
        <v>0.45481831</v>
      </c>
      <c r="CS36" s="19">
        <v>0.32981127999999998</v>
      </c>
      <c r="CT36" s="19">
        <v>0.25540682999999997</v>
      </c>
      <c r="CU36" s="19">
        <v>0.26310757000000001</v>
      </c>
      <c r="CV36" s="19">
        <v>0.22879863</v>
      </c>
    </row>
    <row r="37" spans="1:100" s="13" customFormat="1" x14ac:dyDescent="0.35">
      <c r="A37" s="10">
        <v>471</v>
      </c>
      <c r="B37" s="35">
        <v>27.400000000000002</v>
      </c>
      <c r="C37" s="36">
        <v>0.33440570000000003</v>
      </c>
      <c r="D37" s="35">
        <v>1.8</v>
      </c>
      <c r="E37" s="35">
        <v>5.8000000000000007</v>
      </c>
      <c r="F37" s="35">
        <v>2.8000000000000003</v>
      </c>
      <c r="G37" s="35">
        <v>0.4</v>
      </c>
      <c r="H37" s="37">
        <v>1.8</v>
      </c>
      <c r="I37" s="35">
        <v>308.8</v>
      </c>
      <c r="J37" s="35">
        <v>312</v>
      </c>
      <c r="K37" s="61">
        <v>12</v>
      </c>
      <c r="L37" s="61">
        <v>12</v>
      </c>
      <c r="M37" s="61">
        <v>12</v>
      </c>
      <c r="N37" s="61">
        <v>1</v>
      </c>
      <c r="O37" s="62">
        <v>27</v>
      </c>
      <c r="P37" s="10">
        <v>1.00274204720303</v>
      </c>
      <c r="Q37" s="10">
        <f t="shared" si="22"/>
        <v>-13</v>
      </c>
      <c r="R37" s="10">
        <f t="shared" si="23"/>
        <v>14.7</v>
      </c>
      <c r="S37" s="10">
        <v>5</v>
      </c>
      <c r="T37" s="10">
        <f t="shared" si="24"/>
        <v>1</v>
      </c>
      <c r="U37" s="10">
        <f t="shared" si="25"/>
        <v>12</v>
      </c>
      <c r="V37" s="10">
        <f t="shared" si="26"/>
        <v>12</v>
      </c>
      <c r="W37" s="10">
        <f t="shared" si="27"/>
        <v>6.2</v>
      </c>
      <c r="X37" s="10">
        <f t="shared" si="28"/>
        <v>-12.5</v>
      </c>
      <c r="Y37" s="10">
        <f t="shared" si="20"/>
        <v>26.7</v>
      </c>
      <c r="Z37" s="10">
        <f t="shared" si="21"/>
        <v>17</v>
      </c>
      <c r="AA37" s="36">
        <f t="shared" si="7"/>
        <v>36</v>
      </c>
      <c r="AB37" s="10">
        <v>1.8861950000000001</v>
      </c>
      <c r="AC37" s="10">
        <v>5.782438</v>
      </c>
      <c r="AD37" s="10">
        <v>2.7728619999999999</v>
      </c>
      <c r="AE37" s="10">
        <v>0.31037330000000002</v>
      </c>
      <c r="AF37" s="39">
        <f t="shared" si="8"/>
        <v>11.6</v>
      </c>
      <c r="AG37" s="1">
        <f t="shared" si="9"/>
        <v>5.4</v>
      </c>
      <c r="AH37" s="35">
        <f t="shared" si="29"/>
        <v>1.8</v>
      </c>
      <c r="AI37" s="35">
        <f t="shared" si="29"/>
        <v>5.8000000000000007</v>
      </c>
      <c r="AJ37" s="35">
        <f t="shared" si="29"/>
        <v>2.8000000000000003</v>
      </c>
      <c r="AK37" s="35">
        <f t="shared" si="29"/>
        <v>0.4</v>
      </c>
      <c r="AL37" s="37">
        <f t="shared" si="30"/>
        <v>1.8</v>
      </c>
      <c r="AM37" s="10">
        <v>35.770189999999999</v>
      </c>
      <c r="AN37" s="10">
        <v>38.967770000000002</v>
      </c>
      <c r="AO37" s="37" t="e">
        <f>ROUNDUP(#REF!/10,2)</f>
        <v>#REF!</v>
      </c>
      <c r="AP37" s="37" t="e">
        <f t="shared" si="12"/>
        <v>#REF!</v>
      </c>
      <c r="AQ37" s="37" t="s">
        <v>35</v>
      </c>
      <c r="AR37" s="37"/>
      <c r="AS37" s="37"/>
      <c r="AT37" s="37"/>
      <c r="AU37" s="10">
        <v>96.7</v>
      </c>
      <c r="AV37" s="10">
        <v>-42</v>
      </c>
      <c r="AW37" s="10">
        <v>42.5</v>
      </c>
      <c r="AX37" s="10">
        <v>44.1</v>
      </c>
      <c r="AY37" s="40">
        <f t="shared" si="31"/>
        <v>304853.0084144763</v>
      </c>
      <c r="AZ37" s="23">
        <f t="shared" si="32"/>
        <v>0</v>
      </c>
      <c r="BA37" s="10" t="e">
        <f>#REF!*AI37*AH37*AJ37*AS37</f>
        <v>#REF!</v>
      </c>
      <c r="BB37" s="10" t="e">
        <f t="shared" si="15"/>
        <v>#REF!</v>
      </c>
      <c r="BC37" s="10" t="e">
        <f>(1-#REF!)*AH37*AI37*AJ37</f>
        <v>#REF!</v>
      </c>
      <c r="BD37" s="41" t="e">
        <f>MROUND(#REF!,0.1)/5</f>
        <v>#REF!</v>
      </c>
      <c r="BE37" s="38">
        <v>0</v>
      </c>
      <c r="BF37" s="42" t="e">
        <f t="shared" si="16"/>
        <v>#REF!</v>
      </c>
      <c r="BG37" s="43">
        <f t="shared" si="33"/>
        <v>2.8000000000000003</v>
      </c>
      <c r="BH37" s="43">
        <f t="shared" si="34"/>
        <v>1.8</v>
      </c>
      <c r="BI37" s="43" t="e">
        <f>CEILING((1-#REF!)*AJ37,0.2)</f>
        <v>#REF!</v>
      </c>
      <c r="BJ37" s="44" t="e">
        <f t="shared" si="19"/>
        <v>#REF!</v>
      </c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38">
        <v>471</v>
      </c>
      <c r="BV37" s="19">
        <v>0.24272658999999999</v>
      </c>
      <c r="BW37" s="19">
        <v>0.25771781999999999</v>
      </c>
      <c r="BX37" s="19">
        <v>0.30993896999999998</v>
      </c>
      <c r="BY37" s="19">
        <v>0.14628023000000001</v>
      </c>
      <c r="BZ37" s="19">
        <v>0.14566755000000001</v>
      </c>
      <c r="CA37" s="19">
        <v>0.16774669</v>
      </c>
      <c r="CB37" s="19">
        <v>0.1089212</v>
      </c>
      <c r="CC37" s="19">
        <v>0.11448856</v>
      </c>
      <c r="CD37" s="19">
        <v>0.15837339</v>
      </c>
      <c r="CE37" s="19">
        <v>2.1675506000000002</v>
      </c>
      <c r="CF37" s="19">
        <v>1.7992933</v>
      </c>
      <c r="CG37" s="19">
        <v>0.56571037000000002</v>
      </c>
      <c r="CH37" s="19">
        <v>1.3650277</v>
      </c>
      <c r="CI37" s="19">
        <v>1.2780681</v>
      </c>
      <c r="CJ37" s="19">
        <v>0.55295788999999995</v>
      </c>
      <c r="CK37" s="19">
        <v>0.48144269000000001</v>
      </c>
      <c r="CL37" s="19">
        <v>0.47861757999999999</v>
      </c>
      <c r="CM37" s="19">
        <v>0.32661769000000002</v>
      </c>
      <c r="CN37" s="19">
        <v>1.2098173999999999</v>
      </c>
      <c r="CO37" s="19">
        <v>1.0927119999999999</v>
      </c>
      <c r="CP37" s="19">
        <v>0.45728799999999997</v>
      </c>
      <c r="CQ37" s="19">
        <v>0.45345730000000001</v>
      </c>
      <c r="CR37" s="19">
        <v>0.3641741</v>
      </c>
      <c r="CS37" s="19">
        <v>0.26473516000000002</v>
      </c>
      <c r="CT37" s="19">
        <v>0.23505834</v>
      </c>
      <c r="CU37" s="19">
        <v>0.24118389000000001</v>
      </c>
      <c r="CV37" s="19">
        <v>0.23586538000000001</v>
      </c>
    </row>
    <row r="38" spans="1:100" s="21" customFormat="1" x14ac:dyDescent="0.35">
      <c r="A38" s="47">
        <v>431</v>
      </c>
      <c r="B38" s="48">
        <v>30.1</v>
      </c>
      <c r="C38" s="49">
        <v>0.46543210000000002</v>
      </c>
      <c r="D38" s="48">
        <v>1.8</v>
      </c>
      <c r="E38" s="48">
        <v>10</v>
      </c>
      <c r="F38" s="48">
        <v>2.6</v>
      </c>
      <c r="G38" s="48">
        <v>0.2</v>
      </c>
      <c r="H38" s="50">
        <v>1.4000000000000001</v>
      </c>
      <c r="I38" s="48">
        <v>415.5</v>
      </c>
      <c r="J38" s="48">
        <v>310.8</v>
      </c>
      <c r="K38" s="47">
        <v>16</v>
      </c>
      <c r="L38" s="47">
        <v>13</v>
      </c>
      <c r="M38" s="47">
        <v>18</v>
      </c>
      <c r="N38" s="47">
        <v>0.60000000000000009</v>
      </c>
      <c r="O38" s="51">
        <v>11</v>
      </c>
      <c r="P38" s="47">
        <v>0.55969729623431552</v>
      </c>
      <c r="Q38" s="47">
        <f t="shared" si="22"/>
        <v>-16.600000000000001</v>
      </c>
      <c r="R38" s="47">
        <f t="shared" si="23"/>
        <v>11.2</v>
      </c>
      <c r="S38" s="47">
        <v>5</v>
      </c>
      <c r="T38" s="47">
        <f t="shared" si="24"/>
        <v>0.60000000000000009</v>
      </c>
      <c r="U38" s="47">
        <f t="shared" si="25"/>
        <v>13</v>
      </c>
      <c r="V38" s="47">
        <f t="shared" si="26"/>
        <v>18</v>
      </c>
      <c r="W38" s="47">
        <f t="shared" si="27"/>
        <v>3.2</v>
      </c>
      <c r="X38" s="47">
        <f t="shared" si="28"/>
        <v>-16.3</v>
      </c>
      <c r="Y38" s="47">
        <f t="shared" si="20"/>
        <v>24.2</v>
      </c>
      <c r="Z38" s="47">
        <f t="shared" si="21"/>
        <v>23</v>
      </c>
      <c r="AA38" s="49">
        <f t="shared" si="7"/>
        <v>142</v>
      </c>
      <c r="AB38" s="47">
        <v>1.8214859999999999</v>
      </c>
      <c r="AC38" s="47">
        <v>9.9955119999999997</v>
      </c>
      <c r="AD38" s="47">
        <v>2.5597970000000001</v>
      </c>
      <c r="AE38" s="47">
        <v>0.20358809999999999</v>
      </c>
      <c r="AF38" s="52">
        <f t="shared" si="8"/>
        <v>9.5</v>
      </c>
      <c r="AG38" s="53">
        <f t="shared" si="9"/>
        <v>5.2</v>
      </c>
      <c r="AH38" s="48">
        <f t="shared" si="29"/>
        <v>1.8</v>
      </c>
      <c r="AI38" s="48">
        <f t="shared" si="29"/>
        <v>10</v>
      </c>
      <c r="AJ38" s="48">
        <f t="shared" si="29"/>
        <v>2.6</v>
      </c>
      <c r="AK38" s="48">
        <f t="shared" si="29"/>
        <v>0.2</v>
      </c>
      <c r="AL38" s="50">
        <f t="shared" si="30"/>
        <v>1.4000000000000001</v>
      </c>
      <c r="AM38" s="47">
        <v>142.46279999999999</v>
      </c>
      <c r="AN38" s="47">
        <v>37.7333</v>
      </c>
      <c r="AO38" s="50" t="e">
        <f>ROUNDUP(#REF!/10,2)</f>
        <v>#REF!</v>
      </c>
      <c r="AP38" s="50" t="e">
        <f t="shared" si="12"/>
        <v>#REF!</v>
      </c>
      <c r="AQ38" s="50" t="s">
        <v>35</v>
      </c>
      <c r="AR38" s="50"/>
      <c r="AS38" s="50"/>
      <c r="AT38" s="50"/>
      <c r="AU38" s="47">
        <v>96.7</v>
      </c>
      <c r="AV38" s="47">
        <v>-42</v>
      </c>
      <c r="AW38" s="47">
        <v>42.5</v>
      </c>
      <c r="AX38" s="47">
        <v>44.1</v>
      </c>
      <c r="AY38" s="54">
        <f t="shared" si="31"/>
        <v>307333.34092047595</v>
      </c>
      <c r="AZ38" s="55">
        <f t="shared" si="32"/>
        <v>0</v>
      </c>
      <c r="BA38" s="47" t="e">
        <f>#REF!*AI38*AH38*AJ38*AS38</f>
        <v>#REF!</v>
      </c>
      <c r="BB38" s="47" t="e">
        <f t="shared" si="15"/>
        <v>#REF!</v>
      </c>
      <c r="BC38" s="47" t="e">
        <f>(1-#REF!)*AH38*AI38*AJ38</f>
        <v>#REF!</v>
      </c>
      <c r="BD38" s="56" t="e">
        <f>MROUND(#REF!,0.1)/5</f>
        <v>#REF!</v>
      </c>
      <c r="BE38" s="51">
        <v>0</v>
      </c>
      <c r="BF38" s="57" t="e">
        <f t="shared" si="16"/>
        <v>#REF!</v>
      </c>
      <c r="BG38" s="58">
        <f t="shared" si="33"/>
        <v>2.6</v>
      </c>
      <c r="BH38" s="58">
        <f t="shared" si="34"/>
        <v>1.4000000000000001</v>
      </c>
      <c r="BI38" s="58" t="e">
        <f>CEILING((1-#REF!)*AJ38,0.2)</f>
        <v>#REF!</v>
      </c>
      <c r="BJ38" s="59" t="e">
        <f t="shared" si="19"/>
        <v>#REF!</v>
      </c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51">
        <v>431</v>
      </c>
      <c r="BV38" s="22">
        <v>0.22673744000000001</v>
      </c>
      <c r="BW38" s="22">
        <v>0.23754600000000001</v>
      </c>
      <c r="BX38" s="22">
        <v>0.20993374000000001</v>
      </c>
      <c r="BY38" s="22">
        <v>0.1383817</v>
      </c>
      <c r="BZ38" s="22">
        <v>0.13483654</v>
      </c>
      <c r="CA38" s="22">
        <v>0.17117207000000001</v>
      </c>
      <c r="CB38" s="22">
        <v>8.7815553000000005E-2</v>
      </c>
      <c r="CC38" s="22">
        <v>9.2495486000000002E-2</v>
      </c>
      <c r="CD38" s="22">
        <v>0.13710769</v>
      </c>
      <c r="CE38" s="22">
        <v>1.9504649999999999</v>
      </c>
      <c r="CF38" s="22">
        <v>1.6240171999999999</v>
      </c>
      <c r="CG38" s="22">
        <v>0.76991164999999995</v>
      </c>
      <c r="CH38" s="22">
        <v>1.4923139000000001</v>
      </c>
      <c r="CI38" s="22">
        <v>1.3048469</v>
      </c>
      <c r="CJ38" s="22">
        <v>0.82713813000000003</v>
      </c>
      <c r="CK38" s="22">
        <v>0.88284158999999995</v>
      </c>
      <c r="CL38" s="22">
        <v>0.84466790999999997</v>
      </c>
      <c r="CM38" s="22">
        <v>0.52226519999999999</v>
      </c>
      <c r="CN38" s="22">
        <v>0.92576647000000001</v>
      </c>
      <c r="CO38" s="22">
        <v>0.86019641000000002</v>
      </c>
      <c r="CP38" s="22">
        <v>0.52334475999999996</v>
      </c>
      <c r="CQ38" s="22">
        <v>1.6780644E-14</v>
      </c>
      <c r="CR38" s="22">
        <v>6.0238209E-15</v>
      </c>
      <c r="CS38" s="22">
        <v>2.6956599999999999E-13</v>
      </c>
      <c r="CT38" s="22">
        <v>0.38803008</v>
      </c>
      <c r="CU38" s="22">
        <v>0.39101975999999999</v>
      </c>
      <c r="CV38" s="22">
        <v>0.27400966999999998</v>
      </c>
    </row>
    <row r="39" spans="1:100" s="14" customFormat="1" x14ac:dyDescent="0.35">
      <c r="A39" s="10">
        <v>330</v>
      </c>
      <c r="B39" s="35">
        <v>28</v>
      </c>
      <c r="C39" s="36">
        <v>0.30674440000000003</v>
      </c>
      <c r="D39" s="35">
        <v>3</v>
      </c>
      <c r="E39" s="35">
        <v>3.2</v>
      </c>
      <c r="F39" s="35">
        <v>2.8000000000000003</v>
      </c>
      <c r="G39" s="35">
        <v>1.8</v>
      </c>
      <c r="H39" s="37">
        <v>2</v>
      </c>
      <c r="I39" s="35">
        <v>409.90000000000003</v>
      </c>
      <c r="J39" s="35">
        <v>355.6</v>
      </c>
      <c r="K39" s="61">
        <v>20</v>
      </c>
      <c r="L39" s="61">
        <v>18</v>
      </c>
      <c r="M39" s="61">
        <v>9</v>
      </c>
      <c r="N39" s="61">
        <v>1</v>
      </c>
      <c r="O39" s="62">
        <v>9</v>
      </c>
      <c r="P39" s="10">
        <v>1.0068630587143239</v>
      </c>
      <c r="Q39" s="10">
        <f t="shared" si="22"/>
        <v>-21</v>
      </c>
      <c r="R39" s="10">
        <f t="shared" si="23"/>
        <v>8.6999999999999993</v>
      </c>
      <c r="S39" s="10">
        <v>5</v>
      </c>
      <c r="T39" s="10">
        <f t="shared" si="24"/>
        <v>1</v>
      </c>
      <c r="U39" s="10">
        <f t="shared" si="25"/>
        <v>18</v>
      </c>
      <c r="V39" s="10">
        <f t="shared" si="26"/>
        <v>9</v>
      </c>
      <c r="W39" s="10">
        <f t="shared" si="27"/>
        <v>3.2</v>
      </c>
      <c r="X39" s="10">
        <f t="shared" si="28"/>
        <v>-20.5</v>
      </c>
      <c r="Y39" s="10">
        <f t="shared" si="20"/>
        <v>26.7</v>
      </c>
      <c r="Z39" s="10">
        <f t="shared" si="21"/>
        <v>14</v>
      </c>
      <c r="AA39" s="36">
        <f t="shared" si="7"/>
        <v>137</v>
      </c>
      <c r="AB39" s="10">
        <v>2.9975149999999999</v>
      </c>
      <c r="AC39" s="10">
        <v>3.1187849999999999</v>
      </c>
      <c r="AD39" s="10">
        <v>2.8175439999999998</v>
      </c>
      <c r="AE39" s="10">
        <v>1.704496</v>
      </c>
      <c r="AF39" s="39">
        <f t="shared" si="8"/>
        <v>12.9</v>
      </c>
      <c r="AG39" s="1">
        <f t="shared" si="9"/>
        <v>6.8</v>
      </c>
      <c r="AH39" s="35">
        <f t="shared" si="29"/>
        <v>3</v>
      </c>
      <c r="AI39" s="35">
        <f t="shared" si="29"/>
        <v>3.2</v>
      </c>
      <c r="AJ39" s="35">
        <f t="shared" si="29"/>
        <v>2.8000000000000003</v>
      </c>
      <c r="AK39" s="35">
        <f t="shared" si="29"/>
        <v>1.8</v>
      </c>
      <c r="AL39" s="37">
        <f t="shared" si="30"/>
        <v>2</v>
      </c>
      <c r="AM39" s="10">
        <v>136.8931</v>
      </c>
      <c r="AN39" s="10">
        <v>82.582689999999999</v>
      </c>
      <c r="AO39" s="37" t="e">
        <f>ROUNDUP(#REF!/10,2)</f>
        <v>#REF!</v>
      </c>
      <c r="AP39" s="37" t="e">
        <f t="shared" si="12"/>
        <v>#REF!</v>
      </c>
      <c r="AQ39" s="37" t="s">
        <v>34</v>
      </c>
      <c r="AR39" s="37">
        <v>3985.4</v>
      </c>
      <c r="AS39" s="37">
        <v>392.18</v>
      </c>
      <c r="AT39" s="37">
        <v>8.8800000000000008</v>
      </c>
      <c r="AU39" s="10">
        <v>96.7</v>
      </c>
      <c r="AV39" s="10">
        <v>-42</v>
      </c>
      <c r="AW39" s="10">
        <v>42.5</v>
      </c>
      <c r="AX39" s="10">
        <v>44.1</v>
      </c>
      <c r="AY39" s="40">
        <f t="shared" si="31"/>
        <v>177755.17816958102</v>
      </c>
      <c r="AZ39" s="23">
        <f t="shared" si="32"/>
        <v>0.99131579441016981</v>
      </c>
      <c r="BA39" s="10" t="e">
        <f>#REF!*AI39*AH39*AJ39*AS39</f>
        <v>#REF!</v>
      </c>
      <c r="BB39" s="10" t="e">
        <f t="shared" si="15"/>
        <v>#REF!</v>
      </c>
      <c r="BC39" s="10" t="e">
        <f>(1-#REF!)*AH39*AI39*AJ39</f>
        <v>#REF!</v>
      </c>
      <c r="BD39" s="41" t="e">
        <f>MROUND(#REF!,0.1)/5</f>
        <v>#REF!</v>
      </c>
      <c r="BE39" s="38">
        <v>9</v>
      </c>
      <c r="BF39" s="42" t="e">
        <f t="shared" si="16"/>
        <v>#REF!</v>
      </c>
      <c r="BG39" s="43">
        <f t="shared" si="33"/>
        <v>2.8000000000000003</v>
      </c>
      <c r="BH39" s="43">
        <f t="shared" si="34"/>
        <v>2</v>
      </c>
      <c r="BI39" s="43" t="e">
        <f>CEILING((1-#REF!)*AJ39,0.2)</f>
        <v>#REF!</v>
      </c>
      <c r="BJ39" s="44" t="e">
        <f t="shared" si="19"/>
        <v>#REF!</v>
      </c>
      <c r="BK39" s="45">
        <v>0.70476080479925229</v>
      </c>
      <c r="BL39" s="10">
        <f>(BK39+AH39)*(BK39+AI39)*((1/3)*BK39+AJ39)</f>
        <v>43.903778096985143</v>
      </c>
      <c r="BM39" s="46">
        <f>MROUND((BK39+AH39),0.2)</f>
        <v>3.8000000000000003</v>
      </c>
      <c r="BN39" s="46">
        <f>MROUND((BK39+AI39),0.2)</f>
        <v>4</v>
      </c>
      <c r="BO39" s="46" t="e">
        <f>IF(MROUND(((1/3)*BK39+BG39),0.2)*BN39*BM39/BJ39&gt;1.05,MROUND(((1/3)*BK39+BG39),0.2)-0.2,MROUND(((1/3)*BK39+BG39),0.2))</f>
        <v>#REF!</v>
      </c>
      <c r="BP39" s="45" t="e">
        <f>BM39*BN39*BO39</f>
        <v>#REF!</v>
      </c>
      <c r="BQ39" s="10" t="e">
        <f>IF(BI39&lt;BO39,TRUE, FALSE)</f>
        <v>#REF!</v>
      </c>
      <c r="BR39" s="45" t="e">
        <f>IF(BC39&lt;BI39*BM39*BN39,TRUE, FALSE)</f>
        <v>#REF!</v>
      </c>
      <c r="BS39" s="10">
        <f>AA39</f>
        <v>137</v>
      </c>
      <c r="BT39" s="44" t="e">
        <f>BB39/BC39</f>
        <v>#REF!</v>
      </c>
      <c r="BU39" s="38">
        <v>330</v>
      </c>
      <c r="BV39" s="19">
        <v>0.16092274000000001</v>
      </c>
      <c r="BW39" s="19">
        <v>0.16435179</v>
      </c>
      <c r="BX39" s="19">
        <v>0.25235158000000002</v>
      </c>
      <c r="BY39" s="19">
        <v>0.14258758999999999</v>
      </c>
      <c r="BZ39" s="19">
        <v>0.11676284000000001</v>
      </c>
      <c r="CA39" s="19">
        <v>8.6312166999999995E-2</v>
      </c>
      <c r="CB39" s="19">
        <v>0.13399344999999999</v>
      </c>
      <c r="CC39" s="19">
        <v>0.13530339</v>
      </c>
      <c r="CD39" s="19">
        <v>0.16114464000000001</v>
      </c>
      <c r="CE39" s="19">
        <v>0.77699094999999996</v>
      </c>
      <c r="CF39" s="19">
        <v>0.75501454000000001</v>
      </c>
      <c r="CG39" s="19">
        <v>0.63914685999999998</v>
      </c>
      <c r="CH39" s="19">
        <v>0.71800642999999997</v>
      </c>
      <c r="CI39" s="19">
        <v>0.68988912999999996</v>
      </c>
      <c r="CJ39" s="19">
        <v>0.45094733999999997</v>
      </c>
      <c r="CK39" s="19">
        <v>0.39251058999999999</v>
      </c>
      <c r="CL39" s="19">
        <v>0.38994735000000003</v>
      </c>
      <c r="CM39" s="19">
        <v>0.32684126000000002</v>
      </c>
      <c r="CN39" s="19">
        <v>0.52439504999999997</v>
      </c>
      <c r="CO39" s="19">
        <v>0.52475302999999995</v>
      </c>
      <c r="CP39" s="19">
        <v>0.49447602000000002</v>
      </c>
      <c r="CQ39" s="19">
        <v>0.41343781000000002</v>
      </c>
      <c r="CR39" s="19">
        <v>0.24591692000000001</v>
      </c>
      <c r="CS39" s="19">
        <v>0.25181725999999999</v>
      </c>
      <c r="CT39" s="19">
        <v>0.26841688000000002</v>
      </c>
      <c r="CU39" s="19">
        <v>0.26981315</v>
      </c>
      <c r="CV39" s="19">
        <v>0.25661929999999999</v>
      </c>
    </row>
    <row r="40" spans="1:100" s="13" customFormat="1" x14ac:dyDescent="0.35">
      <c r="A40" s="10">
        <v>91</v>
      </c>
      <c r="B40" s="35">
        <v>41.6</v>
      </c>
      <c r="C40" s="36">
        <v>0.3893916</v>
      </c>
      <c r="D40" s="35">
        <v>2</v>
      </c>
      <c r="E40" s="35">
        <v>4.6000000000000005</v>
      </c>
      <c r="F40" s="35">
        <v>2.2000000000000002</v>
      </c>
      <c r="G40" s="35">
        <v>0.60000000000000009</v>
      </c>
      <c r="H40" s="37">
        <v>1.4000000000000001</v>
      </c>
      <c r="I40" s="35">
        <v>420.40000000000003</v>
      </c>
      <c r="J40" s="35">
        <v>306.70000000000005</v>
      </c>
      <c r="K40" s="61">
        <v>16</v>
      </c>
      <c r="L40" s="61">
        <v>10</v>
      </c>
      <c r="M40" s="61">
        <v>5</v>
      </c>
      <c r="N40" s="61">
        <v>2.8000000000000003</v>
      </c>
      <c r="O40" s="62">
        <v>14</v>
      </c>
      <c r="P40" s="10">
        <v>2.8476859034181294</v>
      </c>
      <c r="Q40" s="10">
        <f t="shared" si="22"/>
        <v>-18.8</v>
      </c>
      <c r="R40" s="10">
        <f t="shared" si="23"/>
        <v>13.5</v>
      </c>
      <c r="S40" s="10">
        <v>5</v>
      </c>
      <c r="T40" s="10">
        <f t="shared" si="24"/>
        <v>2.8000000000000003</v>
      </c>
      <c r="U40" s="10">
        <f t="shared" si="25"/>
        <v>10</v>
      </c>
      <c r="V40" s="10">
        <f t="shared" si="26"/>
        <v>5</v>
      </c>
      <c r="W40" s="10">
        <f t="shared" si="27"/>
        <v>4</v>
      </c>
      <c r="X40" s="10">
        <f t="shared" si="28"/>
        <v>-17.399999999999999</v>
      </c>
      <c r="Y40" s="10">
        <f t="shared" si="20"/>
        <v>23.5</v>
      </c>
      <c r="Z40" s="10">
        <f t="shared" si="21"/>
        <v>10</v>
      </c>
      <c r="AA40" s="36">
        <f t="shared" si="7"/>
        <v>147</v>
      </c>
      <c r="AB40" s="10">
        <v>1.9505459999999999</v>
      </c>
      <c r="AC40" s="10">
        <v>4.5862720000000001</v>
      </c>
      <c r="AD40" s="10">
        <v>2.2698499999999999</v>
      </c>
      <c r="AE40" s="10">
        <v>0.64233050000000003</v>
      </c>
      <c r="AF40" s="39">
        <f t="shared" si="8"/>
        <v>12.2</v>
      </c>
      <c r="AG40" s="1">
        <f t="shared" si="9"/>
        <v>5.6</v>
      </c>
      <c r="AH40" s="35">
        <f t="shared" si="29"/>
        <v>2</v>
      </c>
      <c r="AI40" s="35">
        <f t="shared" si="29"/>
        <v>4.6000000000000005</v>
      </c>
      <c r="AJ40" s="35">
        <f t="shared" si="29"/>
        <v>2.2000000000000002</v>
      </c>
      <c r="AK40" s="35">
        <f t="shared" si="29"/>
        <v>0.60000000000000009</v>
      </c>
      <c r="AL40" s="37">
        <f t="shared" si="30"/>
        <v>1.4000000000000001</v>
      </c>
      <c r="AM40" s="10">
        <v>147.3246</v>
      </c>
      <c r="AN40" s="10">
        <v>33.666359999999997</v>
      </c>
      <c r="AO40" s="37" t="e">
        <f>ROUNDUP(#REF!/10,2)</f>
        <v>#REF!</v>
      </c>
      <c r="AP40" s="37" t="e">
        <f t="shared" si="12"/>
        <v>#REF!</v>
      </c>
      <c r="AQ40" s="37" t="s">
        <v>35</v>
      </c>
      <c r="AR40" s="37"/>
      <c r="AS40" s="37"/>
      <c r="AT40" s="37"/>
      <c r="AU40" s="10">
        <v>96.7</v>
      </c>
      <c r="AV40" s="10">
        <v>-42</v>
      </c>
      <c r="AW40" s="10">
        <v>42.5</v>
      </c>
      <c r="AX40" s="10">
        <v>44.1</v>
      </c>
      <c r="AY40" s="40">
        <f t="shared" si="31"/>
        <v>315285.12963581941</v>
      </c>
      <c r="AZ40" s="23">
        <f t="shared" si="32"/>
        <v>0</v>
      </c>
      <c r="BA40" s="10" t="e">
        <f>#REF!*AI40*AH40*AJ40*AS40</f>
        <v>#REF!</v>
      </c>
      <c r="BB40" s="10" t="e">
        <f t="shared" si="15"/>
        <v>#REF!</v>
      </c>
      <c r="BC40" s="10" t="e">
        <f>(1-#REF!)*AH40*AI40*AJ40</f>
        <v>#REF!</v>
      </c>
      <c r="BD40" s="41" t="e">
        <f>MROUND(#REF!,0.1)/5</f>
        <v>#REF!</v>
      </c>
      <c r="BE40" s="38">
        <v>0</v>
      </c>
      <c r="BF40" s="42" t="e">
        <f t="shared" si="16"/>
        <v>#REF!</v>
      </c>
      <c r="BG40" s="43">
        <f t="shared" si="33"/>
        <v>2.2000000000000002</v>
      </c>
      <c r="BH40" s="43">
        <f t="shared" si="34"/>
        <v>1.4000000000000001</v>
      </c>
      <c r="BI40" s="43" t="e">
        <f>CEILING((1-#REF!)*AJ40,0.2)</f>
        <v>#REF!</v>
      </c>
      <c r="BJ40" s="44" t="e">
        <f t="shared" si="19"/>
        <v>#REF!</v>
      </c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38">
        <v>91</v>
      </c>
      <c r="BV40" s="19">
        <v>0.18306600000000001</v>
      </c>
      <c r="BW40" s="19">
        <v>0.18418409999999999</v>
      </c>
      <c r="BX40" s="19">
        <v>0.24723575</v>
      </c>
      <c r="BY40" s="19">
        <v>0.23505323</v>
      </c>
      <c r="BZ40" s="19">
        <v>0.20059346</v>
      </c>
      <c r="CA40" s="19">
        <v>0.12853442000000001</v>
      </c>
      <c r="CB40" s="19">
        <v>0.12978628</v>
      </c>
      <c r="CC40" s="19">
        <v>0.11537171</v>
      </c>
      <c r="CD40" s="19">
        <v>0.16343151</v>
      </c>
      <c r="CE40" s="19">
        <v>1.5016092000000001</v>
      </c>
      <c r="CF40" s="19">
        <v>1.4842989</v>
      </c>
      <c r="CG40" s="19">
        <v>1.3920686</v>
      </c>
      <c r="CH40" s="19">
        <v>1.2578123999999999</v>
      </c>
      <c r="CI40" s="19">
        <v>1.2625039</v>
      </c>
      <c r="CJ40" s="19">
        <v>1.2045435</v>
      </c>
      <c r="CK40" s="19">
        <v>0.80046110999999998</v>
      </c>
      <c r="CL40" s="19">
        <v>0.80002666</v>
      </c>
      <c r="CM40" s="19">
        <v>0.75143552000000002</v>
      </c>
      <c r="CN40" s="19">
        <v>0.74023569</v>
      </c>
      <c r="CO40" s="19">
        <v>0.73631555000000004</v>
      </c>
      <c r="CP40" s="19">
        <v>0.67020345000000003</v>
      </c>
      <c r="CQ40" s="19">
        <v>0.53000563000000001</v>
      </c>
      <c r="CR40" s="19">
        <v>0.41482094000000003</v>
      </c>
      <c r="CS40" s="19">
        <v>0.29411136999999998</v>
      </c>
      <c r="CT40" s="19">
        <v>0.21915148000000001</v>
      </c>
      <c r="CU40" s="19">
        <v>0.22014882999999999</v>
      </c>
      <c r="CV40" s="19">
        <v>0.27286735000000001</v>
      </c>
    </row>
    <row r="41" spans="1:100" s="14" customFormat="1" x14ac:dyDescent="0.35">
      <c r="A41" s="10">
        <v>162</v>
      </c>
      <c r="B41" s="35">
        <v>32.9</v>
      </c>
      <c r="C41" s="36">
        <v>0.2844024</v>
      </c>
      <c r="D41" s="35">
        <v>2.2000000000000002</v>
      </c>
      <c r="E41" s="35">
        <v>9.6000000000000014</v>
      </c>
      <c r="F41" s="35">
        <v>1.8</v>
      </c>
      <c r="G41" s="35">
        <v>1.2000000000000002</v>
      </c>
      <c r="H41" s="37">
        <v>1.2000000000000002</v>
      </c>
      <c r="I41" s="35">
        <v>317.90000000000003</v>
      </c>
      <c r="J41" s="35">
        <v>320.60000000000002</v>
      </c>
      <c r="K41" s="61">
        <v>13</v>
      </c>
      <c r="L41" s="61">
        <v>7</v>
      </c>
      <c r="M41" s="61">
        <v>10</v>
      </c>
      <c r="N41" s="61">
        <v>2.6</v>
      </c>
      <c r="O41" s="62">
        <v>3</v>
      </c>
      <c r="P41" s="10">
        <v>2.5895056295282055</v>
      </c>
      <c r="Q41" s="10">
        <f t="shared" si="22"/>
        <v>-15.6</v>
      </c>
      <c r="R41" s="10">
        <f t="shared" si="23"/>
        <v>11.6</v>
      </c>
      <c r="S41" s="10">
        <v>5</v>
      </c>
      <c r="T41" s="10">
        <f t="shared" si="24"/>
        <v>2.6</v>
      </c>
      <c r="U41" s="10">
        <f t="shared" si="25"/>
        <v>7</v>
      </c>
      <c r="V41" s="10">
        <f t="shared" si="26"/>
        <v>10</v>
      </c>
      <c r="W41" s="10">
        <f t="shared" si="27"/>
        <v>0.60000000000000009</v>
      </c>
      <c r="X41" s="10">
        <f t="shared" si="28"/>
        <v>-14.3</v>
      </c>
      <c r="Y41" s="10">
        <f t="shared" si="20"/>
        <v>18.600000000000001</v>
      </c>
      <c r="Z41" s="10">
        <f t="shared" si="21"/>
        <v>15</v>
      </c>
      <c r="AA41" s="36">
        <f t="shared" si="7"/>
        <v>45</v>
      </c>
      <c r="AB41" s="10">
        <v>2.1492559999999998</v>
      </c>
      <c r="AC41" s="10">
        <v>9.6698000000000004</v>
      </c>
      <c r="AD41" s="10">
        <v>1.863378</v>
      </c>
      <c r="AE41" s="10">
        <v>1.1574759999999999</v>
      </c>
      <c r="AF41" s="39">
        <f t="shared" si="8"/>
        <v>9.6999999999999993</v>
      </c>
      <c r="AG41" s="1">
        <f t="shared" si="9"/>
        <v>6.2</v>
      </c>
      <c r="AH41" s="35">
        <f t="shared" si="29"/>
        <v>2.2000000000000002</v>
      </c>
      <c r="AI41" s="35">
        <f t="shared" si="29"/>
        <v>9.6000000000000014</v>
      </c>
      <c r="AJ41" s="35">
        <f t="shared" si="29"/>
        <v>1.8</v>
      </c>
      <c r="AK41" s="35">
        <f t="shared" si="29"/>
        <v>1.2000000000000002</v>
      </c>
      <c r="AL41" s="37">
        <f t="shared" si="30"/>
        <v>1.2000000000000002</v>
      </c>
      <c r="AM41" s="10">
        <v>44.891919999999999</v>
      </c>
      <c r="AN41" s="10">
        <v>47.506489999999999</v>
      </c>
      <c r="AO41" s="37" t="e">
        <f>ROUNDUP(#REF!/10,2)</f>
        <v>#REF!</v>
      </c>
      <c r="AP41" s="37" t="e">
        <f t="shared" si="12"/>
        <v>#REF!</v>
      </c>
      <c r="AQ41" s="37" t="s">
        <v>35</v>
      </c>
      <c r="AR41" s="37"/>
      <c r="AS41" s="37"/>
      <c r="AT41" s="37"/>
      <c r="AU41" s="10">
        <v>96.7</v>
      </c>
      <c r="AV41" s="10">
        <v>-42</v>
      </c>
      <c r="AW41" s="10">
        <v>42.5</v>
      </c>
      <c r="AX41" s="10">
        <v>44.1</v>
      </c>
      <c r="AY41" s="40">
        <f t="shared" si="31"/>
        <v>286726.58038991317</v>
      </c>
      <c r="AZ41" s="23">
        <f t="shared" si="32"/>
        <v>0</v>
      </c>
      <c r="BA41" s="10" t="e">
        <f>#REF!*AI41*AH41*AJ41*AS41</f>
        <v>#REF!</v>
      </c>
      <c r="BB41" s="10" t="e">
        <f t="shared" si="15"/>
        <v>#REF!</v>
      </c>
      <c r="BC41" s="10" t="e">
        <f>(1-#REF!)*AH41*AI41*AJ41</f>
        <v>#REF!</v>
      </c>
      <c r="BD41" s="41" t="e">
        <f>MROUND(#REF!,0.1)/5</f>
        <v>#REF!</v>
      </c>
      <c r="BE41" s="38">
        <v>0</v>
      </c>
      <c r="BF41" s="42" t="e">
        <f t="shared" si="16"/>
        <v>#REF!</v>
      </c>
      <c r="BG41" s="43">
        <f t="shared" si="33"/>
        <v>1.8</v>
      </c>
      <c r="BH41" s="43">
        <f t="shared" si="34"/>
        <v>1.2000000000000002</v>
      </c>
      <c r="BI41" s="43" t="e">
        <f>CEILING((1-#REF!)*AJ41,0.2)</f>
        <v>#REF!</v>
      </c>
      <c r="BJ41" s="44" t="e">
        <f t="shared" si="19"/>
        <v>#REF!</v>
      </c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38">
        <v>162</v>
      </c>
      <c r="BV41" s="19">
        <v>0.22164228999999999</v>
      </c>
      <c r="BW41" s="19">
        <v>0.23351290999999999</v>
      </c>
      <c r="BX41" s="19">
        <v>0.23962004000000001</v>
      </c>
      <c r="BY41" s="19">
        <v>0.24126954</v>
      </c>
      <c r="BZ41" s="19">
        <v>0.24584484000000001</v>
      </c>
      <c r="CA41" s="19">
        <v>0.25450866999999999</v>
      </c>
      <c r="CB41" s="19">
        <v>0.13147059</v>
      </c>
      <c r="CC41" s="19">
        <v>0.13519816000000001</v>
      </c>
      <c r="CD41" s="19">
        <v>0.18690126000000001</v>
      </c>
      <c r="CE41" s="19">
        <v>2.3820293000000001</v>
      </c>
      <c r="CF41" s="19">
        <v>2.2199738</v>
      </c>
      <c r="CG41" s="19">
        <v>1.7052328999999999</v>
      </c>
      <c r="CH41" s="19">
        <v>2.1710215000000002</v>
      </c>
      <c r="CI41" s="19">
        <v>2.0203365999999998</v>
      </c>
      <c r="CJ41" s="19">
        <v>1.5786252000000001</v>
      </c>
      <c r="CK41" s="19">
        <v>1.5655569</v>
      </c>
      <c r="CL41" s="19">
        <v>1.4776194</v>
      </c>
      <c r="CM41" s="19">
        <v>1.0946974</v>
      </c>
      <c r="CN41" s="19">
        <v>1.0200779</v>
      </c>
      <c r="CO41" s="19">
        <v>1.0017304</v>
      </c>
      <c r="CP41" s="19">
        <v>0.92806834000000005</v>
      </c>
      <c r="CQ41" s="19">
        <v>0.74060130000000002</v>
      </c>
      <c r="CR41" s="19">
        <v>0.50476748000000005</v>
      </c>
      <c r="CS41" s="19">
        <v>0.48554461999999998</v>
      </c>
      <c r="CT41" s="19">
        <v>0.51147598000000005</v>
      </c>
      <c r="CU41" s="19">
        <v>0.50064348999999997</v>
      </c>
      <c r="CV41" s="19">
        <v>0.46272624000000001</v>
      </c>
    </row>
    <row r="42" spans="1:100" s="14" customFormat="1" x14ac:dyDescent="0.35">
      <c r="A42" s="10">
        <v>326</v>
      </c>
      <c r="B42" s="35">
        <v>33.800000000000004</v>
      </c>
      <c r="C42" s="36">
        <v>0.179394</v>
      </c>
      <c r="D42" s="35">
        <v>2.4000000000000004</v>
      </c>
      <c r="E42" s="35">
        <v>6</v>
      </c>
      <c r="F42" s="35">
        <v>1.6</v>
      </c>
      <c r="G42" s="35">
        <v>0.60000000000000009</v>
      </c>
      <c r="H42" s="37">
        <v>1.4000000000000001</v>
      </c>
      <c r="I42" s="35">
        <v>333.8</v>
      </c>
      <c r="J42" s="35">
        <v>327.20000000000005</v>
      </c>
      <c r="K42" s="61">
        <v>11</v>
      </c>
      <c r="L42" s="61">
        <v>7</v>
      </c>
      <c r="M42" s="61">
        <v>16</v>
      </c>
      <c r="N42" s="61">
        <v>2.8000000000000003</v>
      </c>
      <c r="O42" s="62">
        <v>6</v>
      </c>
      <c r="P42" s="10">
        <v>2.8046119600722026</v>
      </c>
      <c r="Q42" s="10">
        <f t="shared" si="22"/>
        <v>-13.8</v>
      </c>
      <c r="R42" s="10">
        <f t="shared" si="23"/>
        <v>12.2</v>
      </c>
      <c r="S42" s="10">
        <v>5</v>
      </c>
      <c r="T42" s="10">
        <f t="shared" si="24"/>
        <v>2.8000000000000003</v>
      </c>
      <c r="U42" s="10">
        <f t="shared" si="25"/>
        <v>7</v>
      </c>
      <c r="V42" s="10">
        <f t="shared" si="26"/>
        <v>16</v>
      </c>
      <c r="W42" s="10">
        <f t="shared" si="27"/>
        <v>1.2000000000000002</v>
      </c>
      <c r="X42" s="10">
        <f t="shared" si="28"/>
        <v>-12.4</v>
      </c>
      <c r="Y42" s="10">
        <f t="shared" si="20"/>
        <v>19.2</v>
      </c>
      <c r="Z42" s="10">
        <f t="shared" si="21"/>
        <v>21</v>
      </c>
      <c r="AA42" s="36">
        <f t="shared" si="7"/>
        <v>61</v>
      </c>
      <c r="AB42" s="10">
        <v>2.335658</v>
      </c>
      <c r="AC42" s="10">
        <v>6.097963</v>
      </c>
      <c r="AD42" s="10">
        <v>1.524999</v>
      </c>
      <c r="AE42" s="10">
        <v>0.67423599999999995</v>
      </c>
      <c r="AF42" s="39">
        <f t="shared" si="8"/>
        <v>11.5</v>
      </c>
      <c r="AG42" s="1">
        <f t="shared" si="9"/>
        <v>5.6</v>
      </c>
      <c r="AH42" s="35">
        <f t="shared" si="29"/>
        <v>2.4000000000000004</v>
      </c>
      <c r="AI42" s="35">
        <f t="shared" si="29"/>
        <v>6</v>
      </c>
      <c r="AJ42" s="35">
        <f t="shared" si="29"/>
        <v>1.6</v>
      </c>
      <c r="AK42" s="35">
        <f t="shared" si="29"/>
        <v>0.60000000000000009</v>
      </c>
      <c r="AL42" s="37">
        <f t="shared" si="30"/>
        <v>1.4000000000000001</v>
      </c>
      <c r="AM42" s="10">
        <v>60.732669999999999</v>
      </c>
      <c r="AN42" s="10">
        <v>54.13062</v>
      </c>
      <c r="AO42" s="37" t="e">
        <f>ROUNDUP(#REF!/10,2)</f>
        <v>#REF!</v>
      </c>
      <c r="AP42" s="37" t="e">
        <f t="shared" si="12"/>
        <v>#REF!</v>
      </c>
      <c r="AQ42" s="37" t="s">
        <v>35</v>
      </c>
      <c r="AR42" s="37"/>
      <c r="AS42" s="37"/>
      <c r="AT42" s="37"/>
      <c r="AU42" s="10">
        <v>96.7</v>
      </c>
      <c r="AV42" s="10">
        <v>-42</v>
      </c>
      <c r="AW42" s="10">
        <v>42.5</v>
      </c>
      <c r="AX42" s="10">
        <v>44.1</v>
      </c>
      <c r="AY42" s="40">
        <f t="shared" si="31"/>
        <v>271276.10365953576</v>
      </c>
      <c r="AZ42" s="23">
        <f t="shared" si="32"/>
        <v>0</v>
      </c>
      <c r="BA42" s="10" t="e">
        <f>#REF!*AI42*AH42*AJ42*AS42</f>
        <v>#REF!</v>
      </c>
      <c r="BB42" s="10" t="e">
        <f t="shared" si="15"/>
        <v>#REF!</v>
      </c>
      <c r="BC42" s="10" t="e">
        <f>(1-#REF!)*AH42*AI42*AJ42</f>
        <v>#REF!</v>
      </c>
      <c r="BD42" s="41" t="e">
        <f>MROUND(#REF!,0.1)/5</f>
        <v>#REF!</v>
      </c>
      <c r="BE42" s="38">
        <v>0</v>
      </c>
      <c r="BF42" s="42" t="e">
        <f t="shared" si="16"/>
        <v>#REF!</v>
      </c>
      <c r="BG42" s="43">
        <f t="shared" si="33"/>
        <v>1.6</v>
      </c>
      <c r="BH42" s="43">
        <f t="shared" si="34"/>
        <v>1.4000000000000001</v>
      </c>
      <c r="BI42" s="43" t="e">
        <f>CEILING((1-#REF!)*AJ42,0.2)</f>
        <v>#REF!</v>
      </c>
      <c r="BJ42" s="44" t="e">
        <f t="shared" si="19"/>
        <v>#REF!</v>
      </c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38">
        <v>326</v>
      </c>
      <c r="BV42" s="23">
        <v>0.24266914000000001</v>
      </c>
      <c r="BW42" s="23">
        <v>0.27061161</v>
      </c>
      <c r="BX42" s="23">
        <v>0.20379285999999999</v>
      </c>
      <c r="BY42" s="23">
        <v>0.23039651999999999</v>
      </c>
      <c r="BZ42" s="23">
        <v>0.23191285</v>
      </c>
      <c r="CA42" s="23">
        <v>0.28239655000000002</v>
      </c>
      <c r="CB42" s="23">
        <v>0.11698218000000001</v>
      </c>
      <c r="CC42" s="23">
        <v>0.13822234</v>
      </c>
      <c r="CD42" s="23">
        <v>0.15738126999999999</v>
      </c>
      <c r="CE42" s="23">
        <v>2.7066047000000002</v>
      </c>
      <c r="CF42" s="23">
        <v>2.1513154999999999</v>
      </c>
      <c r="CG42" s="23">
        <v>0.66685236000000003</v>
      </c>
      <c r="CH42" s="23">
        <v>1.9624923000000001</v>
      </c>
      <c r="CI42" s="23">
        <v>1.4402055</v>
      </c>
      <c r="CJ42" s="23">
        <v>0.77271931999999999</v>
      </c>
      <c r="CK42" s="23">
        <v>1.5272536999999999</v>
      </c>
      <c r="CL42" s="23">
        <v>1.2652971</v>
      </c>
      <c r="CM42" s="23">
        <v>0.44173357000000002</v>
      </c>
      <c r="CN42" s="23">
        <v>1.1185472999999999</v>
      </c>
      <c r="CO42" s="23">
        <v>1.0327653999999999</v>
      </c>
      <c r="CP42" s="23">
        <v>0.57032525999999995</v>
      </c>
      <c r="CQ42" s="23">
        <v>0.45337579</v>
      </c>
      <c r="CR42" s="23">
        <v>0.33231008000000001</v>
      </c>
      <c r="CS42" s="23">
        <v>0.32806316000000002</v>
      </c>
      <c r="CT42" s="23">
        <v>0.38869753000000001</v>
      </c>
      <c r="CU42" s="23">
        <v>0.37711467999999998</v>
      </c>
      <c r="CV42" s="23">
        <v>0.24734980000000001</v>
      </c>
    </row>
    <row r="43" spans="1:100" s="13" customFormat="1" x14ac:dyDescent="0.35">
      <c r="A43" s="10">
        <v>225</v>
      </c>
      <c r="B43" s="35">
        <v>31.5</v>
      </c>
      <c r="C43" s="36">
        <v>0.35534789999999999</v>
      </c>
      <c r="D43" s="35">
        <v>2.4000000000000004</v>
      </c>
      <c r="E43" s="35">
        <v>3.6</v>
      </c>
      <c r="F43" s="35">
        <v>3</v>
      </c>
      <c r="G43" s="35">
        <v>1.6</v>
      </c>
      <c r="H43" s="37">
        <v>2</v>
      </c>
      <c r="I43" s="35">
        <v>369</v>
      </c>
      <c r="J43" s="35">
        <v>314.40000000000003</v>
      </c>
      <c r="K43" s="61">
        <v>15</v>
      </c>
      <c r="L43" s="61">
        <v>16</v>
      </c>
      <c r="M43" s="61">
        <v>14</v>
      </c>
      <c r="N43" s="61">
        <v>0.4</v>
      </c>
      <c r="O43" s="62">
        <v>6</v>
      </c>
      <c r="P43" s="10">
        <v>0.41365905273970305</v>
      </c>
      <c r="Q43" s="10">
        <f t="shared" si="22"/>
        <v>-15.4</v>
      </c>
      <c r="R43" s="10">
        <f t="shared" si="23"/>
        <v>8.1</v>
      </c>
      <c r="S43" s="10">
        <v>5</v>
      </c>
      <c r="T43" s="10">
        <f t="shared" si="24"/>
        <v>0.4</v>
      </c>
      <c r="U43" s="10">
        <f t="shared" si="25"/>
        <v>16</v>
      </c>
      <c r="V43" s="10">
        <f t="shared" si="26"/>
        <v>14</v>
      </c>
      <c r="W43" s="10">
        <f t="shared" si="27"/>
        <v>1.6</v>
      </c>
      <c r="X43" s="10">
        <f t="shared" si="28"/>
        <v>-15.2</v>
      </c>
      <c r="Y43" s="10">
        <f t="shared" si="20"/>
        <v>24.1</v>
      </c>
      <c r="Z43" s="10">
        <f t="shared" si="21"/>
        <v>19</v>
      </c>
      <c r="AA43" s="36">
        <f t="shared" si="7"/>
        <v>96</v>
      </c>
      <c r="AB43" s="10">
        <v>2.4978500000000001</v>
      </c>
      <c r="AC43" s="10">
        <v>3.6091980000000001</v>
      </c>
      <c r="AD43" s="10">
        <v>2.9382100000000002</v>
      </c>
      <c r="AE43" s="10">
        <v>1.5321199999999999</v>
      </c>
      <c r="AF43" s="39">
        <f t="shared" si="8"/>
        <v>12.7</v>
      </c>
      <c r="AG43" s="1">
        <f t="shared" si="9"/>
        <v>6.6</v>
      </c>
      <c r="AH43" s="35">
        <f t="shared" si="29"/>
        <v>2.4000000000000004</v>
      </c>
      <c r="AI43" s="35">
        <f t="shared" si="29"/>
        <v>3.6</v>
      </c>
      <c r="AJ43" s="35">
        <f t="shared" si="29"/>
        <v>3</v>
      </c>
      <c r="AK43" s="35">
        <f t="shared" si="29"/>
        <v>1.6</v>
      </c>
      <c r="AL43" s="37">
        <f t="shared" si="30"/>
        <v>2</v>
      </c>
      <c r="AM43" s="10">
        <v>95.975650000000002</v>
      </c>
      <c r="AN43" s="10">
        <v>41.315730000000002</v>
      </c>
      <c r="AO43" s="37" t="e">
        <f>ROUNDUP(#REF!/10,2)</f>
        <v>#REF!</v>
      </c>
      <c r="AP43" s="37" t="e">
        <f t="shared" si="12"/>
        <v>#REF!</v>
      </c>
      <c r="AQ43" s="37" t="s">
        <v>35</v>
      </c>
      <c r="AR43" s="37"/>
      <c r="AS43" s="37"/>
      <c r="AT43" s="37"/>
      <c r="AU43" s="10">
        <v>96.7</v>
      </c>
      <c r="AV43" s="10">
        <v>-42</v>
      </c>
      <c r="AW43" s="10">
        <v>42.5</v>
      </c>
      <c r="AX43" s="10">
        <v>44.1</v>
      </c>
      <c r="AY43" s="40">
        <f t="shared" si="31"/>
        <v>300043.53153212724</v>
      </c>
      <c r="AZ43" s="23">
        <f t="shared" si="32"/>
        <v>0</v>
      </c>
      <c r="BA43" s="10" t="e">
        <f>#REF!*AI43*AH43*AJ43*AS43</f>
        <v>#REF!</v>
      </c>
      <c r="BB43" s="10" t="e">
        <f t="shared" si="15"/>
        <v>#REF!</v>
      </c>
      <c r="BC43" s="10" t="e">
        <f>(1-#REF!)*AH43*AI43*AJ43</f>
        <v>#REF!</v>
      </c>
      <c r="BD43" s="41" t="e">
        <f>MROUND(#REF!,0.1)/5</f>
        <v>#REF!</v>
      </c>
      <c r="BE43" s="38">
        <v>0</v>
      </c>
      <c r="BF43" s="42" t="e">
        <f t="shared" si="16"/>
        <v>#REF!</v>
      </c>
      <c r="BG43" s="43">
        <f t="shared" si="33"/>
        <v>3</v>
      </c>
      <c r="BH43" s="43">
        <f t="shared" si="34"/>
        <v>2</v>
      </c>
      <c r="BI43" s="43" t="e">
        <f>CEILING((1-#REF!)*AJ43,0.2)</f>
        <v>#REF!</v>
      </c>
      <c r="BJ43" s="44" t="e">
        <f t="shared" si="19"/>
        <v>#REF!</v>
      </c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38">
        <v>225</v>
      </c>
      <c r="BV43" s="23">
        <v>0.19435549999999999</v>
      </c>
      <c r="BW43" s="23">
        <v>0.20443074</v>
      </c>
      <c r="BX43" s="23">
        <v>0.19892119</v>
      </c>
      <c r="BY43" s="23">
        <v>0.11043981</v>
      </c>
      <c r="BZ43" s="23">
        <v>0.11853418</v>
      </c>
      <c r="CA43" s="23">
        <v>7.1967936999999996E-2</v>
      </c>
      <c r="CB43" s="23">
        <v>0.1098678</v>
      </c>
      <c r="CC43" s="23">
        <v>8.9950316000000002E-2</v>
      </c>
      <c r="CD43" s="23">
        <v>0.10840250999999999</v>
      </c>
      <c r="CE43" s="23">
        <v>1.0036398</v>
      </c>
      <c r="CF43" s="23">
        <v>0.96499341999999999</v>
      </c>
      <c r="CG43" s="23">
        <v>0.41471204</v>
      </c>
      <c r="CH43" s="23">
        <v>1.0922064</v>
      </c>
      <c r="CI43" s="23">
        <v>0.67569875999999995</v>
      </c>
      <c r="CJ43" s="23">
        <v>0.40866625000000001</v>
      </c>
      <c r="CK43" s="23">
        <v>0.78607022999999998</v>
      </c>
      <c r="CL43" s="23">
        <v>0.73051208000000001</v>
      </c>
      <c r="CM43" s="23">
        <v>0.34531518999999999</v>
      </c>
      <c r="CN43" s="23">
        <v>0.57759713999999995</v>
      </c>
      <c r="CO43" s="23">
        <v>0.58798784000000004</v>
      </c>
      <c r="CP43" s="23">
        <v>0.30376554</v>
      </c>
      <c r="CQ43" s="23">
        <v>0.30891754999999999</v>
      </c>
      <c r="CR43" s="23">
        <v>0.19753509999999999</v>
      </c>
      <c r="CS43" s="23">
        <v>0.18765301000000001</v>
      </c>
      <c r="CT43" s="23">
        <v>0.35135623999999999</v>
      </c>
      <c r="CU43" s="23">
        <v>0.34412071</v>
      </c>
      <c r="CV43" s="23">
        <v>0.19625121000000001</v>
      </c>
    </row>
    <row r="44" spans="1:100" s="14" customFormat="1" x14ac:dyDescent="0.35">
      <c r="A44" s="10">
        <v>419</v>
      </c>
      <c r="B44" s="35">
        <v>33</v>
      </c>
      <c r="C44" s="36">
        <v>0.75806219999999991</v>
      </c>
      <c r="D44" s="35">
        <v>2.2000000000000002</v>
      </c>
      <c r="E44" s="35">
        <v>8.2000000000000011</v>
      </c>
      <c r="F44" s="35">
        <v>3</v>
      </c>
      <c r="G44" s="35">
        <v>0.8</v>
      </c>
      <c r="H44" s="37">
        <v>0.8</v>
      </c>
      <c r="I44" s="35">
        <v>307.8</v>
      </c>
      <c r="J44" s="35">
        <v>358.1</v>
      </c>
      <c r="K44" s="61">
        <v>10</v>
      </c>
      <c r="L44" s="61">
        <v>9</v>
      </c>
      <c r="M44" s="61">
        <v>4</v>
      </c>
      <c r="N44" s="61">
        <v>2.4000000000000004</v>
      </c>
      <c r="O44" s="62">
        <v>26</v>
      </c>
      <c r="P44" s="10">
        <v>2.350716541032619</v>
      </c>
      <c r="Q44" s="10">
        <f t="shared" si="22"/>
        <v>-12.4</v>
      </c>
      <c r="R44" s="10">
        <f t="shared" si="23"/>
        <v>14.8</v>
      </c>
      <c r="S44" s="10">
        <v>5</v>
      </c>
      <c r="T44" s="10">
        <f t="shared" si="24"/>
        <v>2.4000000000000004</v>
      </c>
      <c r="U44" s="10">
        <f t="shared" si="25"/>
        <v>9</v>
      </c>
      <c r="V44" s="10">
        <f t="shared" si="26"/>
        <v>4</v>
      </c>
      <c r="W44" s="10">
        <f t="shared" si="27"/>
        <v>4.8000000000000007</v>
      </c>
      <c r="X44" s="10">
        <f t="shared" si="28"/>
        <v>-11.2</v>
      </c>
      <c r="Y44" s="10">
        <f t="shared" si="20"/>
        <v>23.8</v>
      </c>
      <c r="Z44" s="10">
        <f t="shared" si="21"/>
        <v>9</v>
      </c>
      <c r="AA44" s="36">
        <f t="shared" si="7"/>
        <v>35</v>
      </c>
      <c r="AB44" s="10">
        <v>2.2034210000000001</v>
      </c>
      <c r="AC44" s="10">
        <v>8.1735699999999998</v>
      </c>
      <c r="AD44" s="10">
        <v>2.9615900000000002</v>
      </c>
      <c r="AE44" s="10">
        <v>0.74899490000000002</v>
      </c>
      <c r="AF44" s="39">
        <f t="shared" si="8"/>
        <v>10.399999999999999</v>
      </c>
      <c r="AG44" s="1">
        <f t="shared" si="9"/>
        <v>5.8</v>
      </c>
      <c r="AH44" s="35">
        <f t="shared" si="29"/>
        <v>2.2000000000000002</v>
      </c>
      <c r="AI44" s="35">
        <f t="shared" si="29"/>
        <v>8.2000000000000011</v>
      </c>
      <c r="AJ44" s="35">
        <f t="shared" si="29"/>
        <v>3</v>
      </c>
      <c r="AK44" s="35">
        <f t="shared" si="29"/>
        <v>0.8</v>
      </c>
      <c r="AL44" s="37">
        <f t="shared" si="30"/>
        <v>0.8</v>
      </c>
      <c r="AM44" s="10">
        <v>34.759720000000002</v>
      </c>
      <c r="AN44" s="10">
        <v>85.079149999999998</v>
      </c>
      <c r="AO44" s="37" t="e">
        <f>ROUNDUP(#REF!/10,2)</f>
        <v>#REF!</v>
      </c>
      <c r="AP44" s="37" t="e">
        <f t="shared" si="12"/>
        <v>#REF!</v>
      </c>
      <c r="AQ44" s="37" t="s">
        <v>34</v>
      </c>
      <c r="AR44" s="37">
        <v>4967.1000000000004</v>
      </c>
      <c r="AS44" s="37">
        <v>362.93</v>
      </c>
      <c r="AT44" s="37">
        <v>14.9</v>
      </c>
      <c r="AU44" s="10">
        <v>96.7</v>
      </c>
      <c r="AV44" s="10">
        <v>-42</v>
      </c>
      <c r="AW44" s="10">
        <v>42.5</v>
      </c>
      <c r="AX44" s="10">
        <v>44.1</v>
      </c>
      <c r="AY44" s="40">
        <f t="shared" si="31"/>
        <v>164988.3873132735</v>
      </c>
      <c r="AZ44" s="23">
        <f t="shared" si="32"/>
        <v>0.99877108062601905</v>
      </c>
      <c r="BA44" s="10" t="e">
        <f>#REF!*AI44*AH44*AJ44*AS44</f>
        <v>#REF!</v>
      </c>
      <c r="BB44" s="10" t="e">
        <f t="shared" si="15"/>
        <v>#REF!</v>
      </c>
      <c r="BC44" s="10" t="e">
        <f>(1-#REF!)*AH44*AI44*AJ44</f>
        <v>#REF!</v>
      </c>
      <c r="BD44" s="41" t="e">
        <f>MROUND(#REF!,0.1)/5</f>
        <v>#REF!</v>
      </c>
      <c r="BE44" s="38">
        <v>33</v>
      </c>
      <c r="BF44" s="42" t="e">
        <f t="shared" si="16"/>
        <v>#REF!</v>
      </c>
      <c r="BG44" s="43">
        <f t="shared" si="33"/>
        <v>3</v>
      </c>
      <c r="BH44" s="43">
        <f t="shared" si="34"/>
        <v>0.8</v>
      </c>
      <c r="BI44" s="43" t="e">
        <f>CEILING((1-#REF!)*AJ44,0.2)</f>
        <v>#REF!</v>
      </c>
      <c r="BJ44" s="44" t="e">
        <f t="shared" si="19"/>
        <v>#REF!</v>
      </c>
      <c r="BK44" s="45">
        <v>0.68943744368036197</v>
      </c>
      <c r="BL44" s="10">
        <f>(BK44+AH44)*(BK44+AI44)*((1/3)*BK44+AJ44)</f>
        <v>82.959262583306511</v>
      </c>
      <c r="BM44" s="46">
        <f>MROUND((BK44+AH44),0.2)</f>
        <v>2.8000000000000003</v>
      </c>
      <c r="BN44" s="46">
        <f>MROUND((BK44+AI44),0.2)</f>
        <v>8.8000000000000007</v>
      </c>
      <c r="BO44" s="46" t="e">
        <f>IF(MROUND(((1/3)*BK44+BG44),0.2)*BN44*BM44/BJ44&gt;1.05,MROUND(((1/3)*BK44+BG44),0.2)-0.2,MROUND(((1/3)*BK44+BG44),0.2))</f>
        <v>#REF!</v>
      </c>
      <c r="BP44" s="45" t="e">
        <f>BM44*BN44*BO44</f>
        <v>#REF!</v>
      </c>
      <c r="BQ44" s="10" t="e">
        <f>IF(BI44&lt;BO44,TRUE, FALSE)</f>
        <v>#REF!</v>
      </c>
      <c r="BR44" s="45" t="e">
        <f>IF(BC44&lt;BI44*BM44*BN44,TRUE, FALSE)</f>
        <v>#REF!</v>
      </c>
      <c r="BS44" s="10">
        <f>AA44</f>
        <v>35</v>
      </c>
      <c r="BT44" s="44" t="e">
        <f>BB44/BC44</f>
        <v>#REF!</v>
      </c>
      <c r="BU44" s="38">
        <v>419</v>
      </c>
      <c r="BV44" s="19">
        <v>0.24014278999999999</v>
      </c>
      <c r="BW44" s="19">
        <v>0.24391693</v>
      </c>
      <c r="BX44" s="19">
        <v>0.31316899999999998</v>
      </c>
      <c r="BY44" s="19">
        <v>0.35584613999999998</v>
      </c>
      <c r="BZ44" s="19">
        <v>0.29831310999999999</v>
      </c>
      <c r="CA44" s="19">
        <v>0.14978002000000001</v>
      </c>
      <c r="CB44" s="19">
        <v>0.23002465</v>
      </c>
      <c r="CC44" s="19">
        <v>0.17979796000000001</v>
      </c>
      <c r="CD44" s="19">
        <v>0.2054532</v>
      </c>
      <c r="CE44" s="19">
        <v>2.647049</v>
      </c>
      <c r="CF44" s="19">
        <v>2.5466403999999998</v>
      </c>
      <c r="CG44" s="19">
        <v>2.3503737</v>
      </c>
      <c r="CH44" s="19">
        <v>1.7793920000000001</v>
      </c>
      <c r="CI44" s="19">
        <v>1.7422826</v>
      </c>
      <c r="CJ44" s="19">
        <v>1.6451966</v>
      </c>
      <c r="CK44" s="19">
        <v>1.0840578999999999</v>
      </c>
      <c r="CL44" s="19">
        <v>1.0880467</v>
      </c>
      <c r="CM44" s="19">
        <v>1.0723475</v>
      </c>
      <c r="CN44" s="19">
        <v>1.1455894</v>
      </c>
      <c r="CO44" s="19">
        <v>1.1284609000000001</v>
      </c>
      <c r="CP44" s="19">
        <v>1.0199857000000001</v>
      </c>
      <c r="CQ44" s="19">
        <v>0.74402939999999995</v>
      </c>
      <c r="CR44" s="19">
        <v>0.50078022</v>
      </c>
      <c r="CS44" s="19">
        <v>0.37352859999999999</v>
      </c>
      <c r="CT44" s="19">
        <v>0.27160430000000002</v>
      </c>
      <c r="CU44" s="19">
        <v>0.27483505000000003</v>
      </c>
      <c r="CV44" s="19">
        <v>0.35323959999999999</v>
      </c>
    </row>
    <row r="45" spans="1:100" s="13" customFormat="1" x14ac:dyDescent="0.35">
      <c r="A45" s="10">
        <v>407</v>
      </c>
      <c r="B45" s="35">
        <v>37.800000000000004</v>
      </c>
      <c r="C45" s="36">
        <v>0.56715499999999996</v>
      </c>
      <c r="D45" s="35">
        <v>1.2000000000000002</v>
      </c>
      <c r="E45" s="35">
        <v>7.4</v>
      </c>
      <c r="F45" s="35">
        <v>2.4000000000000004</v>
      </c>
      <c r="G45" s="35">
        <v>1.4000000000000001</v>
      </c>
      <c r="H45" s="37">
        <v>1</v>
      </c>
      <c r="I45" s="35">
        <v>432</v>
      </c>
      <c r="J45" s="35">
        <v>357.1</v>
      </c>
      <c r="K45" s="61">
        <v>8</v>
      </c>
      <c r="L45" s="61">
        <v>10</v>
      </c>
      <c r="M45" s="61">
        <v>4</v>
      </c>
      <c r="N45" s="61">
        <v>2.2000000000000002</v>
      </c>
      <c r="O45" s="62">
        <v>29</v>
      </c>
      <c r="P45" s="10">
        <v>2.2347138169435996</v>
      </c>
      <c r="Q45" s="10">
        <f t="shared" si="22"/>
        <v>-10.199999999999999</v>
      </c>
      <c r="R45" s="10">
        <f t="shared" si="23"/>
        <v>13.9</v>
      </c>
      <c r="S45" s="10">
        <v>5</v>
      </c>
      <c r="T45" s="10">
        <f t="shared" si="24"/>
        <v>2.2000000000000002</v>
      </c>
      <c r="U45" s="10">
        <f t="shared" si="25"/>
        <v>10</v>
      </c>
      <c r="V45" s="10">
        <f t="shared" si="26"/>
        <v>4</v>
      </c>
      <c r="W45" s="10">
        <f t="shared" si="27"/>
        <v>4.4000000000000004</v>
      </c>
      <c r="X45" s="10">
        <f t="shared" si="28"/>
        <v>-9.1</v>
      </c>
      <c r="Y45" s="10">
        <f t="shared" si="20"/>
        <v>23.9</v>
      </c>
      <c r="Z45" s="10">
        <f t="shared" si="21"/>
        <v>9</v>
      </c>
      <c r="AA45" s="36">
        <f t="shared" si="7"/>
        <v>159</v>
      </c>
      <c r="AB45" s="10">
        <v>1.2942959999999999</v>
      </c>
      <c r="AC45" s="10">
        <v>7.4732880000000002</v>
      </c>
      <c r="AD45" s="10">
        <v>2.4380510000000002</v>
      </c>
      <c r="AE45" s="10">
        <v>1.3319719999999999</v>
      </c>
      <c r="AF45" s="39">
        <f t="shared" si="8"/>
        <v>10.8</v>
      </c>
      <c r="AG45" s="1">
        <f t="shared" si="9"/>
        <v>6.4</v>
      </c>
      <c r="AH45" s="35">
        <f t="shared" si="29"/>
        <v>1.2000000000000002</v>
      </c>
      <c r="AI45" s="35">
        <f t="shared" si="29"/>
        <v>7.4</v>
      </c>
      <c r="AJ45" s="35">
        <f t="shared" si="29"/>
        <v>2.4000000000000004</v>
      </c>
      <c r="AK45" s="35">
        <f t="shared" si="29"/>
        <v>1.4000000000000001</v>
      </c>
      <c r="AL45" s="37">
        <f t="shared" si="30"/>
        <v>1</v>
      </c>
      <c r="AM45" s="10">
        <v>158.97300000000001</v>
      </c>
      <c r="AN45" s="10">
        <v>84.084230000000005</v>
      </c>
      <c r="AO45" s="37" t="e">
        <f>ROUNDUP(#REF!/10,2)</f>
        <v>#REF!</v>
      </c>
      <c r="AP45" s="37" t="e">
        <f t="shared" si="12"/>
        <v>#REF!</v>
      </c>
      <c r="AQ45" s="37" t="s">
        <v>35</v>
      </c>
      <c r="AR45" s="37"/>
      <c r="AS45" s="37"/>
      <c r="AT45" s="37"/>
      <c r="AU45" s="10">
        <v>96.7</v>
      </c>
      <c r="AV45" s="10">
        <v>-42</v>
      </c>
      <c r="AW45" s="10">
        <v>42.5</v>
      </c>
      <c r="AX45" s="10">
        <v>44.1</v>
      </c>
      <c r="AY45" s="40">
        <f t="shared" si="31"/>
        <v>170261.80559638707</v>
      </c>
      <c r="AZ45" s="23">
        <f t="shared" si="32"/>
        <v>0</v>
      </c>
      <c r="BA45" s="10" t="e">
        <f>#REF!*AI45*AH45*AJ45*AS45</f>
        <v>#REF!</v>
      </c>
      <c r="BB45" s="10" t="e">
        <f t="shared" si="15"/>
        <v>#REF!</v>
      </c>
      <c r="BC45" s="10" t="e">
        <f>(1-#REF!)*AH45*AI45*AJ45</f>
        <v>#REF!</v>
      </c>
      <c r="BD45" s="41" t="e">
        <f>MROUND(#REF!,0.1)/5</f>
        <v>#REF!</v>
      </c>
      <c r="BE45" s="38">
        <v>0</v>
      </c>
      <c r="BF45" s="42" t="e">
        <f t="shared" si="16"/>
        <v>#REF!</v>
      </c>
      <c r="BG45" s="43">
        <f t="shared" si="33"/>
        <v>2.4000000000000004</v>
      </c>
      <c r="BH45" s="43">
        <f t="shared" si="34"/>
        <v>1</v>
      </c>
      <c r="BI45" s="43" t="e">
        <f>CEILING((1-#REF!)*AJ45,0.2)</f>
        <v>#REF!</v>
      </c>
      <c r="BJ45" s="44" t="e">
        <f t="shared" si="19"/>
        <v>#REF!</v>
      </c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38">
        <v>407</v>
      </c>
      <c r="BV45" s="19">
        <v>0.24529952999999999</v>
      </c>
      <c r="BW45" s="19">
        <v>0.25059447000000001</v>
      </c>
      <c r="BX45" s="19">
        <v>0.33190398999999998</v>
      </c>
      <c r="BY45" s="19">
        <v>0.32146412000000002</v>
      </c>
      <c r="BZ45" s="19">
        <v>0.24123407999999999</v>
      </c>
      <c r="CA45" s="19">
        <v>0.13380058</v>
      </c>
      <c r="CB45" s="19">
        <v>0.11501661000000001</v>
      </c>
      <c r="CC45" s="19">
        <v>0.10671026</v>
      </c>
      <c r="CD45" s="19">
        <v>0.15444363999999999</v>
      </c>
      <c r="CE45" s="19">
        <v>3.4534297</v>
      </c>
      <c r="CF45" s="19">
        <v>3.2946591000000001</v>
      </c>
      <c r="CG45" s="19">
        <v>2.4485435</v>
      </c>
      <c r="CH45" s="19">
        <v>2.0378091</v>
      </c>
      <c r="CI45" s="19">
        <v>1.9488791999999999</v>
      </c>
      <c r="CJ45" s="19">
        <v>1.2847742</v>
      </c>
      <c r="CK45" s="19">
        <v>0.98894333999999995</v>
      </c>
      <c r="CL45" s="19">
        <v>0.97750026000000001</v>
      </c>
      <c r="CM45" s="19">
        <v>0.83650064000000002</v>
      </c>
      <c r="CN45" s="19">
        <v>1.3899542</v>
      </c>
      <c r="CO45" s="19">
        <v>1.3694972999999999</v>
      </c>
      <c r="CP45" s="19">
        <v>1.2801239</v>
      </c>
      <c r="CQ45" s="19">
        <v>0.88226640000000001</v>
      </c>
      <c r="CR45" s="19">
        <v>0.44178957000000002</v>
      </c>
      <c r="CS45" s="19">
        <v>0.31155893000000001</v>
      </c>
      <c r="CT45" s="19">
        <v>0.24123415000000001</v>
      </c>
      <c r="CU45" s="19">
        <v>0.24161394</v>
      </c>
      <c r="CV45" s="19">
        <v>0.30420479</v>
      </c>
    </row>
    <row r="46" spans="1:100" s="14" customFormat="1" x14ac:dyDescent="0.35">
      <c r="A46" s="10">
        <v>417</v>
      </c>
      <c r="B46" s="35">
        <v>20.100000000000001</v>
      </c>
      <c r="C46" s="36">
        <v>0.14439970000000002</v>
      </c>
      <c r="D46" s="35">
        <v>1.4000000000000001</v>
      </c>
      <c r="E46" s="35">
        <v>9.8000000000000007</v>
      </c>
      <c r="F46" s="35">
        <v>2</v>
      </c>
      <c r="G46" s="35">
        <v>0</v>
      </c>
      <c r="H46" s="37">
        <v>1.8</v>
      </c>
      <c r="I46" s="35">
        <v>401.3</v>
      </c>
      <c r="J46" s="35">
        <v>322.20000000000005</v>
      </c>
      <c r="K46" s="61">
        <v>19</v>
      </c>
      <c r="L46" s="61">
        <v>12</v>
      </c>
      <c r="M46" s="61">
        <v>8</v>
      </c>
      <c r="N46" s="61">
        <v>1</v>
      </c>
      <c r="O46" s="62">
        <v>30</v>
      </c>
      <c r="P46" s="10">
        <v>1.0863755900119096</v>
      </c>
      <c r="Q46" s="10">
        <f t="shared" si="22"/>
        <v>-20</v>
      </c>
      <c r="R46" s="10">
        <f t="shared" si="23"/>
        <v>19.5</v>
      </c>
      <c r="S46" s="10">
        <v>5</v>
      </c>
      <c r="T46" s="10">
        <f t="shared" si="24"/>
        <v>1</v>
      </c>
      <c r="U46" s="10">
        <f t="shared" si="25"/>
        <v>12</v>
      </c>
      <c r="V46" s="10">
        <f t="shared" si="26"/>
        <v>8</v>
      </c>
      <c r="W46" s="10">
        <f t="shared" si="27"/>
        <v>11</v>
      </c>
      <c r="X46" s="10">
        <f t="shared" si="28"/>
        <v>-19.5</v>
      </c>
      <c r="Y46" s="10">
        <f t="shared" si="20"/>
        <v>31.5</v>
      </c>
      <c r="Z46" s="10">
        <f t="shared" si="21"/>
        <v>13</v>
      </c>
      <c r="AA46" s="36">
        <f t="shared" si="7"/>
        <v>128</v>
      </c>
      <c r="AB46" s="10">
        <v>1.352633</v>
      </c>
      <c r="AC46" s="10">
        <v>9.7651819999999994</v>
      </c>
      <c r="AD46" s="10">
        <v>2.097966</v>
      </c>
      <c r="AE46" s="10">
        <v>8.8212609999999997E-2</v>
      </c>
      <c r="AF46" s="39">
        <f t="shared" si="8"/>
        <v>9.6</v>
      </c>
      <c r="AG46" s="1">
        <f t="shared" si="9"/>
        <v>5</v>
      </c>
      <c r="AH46" s="35">
        <f t="shared" si="29"/>
        <v>1.4000000000000001</v>
      </c>
      <c r="AI46" s="35">
        <f t="shared" si="29"/>
        <v>9.8000000000000007</v>
      </c>
      <c r="AJ46" s="35">
        <f t="shared" si="29"/>
        <v>2</v>
      </c>
      <c r="AK46" s="35">
        <f t="shared" si="29"/>
        <v>0</v>
      </c>
      <c r="AL46" s="37">
        <f t="shared" si="30"/>
        <v>1.8</v>
      </c>
      <c r="AM46" s="10">
        <v>128.2724</v>
      </c>
      <c r="AN46" s="10">
        <v>49.117840000000001</v>
      </c>
      <c r="AO46" s="37" t="e">
        <f>ROUNDUP(#REF!/10,2)</f>
        <v>#REF!</v>
      </c>
      <c r="AP46" s="37" t="e">
        <f t="shared" si="12"/>
        <v>#REF!</v>
      </c>
      <c r="AQ46" s="37" t="s">
        <v>35</v>
      </c>
      <c r="AR46" s="37"/>
      <c r="AS46" s="37"/>
      <c r="AT46" s="37"/>
      <c r="AU46" s="10">
        <v>96.7</v>
      </c>
      <c r="AV46" s="10">
        <v>-42</v>
      </c>
      <c r="AW46" s="10">
        <v>42.5</v>
      </c>
      <c r="AX46" s="10">
        <v>44.1</v>
      </c>
      <c r="AY46" s="40">
        <f t="shared" si="31"/>
        <v>283092.50683127885</v>
      </c>
      <c r="AZ46" s="23">
        <f t="shared" si="32"/>
        <v>0</v>
      </c>
      <c r="BA46" s="10" t="e">
        <f>#REF!*AI46*AH46*AJ46*AS46</f>
        <v>#REF!</v>
      </c>
      <c r="BB46" s="10" t="e">
        <f t="shared" si="15"/>
        <v>#REF!</v>
      </c>
      <c r="BC46" s="10" t="e">
        <f>(1-#REF!)*AH46*AI46*AJ46</f>
        <v>#REF!</v>
      </c>
      <c r="BD46" s="41" t="e">
        <f>MROUND(#REF!,0.1)/5</f>
        <v>#REF!</v>
      </c>
      <c r="BE46" s="38">
        <v>0</v>
      </c>
      <c r="BF46" s="42" t="e">
        <f t="shared" si="16"/>
        <v>#REF!</v>
      </c>
      <c r="BG46" s="43">
        <f t="shared" si="33"/>
        <v>2</v>
      </c>
      <c r="BH46" s="43">
        <f t="shared" si="34"/>
        <v>1.8</v>
      </c>
      <c r="BI46" s="43" t="e">
        <f>CEILING((1-#REF!)*AJ46,0.2)</f>
        <v>#REF!</v>
      </c>
      <c r="BJ46" s="44" t="e">
        <f t="shared" si="19"/>
        <v>#REF!</v>
      </c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38">
        <v>417</v>
      </c>
      <c r="BV46" s="19">
        <v>0.15006961999999999</v>
      </c>
      <c r="BW46" s="19">
        <v>0.15020507999999999</v>
      </c>
      <c r="BX46" s="19">
        <v>0.17247134</v>
      </c>
      <c r="BY46" s="19">
        <v>7.2252043000000002E-2</v>
      </c>
      <c r="BZ46" s="19">
        <v>9.7941712E-2</v>
      </c>
      <c r="CA46" s="19">
        <v>8.0354378000000004E-2</v>
      </c>
      <c r="CB46" s="19">
        <v>8.1854685999999996E-2</v>
      </c>
      <c r="CC46" s="19">
        <v>5.2286106999999998E-2</v>
      </c>
      <c r="CD46" s="19">
        <v>9.9435195000000004E-2</v>
      </c>
      <c r="CE46" s="19">
        <v>0.72142505999999995</v>
      </c>
      <c r="CF46" s="19">
        <v>0.70264375000000001</v>
      </c>
      <c r="CG46" s="19">
        <v>0.63293940000000004</v>
      </c>
      <c r="CH46" s="19">
        <v>0.61165809999999998</v>
      </c>
      <c r="CI46" s="19">
        <v>0.60452497000000005</v>
      </c>
      <c r="CJ46" s="19">
        <v>0.56416314999999995</v>
      </c>
      <c r="CK46" s="19">
        <v>0.40998920999999999</v>
      </c>
      <c r="CL46" s="19">
        <v>0.40764244999999999</v>
      </c>
      <c r="CM46" s="19">
        <v>0.36972558</v>
      </c>
      <c r="CN46" s="19">
        <v>0.5092352</v>
      </c>
      <c r="CO46" s="19">
        <v>0.50007164000000004</v>
      </c>
      <c r="CP46" s="19">
        <v>0.45321599000000001</v>
      </c>
      <c r="CQ46" s="19">
        <v>0.36356368999999999</v>
      </c>
      <c r="CR46" s="19">
        <v>0.27289653000000003</v>
      </c>
      <c r="CS46" s="19">
        <v>0.18792698999999999</v>
      </c>
      <c r="CT46" s="19">
        <v>0.16249271000000001</v>
      </c>
      <c r="CU46" s="19">
        <v>0.16234322000000001</v>
      </c>
      <c r="CV46" s="19">
        <v>0.16707943</v>
      </c>
    </row>
    <row r="47" spans="1:100" s="13" customFormat="1" x14ac:dyDescent="0.35">
      <c r="A47" s="10">
        <v>388</v>
      </c>
      <c r="B47" s="35">
        <v>24.6</v>
      </c>
      <c r="C47" s="36">
        <v>0.57089500000000004</v>
      </c>
      <c r="D47" s="35">
        <v>0.8</v>
      </c>
      <c r="E47" s="35">
        <v>9.6000000000000014</v>
      </c>
      <c r="F47" s="35">
        <v>2.4000000000000004</v>
      </c>
      <c r="G47" s="35">
        <v>1.6</v>
      </c>
      <c r="H47" s="37">
        <v>1.2000000000000002</v>
      </c>
      <c r="I47" s="35">
        <v>361.5</v>
      </c>
      <c r="J47" s="35">
        <v>360.8</v>
      </c>
      <c r="K47" s="61">
        <v>12</v>
      </c>
      <c r="L47" s="61">
        <v>15</v>
      </c>
      <c r="M47" s="61">
        <v>10</v>
      </c>
      <c r="N47" s="61">
        <v>0.8</v>
      </c>
      <c r="O47" s="62">
        <v>13</v>
      </c>
      <c r="P47" s="10">
        <v>0.78792472610749276</v>
      </c>
      <c r="Q47" s="10">
        <f t="shared" si="22"/>
        <v>-12.8</v>
      </c>
      <c r="R47" s="10">
        <f t="shared" si="23"/>
        <v>9.8000000000000007</v>
      </c>
      <c r="S47" s="10">
        <v>5</v>
      </c>
      <c r="T47" s="10">
        <f t="shared" si="24"/>
        <v>0.8</v>
      </c>
      <c r="U47" s="10">
        <f t="shared" si="25"/>
        <v>15</v>
      </c>
      <c r="V47" s="10">
        <f t="shared" si="26"/>
        <v>10</v>
      </c>
      <c r="W47" s="10">
        <f t="shared" si="27"/>
        <v>2.8000000000000003</v>
      </c>
      <c r="X47" s="10">
        <f t="shared" si="28"/>
        <v>-12.4</v>
      </c>
      <c r="Y47" s="10">
        <f t="shared" si="20"/>
        <v>24.8</v>
      </c>
      <c r="Z47" s="10">
        <f t="shared" si="21"/>
        <v>15</v>
      </c>
      <c r="AA47" s="36">
        <f t="shared" si="7"/>
        <v>88</v>
      </c>
      <c r="AB47" s="10">
        <v>0.77303230000000001</v>
      </c>
      <c r="AC47" s="10">
        <v>9.6554839999999995</v>
      </c>
      <c r="AD47" s="10">
        <v>2.4620730000000002</v>
      </c>
      <c r="AE47" s="10">
        <v>1.6483699999999999</v>
      </c>
      <c r="AF47" s="39">
        <f t="shared" si="8"/>
        <v>9.6999999999999993</v>
      </c>
      <c r="AG47" s="1">
        <f t="shared" si="9"/>
        <v>6.6</v>
      </c>
      <c r="AH47" s="35">
        <f t="shared" si="29"/>
        <v>0.8</v>
      </c>
      <c r="AI47" s="35">
        <f t="shared" si="29"/>
        <v>9.6000000000000014</v>
      </c>
      <c r="AJ47" s="35">
        <f t="shared" si="29"/>
        <v>2.4000000000000004</v>
      </c>
      <c r="AK47" s="35">
        <f t="shared" si="29"/>
        <v>1.6</v>
      </c>
      <c r="AL47" s="37">
        <f t="shared" si="30"/>
        <v>1.2000000000000002</v>
      </c>
      <c r="AM47" s="10">
        <v>88.479159999999993</v>
      </c>
      <c r="AN47" s="10">
        <v>87.720659999999995</v>
      </c>
      <c r="AO47" s="37" t="e">
        <f>ROUNDUP(#REF!/10,2)</f>
        <v>#REF!</v>
      </c>
      <c r="AP47" s="37" t="e">
        <f t="shared" si="12"/>
        <v>#REF!</v>
      </c>
      <c r="AQ47" s="37" t="s">
        <v>34</v>
      </c>
      <c r="AR47" s="37">
        <v>3611</v>
      </c>
      <c r="AS47" s="37">
        <v>410.27</v>
      </c>
      <c r="AT47" s="37">
        <v>9.14</v>
      </c>
      <c r="AU47" s="10">
        <v>96.7</v>
      </c>
      <c r="AV47" s="10">
        <v>-42</v>
      </c>
      <c r="AW47" s="10">
        <v>42.5</v>
      </c>
      <c r="AX47" s="10">
        <v>44.1</v>
      </c>
      <c r="AY47" s="40">
        <f t="shared" si="31"/>
        <v>149472.01012435107</v>
      </c>
      <c r="AZ47" s="23">
        <f t="shared" si="32"/>
        <v>0.99664845729258111</v>
      </c>
      <c r="BA47" s="10" t="e">
        <f>#REF!*AI47*AH47*AJ47*AS47</f>
        <v>#REF!</v>
      </c>
      <c r="BB47" s="10" t="e">
        <f t="shared" si="15"/>
        <v>#REF!</v>
      </c>
      <c r="BC47" s="10" t="e">
        <f>(1-#REF!)*AH47*AI47*AJ47</f>
        <v>#REF!</v>
      </c>
      <c r="BD47" s="41" t="e">
        <f>MROUND(#REF!,0.1)/5</f>
        <v>#REF!</v>
      </c>
      <c r="BE47" s="38">
        <v>11</v>
      </c>
      <c r="BF47" s="42" t="e">
        <f t="shared" si="16"/>
        <v>#REF!</v>
      </c>
      <c r="BG47" s="43">
        <f t="shared" si="33"/>
        <v>2.4000000000000004</v>
      </c>
      <c r="BH47" s="43">
        <f t="shared" si="34"/>
        <v>1.2000000000000002</v>
      </c>
      <c r="BI47" s="43" t="e">
        <f>CEILING((1-#REF!)*AJ47,0.2)</f>
        <v>#REF!</v>
      </c>
      <c r="BJ47" s="44" t="e">
        <f t="shared" si="19"/>
        <v>#REF!</v>
      </c>
      <c r="BK47" s="45">
        <v>0.70488670803759235</v>
      </c>
      <c r="BL47" s="10">
        <f>(BK47+AH47)*(BK47+AI47)*((1/3)*BK47+AJ47)</f>
        <v>40.862169704491215</v>
      </c>
      <c r="BM47" s="46">
        <f>MROUND((BK47+AH47),0.2)</f>
        <v>1.6</v>
      </c>
      <c r="BN47" s="46">
        <f>MROUND((BK47+AI47),0.2)</f>
        <v>10.4</v>
      </c>
      <c r="BO47" s="46" t="e">
        <f>IF(MROUND(((1/3)*BK47+BG47),0.2)*BN47*BM47/BJ47&gt;1.05,MROUND(((1/3)*BK47+BG47),0.2)-0.2,MROUND(((1/3)*BK47+BG47),0.2))</f>
        <v>#REF!</v>
      </c>
      <c r="BP47" s="45" t="e">
        <f>BM47*BN47*BO47</f>
        <v>#REF!</v>
      </c>
      <c r="BQ47" s="10" t="e">
        <f>IF(BI47&lt;BO47,TRUE, FALSE)</f>
        <v>#REF!</v>
      </c>
      <c r="BR47" s="45" t="e">
        <f>IF(BC47&lt;BI47*BM47*BN47,TRUE, FALSE)</f>
        <v>#REF!</v>
      </c>
      <c r="BS47" s="10">
        <f>AA47</f>
        <v>88</v>
      </c>
      <c r="BT47" s="44" t="e">
        <f>BB47/BC47</f>
        <v>#REF!</v>
      </c>
      <c r="BU47" s="38">
        <v>388</v>
      </c>
      <c r="BV47" s="19">
        <v>0.21372826</v>
      </c>
      <c r="BW47" s="19">
        <v>0.2135977</v>
      </c>
      <c r="BX47" s="19">
        <v>0.21010393999999999</v>
      </c>
      <c r="BY47" s="19">
        <v>0.1031213</v>
      </c>
      <c r="BZ47" s="19">
        <v>0.13280132</v>
      </c>
      <c r="CA47" s="19">
        <v>8.0505028000000006E-2</v>
      </c>
      <c r="CB47" s="19">
        <v>0.12648888999999999</v>
      </c>
      <c r="CC47" s="19">
        <v>0.11471203000000001</v>
      </c>
      <c r="CD47" s="19">
        <v>9.6955597000000004E-2</v>
      </c>
      <c r="CE47" s="19">
        <v>1.9323134</v>
      </c>
      <c r="CF47" s="19">
        <v>1.5670458</v>
      </c>
      <c r="CG47" s="19">
        <v>0.69500357000000001</v>
      </c>
      <c r="CH47" s="19">
        <v>1.6170224</v>
      </c>
      <c r="CI47" s="19">
        <v>1.2853433999999999</v>
      </c>
      <c r="CJ47" s="19">
        <v>0.60655373000000001</v>
      </c>
      <c r="CK47" s="19">
        <v>0.37308753</v>
      </c>
      <c r="CL47" s="19">
        <v>0.31933653000000001</v>
      </c>
      <c r="CM47" s="19">
        <v>0.17941156</v>
      </c>
      <c r="CN47" s="19">
        <v>0.83060270999999997</v>
      </c>
      <c r="CO47" s="19">
        <v>0.74778438000000003</v>
      </c>
      <c r="CP47" s="19">
        <v>0.44415089000000002</v>
      </c>
      <c r="CQ47" s="19">
        <v>0.40029021999999997</v>
      </c>
      <c r="CR47" s="19">
        <v>0.28141144000000001</v>
      </c>
      <c r="CS47" s="19">
        <v>0.13971700000000001</v>
      </c>
      <c r="CT47" s="19">
        <v>0.2730011</v>
      </c>
      <c r="CU47" s="19">
        <v>0.24268909</v>
      </c>
      <c r="CV47" s="19">
        <v>0.15431675</v>
      </c>
    </row>
    <row r="48" spans="1:100" s="13" customFormat="1" x14ac:dyDescent="0.35">
      <c r="A48" s="10">
        <v>277</v>
      </c>
      <c r="B48" s="35">
        <v>30.900000000000002</v>
      </c>
      <c r="C48" s="36">
        <v>0.25859260000000001</v>
      </c>
      <c r="D48" s="35">
        <v>1.2000000000000002</v>
      </c>
      <c r="E48" s="35">
        <v>9.2000000000000011</v>
      </c>
      <c r="F48" s="35">
        <v>1.6</v>
      </c>
      <c r="G48" s="35">
        <v>0.8</v>
      </c>
      <c r="H48" s="37">
        <v>1.2000000000000002</v>
      </c>
      <c r="I48" s="35">
        <v>444.70000000000005</v>
      </c>
      <c r="J48" s="35">
        <v>289.5</v>
      </c>
      <c r="K48" s="61">
        <v>5</v>
      </c>
      <c r="L48" s="61">
        <v>9</v>
      </c>
      <c r="M48" s="61">
        <v>14</v>
      </c>
      <c r="N48" s="61">
        <v>1.2000000000000002</v>
      </c>
      <c r="O48" s="62">
        <v>19</v>
      </c>
      <c r="P48" s="10">
        <v>1.2204640986884248</v>
      </c>
      <c r="Q48" s="10">
        <f t="shared" si="22"/>
        <v>-6.2</v>
      </c>
      <c r="R48" s="10">
        <f t="shared" si="23"/>
        <v>11.8</v>
      </c>
      <c r="S48" s="10">
        <v>5</v>
      </c>
      <c r="T48" s="10">
        <f t="shared" si="24"/>
        <v>1.2000000000000002</v>
      </c>
      <c r="U48" s="10">
        <f t="shared" si="25"/>
        <v>9</v>
      </c>
      <c r="V48" s="10">
        <f t="shared" si="26"/>
        <v>14</v>
      </c>
      <c r="W48" s="10">
        <f t="shared" si="27"/>
        <v>1.8</v>
      </c>
      <c r="X48" s="10">
        <f t="shared" si="28"/>
        <v>-5.6</v>
      </c>
      <c r="Y48" s="10">
        <f t="shared" si="20"/>
        <v>20.8</v>
      </c>
      <c r="Z48" s="10">
        <f t="shared" si="21"/>
        <v>19</v>
      </c>
      <c r="AA48" s="36">
        <f t="shared" si="7"/>
        <v>172</v>
      </c>
      <c r="AB48" s="10">
        <v>1.1737709999999999</v>
      </c>
      <c r="AC48" s="10">
        <v>9.281288</v>
      </c>
      <c r="AD48" s="10">
        <v>1.5628249999999999</v>
      </c>
      <c r="AE48" s="10">
        <v>0.7236494</v>
      </c>
      <c r="AF48" s="39">
        <f t="shared" si="8"/>
        <v>9.8999999999999986</v>
      </c>
      <c r="AG48" s="1">
        <f t="shared" si="9"/>
        <v>5.8</v>
      </c>
      <c r="AH48" s="35">
        <f t="shared" si="29"/>
        <v>1.2000000000000002</v>
      </c>
      <c r="AI48" s="35">
        <f t="shared" si="29"/>
        <v>9.2000000000000011</v>
      </c>
      <c r="AJ48" s="35">
        <f t="shared" si="29"/>
        <v>1.6</v>
      </c>
      <c r="AK48" s="35">
        <f t="shared" si="29"/>
        <v>0.8</v>
      </c>
      <c r="AL48" s="37">
        <f t="shared" si="30"/>
        <v>1.2000000000000002</v>
      </c>
      <c r="AM48" s="10">
        <v>171.6617</v>
      </c>
      <c r="AN48" s="10">
        <v>16.47654</v>
      </c>
      <c r="AO48" s="37" t="e">
        <f>ROUNDUP(#REF!/10,2)</f>
        <v>#REF!</v>
      </c>
      <c r="AP48" s="37" t="e">
        <f t="shared" si="12"/>
        <v>#REF!</v>
      </c>
      <c r="AQ48" s="37" t="s">
        <v>35</v>
      </c>
      <c r="AR48" s="37"/>
      <c r="AS48" s="37"/>
      <c r="AT48" s="37"/>
      <c r="AU48" s="10">
        <v>96.7</v>
      </c>
      <c r="AV48" s="10">
        <v>-42</v>
      </c>
      <c r="AW48" s="10">
        <v>42.5</v>
      </c>
      <c r="AX48" s="10">
        <v>44.1</v>
      </c>
      <c r="AY48" s="40">
        <f t="shared" si="31"/>
        <v>345791.80415641348</v>
      </c>
      <c r="AZ48" s="23">
        <f t="shared" si="32"/>
        <v>0</v>
      </c>
      <c r="BA48" s="10" t="e">
        <f>#REF!*AI48*AH48*AJ48*AS48</f>
        <v>#REF!</v>
      </c>
      <c r="BB48" s="10" t="e">
        <f t="shared" si="15"/>
        <v>#REF!</v>
      </c>
      <c r="BC48" s="10" t="e">
        <f>(1-#REF!)*AH48*AI48*AJ48</f>
        <v>#REF!</v>
      </c>
      <c r="BD48" s="41" t="e">
        <f>MROUND(#REF!,0.1)/5</f>
        <v>#REF!</v>
      </c>
      <c r="BE48" s="38">
        <v>0</v>
      </c>
      <c r="BF48" s="42" t="e">
        <f t="shared" si="16"/>
        <v>#REF!</v>
      </c>
      <c r="BG48" s="43">
        <f t="shared" si="33"/>
        <v>1.6</v>
      </c>
      <c r="BH48" s="43">
        <f t="shared" si="34"/>
        <v>1.2000000000000002</v>
      </c>
      <c r="BI48" s="43" t="e">
        <f>CEILING((1-#REF!)*AJ48,0.2)</f>
        <v>#REF!</v>
      </c>
      <c r="BJ48" s="44" t="e">
        <f t="shared" si="19"/>
        <v>#REF!</v>
      </c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38">
        <v>277</v>
      </c>
      <c r="BV48" s="19">
        <v>0.35725778000000002</v>
      </c>
      <c r="BW48" s="19">
        <v>0.27230036000000002</v>
      </c>
      <c r="BX48" s="19">
        <v>0.21889910000000001</v>
      </c>
      <c r="BY48" s="19">
        <v>0.22424901999999999</v>
      </c>
      <c r="BZ48" s="19">
        <v>0.22111320000000001</v>
      </c>
      <c r="CA48" s="19">
        <v>0.17651713999999999</v>
      </c>
      <c r="CB48" s="19">
        <v>0.11133089</v>
      </c>
      <c r="CC48" s="19">
        <v>0.12134579</v>
      </c>
      <c r="CD48" s="19">
        <v>0.12000763</v>
      </c>
      <c r="CE48" s="19">
        <v>6.4011950000000004</v>
      </c>
      <c r="CF48" s="19">
        <v>2.0458487999999999</v>
      </c>
      <c r="CG48" s="19">
        <v>0.54211967999999999</v>
      </c>
      <c r="CH48" s="19">
        <v>6.9399395000000004</v>
      </c>
      <c r="CI48" s="19">
        <v>2.0994372000000001</v>
      </c>
      <c r="CJ48" s="19">
        <v>0.57257252999999997</v>
      </c>
      <c r="CK48" s="19">
        <v>2.4976785000000001</v>
      </c>
      <c r="CL48" s="19">
        <v>1.0540193</v>
      </c>
      <c r="CM48" s="19">
        <v>0.35802335000000002</v>
      </c>
      <c r="CN48" s="19">
        <v>2.0736628000000001</v>
      </c>
      <c r="CO48" s="19">
        <v>0.98084568999999999</v>
      </c>
      <c r="CP48" s="19">
        <v>0.49957499</v>
      </c>
      <c r="CQ48" s="19">
        <v>0.3656759</v>
      </c>
      <c r="CR48" s="19">
        <v>0.23513798</v>
      </c>
      <c r="CS48" s="19">
        <v>0.20201762000000001</v>
      </c>
      <c r="CT48" s="19">
        <v>0.58300059999999998</v>
      </c>
      <c r="CU48" s="19">
        <v>0.33951098000000002</v>
      </c>
      <c r="CV48" s="19">
        <v>0.18784656</v>
      </c>
    </row>
    <row r="49" spans="1:100" s="14" customFormat="1" x14ac:dyDescent="0.35">
      <c r="A49" s="10">
        <v>69</v>
      </c>
      <c r="B49" s="35">
        <v>31.200000000000003</v>
      </c>
      <c r="C49" s="36">
        <v>0.58625649999999996</v>
      </c>
      <c r="D49" s="35">
        <v>2.8000000000000003</v>
      </c>
      <c r="E49" s="35">
        <v>5.8000000000000007</v>
      </c>
      <c r="F49" s="35">
        <v>2.8000000000000003</v>
      </c>
      <c r="G49" s="35">
        <v>1.4000000000000001</v>
      </c>
      <c r="H49" s="37">
        <v>1.2000000000000002</v>
      </c>
      <c r="I49" s="35">
        <v>366.90000000000003</v>
      </c>
      <c r="J49" s="35">
        <v>300.90000000000003</v>
      </c>
      <c r="K49" s="61">
        <v>19</v>
      </c>
      <c r="L49" s="61">
        <v>3</v>
      </c>
      <c r="M49" s="61">
        <v>10</v>
      </c>
      <c r="N49" s="61">
        <v>0.60000000000000009</v>
      </c>
      <c r="O49" s="62">
        <v>6</v>
      </c>
      <c r="P49" s="10">
        <v>0.6145424592879698</v>
      </c>
      <c r="Q49" s="10">
        <f t="shared" si="22"/>
        <v>-19.600000000000001</v>
      </c>
      <c r="R49" s="10">
        <f t="shared" si="23"/>
        <v>15</v>
      </c>
      <c r="S49" s="10">
        <v>5</v>
      </c>
      <c r="T49" s="10">
        <f t="shared" si="24"/>
        <v>0.60000000000000009</v>
      </c>
      <c r="U49" s="10">
        <f t="shared" si="25"/>
        <v>3</v>
      </c>
      <c r="V49" s="10">
        <f t="shared" si="26"/>
        <v>10</v>
      </c>
      <c r="W49" s="10">
        <f t="shared" si="27"/>
        <v>2</v>
      </c>
      <c r="X49" s="10">
        <f t="shared" si="28"/>
        <v>-19.3</v>
      </c>
      <c r="Y49" s="10">
        <f t="shared" si="20"/>
        <v>18</v>
      </c>
      <c r="Z49" s="10">
        <f t="shared" si="21"/>
        <v>15</v>
      </c>
      <c r="AA49" s="36">
        <f t="shared" si="7"/>
        <v>94</v>
      </c>
      <c r="AB49" s="10">
        <v>2.7027049999999999</v>
      </c>
      <c r="AC49" s="10">
        <v>5.858676</v>
      </c>
      <c r="AD49" s="10">
        <v>2.7470669999999999</v>
      </c>
      <c r="AE49" s="10">
        <v>1.375086</v>
      </c>
      <c r="AF49" s="39">
        <f t="shared" si="8"/>
        <v>11.6</v>
      </c>
      <c r="AG49" s="1">
        <f t="shared" si="9"/>
        <v>6.4</v>
      </c>
      <c r="AH49" s="35">
        <f t="shared" si="29"/>
        <v>2.8000000000000003</v>
      </c>
      <c r="AI49" s="35">
        <f t="shared" si="29"/>
        <v>5.8000000000000007</v>
      </c>
      <c r="AJ49" s="35">
        <f t="shared" si="29"/>
        <v>2.8000000000000003</v>
      </c>
      <c r="AK49" s="35">
        <f t="shared" si="29"/>
        <v>1.4000000000000001</v>
      </c>
      <c r="AL49" s="37">
        <f t="shared" si="30"/>
        <v>1.2000000000000002</v>
      </c>
      <c r="AM49" s="10">
        <v>93.845560000000006</v>
      </c>
      <c r="AN49" s="10">
        <v>27.888459999999998</v>
      </c>
      <c r="AO49" s="37" t="e">
        <f>ROUNDUP(#REF!/10,2)</f>
        <v>#REF!</v>
      </c>
      <c r="AP49" s="37" t="e">
        <f t="shared" si="12"/>
        <v>#REF!</v>
      </c>
      <c r="AQ49" s="37" t="s">
        <v>35</v>
      </c>
      <c r="AR49" s="37"/>
      <c r="AS49" s="37"/>
      <c r="AT49" s="37"/>
      <c r="AU49" s="10">
        <v>96.7</v>
      </c>
      <c r="AV49" s="10">
        <v>-42</v>
      </c>
      <c r="AW49" s="10">
        <v>42.5</v>
      </c>
      <c r="AX49" s="10">
        <v>44.1</v>
      </c>
      <c r="AY49" s="40">
        <f t="shared" si="31"/>
        <v>326055.50182640285</v>
      </c>
      <c r="AZ49" s="23">
        <f t="shared" si="32"/>
        <v>0</v>
      </c>
      <c r="BA49" s="10" t="e">
        <f>#REF!*AI49*AH49*AJ49*AS49</f>
        <v>#REF!</v>
      </c>
      <c r="BB49" s="10" t="e">
        <f t="shared" si="15"/>
        <v>#REF!</v>
      </c>
      <c r="BC49" s="10" t="e">
        <f>(1-#REF!)*AH49*AI49*AJ49</f>
        <v>#REF!</v>
      </c>
      <c r="BD49" s="41" t="e">
        <f>MROUND(#REF!,0.1)/5</f>
        <v>#REF!</v>
      </c>
      <c r="BE49" s="38">
        <v>0</v>
      </c>
      <c r="BF49" s="42" t="e">
        <f t="shared" si="16"/>
        <v>#REF!</v>
      </c>
      <c r="BG49" s="43">
        <f t="shared" si="33"/>
        <v>2.8000000000000003</v>
      </c>
      <c r="BH49" s="43">
        <f t="shared" si="34"/>
        <v>1.2000000000000002</v>
      </c>
      <c r="BI49" s="43" t="e">
        <f>CEILING((1-#REF!)*AJ49,0.2)</f>
        <v>#REF!</v>
      </c>
      <c r="BJ49" s="44" t="e">
        <f t="shared" si="19"/>
        <v>#REF!</v>
      </c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38">
        <v>69</v>
      </c>
      <c r="BV49" s="19">
        <v>0.1390757</v>
      </c>
      <c r="BW49" s="19">
        <v>0.14075936</v>
      </c>
      <c r="BX49" s="19">
        <v>0.18873425999999999</v>
      </c>
      <c r="BY49" s="19">
        <v>0.18584639</v>
      </c>
      <c r="BZ49" s="19">
        <v>0.18670174</v>
      </c>
      <c r="CA49" s="19">
        <v>0.19608444999999999</v>
      </c>
      <c r="CB49" s="19">
        <v>0.13736113999999999</v>
      </c>
      <c r="CC49" s="19">
        <v>0.1402352</v>
      </c>
      <c r="CD49" s="19">
        <v>0.18904865000000001</v>
      </c>
      <c r="CE49" s="19">
        <v>0.79614841999999997</v>
      </c>
      <c r="CF49" s="19">
        <v>0.77216523999999997</v>
      </c>
      <c r="CG49" s="19">
        <v>0.70432459999999997</v>
      </c>
      <c r="CH49" s="19">
        <v>0.90230787000000001</v>
      </c>
      <c r="CI49" s="19">
        <v>0.87742788000000005</v>
      </c>
      <c r="CJ49" s="19">
        <v>0.79936677</v>
      </c>
      <c r="CK49" s="19">
        <v>0.81021273000000005</v>
      </c>
      <c r="CL49" s="19">
        <v>0.79132974</v>
      </c>
      <c r="CM49" s="19">
        <v>0.73065161999999995</v>
      </c>
      <c r="CN49" s="19">
        <v>0.46878183000000001</v>
      </c>
      <c r="CO49" s="19">
        <v>0.46216813000000001</v>
      </c>
      <c r="CP49" s="19">
        <v>0.42908375999999998</v>
      </c>
      <c r="CQ49" s="19">
        <v>0.33795586</v>
      </c>
      <c r="CR49" s="19">
        <v>0.31300291000000002</v>
      </c>
      <c r="CS49" s="19">
        <v>0.33154728999999999</v>
      </c>
      <c r="CT49" s="19">
        <v>0.35821918000000003</v>
      </c>
      <c r="CU49" s="19">
        <v>0.35702333000000003</v>
      </c>
      <c r="CV49" s="19">
        <v>0.34812140000000003</v>
      </c>
    </row>
    <row r="50" spans="1:100" s="13" customFormat="1" x14ac:dyDescent="0.35">
      <c r="A50" s="10">
        <v>18</v>
      </c>
      <c r="B50" s="35">
        <v>33.700000000000003</v>
      </c>
      <c r="C50" s="36">
        <v>0.51051099999999994</v>
      </c>
      <c r="D50" s="35">
        <v>2.6</v>
      </c>
      <c r="E50" s="35">
        <v>7.4</v>
      </c>
      <c r="F50" s="35">
        <v>1.4000000000000001</v>
      </c>
      <c r="G50" s="35">
        <v>1.6</v>
      </c>
      <c r="H50" s="37">
        <v>0.8</v>
      </c>
      <c r="I50" s="35">
        <v>325.10000000000002</v>
      </c>
      <c r="J50" s="35">
        <v>364.8</v>
      </c>
      <c r="K50" s="61">
        <v>18</v>
      </c>
      <c r="L50" s="61">
        <v>3</v>
      </c>
      <c r="M50" s="61">
        <v>10</v>
      </c>
      <c r="N50" s="61">
        <v>1.4000000000000001</v>
      </c>
      <c r="O50" s="62">
        <v>5</v>
      </c>
      <c r="P50" s="10">
        <v>1.3300976678365393</v>
      </c>
      <c r="Q50" s="10">
        <f t="shared" si="22"/>
        <v>-19.399999999999999</v>
      </c>
      <c r="R50" s="10">
        <f t="shared" si="23"/>
        <v>14.6</v>
      </c>
      <c r="S50" s="10">
        <v>5</v>
      </c>
      <c r="T50" s="10">
        <f t="shared" si="24"/>
        <v>1.4000000000000001</v>
      </c>
      <c r="U50" s="10">
        <f t="shared" si="25"/>
        <v>3</v>
      </c>
      <c r="V50" s="10">
        <f t="shared" si="26"/>
        <v>10</v>
      </c>
      <c r="W50" s="10">
        <f t="shared" si="27"/>
        <v>1.6</v>
      </c>
      <c r="X50" s="10">
        <f t="shared" si="28"/>
        <v>-18.7</v>
      </c>
      <c r="Y50" s="10">
        <f t="shared" si="20"/>
        <v>17.600000000000001</v>
      </c>
      <c r="Z50" s="10">
        <f t="shared" si="21"/>
        <v>15</v>
      </c>
      <c r="AA50" s="36">
        <f t="shared" si="7"/>
        <v>52</v>
      </c>
      <c r="AB50" s="10">
        <v>2.5663740000000002</v>
      </c>
      <c r="AC50" s="10">
        <v>7.3732569999999997</v>
      </c>
      <c r="AD50" s="10">
        <v>1.4154150000000001</v>
      </c>
      <c r="AE50" s="10">
        <v>1.560576</v>
      </c>
      <c r="AF50" s="39">
        <f t="shared" si="8"/>
        <v>10.8</v>
      </c>
      <c r="AG50" s="1">
        <f t="shared" si="9"/>
        <v>6.6</v>
      </c>
      <c r="AH50" s="35">
        <f t="shared" si="29"/>
        <v>2.6</v>
      </c>
      <c r="AI50" s="35">
        <f t="shared" si="29"/>
        <v>7.4</v>
      </c>
      <c r="AJ50" s="35">
        <f t="shared" si="29"/>
        <v>1.4000000000000001</v>
      </c>
      <c r="AK50" s="35">
        <f t="shared" si="29"/>
        <v>1.6</v>
      </c>
      <c r="AL50" s="37">
        <f t="shared" si="30"/>
        <v>0.8</v>
      </c>
      <c r="AM50" s="10">
        <v>52.05735</v>
      </c>
      <c r="AN50" s="10">
        <v>91.749489999999994</v>
      </c>
      <c r="AO50" s="37" t="e">
        <f>ROUNDUP(#REF!/10,2)</f>
        <v>#REF!</v>
      </c>
      <c r="AP50" s="37" t="e">
        <f t="shared" si="12"/>
        <v>#REF!</v>
      </c>
      <c r="AQ50" s="37" t="s">
        <v>34</v>
      </c>
      <c r="AR50" s="37">
        <v>5189</v>
      </c>
      <c r="AS50" s="37">
        <v>358.39</v>
      </c>
      <c r="AT50" s="37">
        <v>13.97</v>
      </c>
      <c r="AU50" s="10">
        <v>96.7</v>
      </c>
      <c r="AV50" s="10">
        <v>-42</v>
      </c>
      <c r="AW50" s="10">
        <v>42.5</v>
      </c>
      <c r="AX50" s="10">
        <v>44.1</v>
      </c>
      <c r="AY50" s="40">
        <f t="shared" si="31"/>
        <v>118992.11706739455</v>
      </c>
      <c r="AZ50" s="23">
        <f t="shared" si="32"/>
        <v>0.99998907299860296</v>
      </c>
      <c r="BA50" s="10" t="e">
        <f>#REF!*AI50*AH50*AJ50*AS50</f>
        <v>#REF!</v>
      </c>
      <c r="BB50" s="10" t="e">
        <f t="shared" si="15"/>
        <v>#REF!</v>
      </c>
      <c r="BC50" s="10" t="e">
        <f>(1-#REF!)*AH50*AI50*AJ50</f>
        <v>#REF!</v>
      </c>
      <c r="BD50" s="41" t="e">
        <f>MROUND(#REF!,0.1)/5</f>
        <v>#REF!</v>
      </c>
      <c r="BE50" s="38">
        <v>15</v>
      </c>
      <c r="BF50" s="42" t="e">
        <f t="shared" si="16"/>
        <v>#REF!</v>
      </c>
      <c r="BG50" s="43">
        <f t="shared" si="33"/>
        <v>1.4000000000000001</v>
      </c>
      <c r="BH50" s="43">
        <f t="shared" si="34"/>
        <v>0.8</v>
      </c>
      <c r="BI50" s="43" t="e">
        <f>CEILING((1-#REF!)*AJ50,0.2)</f>
        <v>#REF!</v>
      </c>
      <c r="BJ50" s="44" t="e">
        <f t="shared" si="19"/>
        <v>#REF!</v>
      </c>
      <c r="BK50" s="45">
        <v>0.48067472884416435</v>
      </c>
      <c r="BL50" s="10">
        <f>(BK50+AH50)*(BK50+AI50)*((1/3)*BK50+AJ50)</f>
        <v>37.8788212637185</v>
      </c>
      <c r="BM50" s="46">
        <f>MROUND((BK50+AH50),0.2)</f>
        <v>3</v>
      </c>
      <c r="BN50" s="46">
        <f>MROUND((BK50+AI50),0.2)</f>
        <v>7.8000000000000007</v>
      </c>
      <c r="BO50" s="46" t="e">
        <f>IF(MROUND(((1/3)*BK50+BG50),0.2)*BN50*BM50/BJ50&gt;1.05,MROUND(((1/3)*BK50+BG50),0.2)-0.2,MROUND(((1/3)*BK50+BG50),0.2))</f>
        <v>#REF!</v>
      </c>
      <c r="BP50" s="45" t="e">
        <f>BM50*BN50*BO50</f>
        <v>#REF!</v>
      </c>
      <c r="BQ50" s="10" t="e">
        <f>IF(BI50&lt;BO50,TRUE, FALSE)</f>
        <v>#REF!</v>
      </c>
      <c r="BR50" s="45" t="e">
        <f>IF(BC50&lt;BI50*BM50*BN50,TRUE, FALSE)</f>
        <v>#REF!</v>
      </c>
      <c r="BS50" s="10">
        <f>AA50</f>
        <v>52</v>
      </c>
      <c r="BT50" s="44" t="e">
        <f>BB50/BC50</f>
        <v>#REF!</v>
      </c>
      <c r="BU50" s="38">
        <v>18</v>
      </c>
      <c r="BV50" s="19">
        <v>0.14758937</v>
      </c>
      <c r="BW50" s="19">
        <v>0.15006083000000001</v>
      </c>
      <c r="BX50" s="19">
        <v>0.18929844000000001</v>
      </c>
      <c r="BY50" s="19">
        <v>0.21256438999999999</v>
      </c>
      <c r="BZ50" s="19">
        <v>0.21509882999999999</v>
      </c>
      <c r="CA50" s="19">
        <v>0.22524374999999999</v>
      </c>
      <c r="CB50" s="19">
        <v>0.14118198000000001</v>
      </c>
      <c r="CC50" s="19">
        <v>0.14351121999999999</v>
      </c>
      <c r="CD50" s="19">
        <v>0.19145106000000001</v>
      </c>
      <c r="CE50" s="19">
        <v>0.97567576</v>
      </c>
      <c r="CF50" s="19">
        <v>0.94730734999999999</v>
      </c>
      <c r="CG50" s="19">
        <v>0.85367799</v>
      </c>
      <c r="CH50" s="19">
        <v>1.0942794</v>
      </c>
      <c r="CI50" s="19">
        <v>1.0653961999999999</v>
      </c>
      <c r="CJ50" s="19">
        <v>0.96212297999999996</v>
      </c>
      <c r="CK50" s="19">
        <v>0.97524648999999997</v>
      </c>
      <c r="CL50" s="19">
        <v>0.95470982999999998</v>
      </c>
      <c r="CM50" s="19">
        <v>0.87516147</v>
      </c>
      <c r="CN50" s="19">
        <v>0.53921251999999997</v>
      </c>
      <c r="CO50" s="19">
        <v>0.53186904999999995</v>
      </c>
      <c r="CP50" s="19">
        <v>0.47895882000000001</v>
      </c>
      <c r="CQ50" s="19">
        <v>0.37462536000000002</v>
      </c>
      <c r="CR50" s="19">
        <v>0.33006477000000001</v>
      </c>
      <c r="CS50" s="19">
        <v>0.37124564999999998</v>
      </c>
      <c r="CT50" s="19">
        <v>0.40918072999999999</v>
      </c>
      <c r="CU50" s="19">
        <v>0.40602449000000002</v>
      </c>
      <c r="CV50" s="19">
        <v>0.38626441</v>
      </c>
    </row>
    <row r="51" spans="1:100" s="13" customFormat="1" x14ac:dyDescent="0.35">
      <c r="A51" s="10">
        <v>149</v>
      </c>
      <c r="B51" s="35">
        <v>17.8</v>
      </c>
      <c r="C51" s="36">
        <v>0.20653549999999998</v>
      </c>
      <c r="D51" s="35">
        <v>2.4000000000000004</v>
      </c>
      <c r="E51" s="35">
        <v>4.6000000000000005</v>
      </c>
      <c r="F51" s="35">
        <v>2.6</v>
      </c>
      <c r="G51" s="35">
        <v>1.2000000000000002</v>
      </c>
      <c r="H51" s="37">
        <v>2.2000000000000002</v>
      </c>
      <c r="I51" s="35">
        <v>325</v>
      </c>
      <c r="J51" s="35">
        <v>340.3</v>
      </c>
      <c r="K51" s="61">
        <v>7</v>
      </c>
      <c r="L51" s="61">
        <v>8</v>
      </c>
      <c r="M51" s="61">
        <v>11</v>
      </c>
      <c r="N51" s="61">
        <v>1</v>
      </c>
      <c r="O51" s="62">
        <v>7</v>
      </c>
      <c r="P51" s="10">
        <v>1.0263072286263406</v>
      </c>
      <c r="Q51" s="10">
        <f t="shared" si="22"/>
        <v>-8</v>
      </c>
      <c r="R51" s="10">
        <f t="shared" si="23"/>
        <v>11.3</v>
      </c>
      <c r="S51" s="10">
        <v>5</v>
      </c>
      <c r="T51" s="10">
        <f t="shared" si="24"/>
        <v>1</v>
      </c>
      <c r="U51" s="10">
        <f t="shared" si="25"/>
        <v>8</v>
      </c>
      <c r="V51" s="10">
        <f t="shared" si="26"/>
        <v>11</v>
      </c>
      <c r="W51" s="10">
        <f t="shared" si="27"/>
        <v>0.8</v>
      </c>
      <c r="X51" s="10">
        <f t="shared" si="28"/>
        <v>-7.5</v>
      </c>
      <c r="Y51" s="10">
        <f t="shared" si="20"/>
        <v>19.3</v>
      </c>
      <c r="Z51" s="10">
        <f t="shared" si="21"/>
        <v>16</v>
      </c>
      <c r="AA51" s="36">
        <f t="shared" si="7"/>
        <v>52</v>
      </c>
      <c r="AB51" s="10">
        <v>2.4817779999999998</v>
      </c>
      <c r="AC51" s="10">
        <v>4.5109909999999998</v>
      </c>
      <c r="AD51" s="10">
        <v>2.6265710000000002</v>
      </c>
      <c r="AE51" s="10">
        <v>1.19611</v>
      </c>
      <c r="AF51" s="39">
        <f t="shared" si="8"/>
        <v>12.2</v>
      </c>
      <c r="AG51" s="1">
        <f t="shared" si="9"/>
        <v>6.2</v>
      </c>
      <c r="AH51" s="35">
        <f t="shared" si="29"/>
        <v>2.4000000000000004</v>
      </c>
      <c r="AI51" s="35">
        <f t="shared" si="29"/>
        <v>4.6000000000000005</v>
      </c>
      <c r="AJ51" s="35">
        <f t="shared" si="29"/>
        <v>2.6</v>
      </c>
      <c r="AK51" s="35">
        <f t="shared" si="29"/>
        <v>1.2000000000000002</v>
      </c>
      <c r="AL51" s="37">
        <f t="shared" si="30"/>
        <v>2.2000000000000002</v>
      </c>
      <c r="AM51" s="10">
        <v>51.919229999999999</v>
      </c>
      <c r="AN51" s="10">
        <v>67.287549999999996</v>
      </c>
      <c r="AO51" s="37" t="e">
        <f>ROUNDUP(#REF!/10,2)</f>
        <v>#REF!</v>
      </c>
      <c r="AP51" s="37" t="e">
        <f t="shared" si="12"/>
        <v>#REF!</v>
      </c>
      <c r="AQ51" s="37" t="s">
        <v>34</v>
      </c>
      <c r="AR51" s="37">
        <v>3126.6</v>
      </c>
      <c r="AS51" s="37">
        <v>445.37</v>
      </c>
      <c r="AT51" s="37">
        <v>7.97</v>
      </c>
      <c r="AU51" s="10">
        <v>96.7</v>
      </c>
      <c r="AV51" s="10">
        <v>-42</v>
      </c>
      <c r="AW51" s="10">
        <v>42.5</v>
      </c>
      <c r="AX51" s="10">
        <v>44.1</v>
      </c>
      <c r="AY51" s="40">
        <f t="shared" si="31"/>
        <v>235458.68483021669</v>
      </c>
      <c r="AZ51" s="23">
        <f t="shared" si="32"/>
        <v>0.8843278391450341</v>
      </c>
      <c r="BA51" s="10" t="e">
        <f>#REF!*AI51*AH51*AJ51*AS51</f>
        <v>#REF!</v>
      </c>
      <c r="BB51" s="10" t="e">
        <f t="shared" si="15"/>
        <v>#REF!</v>
      </c>
      <c r="BC51" s="10" t="e">
        <f>(1-#REF!)*AH51*AI51*AJ51</f>
        <v>#REF!</v>
      </c>
      <c r="BD51" s="41" t="e">
        <f>MROUND(#REF!,0.1)/5</f>
        <v>#REF!</v>
      </c>
      <c r="BE51" s="38">
        <v>4.7</v>
      </c>
      <c r="BF51" s="42" t="e">
        <f t="shared" si="16"/>
        <v>#REF!</v>
      </c>
      <c r="BG51" s="43">
        <f t="shared" si="33"/>
        <v>2.6</v>
      </c>
      <c r="BH51" s="43">
        <f t="shared" si="34"/>
        <v>2.2000000000000002</v>
      </c>
      <c r="BI51" s="43" t="e">
        <f>CEILING((1-#REF!)*AJ51,0.2)</f>
        <v>#REF!</v>
      </c>
      <c r="BJ51" s="44" t="e">
        <f t="shared" si="19"/>
        <v>#REF!</v>
      </c>
      <c r="BK51" s="45">
        <v>0.58586279903448923</v>
      </c>
      <c r="BL51" s="10">
        <f>(BK51+AH51)*(BK51+AI51)*((1/3)*BK51+AJ51)</f>
        <v>43.283001373485078</v>
      </c>
      <c r="BM51" s="46">
        <f>MROUND((BK51+AH51),0.2)</f>
        <v>3</v>
      </c>
      <c r="BN51" s="46">
        <f>MROUND((BK51+AI51),0.2)</f>
        <v>5.2</v>
      </c>
      <c r="BO51" s="46" t="e">
        <f>IF(MROUND(((1/3)*BK51+BG51),0.2)*BN51*BM51/BJ51&gt;1.05,MROUND(((1/3)*BK51+BG51),0.2)-0.2,MROUND(((1/3)*BK51+BG51),0.2))</f>
        <v>#REF!</v>
      </c>
      <c r="BP51" s="45" t="e">
        <f>BM51*BN51*BO51</f>
        <v>#REF!</v>
      </c>
      <c r="BQ51" s="10" t="e">
        <f>IF(BI51&lt;BO51,TRUE, FALSE)</f>
        <v>#REF!</v>
      </c>
      <c r="BR51" s="45" t="e">
        <f>IF(BC51&lt;BI51*BM51*BN51,TRUE, FALSE)</f>
        <v>#REF!</v>
      </c>
      <c r="BS51" s="10">
        <f>AA51</f>
        <v>52</v>
      </c>
      <c r="BT51" s="44" t="e">
        <f>BB51/BC51</f>
        <v>#REF!</v>
      </c>
      <c r="BU51" s="38">
        <v>149</v>
      </c>
      <c r="BV51" s="19">
        <v>0.34300160000000002</v>
      </c>
      <c r="BW51" s="19">
        <v>0.28240764000000002</v>
      </c>
      <c r="BX51" s="19">
        <v>0.32561361999999999</v>
      </c>
      <c r="BY51" s="19">
        <v>0.31457415</v>
      </c>
      <c r="BZ51" s="19">
        <v>0.30563727000000002</v>
      </c>
      <c r="CA51" s="19">
        <v>0.21064605</v>
      </c>
      <c r="CB51" s="19">
        <v>0.15994996</v>
      </c>
      <c r="CC51" s="19">
        <v>0.15826467999999999</v>
      </c>
      <c r="CD51" s="19">
        <v>0.20954191999999999</v>
      </c>
      <c r="CE51" s="19">
        <v>5.5717068000000003</v>
      </c>
      <c r="CF51" s="19">
        <v>1.9605724</v>
      </c>
      <c r="CG51" s="19">
        <v>1.9257355</v>
      </c>
      <c r="CH51" s="19">
        <v>4.1965136999999997</v>
      </c>
      <c r="CI51" s="19">
        <v>1.6489992</v>
      </c>
      <c r="CJ51" s="19">
        <v>1.2086870999999999</v>
      </c>
      <c r="CK51" s="19">
        <v>2.6451259</v>
      </c>
      <c r="CL51" s="19">
        <v>1.0778409</v>
      </c>
      <c r="CM51" s="19">
        <v>1.0573716</v>
      </c>
      <c r="CN51" s="19">
        <v>2.2471589999999999</v>
      </c>
      <c r="CO51" s="19">
        <v>1.2283822</v>
      </c>
      <c r="CP51" s="19">
        <v>1.0387322999999999</v>
      </c>
      <c r="CQ51" s="19">
        <v>0.59298401999999995</v>
      </c>
      <c r="CR51" s="19">
        <v>0.31636196</v>
      </c>
      <c r="CS51" s="19">
        <v>0.37084215999999998</v>
      </c>
      <c r="CT51" s="19">
        <v>0.62172097000000004</v>
      </c>
      <c r="CU51" s="19">
        <v>0.34506312</v>
      </c>
      <c r="CV51" s="19">
        <v>0.38656499999999999</v>
      </c>
    </row>
    <row r="52" spans="1:100" s="14" customFormat="1" x14ac:dyDescent="0.35">
      <c r="A52" s="10">
        <v>219</v>
      </c>
      <c r="B52" s="35">
        <v>23.700000000000003</v>
      </c>
      <c r="C52" s="36">
        <v>0.26035399999999997</v>
      </c>
      <c r="D52" s="35">
        <v>2.4000000000000004</v>
      </c>
      <c r="E52" s="35">
        <v>3.8000000000000003</v>
      </c>
      <c r="F52" s="35">
        <v>3</v>
      </c>
      <c r="G52" s="35">
        <v>2</v>
      </c>
      <c r="H52" s="37">
        <v>2.2000000000000002</v>
      </c>
      <c r="I52" s="35">
        <v>351.3</v>
      </c>
      <c r="J52" s="35">
        <v>314</v>
      </c>
      <c r="K52" s="61">
        <v>17</v>
      </c>
      <c r="L52" s="61">
        <v>6</v>
      </c>
      <c r="M52" s="61">
        <v>9</v>
      </c>
      <c r="N52" s="61">
        <v>1.6</v>
      </c>
      <c r="O52" s="62">
        <v>15</v>
      </c>
      <c r="P52" s="10">
        <v>1.6428074575386766</v>
      </c>
      <c r="Q52" s="10">
        <f t="shared" si="22"/>
        <v>-18.600000000000001</v>
      </c>
      <c r="R52" s="10">
        <f t="shared" si="23"/>
        <v>16.100000000000001</v>
      </c>
      <c r="S52" s="10">
        <v>5</v>
      </c>
      <c r="T52" s="10">
        <f t="shared" si="24"/>
        <v>1.6</v>
      </c>
      <c r="U52" s="10">
        <f t="shared" si="25"/>
        <v>6</v>
      </c>
      <c r="V52" s="10">
        <f t="shared" si="26"/>
        <v>9</v>
      </c>
      <c r="W52" s="10">
        <f t="shared" si="27"/>
        <v>4.6000000000000005</v>
      </c>
      <c r="X52" s="10">
        <f t="shared" si="28"/>
        <v>-17.8</v>
      </c>
      <c r="Y52" s="10">
        <f t="shared" si="20"/>
        <v>22.1</v>
      </c>
      <c r="Z52" s="10">
        <f t="shared" si="21"/>
        <v>14</v>
      </c>
      <c r="AA52" s="36">
        <f t="shared" si="7"/>
        <v>78</v>
      </c>
      <c r="AB52" s="10">
        <v>2.3731339999999999</v>
      </c>
      <c r="AC52" s="10">
        <v>3.7720150000000001</v>
      </c>
      <c r="AD52" s="10">
        <v>2.985941</v>
      </c>
      <c r="AE52" s="10">
        <v>1.998723</v>
      </c>
      <c r="AF52" s="39">
        <f t="shared" si="8"/>
        <v>12.6</v>
      </c>
      <c r="AG52" s="1">
        <f t="shared" si="9"/>
        <v>7</v>
      </c>
      <c r="AH52" s="35">
        <f t="shared" si="29"/>
        <v>2.4000000000000004</v>
      </c>
      <c r="AI52" s="35">
        <f t="shared" si="29"/>
        <v>3.8000000000000003</v>
      </c>
      <c r="AJ52" s="35">
        <f t="shared" si="29"/>
        <v>3</v>
      </c>
      <c r="AK52" s="35">
        <f t="shared" si="29"/>
        <v>2</v>
      </c>
      <c r="AL52" s="37">
        <f t="shared" si="30"/>
        <v>2.2000000000000002</v>
      </c>
      <c r="AM52" s="10">
        <v>78.242909999999995</v>
      </c>
      <c r="AN52" s="10">
        <v>40.901629999999997</v>
      </c>
      <c r="AO52" s="37" t="e">
        <f>ROUNDUP(#REF!/10,2)</f>
        <v>#REF!</v>
      </c>
      <c r="AP52" s="37" t="e">
        <f t="shared" si="12"/>
        <v>#REF!</v>
      </c>
      <c r="AQ52" s="37" t="s">
        <v>35</v>
      </c>
      <c r="AR52" s="37"/>
      <c r="AS52" s="37"/>
      <c r="AT52" s="37"/>
      <c r="AU52" s="10">
        <v>96.7</v>
      </c>
      <c r="AV52" s="10">
        <v>-42</v>
      </c>
      <c r="AW52" s="10">
        <v>42.5</v>
      </c>
      <c r="AX52" s="10">
        <v>44.1</v>
      </c>
      <c r="AY52" s="40">
        <f t="shared" si="31"/>
        <v>300900.77258146473</v>
      </c>
      <c r="AZ52" s="23">
        <f t="shared" si="32"/>
        <v>0</v>
      </c>
      <c r="BA52" s="10" t="e">
        <f>#REF!*AI52*AH52*AJ52*AS52</f>
        <v>#REF!</v>
      </c>
      <c r="BB52" s="10" t="e">
        <f t="shared" si="15"/>
        <v>#REF!</v>
      </c>
      <c r="BC52" s="10" t="e">
        <f>(1-#REF!)*AH52*AI52*AJ52</f>
        <v>#REF!</v>
      </c>
      <c r="BD52" s="41" t="e">
        <f>MROUND(#REF!,0.1)/5</f>
        <v>#REF!</v>
      </c>
      <c r="BE52" s="38">
        <v>0</v>
      </c>
      <c r="BF52" s="42" t="e">
        <f t="shared" si="16"/>
        <v>#REF!</v>
      </c>
      <c r="BG52" s="43">
        <f t="shared" si="33"/>
        <v>3</v>
      </c>
      <c r="BH52" s="43">
        <f t="shared" si="34"/>
        <v>2.2000000000000002</v>
      </c>
      <c r="BI52" s="43" t="e">
        <f>CEILING((1-#REF!)*AJ52,0.2)</f>
        <v>#REF!</v>
      </c>
      <c r="BJ52" s="44" t="e">
        <f t="shared" si="19"/>
        <v>#REF!</v>
      </c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38">
        <v>219</v>
      </c>
      <c r="BV52" s="19">
        <v>0.13234841999999999</v>
      </c>
      <c r="BW52" s="19">
        <v>0.12892529</v>
      </c>
      <c r="BX52" s="19">
        <v>0.13409441999999999</v>
      </c>
      <c r="BY52" s="19">
        <v>0.12373505999999999</v>
      </c>
      <c r="BZ52" s="19">
        <v>0.12368050999999999</v>
      </c>
      <c r="CA52" s="19">
        <v>8.4805138000000002E-2</v>
      </c>
      <c r="CB52" s="19">
        <v>8.7731413999999994E-2</v>
      </c>
      <c r="CC52" s="19">
        <v>8.7018928999999995E-2</v>
      </c>
      <c r="CD52" s="19">
        <v>0.13227464</v>
      </c>
      <c r="CE52" s="19">
        <v>0.79044466999999996</v>
      </c>
      <c r="CF52" s="19">
        <v>0.69975388000000005</v>
      </c>
      <c r="CG52" s="19">
        <v>0.37442725999999998</v>
      </c>
      <c r="CH52" s="19">
        <v>0.88280177000000004</v>
      </c>
      <c r="CI52" s="19">
        <v>0.80657321000000004</v>
      </c>
      <c r="CJ52" s="19">
        <v>0.41765094000000003</v>
      </c>
      <c r="CK52" s="19">
        <v>0.80418818999999997</v>
      </c>
      <c r="CL52" s="19">
        <v>0.75883162000000004</v>
      </c>
      <c r="CM52" s="19">
        <v>0.39075848000000002</v>
      </c>
      <c r="CN52" s="19">
        <v>0.42987229999999998</v>
      </c>
      <c r="CO52" s="19">
        <v>0.39678970000000002</v>
      </c>
      <c r="CP52" s="19">
        <v>0.24576846999999999</v>
      </c>
      <c r="CQ52" s="19">
        <v>0.19315537999999999</v>
      </c>
      <c r="CR52" s="19">
        <v>0.1847627</v>
      </c>
      <c r="CS52" s="19">
        <v>0.20743468000000001</v>
      </c>
      <c r="CT52" s="19">
        <v>0.27091008</v>
      </c>
      <c r="CU52" s="19">
        <v>0.26324843999999997</v>
      </c>
      <c r="CV52" s="19">
        <v>0.21211667000000001</v>
      </c>
    </row>
    <row r="53" spans="1:100" s="14" customFormat="1" x14ac:dyDescent="0.35">
      <c r="A53" s="10">
        <v>216</v>
      </c>
      <c r="B53" s="35">
        <v>27.3</v>
      </c>
      <c r="C53" s="36">
        <v>0.43301319999999999</v>
      </c>
      <c r="D53" s="35">
        <v>3</v>
      </c>
      <c r="E53" s="35">
        <v>8</v>
      </c>
      <c r="F53" s="35">
        <v>2</v>
      </c>
      <c r="G53" s="35">
        <v>1.8</v>
      </c>
      <c r="H53" s="37">
        <v>1.2000000000000002</v>
      </c>
      <c r="I53" s="35">
        <v>302</v>
      </c>
      <c r="J53" s="35">
        <v>308.90000000000003</v>
      </c>
      <c r="K53" s="61">
        <v>9</v>
      </c>
      <c r="L53" s="61">
        <v>9</v>
      </c>
      <c r="M53" s="61">
        <v>4</v>
      </c>
      <c r="N53" s="61">
        <v>2.8000000000000003</v>
      </c>
      <c r="O53" s="62">
        <v>14</v>
      </c>
      <c r="P53" s="10">
        <v>2.7081034584144179</v>
      </c>
      <c r="Q53" s="10">
        <f t="shared" si="22"/>
        <v>-11.8</v>
      </c>
      <c r="R53" s="10">
        <f t="shared" si="23"/>
        <v>12.2</v>
      </c>
      <c r="S53" s="10">
        <v>5</v>
      </c>
      <c r="T53" s="10">
        <f t="shared" si="24"/>
        <v>2.8000000000000003</v>
      </c>
      <c r="U53" s="10">
        <f t="shared" si="25"/>
        <v>9</v>
      </c>
      <c r="V53" s="10">
        <f t="shared" si="26"/>
        <v>4</v>
      </c>
      <c r="W53" s="10">
        <f t="shared" si="27"/>
        <v>2.2000000000000002</v>
      </c>
      <c r="X53" s="10">
        <f t="shared" si="28"/>
        <v>-10.4</v>
      </c>
      <c r="Y53" s="10">
        <f t="shared" si="20"/>
        <v>21.2</v>
      </c>
      <c r="Z53" s="10">
        <f t="shared" si="21"/>
        <v>9</v>
      </c>
      <c r="AA53" s="36">
        <f t="shared" si="7"/>
        <v>29</v>
      </c>
      <c r="AB53" s="10">
        <v>2.9702470000000001</v>
      </c>
      <c r="AC53" s="10">
        <v>7.9650610000000004</v>
      </c>
      <c r="AD53" s="10">
        <v>2.0090870000000001</v>
      </c>
      <c r="AE53" s="10">
        <v>1.8846430000000001</v>
      </c>
      <c r="AF53" s="39">
        <f t="shared" si="8"/>
        <v>10.5</v>
      </c>
      <c r="AG53" s="1">
        <f t="shared" si="9"/>
        <v>6.8</v>
      </c>
      <c r="AH53" s="35">
        <f t="shared" si="29"/>
        <v>3</v>
      </c>
      <c r="AI53" s="35">
        <f t="shared" si="29"/>
        <v>8</v>
      </c>
      <c r="AJ53" s="35">
        <f t="shared" si="29"/>
        <v>2</v>
      </c>
      <c r="AK53" s="35">
        <f t="shared" si="29"/>
        <v>1.8</v>
      </c>
      <c r="AL53" s="37">
        <f t="shared" si="30"/>
        <v>1.2000000000000002</v>
      </c>
      <c r="AM53" s="10">
        <v>28.932300000000001</v>
      </c>
      <c r="AN53" s="10">
        <v>35.825270000000003</v>
      </c>
      <c r="AO53" s="37" t="e">
        <f>ROUNDUP(#REF!/10,2)</f>
        <v>#REF!</v>
      </c>
      <c r="AP53" s="37" t="e">
        <f t="shared" si="12"/>
        <v>#REF!</v>
      </c>
      <c r="AQ53" s="37" t="s">
        <v>35</v>
      </c>
      <c r="AR53" s="37"/>
      <c r="AS53" s="37"/>
      <c r="AT53" s="37"/>
      <c r="AU53" s="10">
        <v>96.7</v>
      </c>
      <c r="AV53" s="10">
        <v>-42</v>
      </c>
      <c r="AW53" s="10">
        <v>42.5</v>
      </c>
      <c r="AX53" s="10">
        <v>44.1</v>
      </c>
      <c r="AY53" s="40">
        <f t="shared" si="31"/>
        <v>311104.75782104331</v>
      </c>
      <c r="AZ53" s="23">
        <f t="shared" si="32"/>
        <v>0</v>
      </c>
      <c r="BA53" s="10" t="e">
        <f>#REF!*AI53*AH53*AJ53*AS53</f>
        <v>#REF!</v>
      </c>
      <c r="BB53" s="10" t="e">
        <f t="shared" si="15"/>
        <v>#REF!</v>
      </c>
      <c r="BC53" s="10" t="e">
        <f>(1-#REF!)*AH53*AI53*AJ53</f>
        <v>#REF!</v>
      </c>
      <c r="BD53" s="41" t="e">
        <f>MROUND(#REF!,0.1)/5</f>
        <v>#REF!</v>
      </c>
      <c r="BE53" s="38">
        <v>0</v>
      </c>
      <c r="BF53" s="42" t="e">
        <f t="shared" si="16"/>
        <v>#REF!</v>
      </c>
      <c r="BG53" s="43">
        <f t="shared" si="33"/>
        <v>2</v>
      </c>
      <c r="BH53" s="43">
        <f t="shared" si="34"/>
        <v>1.2000000000000002</v>
      </c>
      <c r="BI53" s="43" t="e">
        <f>CEILING((1-#REF!)*AJ53,0.2)</f>
        <v>#REF!</v>
      </c>
      <c r="BJ53" s="44" t="e">
        <f t="shared" si="19"/>
        <v>#REF!</v>
      </c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38">
        <v>216</v>
      </c>
      <c r="BV53" s="19">
        <v>0.26381356</v>
      </c>
      <c r="BW53" s="19">
        <v>0.26868361000000002</v>
      </c>
      <c r="BX53" s="19">
        <v>0.35371274000000003</v>
      </c>
      <c r="BY53" s="19">
        <v>0.43147342999999999</v>
      </c>
      <c r="BZ53" s="19">
        <v>0.32289182999999999</v>
      </c>
      <c r="CA53" s="19">
        <v>0.15188201000000001</v>
      </c>
      <c r="CB53" s="19">
        <v>0.21461131</v>
      </c>
      <c r="CC53" s="19">
        <v>0.16483997</v>
      </c>
      <c r="CD53" s="19">
        <v>0.22941524999999999</v>
      </c>
      <c r="CE53" s="19">
        <v>3.6773571999999999</v>
      </c>
      <c r="CF53" s="19">
        <v>3.4737605999999999</v>
      </c>
      <c r="CG53" s="19">
        <v>2.2671947000000001</v>
      </c>
      <c r="CH53" s="19">
        <v>2.8613772000000002</v>
      </c>
      <c r="CI53" s="19">
        <v>2.6675312999999998</v>
      </c>
      <c r="CJ53" s="19">
        <v>1.6424509</v>
      </c>
      <c r="CK53" s="19">
        <v>1.5634427</v>
      </c>
      <c r="CL53" s="19">
        <v>1.4674209</v>
      </c>
      <c r="CM53" s="19">
        <v>0.93417435999999998</v>
      </c>
      <c r="CN53" s="19">
        <v>1.3247377</v>
      </c>
      <c r="CO53" s="19">
        <v>1.3009725999999999</v>
      </c>
      <c r="CP53" s="19">
        <v>1.1571108000000001</v>
      </c>
      <c r="CQ53" s="19">
        <v>0.87729840999999997</v>
      </c>
      <c r="CR53" s="19">
        <v>0.52306014000000001</v>
      </c>
      <c r="CS53" s="19">
        <v>0.40859522999999998</v>
      </c>
      <c r="CT53" s="19">
        <v>0.37492964000000001</v>
      </c>
      <c r="CU53" s="19">
        <v>0.37129506000000001</v>
      </c>
      <c r="CV53" s="19">
        <v>0.39322080999999998</v>
      </c>
    </row>
    <row r="54" spans="1:100" s="14" customFormat="1" x14ac:dyDescent="0.35">
      <c r="A54" s="10">
        <v>343</v>
      </c>
      <c r="B54" s="35">
        <v>13.799999999999999</v>
      </c>
      <c r="C54" s="36">
        <v>0.19319439999999999</v>
      </c>
      <c r="D54" s="35">
        <v>2.6</v>
      </c>
      <c r="E54" s="35">
        <v>9.4</v>
      </c>
      <c r="F54" s="35">
        <v>2</v>
      </c>
      <c r="G54" s="35">
        <v>1</v>
      </c>
      <c r="H54" s="37">
        <v>1.8</v>
      </c>
      <c r="I54" s="35">
        <v>330.20000000000005</v>
      </c>
      <c r="J54" s="35">
        <v>339.20000000000005</v>
      </c>
      <c r="K54" s="61">
        <v>14</v>
      </c>
      <c r="L54" s="61">
        <v>4</v>
      </c>
      <c r="M54" s="61">
        <v>7</v>
      </c>
      <c r="N54" s="61">
        <v>2.6</v>
      </c>
      <c r="O54" s="62">
        <v>3</v>
      </c>
      <c r="P54" s="10">
        <v>2.6508647104169789</v>
      </c>
      <c r="Q54" s="10">
        <f t="shared" si="22"/>
        <v>-16.600000000000001</v>
      </c>
      <c r="R54" s="10">
        <f t="shared" si="23"/>
        <v>13.3</v>
      </c>
      <c r="S54" s="10">
        <v>5</v>
      </c>
      <c r="T54" s="10">
        <f t="shared" si="24"/>
        <v>2.6</v>
      </c>
      <c r="U54" s="10">
        <f t="shared" si="25"/>
        <v>4</v>
      </c>
      <c r="V54" s="10">
        <f t="shared" si="26"/>
        <v>7</v>
      </c>
      <c r="W54" s="10">
        <f t="shared" si="27"/>
        <v>0.8</v>
      </c>
      <c r="X54" s="10">
        <f t="shared" si="28"/>
        <v>-15.3</v>
      </c>
      <c r="Y54" s="10">
        <f t="shared" si="20"/>
        <v>17.3</v>
      </c>
      <c r="Z54" s="10">
        <f t="shared" si="21"/>
        <v>12</v>
      </c>
      <c r="AA54" s="36">
        <f t="shared" si="7"/>
        <v>57</v>
      </c>
      <c r="AB54" s="10">
        <v>2.6158709999999998</v>
      </c>
      <c r="AC54" s="10">
        <v>9.3734669999999998</v>
      </c>
      <c r="AD54" s="10">
        <v>2.018392</v>
      </c>
      <c r="AE54" s="10">
        <v>0.94168260000000004</v>
      </c>
      <c r="AF54" s="39">
        <f t="shared" si="8"/>
        <v>9.8000000000000007</v>
      </c>
      <c r="AG54" s="1">
        <f t="shared" si="9"/>
        <v>6</v>
      </c>
      <c r="AH54" s="35">
        <f t="shared" si="29"/>
        <v>2.6</v>
      </c>
      <c r="AI54" s="35">
        <f t="shared" si="29"/>
        <v>9.4</v>
      </c>
      <c r="AJ54" s="35">
        <f t="shared" si="29"/>
        <v>2</v>
      </c>
      <c r="AK54" s="35">
        <f t="shared" si="29"/>
        <v>1</v>
      </c>
      <c r="AL54" s="37">
        <f t="shared" si="30"/>
        <v>1.8</v>
      </c>
      <c r="AM54" s="10">
        <v>57.128950000000003</v>
      </c>
      <c r="AN54" s="10">
        <v>66.105130000000003</v>
      </c>
      <c r="AO54" s="37" t="e">
        <f>ROUNDUP(#REF!/10,2)</f>
        <v>#REF!</v>
      </c>
      <c r="AP54" s="37" t="e">
        <f t="shared" si="12"/>
        <v>#REF!</v>
      </c>
      <c r="AQ54" s="37" t="s">
        <v>34</v>
      </c>
      <c r="AR54" s="37">
        <v>2917.9</v>
      </c>
      <c r="AS54" s="37">
        <v>466.87</v>
      </c>
      <c r="AT54" s="37">
        <v>6.39</v>
      </c>
      <c r="AU54" s="10">
        <v>96.7</v>
      </c>
      <c r="AV54" s="10">
        <v>-42</v>
      </c>
      <c r="AW54" s="10">
        <v>42.5</v>
      </c>
      <c r="AX54" s="10">
        <v>44.1</v>
      </c>
      <c r="AY54" s="40">
        <f t="shared" si="31"/>
        <v>239040.05609378204</v>
      </c>
      <c r="AZ54" s="23">
        <f t="shared" si="32"/>
        <v>0.85709639576499863</v>
      </c>
      <c r="BA54" s="10" t="e">
        <f>#REF!*AI54*AH54*AJ54*AS54</f>
        <v>#REF!</v>
      </c>
      <c r="BB54" s="10" t="e">
        <f t="shared" si="15"/>
        <v>#REF!</v>
      </c>
      <c r="BC54" s="10" t="e">
        <f>(1-#REF!)*AH54*AI54*AJ54</f>
        <v>#REF!</v>
      </c>
      <c r="BD54" s="41" t="e">
        <f>MROUND(#REF!,0.1)/5</f>
        <v>#REF!</v>
      </c>
      <c r="BE54" s="38">
        <v>3.5</v>
      </c>
      <c r="BF54" s="42" t="e">
        <f t="shared" si="16"/>
        <v>#REF!</v>
      </c>
      <c r="BG54" s="43">
        <f t="shared" si="33"/>
        <v>2</v>
      </c>
      <c r="BH54" s="43">
        <f t="shared" si="34"/>
        <v>1.8</v>
      </c>
      <c r="BI54" s="43" t="e">
        <f>CEILING((1-#REF!)*AJ54,0.2)</f>
        <v>#REF!</v>
      </c>
      <c r="BJ54" s="44" t="e">
        <f t="shared" si="19"/>
        <v>#REF!</v>
      </c>
      <c r="BK54" s="45">
        <v>0.85202691682507825</v>
      </c>
      <c r="BL54" s="10">
        <f>(BK54+AH54)*(BK54+AI54)*((1/3)*BK54+AJ54)</f>
        <v>80.831700763818489</v>
      </c>
      <c r="BM54" s="46">
        <f>MROUND((BK54+AH54),0.2)</f>
        <v>3.4000000000000004</v>
      </c>
      <c r="BN54" s="46">
        <f>MROUND((BK54+AI54),0.2)</f>
        <v>10.200000000000001</v>
      </c>
      <c r="BO54" s="46" t="e">
        <f>IF(MROUND(((1/3)*BK54+BG54),0.2)*BN54*BM54/BJ54&gt;1.05,MROUND(((1/3)*BK54+BG54),0.2)-0.2,MROUND(((1/3)*BK54+BG54),0.2))</f>
        <v>#REF!</v>
      </c>
      <c r="BP54" s="45" t="e">
        <f>BM54*BN54*BO54</f>
        <v>#REF!</v>
      </c>
      <c r="BQ54" s="10" t="e">
        <f>IF(BI54&lt;BO54,TRUE, FALSE)</f>
        <v>#REF!</v>
      </c>
      <c r="BR54" s="45" t="e">
        <f>IF(BC54&lt;BI54*BM54*BN54,TRUE, FALSE)</f>
        <v>#REF!</v>
      </c>
      <c r="BS54" s="10">
        <f>AA54</f>
        <v>57</v>
      </c>
      <c r="BT54" s="44" t="e">
        <f>BB54/BC54</f>
        <v>#REF!</v>
      </c>
      <c r="BU54" s="38">
        <v>343</v>
      </c>
      <c r="BV54" s="19">
        <v>0.20466434999999999</v>
      </c>
      <c r="BW54" s="19">
        <v>0.20876706</v>
      </c>
      <c r="BX54" s="19">
        <v>0.26507688000000001</v>
      </c>
      <c r="BY54" s="19">
        <v>0.27766081999999997</v>
      </c>
      <c r="BZ54" s="19">
        <v>0.27909162999999998</v>
      </c>
      <c r="CA54" s="19">
        <v>0.27741700000000002</v>
      </c>
      <c r="CB54" s="19">
        <v>0.17296626000000001</v>
      </c>
      <c r="CC54" s="19">
        <v>0.17966615</v>
      </c>
      <c r="CD54" s="19">
        <v>0.24409856999999999</v>
      </c>
      <c r="CE54" s="19">
        <v>1.9310563000000001</v>
      </c>
      <c r="CF54" s="19">
        <v>1.8620422999999999</v>
      </c>
      <c r="CG54" s="19">
        <v>1.6880963</v>
      </c>
      <c r="CH54" s="19">
        <v>1.9505205999999999</v>
      </c>
      <c r="CI54" s="19">
        <v>1.8826581</v>
      </c>
      <c r="CJ54" s="19">
        <v>1.7047161</v>
      </c>
      <c r="CK54" s="19">
        <v>1.5478023000000001</v>
      </c>
      <c r="CL54" s="19">
        <v>1.5036084999999999</v>
      </c>
      <c r="CM54" s="19">
        <v>1.3775111</v>
      </c>
      <c r="CN54" s="19">
        <v>0.92765743000000001</v>
      </c>
      <c r="CO54" s="19">
        <v>0.92022382999999996</v>
      </c>
      <c r="CP54" s="19">
        <v>0.85488677000000002</v>
      </c>
      <c r="CQ54" s="19">
        <v>0.59935205999999996</v>
      </c>
      <c r="CR54" s="19">
        <v>0.49353111</v>
      </c>
      <c r="CS54" s="19">
        <v>0.52092850000000002</v>
      </c>
      <c r="CT54" s="19">
        <v>0.54632776999999999</v>
      </c>
      <c r="CU54" s="19">
        <v>0.53996241</v>
      </c>
      <c r="CV54" s="19">
        <v>0.51255065</v>
      </c>
    </row>
    <row r="55" spans="1:100" s="13" customFormat="1" x14ac:dyDescent="0.35">
      <c r="A55" s="10">
        <v>329</v>
      </c>
      <c r="B55" s="35">
        <v>8.2999999999999989</v>
      </c>
      <c r="C55" s="36">
        <v>0.21160370000000001</v>
      </c>
      <c r="D55" s="35">
        <v>2.6</v>
      </c>
      <c r="E55" s="35">
        <v>8.2000000000000011</v>
      </c>
      <c r="F55" s="35">
        <v>2.8000000000000003</v>
      </c>
      <c r="G55" s="35">
        <v>0.60000000000000009</v>
      </c>
      <c r="H55" s="37">
        <v>2.4000000000000004</v>
      </c>
      <c r="I55" s="35">
        <v>450.5</v>
      </c>
      <c r="J55" s="35">
        <v>293.5</v>
      </c>
      <c r="K55" s="61">
        <v>20</v>
      </c>
      <c r="L55" s="61">
        <v>18</v>
      </c>
      <c r="M55" s="61">
        <v>11</v>
      </c>
      <c r="N55" s="61">
        <v>1</v>
      </c>
      <c r="O55" s="62">
        <v>26</v>
      </c>
      <c r="P55" s="10">
        <v>1.0040773588438001</v>
      </c>
      <c r="Q55" s="10">
        <f t="shared" si="22"/>
        <v>-21</v>
      </c>
      <c r="R55" s="10">
        <f t="shared" si="23"/>
        <v>15.3</v>
      </c>
      <c r="S55" s="10">
        <v>5</v>
      </c>
      <c r="T55" s="10">
        <f t="shared" si="24"/>
        <v>1</v>
      </c>
      <c r="U55" s="10">
        <f t="shared" si="25"/>
        <v>18</v>
      </c>
      <c r="V55" s="10">
        <f t="shared" si="26"/>
        <v>11</v>
      </c>
      <c r="W55" s="10">
        <f t="shared" si="27"/>
        <v>9.8000000000000007</v>
      </c>
      <c r="X55" s="10">
        <f t="shared" si="28"/>
        <v>-20.5</v>
      </c>
      <c r="Y55" s="10">
        <f t="shared" si="20"/>
        <v>33.299999999999997</v>
      </c>
      <c r="Z55" s="10">
        <f t="shared" si="21"/>
        <v>16</v>
      </c>
      <c r="AA55" s="36">
        <f t="shared" si="7"/>
        <v>177</v>
      </c>
      <c r="AB55" s="10">
        <v>2.5127649999999999</v>
      </c>
      <c r="AC55" s="10">
        <v>8.2764330000000008</v>
      </c>
      <c r="AD55" s="10">
        <v>2.7285300000000001</v>
      </c>
      <c r="AE55" s="10">
        <v>0.61208209999999996</v>
      </c>
      <c r="AF55" s="39">
        <f t="shared" si="8"/>
        <v>10.399999999999999</v>
      </c>
      <c r="AG55" s="1">
        <f t="shared" si="9"/>
        <v>5.6</v>
      </c>
      <c r="AH55" s="35">
        <f t="shared" si="29"/>
        <v>2.6</v>
      </c>
      <c r="AI55" s="35">
        <f t="shared" si="29"/>
        <v>8.2000000000000011</v>
      </c>
      <c r="AJ55" s="35">
        <f t="shared" si="29"/>
        <v>2.8000000000000003</v>
      </c>
      <c r="AK55" s="35">
        <f t="shared" si="29"/>
        <v>0.60000000000000009</v>
      </c>
      <c r="AL55" s="37">
        <f t="shared" si="30"/>
        <v>2.4000000000000004</v>
      </c>
      <c r="AM55" s="10">
        <v>177.43260000000001</v>
      </c>
      <c r="AN55" s="10">
        <v>20.413049999999998</v>
      </c>
      <c r="AO55" s="37" t="e">
        <f>ROUNDUP(#REF!/10,2)</f>
        <v>#REF!</v>
      </c>
      <c r="AP55" s="37" t="e">
        <f t="shared" si="12"/>
        <v>#REF!</v>
      </c>
      <c r="AQ55" s="37" t="s">
        <v>34</v>
      </c>
      <c r="AR55" s="37">
        <v>2663.3</v>
      </c>
      <c r="AS55" s="37">
        <v>500.5</v>
      </c>
      <c r="AT55" s="37">
        <v>3.22</v>
      </c>
      <c r="AU55" s="10">
        <v>96.7</v>
      </c>
      <c r="AV55" s="10">
        <v>-42</v>
      </c>
      <c r="AW55" s="10">
        <v>42.5</v>
      </c>
      <c r="AX55" s="10">
        <v>44.1</v>
      </c>
      <c r="AY55" s="40">
        <f t="shared" si="31"/>
        <v>339192.08542824542</v>
      </c>
      <c r="AZ55" s="23">
        <f t="shared" si="32"/>
        <v>0.44124717367063759</v>
      </c>
      <c r="BA55" s="10" t="e">
        <f>#REF!*AI55*AH55*AJ55*AS55</f>
        <v>#REF!</v>
      </c>
      <c r="BB55" s="10" t="e">
        <f t="shared" si="15"/>
        <v>#REF!</v>
      </c>
      <c r="BC55" s="10" t="e">
        <f>(1-#REF!)*AH55*AI55*AJ55</f>
        <v>#REF!</v>
      </c>
      <c r="BD55" s="41" t="e">
        <f>MROUND(#REF!,0.1)/5</f>
        <v>#REF!</v>
      </c>
      <c r="BE55" s="38">
        <v>2.2999999999999998</v>
      </c>
      <c r="BF55" s="42" t="e">
        <f t="shared" si="16"/>
        <v>#REF!</v>
      </c>
      <c r="BG55" s="43">
        <f t="shared" si="33"/>
        <v>2.8000000000000003</v>
      </c>
      <c r="BH55" s="43">
        <f t="shared" si="34"/>
        <v>2.4000000000000004</v>
      </c>
      <c r="BI55" s="43" t="e">
        <f>CEILING((1-#REF!)*AJ55,0.2)</f>
        <v>#REF!</v>
      </c>
      <c r="BJ55" s="44" t="e">
        <f t="shared" si="19"/>
        <v>#REF!</v>
      </c>
      <c r="BK55" s="45">
        <v>1.0760567362524134</v>
      </c>
      <c r="BL55" s="10">
        <f>(BK55+AH55)*(BK55+AI55)*((1/3)*BK55+AJ55)</f>
        <v>107.70900143090077</v>
      </c>
      <c r="BM55" s="46">
        <f>MROUND((BK55+AH55),0.2)</f>
        <v>3.6</v>
      </c>
      <c r="BN55" s="46">
        <f>MROUND((BK55+AI55),0.2)</f>
        <v>9.2000000000000011</v>
      </c>
      <c r="BO55" s="46" t="e">
        <f>IF(MROUND(((1/3)*BK55+BG55),0.2)*BN55*BM55/BJ55&gt;1.05,MROUND(((1/3)*BK55+BG55),0.2)-0.2,MROUND(((1/3)*BK55+BG55),0.2))</f>
        <v>#REF!</v>
      </c>
      <c r="BP55" s="45" t="e">
        <f>BM55*BN55*BO55</f>
        <v>#REF!</v>
      </c>
      <c r="BQ55" s="10" t="e">
        <f>IF(BI55&lt;BO55,TRUE, FALSE)</f>
        <v>#REF!</v>
      </c>
      <c r="BR55" s="45" t="e">
        <f>IF(BC55&lt;BI55*BM55*BN55,TRUE, FALSE)</f>
        <v>#REF!</v>
      </c>
      <c r="BS55" s="10">
        <f>AA55</f>
        <v>177</v>
      </c>
      <c r="BT55" s="44" t="e">
        <f>BB55/BC55</f>
        <v>#REF!</v>
      </c>
      <c r="BU55" s="38">
        <v>329</v>
      </c>
      <c r="BV55" s="19">
        <v>0.13631465000000001</v>
      </c>
      <c r="BW55" s="19">
        <v>0.13669448000000001</v>
      </c>
      <c r="BX55" s="19">
        <v>0.21516458999999999</v>
      </c>
      <c r="BY55" s="19">
        <v>5.1977533999999999E-2</v>
      </c>
      <c r="BZ55" s="19">
        <v>8.3113856999999999E-2</v>
      </c>
      <c r="CA55" s="19">
        <v>0.14243175</v>
      </c>
      <c r="CB55" s="19">
        <v>5.5544112E-2</v>
      </c>
      <c r="CC55" s="19">
        <v>4.9158345999999999E-2</v>
      </c>
      <c r="CD55" s="19">
        <v>8.6151174999999997E-2</v>
      </c>
      <c r="CE55" s="19">
        <v>0.78205550000000001</v>
      </c>
      <c r="CF55" s="19">
        <v>0.75000124999999995</v>
      </c>
      <c r="CG55" s="19">
        <v>0.34252039000000001</v>
      </c>
      <c r="CH55" s="19">
        <v>0.65195393999999995</v>
      </c>
      <c r="CI55" s="19">
        <v>0.64820045000000004</v>
      </c>
      <c r="CJ55" s="19">
        <v>0.34252264999999998</v>
      </c>
      <c r="CK55" s="19">
        <v>0.34690922000000002</v>
      </c>
      <c r="CL55" s="19">
        <v>0.34690514</v>
      </c>
      <c r="CM55" s="19">
        <v>0.22368209</v>
      </c>
      <c r="CN55" s="19">
        <v>0.46399059999999998</v>
      </c>
      <c r="CO55" s="19">
        <v>0.45160758000000001</v>
      </c>
      <c r="CP55" s="19">
        <v>0.28742259999999997</v>
      </c>
      <c r="CQ55" s="19">
        <v>0.36652145000000003</v>
      </c>
      <c r="CR55" s="19">
        <v>0.32201549000000002</v>
      </c>
      <c r="CS55" s="19">
        <v>0.18670121000000001</v>
      </c>
      <c r="CT55" s="19">
        <v>0.16355285</v>
      </c>
      <c r="CU55" s="19">
        <v>0.16405620000000001</v>
      </c>
      <c r="CV55" s="19">
        <v>0.12954292000000001</v>
      </c>
    </row>
    <row r="56" spans="1:100" s="14" customFormat="1" x14ac:dyDescent="0.35">
      <c r="A56" s="10">
        <v>305</v>
      </c>
      <c r="B56" s="35">
        <v>39.800000000000004</v>
      </c>
      <c r="C56" s="36">
        <v>0.67666460000000006</v>
      </c>
      <c r="D56" s="35">
        <v>2.2000000000000002</v>
      </c>
      <c r="E56" s="35">
        <v>8.8000000000000007</v>
      </c>
      <c r="F56" s="35">
        <v>3</v>
      </c>
      <c r="G56" s="35">
        <v>1</v>
      </c>
      <c r="H56" s="37">
        <v>1</v>
      </c>
      <c r="I56" s="35">
        <v>315.20000000000005</v>
      </c>
      <c r="J56" s="35">
        <v>338.1</v>
      </c>
      <c r="K56" s="61">
        <v>8</v>
      </c>
      <c r="L56" s="61">
        <v>6</v>
      </c>
      <c r="M56" s="61">
        <v>16</v>
      </c>
      <c r="N56" s="61">
        <v>1</v>
      </c>
      <c r="O56" s="62">
        <v>1</v>
      </c>
      <c r="P56" s="10">
        <v>0.97600773898395954</v>
      </c>
      <c r="Q56" s="10">
        <f t="shared" si="22"/>
        <v>-9</v>
      </c>
      <c r="R56" s="10">
        <f t="shared" si="23"/>
        <v>11.7</v>
      </c>
      <c r="S56" s="10">
        <v>5</v>
      </c>
      <c r="T56" s="10">
        <f t="shared" si="24"/>
        <v>1</v>
      </c>
      <c r="U56" s="10">
        <f t="shared" si="25"/>
        <v>6</v>
      </c>
      <c r="V56" s="10">
        <f t="shared" si="26"/>
        <v>16</v>
      </c>
      <c r="W56" s="10">
        <f t="shared" si="27"/>
        <v>0.2</v>
      </c>
      <c r="X56" s="10">
        <f t="shared" si="28"/>
        <v>-8.5</v>
      </c>
      <c r="Y56" s="10">
        <f t="shared" si="20"/>
        <v>17.7</v>
      </c>
      <c r="Z56" s="10">
        <f t="shared" si="21"/>
        <v>21</v>
      </c>
      <c r="AA56" s="36">
        <f t="shared" si="7"/>
        <v>42</v>
      </c>
      <c r="AB56" s="10">
        <v>2.2205680000000001</v>
      </c>
      <c r="AC56" s="10">
        <v>8.8662349999999996</v>
      </c>
      <c r="AD56" s="10">
        <v>2.976194</v>
      </c>
      <c r="AE56" s="10">
        <v>0.99141250000000003</v>
      </c>
      <c r="AF56" s="39">
        <f t="shared" si="8"/>
        <v>10.1</v>
      </c>
      <c r="AG56" s="1">
        <f t="shared" si="9"/>
        <v>6</v>
      </c>
      <c r="AH56" s="35">
        <f t="shared" si="29"/>
        <v>2.2000000000000002</v>
      </c>
      <c r="AI56" s="35">
        <f t="shared" si="29"/>
        <v>8.8000000000000007</v>
      </c>
      <c r="AJ56" s="35">
        <f t="shared" si="29"/>
        <v>3</v>
      </c>
      <c r="AK56" s="35">
        <f t="shared" si="29"/>
        <v>1</v>
      </c>
      <c r="AL56" s="37">
        <f t="shared" si="30"/>
        <v>1</v>
      </c>
      <c r="AM56" s="10">
        <v>42.103000000000002</v>
      </c>
      <c r="AN56" s="10">
        <v>65.009230000000002</v>
      </c>
      <c r="AO56" s="37" t="e">
        <f>ROUNDUP(#REF!/10,2)</f>
        <v>#REF!</v>
      </c>
      <c r="AP56" s="37" t="e">
        <f t="shared" si="12"/>
        <v>#REF!</v>
      </c>
      <c r="AQ56" s="37" t="s">
        <v>35</v>
      </c>
      <c r="AR56" s="37"/>
      <c r="AS56" s="37"/>
      <c r="AT56" s="37"/>
      <c r="AU56" s="10">
        <v>96.7</v>
      </c>
      <c r="AV56" s="10">
        <v>-42</v>
      </c>
      <c r="AW56" s="10">
        <v>42.5</v>
      </c>
      <c r="AX56" s="10">
        <v>44.1</v>
      </c>
      <c r="AY56" s="40">
        <f t="shared" si="31"/>
        <v>242283.88154448287</v>
      </c>
      <c r="AZ56" s="23">
        <f t="shared" si="32"/>
        <v>0</v>
      </c>
      <c r="BA56" s="10" t="e">
        <f>#REF!*AI56*AH56*AJ56*AS56</f>
        <v>#REF!</v>
      </c>
      <c r="BB56" s="10" t="e">
        <f t="shared" si="15"/>
        <v>#REF!</v>
      </c>
      <c r="BC56" s="10" t="e">
        <f>(1-#REF!)*AH56*AI56*AJ56</f>
        <v>#REF!</v>
      </c>
      <c r="BD56" s="41" t="e">
        <f>MROUND(#REF!,0.1)/5</f>
        <v>#REF!</v>
      </c>
      <c r="BE56" s="38">
        <v>0</v>
      </c>
      <c r="BF56" s="42" t="e">
        <f t="shared" si="16"/>
        <v>#REF!</v>
      </c>
      <c r="BG56" s="43">
        <f t="shared" si="33"/>
        <v>3</v>
      </c>
      <c r="BH56" s="43">
        <f t="shared" si="34"/>
        <v>1</v>
      </c>
      <c r="BI56" s="43" t="e">
        <f>CEILING((1-#REF!)*AJ56,0.2)</f>
        <v>#REF!</v>
      </c>
      <c r="BJ56" s="44" t="e">
        <f t="shared" si="19"/>
        <v>#REF!</v>
      </c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38">
        <v>305</v>
      </c>
      <c r="BV56" s="19">
        <v>0.29843988999999999</v>
      </c>
      <c r="BW56" s="19">
        <v>0.27662714999999999</v>
      </c>
      <c r="BX56" s="19">
        <v>0.32904201999999999</v>
      </c>
      <c r="BY56" s="19">
        <v>0.38900715000000002</v>
      </c>
      <c r="BZ56" s="19">
        <v>0.44333677999999999</v>
      </c>
      <c r="CA56" s="19">
        <v>0.32924238</v>
      </c>
      <c r="CB56" s="19">
        <v>0.19050233</v>
      </c>
      <c r="CC56" s="19">
        <v>0.16355792999999999</v>
      </c>
      <c r="CD56" s="19">
        <v>0.21793430999999999</v>
      </c>
      <c r="CE56" s="19">
        <v>3.8460081000000002</v>
      </c>
      <c r="CF56" s="19">
        <v>1.8626745</v>
      </c>
      <c r="CG56" s="19">
        <v>0.58667815000000001</v>
      </c>
      <c r="CH56" s="19">
        <v>4.2012587000000003</v>
      </c>
      <c r="CI56" s="19">
        <v>1.9318047</v>
      </c>
      <c r="CJ56" s="19">
        <v>0.63350176999999996</v>
      </c>
      <c r="CK56" s="19">
        <v>2.7399094000000002</v>
      </c>
      <c r="CL56" s="19">
        <v>1.3484487999999999</v>
      </c>
      <c r="CM56" s="19">
        <v>0.43997936999999998</v>
      </c>
      <c r="CN56" s="19">
        <v>1.5680727000000001</v>
      </c>
      <c r="CO56" s="19">
        <v>0.93302417000000004</v>
      </c>
      <c r="CP56" s="19">
        <v>0.48899648000000001</v>
      </c>
      <c r="CQ56" s="19">
        <v>0.37981336999999998</v>
      </c>
      <c r="CR56" s="19">
        <v>0.29475700999999999</v>
      </c>
      <c r="CS56" s="19">
        <v>0.28676217999999998</v>
      </c>
      <c r="CT56" s="19">
        <v>0.88411063000000001</v>
      </c>
      <c r="CU56" s="19">
        <v>0.54183561000000002</v>
      </c>
      <c r="CV56" s="19">
        <v>0.31778494000000002</v>
      </c>
    </row>
    <row r="57" spans="1:100" s="13" customFormat="1" x14ac:dyDescent="0.35">
      <c r="A57" s="10">
        <v>165</v>
      </c>
      <c r="B57" s="35">
        <v>39.6</v>
      </c>
      <c r="C57" s="36">
        <v>0.42252899999999999</v>
      </c>
      <c r="D57" s="35">
        <v>2.6</v>
      </c>
      <c r="E57" s="35">
        <v>5.6000000000000005</v>
      </c>
      <c r="F57" s="35">
        <v>1.8</v>
      </c>
      <c r="G57" s="35">
        <v>1</v>
      </c>
      <c r="H57" s="37">
        <v>1</v>
      </c>
      <c r="I57" s="35">
        <v>438.1</v>
      </c>
      <c r="J57" s="35">
        <v>287.60000000000002</v>
      </c>
      <c r="K57" s="61">
        <v>12</v>
      </c>
      <c r="L57" s="61">
        <v>11</v>
      </c>
      <c r="M57" s="61">
        <v>7</v>
      </c>
      <c r="N57" s="61">
        <v>1.2000000000000002</v>
      </c>
      <c r="O57" s="62">
        <v>16</v>
      </c>
      <c r="P57" s="10">
        <v>1.2144806303879587</v>
      </c>
      <c r="Q57" s="10">
        <f t="shared" si="22"/>
        <v>-13.2</v>
      </c>
      <c r="R57" s="10">
        <f t="shared" si="23"/>
        <v>12.4</v>
      </c>
      <c r="S57" s="10">
        <v>5</v>
      </c>
      <c r="T57" s="10">
        <f t="shared" si="24"/>
        <v>1.2000000000000002</v>
      </c>
      <c r="U57" s="10">
        <f t="shared" si="25"/>
        <v>11</v>
      </c>
      <c r="V57" s="10">
        <f t="shared" si="26"/>
        <v>7</v>
      </c>
      <c r="W57" s="10">
        <f t="shared" si="27"/>
        <v>3.4000000000000004</v>
      </c>
      <c r="X57" s="10">
        <f t="shared" si="28"/>
        <v>-12.6</v>
      </c>
      <c r="Y57" s="10">
        <f t="shared" si="20"/>
        <v>23.4</v>
      </c>
      <c r="Z57" s="10">
        <f t="shared" si="21"/>
        <v>12</v>
      </c>
      <c r="AA57" s="36">
        <f t="shared" si="7"/>
        <v>165</v>
      </c>
      <c r="AB57" s="10">
        <v>2.5680000000000001</v>
      </c>
      <c r="AC57" s="10">
        <v>5.5646300000000002</v>
      </c>
      <c r="AD57" s="10">
        <v>1.8535489999999999</v>
      </c>
      <c r="AE57" s="10">
        <v>1.03162</v>
      </c>
      <c r="AF57" s="39">
        <f t="shared" si="8"/>
        <v>11.7</v>
      </c>
      <c r="AG57" s="1">
        <f t="shared" si="9"/>
        <v>6</v>
      </c>
      <c r="AH57" s="35">
        <f t="shared" si="29"/>
        <v>2.6</v>
      </c>
      <c r="AI57" s="35">
        <f t="shared" si="29"/>
        <v>5.6000000000000005</v>
      </c>
      <c r="AJ57" s="35">
        <f t="shared" si="29"/>
        <v>1.8</v>
      </c>
      <c r="AK57" s="35">
        <f t="shared" si="29"/>
        <v>1</v>
      </c>
      <c r="AL57" s="37">
        <f t="shared" si="30"/>
        <v>1</v>
      </c>
      <c r="AM57" s="10">
        <v>165.09989999999999</v>
      </c>
      <c r="AN57" s="10">
        <v>14.55006</v>
      </c>
      <c r="AO57" s="37" t="e">
        <f>ROUNDUP(#REF!/10,2)</f>
        <v>#REF!</v>
      </c>
      <c r="AP57" s="37" t="e">
        <f t="shared" si="12"/>
        <v>#REF!</v>
      </c>
      <c r="AQ57" s="37" t="s">
        <v>35</v>
      </c>
      <c r="AR57" s="37"/>
      <c r="AS57" s="37"/>
      <c r="AT57" s="37"/>
      <c r="AU57" s="10">
        <v>96.7</v>
      </c>
      <c r="AV57" s="10">
        <v>-42</v>
      </c>
      <c r="AW57" s="10">
        <v>42.5</v>
      </c>
      <c r="AX57" s="10">
        <v>44.1</v>
      </c>
      <c r="AY57" s="40">
        <f t="shared" si="31"/>
        <v>348948.90556334669</v>
      </c>
      <c r="AZ57" s="23">
        <f t="shared" si="32"/>
        <v>0</v>
      </c>
      <c r="BA57" s="10" t="e">
        <f>#REF!*AI57*AH57*AJ57*AS57</f>
        <v>#REF!</v>
      </c>
      <c r="BB57" s="10" t="e">
        <f t="shared" si="15"/>
        <v>#REF!</v>
      </c>
      <c r="BC57" s="10" t="e">
        <f>(1-#REF!)*AH57*AI57*AJ57</f>
        <v>#REF!</v>
      </c>
      <c r="BD57" s="41" t="e">
        <f>MROUND(#REF!,0.1)/5</f>
        <v>#REF!</v>
      </c>
      <c r="BE57" s="38">
        <v>0</v>
      </c>
      <c r="BF57" s="42" t="e">
        <f t="shared" si="16"/>
        <v>#REF!</v>
      </c>
      <c r="BG57" s="43">
        <f t="shared" si="33"/>
        <v>1.8</v>
      </c>
      <c r="BH57" s="43">
        <f t="shared" si="34"/>
        <v>1</v>
      </c>
      <c r="BI57" s="43" t="e">
        <f>CEILING((1-#REF!)*AJ57,0.2)</f>
        <v>#REF!</v>
      </c>
      <c r="BJ57" s="44" t="e">
        <f t="shared" si="19"/>
        <v>#REF!</v>
      </c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38">
        <v>165</v>
      </c>
      <c r="BV57" s="19">
        <v>0.22964308999999999</v>
      </c>
      <c r="BW57" s="19">
        <v>0.24139825000000001</v>
      </c>
      <c r="BX57" s="19">
        <v>0.36109819999999998</v>
      </c>
      <c r="BY57" s="19">
        <v>0.18017611</v>
      </c>
      <c r="BZ57" s="19">
        <v>0.21395263</v>
      </c>
      <c r="CA57" s="19">
        <v>0.11438168999999999</v>
      </c>
      <c r="CB57" s="19">
        <v>0.12132473000000001</v>
      </c>
      <c r="CC57" s="19">
        <v>8.9761629999999995E-2</v>
      </c>
      <c r="CD57" s="19">
        <v>0.19511392999999999</v>
      </c>
      <c r="CE57" s="19">
        <v>1.9685630000000001</v>
      </c>
      <c r="CF57" s="19">
        <v>1.9491003</v>
      </c>
      <c r="CG57" s="19">
        <v>1.6420319000000001</v>
      </c>
      <c r="CH57" s="19">
        <v>1.2893521999999999</v>
      </c>
      <c r="CI57" s="19">
        <v>1.2582707</v>
      </c>
      <c r="CJ57" s="19">
        <v>1.0293353999999999</v>
      </c>
      <c r="CK57" s="19">
        <v>0.92920804000000001</v>
      </c>
      <c r="CL57" s="19">
        <v>0.94807744000000005</v>
      </c>
      <c r="CM57" s="19">
        <v>0.83349174000000004</v>
      </c>
      <c r="CN57" s="19">
        <v>0.96464092000000001</v>
      </c>
      <c r="CO57" s="19">
        <v>0.97583359000000003</v>
      </c>
      <c r="CP57" s="19">
        <v>0.92764210999999996</v>
      </c>
      <c r="CQ57" s="19">
        <v>0.72372579999999997</v>
      </c>
      <c r="CR57" s="19">
        <v>0.39109223999999998</v>
      </c>
      <c r="CS57" s="19">
        <v>0.35409400000000002</v>
      </c>
      <c r="CT57" s="19">
        <v>0.27244443000000002</v>
      </c>
      <c r="CU57" s="19">
        <v>0.27901945</v>
      </c>
      <c r="CV57" s="19">
        <v>0.32753231999999999</v>
      </c>
    </row>
    <row r="58" spans="1:100" s="14" customFormat="1" x14ac:dyDescent="0.35">
      <c r="A58" s="10">
        <v>364</v>
      </c>
      <c r="B58" s="35">
        <v>23.3</v>
      </c>
      <c r="C58" s="36">
        <v>0.19007639999999998</v>
      </c>
      <c r="D58" s="35">
        <v>1.6</v>
      </c>
      <c r="E58" s="35">
        <v>4.4000000000000004</v>
      </c>
      <c r="F58" s="35">
        <v>2.2000000000000002</v>
      </c>
      <c r="G58" s="35">
        <v>1.8</v>
      </c>
      <c r="H58" s="37">
        <v>1.8</v>
      </c>
      <c r="I58" s="35">
        <v>363.90000000000003</v>
      </c>
      <c r="J58" s="35">
        <v>335.1</v>
      </c>
      <c r="K58" s="61">
        <v>17</v>
      </c>
      <c r="L58" s="61">
        <v>18</v>
      </c>
      <c r="M58" s="61">
        <v>12</v>
      </c>
      <c r="N58" s="61">
        <v>2</v>
      </c>
      <c r="O58" s="62">
        <v>4</v>
      </c>
      <c r="P58" s="10">
        <v>2.0936300764897604</v>
      </c>
      <c r="Q58" s="10">
        <f t="shared" si="22"/>
        <v>-19</v>
      </c>
      <c r="R58" s="10">
        <f t="shared" si="23"/>
        <v>6.7</v>
      </c>
      <c r="S58" s="10">
        <v>5</v>
      </c>
      <c r="T58" s="10">
        <f t="shared" si="24"/>
        <v>2</v>
      </c>
      <c r="U58" s="10">
        <f t="shared" si="25"/>
        <v>18</v>
      </c>
      <c r="V58" s="10">
        <f t="shared" si="26"/>
        <v>12</v>
      </c>
      <c r="W58" s="10">
        <f t="shared" si="27"/>
        <v>1.2000000000000002</v>
      </c>
      <c r="X58" s="10">
        <f t="shared" si="28"/>
        <v>-18</v>
      </c>
      <c r="Y58" s="10">
        <f t="shared" si="20"/>
        <v>24.7</v>
      </c>
      <c r="Z58" s="10">
        <f t="shared" si="21"/>
        <v>17</v>
      </c>
      <c r="AA58" s="36">
        <f t="shared" si="7"/>
        <v>91</v>
      </c>
      <c r="AB58" s="10">
        <v>1.618301</v>
      </c>
      <c r="AC58" s="10">
        <v>4.4721970000000004</v>
      </c>
      <c r="AD58" s="10">
        <v>2.1690580000000002</v>
      </c>
      <c r="AE58" s="10">
        <v>1.744245</v>
      </c>
      <c r="AF58" s="39">
        <f t="shared" si="8"/>
        <v>12.3</v>
      </c>
      <c r="AG58" s="1">
        <f t="shared" si="9"/>
        <v>6.8</v>
      </c>
      <c r="AH58" s="35">
        <f t="shared" si="29"/>
        <v>1.6</v>
      </c>
      <c r="AI58" s="35">
        <f t="shared" si="29"/>
        <v>4.4000000000000004</v>
      </c>
      <c r="AJ58" s="35">
        <f t="shared" si="29"/>
        <v>2.2000000000000002</v>
      </c>
      <c r="AK58" s="35">
        <f t="shared" si="29"/>
        <v>1.8</v>
      </c>
      <c r="AL58" s="37">
        <f t="shared" si="30"/>
        <v>1.8</v>
      </c>
      <c r="AM58" s="10">
        <v>90.818240000000003</v>
      </c>
      <c r="AN58" s="10">
        <v>62.073369999999997</v>
      </c>
      <c r="AO58" s="37" t="e">
        <f>ROUNDUP(#REF!/10,2)</f>
        <v>#REF!</v>
      </c>
      <c r="AP58" s="37" t="e">
        <f t="shared" si="12"/>
        <v>#REF!</v>
      </c>
      <c r="AQ58" s="37" t="s">
        <v>35</v>
      </c>
      <c r="AR58" s="37"/>
      <c r="AS58" s="37"/>
      <c r="AT58" s="37"/>
      <c r="AU58" s="10">
        <v>96.7</v>
      </c>
      <c r="AV58" s="10">
        <v>-42</v>
      </c>
      <c r="AW58" s="10">
        <v>42.5</v>
      </c>
      <c r="AX58" s="10">
        <v>44.1</v>
      </c>
      <c r="AY58" s="40">
        <f t="shared" si="31"/>
        <v>250646.34747737536</v>
      </c>
      <c r="AZ58" s="23">
        <f t="shared" si="32"/>
        <v>0</v>
      </c>
      <c r="BA58" s="10" t="e">
        <f>#REF!*AI58*AH58*AJ58*AS58</f>
        <v>#REF!</v>
      </c>
      <c r="BB58" s="10" t="e">
        <f t="shared" si="15"/>
        <v>#REF!</v>
      </c>
      <c r="BC58" s="10" t="e">
        <f>(1-#REF!)*AH58*AI58*AJ58</f>
        <v>#REF!</v>
      </c>
      <c r="BD58" s="41" t="e">
        <f>MROUND(#REF!,0.1)/5</f>
        <v>#REF!</v>
      </c>
      <c r="BE58" s="38">
        <v>0</v>
      </c>
      <c r="BF58" s="42" t="e">
        <f t="shared" si="16"/>
        <v>#REF!</v>
      </c>
      <c r="BG58" s="43">
        <f t="shared" si="33"/>
        <v>2.2000000000000002</v>
      </c>
      <c r="BH58" s="43">
        <f t="shared" si="34"/>
        <v>1.8</v>
      </c>
      <c r="BI58" s="43" t="e">
        <f>CEILING((1-#REF!)*AJ58,0.2)</f>
        <v>#REF!</v>
      </c>
      <c r="BJ58" s="44" t="e">
        <f t="shared" si="19"/>
        <v>#REF!</v>
      </c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38">
        <v>364</v>
      </c>
      <c r="BV58" s="19">
        <v>0.22208881</v>
      </c>
      <c r="BW58" s="19">
        <v>0.21564226</v>
      </c>
      <c r="BX58" s="19">
        <v>0.16760071000000001</v>
      </c>
      <c r="BY58" s="19">
        <v>6.7056365000000007E-2</v>
      </c>
      <c r="BZ58" s="19">
        <v>8.4855624000000004E-2</v>
      </c>
      <c r="CA58" s="19">
        <v>3.8310460999999997E-2</v>
      </c>
      <c r="CB58" s="19">
        <v>7.6552152999999998E-2</v>
      </c>
      <c r="CC58" s="19">
        <v>7.4879020000000004E-2</v>
      </c>
      <c r="CD58" s="19">
        <v>7.4013591000000004E-2</v>
      </c>
      <c r="CE58" s="19">
        <v>0.60435724000000002</v>
      </c>
      <c r="CF58" s="19">
        <v>0.56434804000000005</v>
      </c>
      <c r="CG58" s="19">
        <v>0.29335111000000003</v>
      </c>
      <c r="CH58" s="19">
        <v>0.77846515000000005</v>
      </c>
      <c r="CI58" s="19">
        <v>0.66405338000000003</v>
      </c>
      <c r="CJ58" s="19">
        <v>0.33341816000000002</v>
      </c>
      <c r="CK58" s="19">
        <v>0.39761794</v>
      </c>
      <c r="CL58" s="19">
        <v>0.37268438999999998</v>
      </c>
      <c r="CM58" s="19">
        <v>0.21228549999999999</v>
      </c>
      <c r="CN58" s="19">
        <v>0.49063835</v>
      </c>
      <c r="CO58" s="19">
        <v>0.46753361999999998</v>
      </c>
      <c r="CP58" s="19">
        <v>0.32449709999999998</v>
      </c>
      <c r="CQ58" s="19">
        <v>0.21932143000000001</v>
      </c>
      <c r="CR58" s="19">
        <v>0.15036020999999999</v>
      </c>
      <c r="CS58" s="19">
        <v>0.12772900000000001</v>
      </c>
      <c r="CT58" s="19">
        <v>0.19125486999999999</v>
      </c>
      <c r="CU58" s="19">
        <v>0.18464022999999999</v>
      </c>
      <c r="CV58" s="19">
        <v>0.12805620000000001</v>
      </c>
    </row>
    <row r="59" spans="1:100" s="21" customFormat="1" ht="13.75" customHeight="1" x14ac:dyDescent="0.35">
      <c r="A59" s="47">
        <v>482</v>
      </c>
      <c r="B59" s="48">
        <v>30.200000000000003</v>
      </c>
      <c r="C59" s="49">
        <v>0.38691780000000003</v>
      </c>
      <c r="D59" s="48">
        <v>1.4000000000000001</v>
      </c>
      <c r="E59" s="48">
        <v>7</v>
      </c>
      <c r="F59" s="48">
        <v>1.2000000000000002</v>
      </c>
      <c r="G59" s="48">
        <v>2</v>
      </c>
      <c r="H59" s="50">
        <v>0.8</v>
      </c>
      <c r="I59" s="48">
        <v>424.20000000000005</v>
      </c>
      <c r="J59" s="48">
        <v>360.8</v>
      </c>
      <c r="K59" s="47">
        <v>20</v>
      </c>
      <c r="L59" s="47">
        <v>16</v>
      </c>
      <c r="M59" s="47">
        <v>8</v>
      </c>
      <c r="N59" s="47">
        <v>2</v>
      </c>
      <c r="O59" s="51">
        <v>18</v>
      </c>
      <c r="P59" s="47">
        <v>1.9699022811228857</v>
      </c>
      <c r="Q59" s="47">
        <f t="shared" si="22"/>
        <v>-22</v>
      </c>
      <c r="R59" s="47">
        <f t="shared" si="23"/>
        <v>12.9</v>
      </c>
      <c r="S59" s="47">
        <v>5</v>
      </c>
      <c r="T59" s="47">
        <f t="shared" si="24"/>
        <v>2</v>
      </c>
      <c r="U59" s="47">
        <f t="shared" si="25"/>
        <v>16</v>
      </c>
      <c r="V59" s="47">
        <f t="shared" si="26"/>
        <v>8</v>
      </c>
      <c r="W59" s="47">
        <f t="shared" si="27"/>
        <v>6.4</v>
      </c>
      <c r="X59" s="47">
        <f t="shared" si="28"/>
        <v>-21</v>
      </c>
      <c r="Y59" s="47">
        <f t="shared" si="20"/>
        <v>28.9</v>
      </c>
      <c r="Z59" s="47">
        <f t="shared" si="21"/>
        <v>13</v>
      </c>
      <c r="AA59" s="49">
        <f t="shared" si="7"/>
        <v>151</v>
      </c>
      <c r="AB59" s="47">
        <v>1.4591479999999999</v>
      </c>
      <c r="AC59" s="47">
        <v>6.9057069999999996</v>
      </c>
      <c r="AD59" s="47">
        <v>1.1225639999999999</v>
      </c>
      <c r="AE59" s="47">
        <v>1.9863649999999999</v>
      </c>
      <c r="AF59" s="52">
        <f t="shared" si="8"/>
        <v>11</v>
      </c>
      <c r="AG59" s="53">
        <f t="shared" si="9"/>
        <v>7</v>
      </c>
      <c r="AH59" s="48">
        <f t="shared" si="29"/>
        <v>1.4000000000000001</v>
      </c>
      <c r="AI59" s="48">
        <f t="shared" si="29"/>
        <v>7</v>
      </c>
      <c r="AJ59" s="48">
        <f t="shared" si="29"/>
        <v>1.2000000000000002</v>
      </c>
      <c r="AK59" s="48">
        <f t="shared" si="29"/>
        <v>2</v>
      </c>
      <c r="AL59" s="50">
        <f t="shared" si="30"/>
        <v>0.8</v>
      </c>
      <c r="AM59" s="47">
        <v>151.18010000000001</v>
      </c>
      <c r="AN59" s="47">
        <v>87.738460000000003</v>
      </c>
      <c r="AO59" s="50" t="e">
        <f>ROUNDUP(#REF!/10,2)</f>
        <v>#REF!</v>
      </c>
      <c r="AP59" s="50" t="e">
        <f t="shared" si="12"/>
        <v>#REF!</v>
      </c>
      <c r="AQ59" s="50" t="s">
        <v>34</v>
      </c>
      <c r="AR59" s="50">
        <v>4324.7</v>
      </c>
      <c r="AS59" s="50">
        <v>379.85</v>
      </c>
      <c r="AT59" s="50">
        <v>9.08</v>
      </c>
      <c r="AU59" s="47">
        <v>96.7</v>
      </c>
      <c r="AV59" s="47">
        <v>-42</v>
      </c>
      <c r="AW59" s="47">
        <v>42.5</v>
      </c>
      <c r="AX59" s="47">
        <v>44.1</v>
      </c>
      <c r="AY59" s="54">
        <f t="shared" si="31"/>
        <v>149358.45675376392</v>
      </c>
      <c r="AZ59" s="55">
        <f t="shared" si="32"/>
        <v>0.99892193763754789</v>
      </c>
      <c r="BA59" s="47" t="e">
        <f>#REF!*AI59*AH59*AJ59*AS59</f>
        <v>#REF!</v>
      </c>
      <c r="BB59" s="47" t="e">
        <f t="shared" si="15"/>
        <v>#REF!</v>
      </c>
      <c r="BC59" s="47" t="e">
        <f>(1-#REF!)*AH59*AI59*AJ59</f>
        <v>#REF!</v>
      </c>
      <c r="BD59" s="56" t="e">
        <f>MROUND(#REF!,0.1)/5</f>
        <v>#REF!</v>
      </c>
      <c r="BE59" s="51">
        <v>11.5</v>
      </c>
      <c r="BF59" s="57" t="e">
        <f t="shared" si="16"/>
        <v>#REF!</v>
      </c>
      <c r="BG59" s="58">
        <f t="shared" si="33"/>
        <v>1.2000000000000002</v>
      </c>
      <c r="BH59" s="58">
        <f t="shared" si="34"/>
        <v>0.8</v>
      </c>
      <c r="BI59" s="58" t="e">
        <f>CEILING((1-#REF!)*AJ59,0.2)</f>
        <v>#REF!</v>
      </c>
      <c r="BJ59" s="59" t="e">
        <f t="shared" si="19"/>
        <v>#REF!</v>
      </c>
      <c r="BK59" s="63">
        <v>0.5585551556060212</v>
      </c>
      <c r="BL59" s="47">
        <f>(BK59+AH59)*(BK59+AI59)*((1/3)*BK59+AJ59)</f>
        <v>20.520871655739459</v>
      </c>
      <c r="BM59" s="64">
        <f>MROUND((BK59+AH59),0.2)</f>
        <v>2</v>
      </c>
      <c r="BN59" s="64">
        <f>MROUND((BK59+AI59),0.2)</f>
        <v>7.6000000000000005</v>
      </c>
      <c r="BO59" s="64" t="e">
        <f>IF(MROUND(((1/3)*BK59+BG59),0.2)*BN59*BM59/BJ59&gt;1.05,MROUND(((1/3)*BK59+BG59),0.2)-0.2,MROUND(((1/3)*BK59+BG59),0.2))</f>
        <v>#REF!</v>
      </c>
      <c r="BP59" s="63" t="e">
        <f>BM59*BN59*BO59</f>
        <v>#REF!</v>
      </c>
      <c r="BQ59" s="47" t="e">
        <f>IF(BI59&lt;BO59,TRUE, FALSE)</f>
        <v>#REF!</v>
      </c>
      <c r="BR59" s="63" t="e">
        <f>IF(BC59&lt;BI59*BM59*BN59,TRUE, FALSE)</f>
        <v>#REF!</v>
      </c>
      <c r="BS59" s="47">
        <f>AA59</f>
        <v>151</v>
      </c>
      <c r="BT59" s="59" t="e">
        <f>BB59/BC59</f>
        <v>#REF!</v>
      </c>
      <c r="BU59" s="51">
        <v>482</v>
      </c>
      <c r="BV59" s="22">
        <v>0.14364271000000001</v>
      </c>
      <c r="BW59" s="22">
        <v>0.14370005</v>
      </c>
      <c r="BX59" s="22">
        <v>0.17165288000000001</v>
      </c>
      <c r="BY59" s="22">
        <v>0.10594682</v>
      </c>
      <c r="BZ59" s="22">
        <v>9.8100774000000002E-2</v>
      </c>
      <c r="CA59" s="22">
        <v>7.0593483999999998E-2</v>
      </c>
      <c r="CB59" s="22">
        <v>4.3061078000000003E-2</v>
      </c>
      <c r="CC59" s="22">
        <v>5.0724423999999997E-2</v>
      </c>
      <c r="CD59" s="22">
        <v>6.2337737999999997E-2</v>
      </c>
      <c r="CE59" s="22">
        <v>0.88732820999999995</v>
      </c>
      <c r="CF59" s="22">
        <v>0.87166505999999999</v>
      </c>
      <c r="CG59" s="22">
        <v>0.78146868999999997</v>
      </c>
      <c r="CH59" s="22">
        <v>0.58386773000000003</v>
      </c>
      <c r="CI59" s="22">
        <v>0.58178925999999997</v>
      </c>
      <c r="CJ59" s="22">
        <v>0.52957754999999995</v>
      </c>
      <c r="CK59" s="22">
        <v>0.36027184000000001</v>
      </c>
      <c r="CL59" s="22">
        <v>0.35587063000000002</v>
      </c>
      <c r="CM59" s="22">
        <v>0.29719371</v>
      </c>
      <c r="CN59" s="22">
        <v>0.47907962999999998</v>
      </c>
      <c r="CO59" s="22">
        <v>0.47289600999999998</v>
      </c>
      <c r="CP59" s="22">
        <v>0.43177538999999998</v>
      </c>
      <c r="CQ59" s="22">
        <v>0.36447605</v>
      </c>
      <c r="CR59" s="22">
        <v>0.21142358</v>
      </c>
      <c r="CS59" s="22">
        <v>0.1508012</v>
      </c>
      <c r="CT59" s="22">
        <v>6.8389734000000002E-12</v>
      </c>
      <c r="CU59" s="22">
        <v>7.7339402000000002E-12</v>
      </c>
      <c r="CV59" s="22">
        <v>4.3192945E-12</v>
      </c>
    </row>
    <row r="60" spans="1:100" s="13" customFormat="1" x14ac:dyDescent="0.35">
      <c r="A60" s="10">
        <v>145</v>
      </c>
      <c r="B60" s="35">
        <v>12.299999999999999</v>
      </c>
      <c r="C60" s="36">
        <v>0.18523599999999998</v>
      </c>
      <c r="D60" s="35">
        <v>2.4000000000000004</v>
      </c>
      <c r="E60" s="35">
        <v>7.6000000000000005</v>
      </c>
      <c r="F60" s="35">
        <v>2.4000000000000004</v>
      </c>
      <c r="G60" s="35">
        <v>1.2000000000000002</v>
      </c>
      <c r="H60" s="37">
        <v>2</v>
      </c>
      <c r="I60" s="35">
        <v>373.90000000000003</v>
      </c>
      <c r="J60" s="35">
        <v>290.90000000000003</v>
      </c>
      <c r="K60" s="61">
        <v>9</v>
      </c>
      <c r="L60" s="61">
        <v>10</v>
      </c>
      <c r="M60" s="61">
        <v>6</v>
      </c>
      <c r="N60" s="61">
        <v>0.60000000000000009</v>
      </c>
      <c r="O60" s="62">
        <v>1</v>
      </c>
      <c r="P60" s="10">
        <v>0.5798568368187963</v>
      </c>
      <c r="Q60" s="10">
        <f t="shared" si="22"/>
        <v>-9.6</v>
      </c>
      <c r="R60" s="10">
        <f t="shared" si="23"/>
        <v>9.6999999999999993</v>
      </c>
      <c r="S60" s="10">
        <v>5</v>
      </c>
      <c r="T60" s="10">
        <f t="shared" si="24"/>
        <v>0.60000000000000009</v>
      </c>
      <c r="U60" s="10">
        <f t="shared" si="25"/>
        <v>10</v>
      </c>
      <c r="V60" s="10">
        <f t="shared" si="26"/>
        <v>6</v>
      </c>
      <c r="W60" s="10">
        <f t="shared" si="27"/>
        <v>0.2</v>
      </c>
      <c r="X60" s="10">
        <f t="shared" si="28"/>
        <v>-9.3000000000000007</v>
      </c>
      <c r="Y60" s="10">
        <f t="shared" si="20"/>
        <v>19.7</v>
      </c>
      <c r="Z60" s="10">
        <f t="shared" si="21"/>
        <v>11</v>
      </c>
      <c r="AA60" s="36">
        <f t="shared" si="7"/>
        <v>101</v>
      </c>
      <c r="AB60" s="10">
        <v>2.3970009999999999</v>
      </c>
      <c r="AC60" s="10">
        <v>7.5636729999999996</v>
      </c>
      <c r="AD60" s="10">
        <v>2.3634390000000001</v>
      </c>
      <c r="AE60" s="10">
        <v>1.1237360000000001</v>
      </c>
      <c r="AF60" s="39">
        <f t="shared" si="8"/>
        <v>10.7</v>
      </c>
      <c r="AG60" s="1">
        <f t="shared" si="9"/>
        <v>6.2</v>
      </c>
      <c r="AH60" s="35">
        <f t="shared" si="29"/>
        <v>2.4000000000000004</v>
      </c>
      <c r="AI60" s="35">
        <f t="shared" si="29"/>
        <v>7.6000000000000005</v>
      </c>
      <c r="AJ60" s="35">
        <f t="shared" si="29"/>
        <v>2.4000000000000004</v>
      </c>
      <c r="AK60" s="35">
        <f t="shared" si="29"/>
        <v>1.2000000000000002</v>
      </c>
      <c r="AL60" s="37">
        <f t="shared" si="30"/>
        <v>2</v>
      </c>
      <c r="AM60" s="10">
        <v>100.8068</v>
      </c>
      <c r="AN60" s="10">
        <v>17.875299999999999</v>
      </c>
      <c r="AO60" s="37" t="e">
        <f>ROUNDUP(#REF!/10,2)</f>
        <v>#REF!</v>
      </c>
      <c r="AP60" s="37" t="e">
        <f t="shared" si="12"/>
        <v>#REF!</v>
      </c>
      <c r="AQ60" s="37" t="s">
        <v>35</v>
      </c>
      <c r="AR60" s="37"/>
      <c r="AS60" s="37"/>
      <c r="AT60" s="37"/>
      <c r="AU60" s="10">
        <v>96.7</v>
      </c>
      <c r="AV60" s="10">
        <v>-42</v>
      </c>
      <c r="AW60" s="10">
        <v>42.5</v>
      </c>
      <c r="AX60" s="10">
        <v>44.1</v>
      </c>
      <c r="AY60" s="40">
        <f t="shared" si="31"/>
        <v>343470.09850604605</v>
      </c>
      <c r="AZ60" s="23">
        <f t="shared" si="32"/>
        <v>0</v>
      </c>
      <c r="BA60" s="10" t="e">
        <f>#REF!*AI60*AH60*AJ60*AS60</f>
        <v>#REF!</v>
      </c>
      <c r="BB60" s="10" t="e">
        <f t="shared" si="15"/>
        <v>#REF!</v>
      </c>
      <c r="BC60" s="10" t="e">
        <f>(1-#REF!)*AH60*AI60*AJ60</f>
        <v>#REF!</v>
      </c>
      <c r="BD60" s="41" t="e">
        <f>MROUND(#REF!,0.1)/5</f>
        <v>#REF!</v>
      </c>
      <c r="BE60" s="38">
        <v>0</v>
      </c>
      <c r="BF60" s="42" t="e">
        <f t="shared" si="16"/>
        <v>#REF!</v>
      </c>
      <c r="BG60" s="43">
        <f t="shared" si="33"/>
        <v>2.4000000000000004</v>
      </c>
      <c r="BH60" s="43">
        <f t="shared" si="34"/>
        <v>2</v>
      </c>
      <c r="BI60" s="43" t="e">
        <f>CEILING((1-#REF!)*AJ60,0.2)</f>
        <v>#REF!</v>
      </c>
      <c r="BJ60" s="44" t="e">
        <f t="shared" si="19"/>
        <v>#REF!</v>
      </c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38">
        <v>145</v>
      </c>
      <c r="BV60" s="19">
        <v>0.20059873</v>
      </c>
      <c r="BW60" s="19">
        <v>0.19822661999999999</v>
      </c>
      <c r="BX60" s="19">
        <v>0.31964611999999998</v>
      </c>
      <c r="BY60" s="19">
        <v>0.30999040999999999</v>
      </c>
      <c r="BZ60" s="19">
        <v>0.25841826000000001</v>
      </c>
      <c r="CA60" s="19">
        <v>0.12237112</v>
      </c>
      <c r="CB60" s="19">
        <v>0.13964482</v>
      </c>
      <c r="CC60" s="19">
        <v>0.13589266</v>
      </c>
      <c r="CD60" s="19">
        <v>0.23293786</v>
      </c>
      <c r="CE60" s="19">
        <v>1.6712636999999999</v>
      </c>
      <c r="CF60" s="19">
        <v>1.2952538</v>
      </c>
      <c r="CG60" s="19">
        <v>0.74867552999999998</v>
      </c>
      <c r="CH60" s="19">
        <v>2.7044364999999999</v>
      </c>
      <c r="CI60" s="19">
        <v>2.2437887000000001</v>
      </c>
      <c r="CJ60" s="19">
        <v>1.1651589</v>
      </c>
      <c r="CK60" s="19">
        <v>1.5952466999999999</v>
      </c>
      <c r="CL60" s="19">
        <v>1.2419163</v>
      </c>
      <c r="CM60" s="19">
        <v>0.71686101000000002</v>
      </c>
      <c r="CN60" s="19">
        <v>0.54103809999999997</v>
      </c>
      <c r="CO60" s="19">
        <v>0.47865753999999999</v>
      </c>
      <c r="CP60" s="19">
        <v>0.52609843000000001</v>
      </c>
      <c r="CQ60" s="19">
        <v>0.36722981999999998</v>
      </c>
      <c r="CR60" s="19">
        <v>0.43069362999999999</v>
      </c>
      <c r="CS60" s="19">
        <v>0.31431162000000001</v>
      </c>
      <c r="CT60" s="19">
        <v>0.51404404999999997</v>
      </c>
      <c r="CU60" s="19">
        <v>0.45686314</v>
      </c>
      <c r="CV60" s="19">
        <v>0.33908634999999998</v>
      </c>
    </row>
    <row r="61" spans="1:100" s="13" customFormat="1" x14ac:dyDescent="0.35">
      <c r="A61" s="10">
        <v>333</v>
      </c>
      <c r="B61" s="35">
        <v>39.1</v>
      </c>
      <c r="C61" s="36">
        <v>0.25715710000000003</v>
      </c>
      <c r="D61" s="35">
        <v>2.6</v>
      </c>
      <c r="E61" s="35">
        <v>2.8000000000000003</v>
      </c>
      <c r="F61" s="35">
        <v>2.4000000000000004</v>
      </c>
      <c r="G61" s="35">
        <v>1.8</v>
      </c>
      <c r="H61" s="37">
        <v>1.8</v>
      </c>
      <c r="I61" s="35">
        <v>452.40000000000003</v>
      </c>
      <c r="J61" s="35">
        <v>345</v>
      </c>
      <c r="K61" s="61">
        <v>7</v>
      </c>
      <c r="L61" s="61">
        <v>11</v>
      </c>
      <c r="M61" s="61">
        <v>5</v>
      </c>
      <c r="N61" s="61">
        <v>1.6</v>
      </c>
      <c r="O61" s="62">
        <v>19</v>
      </c>
      <c r="P61" s="10">
        <v>1.5206185931387926</v>
      </c>
      <c r="Q61" s="10">
        <f t="shared" si="22"/>
        <v>-8.6</v>
      </c>
      <c r="R61" s="10">
        <f t="shared" si="23"/>
        <v>11.4</v>
      </c>
      <c r="S61" s="10">
        <v>5</v>
      </c>
      <c r="T61" s="10">
        <f t="shared" si="24"/>
        <v>1.6</v>
      </c>
      <c r="U61" s="10">
        <f t="shared" si="25"/>
        <v>11</v>
      </c>
      <c r="V61" s="10">
        <f t="shared" si="26"/>
        <v>5</v>
      </c>
      <c r="W61" s="10">
        <f t="shared" si="27"/>
        <v>2.4000000000000004</v>
      </c>
      <c r="X61" s="10">
        <f t="shared" si="28"/>
        <v>-7.8</v>
      </c>
      <c r="Y61" s="10">
        <f t="shared" si="20"/>
        <v>22.4</v>
      </c>
      <c r="Z61" s="10">
        <f t="shared" si="21"/>
        <v>10</v>
      </c>
      <c r="AA61" s="36">
        <f t="shared" si="7"/>
        <v>179</v>
      </c>
      <c r="AB61" s="10">
        <v>2.5926640000000001</v>
      </c>
      <c r="AC61" s="10">
        <v>2.8050630000000001</v>
      </c>
      <c r="AD61" s="10">
        <v>2.3052229999999998</v>
      </c>
      <c r="AE61" s="10">
        <v>1.8943700000000001</v>
      </c>
      <c r="AF61" s="39">
        <f t="shared" si="8"/>
        <v>13.1</v>
      </c>
      <c r="AG61" s="1">
        <f t="shared" si="9"/>
        <v>6.8</v>
      </c>
      <c r="AH61" s="35">
        <f t="shared" si="29"/>
        <v>2.6</v>
      </c>
      <c r="AI61" s="35">
        <f t="shared" si="29"/>
        <v>2.8000000000000003</v>
      </c>
      <c r="AJ61" s="35">
        <f t="shared" si="29"/>
        <v>2.4000000000000004</v>
      </c>
      <c r="AK61" s="35">
        <f t="shared" si="29"/>
        <v>1.8</v>
      </c>
      <c r="AL61" s="37">
        <f t="shared" si="30"/>
        <v>1.8</v>
      </c>
      <c r="AM61" s="10">
        <v>179.3349</v>
      </c>
      <c r="AN61" s="10">
        <v>71.932040000000001</v>
      </c>
      <c r="AO61" s="37" t="e">
        <f>ROUNDUP(#REF!/10,2)</f>
        <v>#REF!</v>
      </c>
      <c r="AP61" s="37" t="e">
        <f t="shared" si="12"/>
        <v>#REF!</v>
      </c>
      <c r="AQ61" s="37" t="s">
        <v>35</v>
      </c>
      <c r="AR61" s="37"/>
      <c r="AS61" s="37"/>
      <c r="AT61" s="37"/>
      <c r="AU61" s="10">
        <v>96.7</v>
      </c>
      <c r="AV61" s="10">
        <v>-42</v>
      </c>
      <c r="AW61" s="10">
        <v>42.5</v>
      </c>
      <c r="AX61" s="10">
        <v>44.1</v>
      </c>
      <c r="AY61" s="40">
        <f t="shared" si="31"/>
        <v>220458.69109180462</v>
      </c>
      <c r="AZ61" s="23">
        <f t="shared" si="32"/>
        <v>0</v>
      </c>
      <c r="BA61" s="10" t="e">
        <f>#REF!*AI61*AH61*AJ61*AS61</f>
        <v>#REF!</v>
      </c>
      <c r="BB61" s="10" t="e">
        <f t="shared" si="15"/>
        <v>#REF!</v>
      </c>
      <c r="BC61" s="10" t="e">
        <f>(1-#REF!)*AH61*AI61*AJ61</f>
        <v>#REF!</v>
      </c>
      <c r="BD61" s="41" t="e">
        <f>MROUND(#REF!,0.1)/5</f>
        <v>#REF!</v>
      </c>
      <c r="BE61" s="38">
        <v>0</v>
      </c>
      <c r="BF61" s="42" t="e">
        <f t="shared" si="16"/>
        <v>#REF!</v>
      </c>
      <c r="BG61" s="43">
        <f t="shared" si="33"/>
        <v>2.4000000000000004</v>
      </c>
      <c r="BH61" s="43">
        <f t="shared" si="34"/>
        <v>1.8</v>
      </c>
      <c r="BI61" s="43" t="e">
        <f>CEILING((1-#REF!)*AJ61,0.2)</f>
        <v>#REF!</v>
      </c>
      <c r="BJ61" s="44" t="e">
        <f t="shared" si="19"/>
        <v>#REF!</v>
      </c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38">
        <v>333</v>
      </c>
      <c r="BV61" s="19">
        <v>0.29672800999999999</v>
      </c>
      <c r="BW61" s="19">
        <v>0.30345338999999999</v>
      </c>
      <c r="BX61" s="19">
        <v>0.37941631999999997</v>
      </c>
      <c r="BY61" s="19">
        <v>0.35493413000000001</v>
      </c>
      <c r="BZ61" s="19">
        <v>0.27348032999999999</v>
      </c>
      <c r="CA61" s="19">
        <v>0.17951274</v>
      </c>
      <c r="CB61" s="19">
        <v>0.12983395</v>
      </c>
      <c r="CC61" s="19">
        <v>0.12486263</v>
      </c>
      <c r="CD61" s="19">
        <v>0.22443408000000001</v>
      </c>
      <c r="CE61" s="19">
        <v>3.0942109000000002</v>
      </c>
      <c r="CF61" s="19">
        <v>1.5769367000000001</v>
      </c>
      <c r="CG61" s="19">
        <v>1.639105</v>
      </c>
      <c r="CH61" s="19">
        <v>3.2652097000000002</v>
      </c>
      <c r="CI61" s="19">
        <v>1.7993056999999999</v>
      </c>
      <c r="CJ61" s="19">
        <v>1.2910743</v>
      </c>
      <c r="CK61" s="19">
        <v>2.2536249000000002</v>
      </c>
      <c r="CL61" s="19">
        <v>2.1453874000000002</v>
      </c>
      <c r="CM61" s="19">
        <v>0.93047827000000005</v>
      </c>
      <c r="CN61" s="19">
        <v>1.7507311999999999</v>
      </c>
      <c r="CO61" s="19">
        <v>1.6937773</v>
      </c>
      <c r="CP61" s="19">
        <v>1.150884</v>
      </c>
      <c r="CQ61" s="19">
        <v>0.57137740000000004</v>
      </c>
      <c r="CR61" s="19">
        <v>0.41457543000000002</v>
      </c>
      <c r="CS61" s="19">
        <v>0.37058866000000001</v>
      </c>
      <c r="CT61" s="19">
        <v>0.44716393999999998</v>
      </c>
      <c r="CU61" s="19">
        <v>0.44864237000000001</v>
      </c>
      <c r="CV61" s="19">
        <v>0.41449588999999998</v>
      </c>
    </row>
    <row r="62" spans="1:100" s="13" customFormat="1" x14ac:dyDescent="0.35">
      <c r="A62" s="10">
        <v>345</v>
      </c>
      <c r="B62" s="35">
        <v>15.4</v>
      </c>
      <c r="C62" s="36">
        <v>0.2969947</v>
      </c>
      <c r="D62" s="35">
        <v>0.60000000000000009</v>
      </c>
      <c r="E62" s="35">
        <v>7.8000000000000007</v>
      </c>
      <c r="F62" s="35">
        <v>2.8000000000000003</v>
      </c>
      <c r="G62" s="35">
        <v>2</v>
      </c>
      <c r="H62" s="37">
        <v>2</v>
      </c>
      <c r="I62" s="35">
        <v>344.8</v>
      </c>
      <c r="J62" s="35">
        <v>320.60000000000002</v>
      </c>
      <c r="K62" s="61">
        <v>18</v>
      </c>
      <c r="L62" s="61">
        <v>7</v>
      </c>
      <c r="M62" s="61">
        <v>5</v>
      </c>
      <c r="N62" s="61">
        <v>0.8</v>
      </c>
      <c r="O62" s="62">
        <v>24</v>
      </c>
      <c r="P62" s="10">
        <v>0.77388142825960315</v>
      </c>
      <c r="Q62" s="10">
        <f t="shared" si="22"/>
        <v>-18.8</v>
      </c>
      <c r="R62" s="10">
        <f t="shared" si="23"/>
        <v>19</v>
      </c>
      <c r="S62" s="10">
        <v>5</v>
      </c>
      <c r="T62" s="10">
        <f t="shared" si="24"/>
        <v>0.8</v>
      </c>
      <c r="U62" s="10">
        <f t="shared" si="25"/>
        <v>7</v>
      </c>
      <c r="V62" s="10">
        <f t="shared" si="26"/>
        <v>5</v>
      </c>
      <c r="W62" s="10">
        <f t="shared" si="27"/>
        <v>8</v>
      </c>
      <c r="X62" s="10">
        <f t="shared" si="28"/>
        <v>-18.399999999999999</v>
      </c>
      <c r="Y62" s="10">
        <f t="shared" si="20"/>
        <v>26</v>
      </c>
      <c r="Z62" s="10">
        <f t="shared" si="21"/>
        <v>10</v>
      </c>
      <c r="AA62" s="36">
        <f t="shared" si="7"/>
        <v>72</v>
      </c>
      <c r="AB62" s="10">
        <v>0.57591199999999998</v>
      </c>
      <c r="AC62" s="10">
        <v>7.7579399999999996</v>
      </c>
      <c r="AD62" s="10">
        <v>2.8331390000000001</v>
      </c>
      <c r="AE62" s="10">
        <v>1.951225</v>
      </c>
      <c r="AF62" s="39">
        <f t="shared" si="8"/>
        <v>10.6</v>
      </c>
      <c r="AG62" s="1">
        <f t="shared" si="9"/>
        <v>7</v>
      </c>
      <c r="AH62" s="35">
        <f t="shared" si="29"/>
        <v>0.60000000000000009</v>
      </c>
      <c r="AI62" s="35">
        <f t="shared" si="29"/>
        <v>7.8000000000000007</v>
      </c>
      <c r="AJ62" s="35">
        <f t="shared" si="29"/>
        <v>2.8000000000000003</v>
      </c>
      <c r="AK62" s="35">
        <f t="shared" si="29"/>
        <v>2</v>
      </c>
      <c r="AL62" s="37">
        <f t="shared" si="30"/>
        <v>2</v>
      </c>
      <c r="AM62" s="10">
        <v>71.718389999999999</v>
      </c>
      <c r="AN62" s="10">
        <v>47.51361</v>
      </c>
      <c r="AO62" s="37" t="e">
        <f>ROUNDUP(#REF!/10,2)</f>
        <v>#REF!</v>
      </c>
      <c r="AP62" s="37" t="e">
        <f t="shared" si="12"/>
        <v>#REF!</v>
      </c>
      <c r="AQ62" s="37" t="s">
        <v>34</v>
      </c>
      <c r="AR62" s="37">
        <v>2997.5</v>
      </c>
      <c r="AS62" s="37">
        <v>458.1</v>
      </c>
      <c r="AT62" s="37">
        <v>6.58</v>
      </c>
      <c r="AU62" s="10">
        <v>96.7</v>
      </c>
      <c r="AV62" s="10">
        <v>-42</v>
      </c>
      <c r="AW62" s="10">
        <v>42.5</v>
      </c>
      <c r="AX62" s="10">
        <v>44.1</v>
      </c>
      <c r="AY62" s="40">
        <f t="shared" si="31"/>
        <v>286710.68547145079</v>
      </c>
      <c r="AZ62" s="23">
        <f t="shared" si="32"/>
        <v>0.71112937411915778</v>
      </c>
      <c r="BA62" s="10" t="e">
        <f>#REF!*AI62*AH62*AJ62*AS62</f>
        <v>#REF!</v>
      </c>
      <c r="BB62" s="10" t="e">
        <f t="shared" si="15"/>
        <v>#REF!</v>
      </c>
      <c r="BC62" s="10" t="e">
        <f>(1-#REF!)*AH62*AI62*AJ62</f>
        <v>#REF!</v>
      </c>
      <c r="BD62" s="41" t="e">
        <f>MROUND(#REF!,0.1)/5</f>
        <v>#REF!</v>
      </c>
      <c r="BE62" s="38">
        <v>4.5</v>
      </c>
      <c r="BF62" s="42" t="e">
        <f t="shared" si="16"/>
        <v>#REF!</v>
      </c>
      <c r="BG62" s="43">
        <f t="shared" si="33"/>
        <v>2.8000000000000003</v>
      </c>
      <c r="BH62" s="43">
        <f t="shared" si="34"/>
        <v>2</v>
      </c>
      <c r="BI62" s="43" t="e">
        <f>CEILING((1-#REF!)*AJ62,0.2)</f>
        <v>#REF!</v>
      </c>
      <c r="BJ62" s="44" t="e">
        <f t="shared" si="19"/>
        <v>#REF!</v>
      </c>
      <c r="BK62" s="45">
        <v>0.35402844019923285</v>
      </c>
      <c r="BL62" s="10">
        <f>(BK62+AH62)*(BK62+AI62)*((1/3)*BK62+AJ62)</f>
        <v>22.699706496726563</v>
      </c>
      <c r="BM62" s="46">
        <f>MROUND((BK62+AH62),0.2)</f>
        <v>1</v>
      </c>
      <c r="BN62" s="46">
        <f>MROUND((BK62+AI62),0.2)</f>
        <v>8.2000000000000011</v>
      </c>
      <c r="BO62" s="46" t="e">
        <f>IF(MROUND(((1/3)*BK62+BG62),0.2)*BN62*BM62/BJ62&gt;1.05,MROUND(((1/3)*BK62+BG62),0.2)-0.2,MROUND(((1/3)*BK62+BG62),0.2))</f>
        <v>#REF!</v>
      </c>
      <c r="BP62" s="45" t="e">
        <f>BM62*BN62*BO62</f>
        <v>#REF!</v>
      </c>
      <c r="BQ62" s="10" t="e">
        <f>IF(BI62&lt;BO62,TRUE, FALSE)</f>
        <v>#REF!</v>
      </c>
      <c r="BR62" s="45" t="e">
        <f>IF(BC62&lt;BI62*BM62*BN62,TRUE, FALSE)</f>
        <v>#REF!</v>
      </c>
      <c r="BS62" s="10">
        <f>AA62</f>
        <v>72</v>
      </c>
      <c r="BT62" s="44" t="e">
        <f>BB62/BC62</f>
        <v>#REF!</v>
      </c>
      <c r="BU62" s="38">
        <v>345</v>
      </c>
      <c r="BV62" s="19">
        <v>0.12837999</v>
      </c>
      <c r="BW62" s="19">
        <v>0.12676251999999999</v>
      </c>
      <c r="BX62" s="19">
        <v>0.15684397999999999</v>
      </c>
      <c r="BY62" s="19">
        <v>8.5003077999999996E-2</v>
      </c>
      <c r="BZ62" s="19">
        <v>0.10051105</v>
      </c>
      <c r="CA62" s="19">
        <v>7.3274352000000001E-2</v>
      </c>
      <c r="CB62" s="19">
        <v>5.6688156000000003E-2</v>
      </c>
      <c r="CC62" s="19">
        <v>5.5700772000000003E-2</v>
      </c>
      <c r="CD62" s="19">
        <v>9.9792264000000006E-2</v>
      </c>
      <c r="CE62" s="19">
        <v>0.57540709000000001</v>
      </c>
      <c r="CF62" s="19">
        <v>0.55609494000000004</v>
      </c>
      <c r="CG62" s="19">
        <v>0.44301175999999998</v>
      </c>
      <c r="CH62" s="19">
        <v>0.56849682000000001</v>
      </c>
      <c r="CI62" s="19">
        <v>0.54903727999999996</v>
      </c>
      <c r="CJ62" s="19">
        <v>0.41540322000000002</v>
      </c>
      <c r="CK62" s="19">
        <v>0.44187203000000003</v>
      </c>
      <c r="CL62" s="19">
        <v>0.42525186999999998</v>
      </c>
      <c r="CM62" s="19">
        <v>0.31302509000000001</v>
      </c>
      <c r="CN62" s="19">
        <v>0.385492</v>
      </c>
      <c r="CO62" s="19">
        <v>0.37502049999999998</v>
      </c>
      <c r="CP62" s="19">
        <v>0.30487027999999999</v>
      </c>
      <c r="CQ62" s="19">
        <v>0.23750117000000001</v>
      </c>
      <c r="CR62" s="19">
        <v>0.19632795</v>
      </c>
      <c r="CS62" s="19">
        <v>0.15880372000000001</v>
      </c>
      <c r="CT62" s="19">
        <v>0.16730568000000001</v>
      </c>
      <c r="CU62" s="19">
        <v>0.1631235</v>
      </c>
      <c r="CV62" s="19">
        <v>0.15168582999999999</v>
      </c>
    </row>
    <row r="63" spans="1:100" s="13" customFormat="1" x14ac:dyDescent="0.35">
      <c r="A63" s="10">
        <v>213</v>
      </c>
      <c r="B63" s="35">
        <v>34.4</v>
      </c>
      <c r="C63" s="36">
        <v>0.51452150000000008</v>
      </c>
      <c r="D63" s="35">
        <v>0.60000000000000009</v>
      </c>
      <c r="E63" s="35">
        <v>8.4</v>
      </c>
      <c r="F63" s="35">
        <v>2.4000000000000004</v>
      </c>
      <c r="G63" s="35">
        <v>2</v>
      </c>
      <c r="H63" s="37">
        <v>1.2000000000000002</v>
      </c>
      <c r="I63" s="35">
        <v>444.90000000000003</v>
      </c>
      <c r="J63" s="35">
        <v>314.70000000000005</v>
      </c>
      <c r="K63" s="61">
        <v>16</v>
      </c>
      <c r="L63" s="61">
        <v>16</v>
      </c>
      <c r="M63" s="61">
        <v>3</v>
      </c>
      <c r="N63" s="61">
        <v>3</v>
      </c>
      <c r="O63" s="62">
        <v>20</v>
      </c>
      <c r="P63" s="10">
        <v>2.9591061073448297</v>
      </c>
      <c r="Q63" s="10">
        <f t="shared" si="22"/>
        <v>-19</v>
      </c>
      <c r="R63" s="10">
        <f t="shared" si="23"/>
        <v>12.3</v>
      </c>
      <c r="S63" s="10">
        <v>5</v>
      </c>
      <c r="T63" s="10">
        <f t="shared" si="24"/>
        <v>3</v>
      </c>
      <c r="U63" s="10">
        <f t="shared" si="25"/>
        <v>16</v>
      </c>
      <c r="V63" s="10">
        <f t="shared" si="26"/>
        <v>3</v>
      </c>
      <c r="W63" s="10">
        <f t="shared" si="27"/>
        <v>5.8000000000000007</v>
      </c>
      <c r="X63" s="10">
        <f t="shared" si="28"/>
        <v>-17.5</v>
      </c>
      <c r="Y63" s="10">
        <f t="shared" si="20"/>
        <v>28.3</v>
      </c>
      <c r="Z63" s="10">
        <f t="shared" si="21"/>
        <v>8</v>
      </c>
      <c r="AA63" s="36">
        <f t="shared" si="7"/>
        <v>172</v>
      </c>
      <c r="AB63" s="10">
        <v>0.57939870000000004</v>
      </c>
      <c r="AC63" s="10">
        <v>8.3284760000000002</v>
      </c>
      <c r="AD63" s="10">
        <v>2.3074880000000002</v>
      </c>
      <c r="AE63" s="10">
        <v>1.994864</v>
      </c>
      <c r="AF63" s="39">
        <f t="shared" si="8"/>
        <v>10.3</v>
      </c>
      <c r="AG63" s="1">
        <f t="shared" si="9"/>
        <v>7</v>
      </c>
      <c r="AH63" s="35">
        <f t="shared" si="29"/>
        <v>0.60000000000000009</v>
      </c>
      <c r="AI63" s="35">
        <f t="shared" si="29"/>
        <v>8.4</v>
      </c>
      <c r="AJ63" s="35">
        <f t="shared" si="29"/>
        <v>2.4000000000000004</v>
      </c>
      <c r="AK63" s="35">
        <f t="shared" si="29"/>
        <v>2</v>
      </c>
      <c r="AL63" s="37">
        <f t="shared" si="30"/>
        <v>1.2000000000000002</v>
      </c>
      <c r="AM63" s="10">
        <v>171.88460000000001</v>
      </c>
      <c r="AN63" s="10">
        <v>41.613590000000002</v>
      </c>
      <c r="AO63" s="37" t="e">
        <f>ROUNDUP(#REF!/10,2)</f>
        <v>#REF!</v>
      </c>
      <c r="AP63" s="37" t="e">
        <f t="shared" si="12"/>
        <v>#REF!</v>
      </c>
      <c r="AQ63" s="37" t="s">
        <v>35</v>
      </c>
      <c r="AR63" s="37"/>
      <c r="AS63" s="37"/>
      <c r="AT63" s="37"/>
      <c r="AU63" s="10">
        <v>96.7</v>
      </c>
      <c r="AV63" s="10">
        <v>-42</v>
      </c>
      <c r="AW63" s="10">
        <v>42.5</v>
      </c>
      <c r="AX63" s="10">
        <v>44.1</v>
      </c>
      <c r="AY63" s="40">
        <f t="shared" si="31"/>
        <v>299424.47424641188</v>
      </c>
      <c r="AZ63" s="23">
        <f t="shared" si="32"/>
        <v>0</v>
      </c>
      <c r="BA63" s="10" t="e">
        <f>#REF!*AI63*AH63*AJ63*AS63</f>
        <v>#REF!</v>
      </c>
      <c r="BB63" s="10" t="e">
        <f t="shared" si="15"/>
        <v>#REF!</v>
      </c>
      <c r="BC63" s="10" t="e">
        <f>(1-#REF!)*AH63*AI63*AJ63</f>
        <v>#REF!</v>
      </c>
      <c r="BD63" s="41" t="e">
        <f>MROUND(#REF!,0.1)/5</f>
        <v>#REF!</v>
      </c>
      <c r="BE63" s="38">
        <v>0</v>
      </c>
      <c r="BF63" s="42" t="e">
        <f t="shared" si="16"/>
        <v>#REF!</v>
      </c>
      <c r="BG63" s="43">
        <f t="shared" si="33"/>
        <v>2.4000000000000004</v>
      </c>
      <c r="BH63" s="43">
        <f t="shared" si="34"/>
        <v>1.2000000000000002</v>
      </c>
      <c r="BI63" s="43" t="e">
        <f>CEILING((1-#REF!)*AJ63,0.2)</f>
        <v>#REF!</v>
      </c>
      <c r="BJ63" s="44" t="e">
        <f t="shared" si="19"/>
        <v>#REF!</v>
      </c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38">
        <v>213</v>
      </c>
      <c r="BV63" s="19">
        <v>0.14691424</v>
      </c>
      <c r="BW63" s="19">
        <v>0.14647929000000001</v>
      </c>
      <c r="BX63" s="19">
        <v>0.22577786</v>
      </c>
      <c r="BY63" s="19">
        <v>0.11691147</v>
      </c>
      <c r="BZ63" s="19">
        <v>6.7325324000000006E-2</v>
      </c>
      <c r="CA63" s="19">
        <v>8.7808712999999997E-2</v>
      </c>
      <c r="CB63" s="19">
        <v>6.8523480999999997E-2</v>
      </c>
      <c r="CC63" s="19">
        <v>6.6220447000000002E-2</v>
      </c>
      <c r="CD63" s="19">
        <v>7.2085828000000005E-2</v>
      </c>
      <c r="CE63" s="19">
        <v>1.1000928999999999</v>
      </c>
      <c r="CF63" s="19">
        <v>1.0906794</v>
      </c>
      <c r="CG63" s="19">
        <v>1.006991</v>
      </c>
      <c r="CH63" s="19">
        <v>0.72320293999999996</v>
      </c>
      <c r="CI63" s="19">
        <v>0.71632653000000002</v>
      </c>
      <c r="CJ63" s="19">
        <v>0.64020138999999998</v>
      </c>
      <c r="CK63" s="19">
        <v>0.23366039</v>
      </c>
      <c r="CL63" s="19">
        <v>0.23193522</v>
      </c>
      <c r="CM63" s="19">
        <v>0.19478783</v>
      </c>
      <c r="CN63" s="19">
        <v>0.55581473999999997</v>
      </c>
      <c r="CO63" s="19">
        <v>0.55315965</v>
      </c>
      <c r="CP63" s="19">
        <v>0.51745092999999998</v>
      </c>
      <c r="CQ63" s="19">
        <v>0.46431407000000002</v>
      </c>
      <c r="CR63" s="19">
        <v>0.27467303999999998</v>
      </c>
      <c r="CS63" s="19">
        <v>0.12520000000000001</v>
      </c>
      <c r="CT63" s="19">
        <v>9.6101485E-2</v>
      </c>
      <c r="CU63" s="19">
        <v>9.5783196000000001E-2</v>
      </c>
      <c r="CV63" s="19">
        <v>0.12032732</v>
      </c>
    </row>
    <row r="64" spans="1:100" s="14" customFormat="1" x14ac:dyDescent="0.35">
      <c r="A64" s="10">
        <v>261</v>
      </c>
      <c r="B64" s="35">
        <v>36.9</v>
      </c>
      <c r="C64" s="36">
        <v>0.30476030000000004</v>
      </c>
      <c r="D64" s="35">
        <v>1</v>
      </c>
      <c r="E64" s="35">
        <v>9.4</v>
      </c>
      <c r="F64" s="35">
        <v>1.6</v>
      </c>
      <c r="G64" s="35">
        <v>0.2</v>
      </c>
      <c r="H64" s="37">
        <v>1.2000000000000002</v>
      </c>
      <c r="I64" s="35">
        <v>292.90000000000003</v>
      </c>
      <c r="J64" s="35">
        <v>348.3</v>
      </c>
      <c r="K64" s="61">
        <v>18</v>
      </c>
      <c r="L64" s="61">
        <v>15</v>
      </c>
      <c r="M64" s="61">
        <v>15</v>
      </c>
      <c r="N64" s="61">
        <v>1.2000000000000002</v>
      </c>
      <c r="O64" s="62">
        <v>12</v>
      </c>
      <c r="P64" s="10">
        <v>1.2487554212662906</v>
      </c>
      <c r="Q64" s="10">
        <f t="shared" si="22"/>
        <v>-19.2</v>
      </c>
      <c r="R64" s="10">
        <f t="shared" si="23"/>
        <v>10.8</v>
      </c>
      <c r="S64" s="10">
        <v>5</v>
      </c>
      <c r="T64" s="10">
        <f t="shared" si="24"/>
        <v>1.2000000000000002</v>
      </c>
      <c r="U64" s="10">
        <f t="shared" si="25"/>
        <v>15</v>
      </c>
      <c r="V64" s="10">
        <f t="shared" si="26"/>
        <v>15</v>
      </c>
      <c r="W64" s="10">
        <f t="shared" si="27"/>
        <v>3.8000000000000003</v>
      </c>
      <c r="X64" s="10">
        <f t="shared" si="28"/>
        <v>-18.600000000000001</v>
      </c>
      <c r="Y64" s="10">
        <f t="shared" si="20"/>
        <v>25.8</v>
      </c>
      <c r="Z64" s="10">
        <f t="shared" si="21"/>
        <v>20</v>
      </c>
      <c r="AA64" s="36">
        <f t="shared" si="7"/>
        <v>20</v>
      </c>
      <c r="AB64" s="10">
        <v>1.0460689999999999</v>
      </c>
      <c r="AC64" s="10">
        <v>9.3071459999999995</v>
      </c>
      <c r="AD64" s="10">
        <v>1.605172</v>
      </c>
      <c r="AE64" s="10">
        <v>0.26867079999999999</v>
      </c>
      <c r="AF64" s="39">
        <f t="shared" si="8"/>
        <v>9.8000000000000007</v>
      </c>
      <c r="AG64" s="1">
        <f t="shared" si="9"/>
        <v>5.2</v>
      </c>
      <c r="AH64" s="35">
        <f t="shared" si="29"/>
        <v>1</v>
      </c>
      <c r="AI64" s="35">
        <f t="shared" si="29"/>
        <v>9.4</v>
      </c>
      <c r="AJ64" s="35">
        <f t="shared" si="29"/>
        <v>1.6</v>
      </c>
      <c r="AK64" s="35">
        <f t="shared" si="29"/>
        <v>0.2</v>
      </c>
      <c r="AL64" s="37">
        <f t="shared" si="30"/>
        <v>1.2000000000000002</v>
      </c>
      <c r="AM64" s="10">
        <v>19.851030000000002</v>
      </c>
      <c r="AN64" s="10">
        <v>75.271460000000005</v>
      </c>
      <c r="AO64" s="37" t="e">
        <f>ROUNDUP(#REF!/10,2)</f>
        <v>#REF!</v>
      </c>
      <c r="AP64" s="37" t="e">
        <f t="shared" si="12"/>
        <v>#REF!</v>
      </c>
      <c r="AQ64" s="37" t="s">
        <v>35</v>
      </c>
      <c r="AR64" s="37"/>
      <c r="AS64" s="37"/>
      <c r="AT64" s="37"/>
      <c r="AU64" s="10">
        <v>96.7</v>
      </c>
      <c r="AV64" s="10">
        <v>-42</v>
      </c>
      <c r="AW64" s="10">
        <v>42.5</v>
      </c>
      <c r="AX64" s="10">
        <v>44.1</v>
      </c>
      <c r="AY64" s="40">
        <f t="shared" si="31"/>
        <v>208563.07556818295</v>
      </c>
      <c r="AZ64" s="23">
        <f t="shared" si="32"/>
        <v>0</v>
      </c>
      <c r="BA64" s="10" t="e">
        <f>#REF!*AI64*AH64*AJ64*AS64</f>
        <v>#REF!</v>
      </c>
      <c r="BB64" s="10" t="e">
        <f t="shared" si="15"/>
        <v>#REF!</v>
      </c>
      <c r="BC64" s="10" t="e">
        <f>(1-#REF!)*AH64*AI64*AJ64</f>
        <v>#REF!</v>
      </c>
      <c r="BD64" s="41" t="e">
        <f>MROUND(#REF!,0.1)/5</f>
        <v>#REF!</v>
      </c>
      <c r="BE64" s="38">
        <v>0</v>
      </c>
      <c r="BF64" s="42" t="e">
        <f t="shared" si="16"/>
        <v>#REF!</v>
      </c>
      <c r="BG64" s="43">
        <f t="shared" si="33"/>
        <v>1.6</v>
      </c>
      <c r="BH64" s="43">
        <f t="shared" si="34"/>
        <v>1.2000000000000002</v>
      </c>
      <c r="BI64" s="43" t="e">
        <f>CEILING((1-#REF!)*AJ64,0.2)</f>
        <v>#REF!</v>
      </c>
      <c r="BJ64" s="44" t="e">
        <f t="shared" si="19"/>
        <v>#REF!</v>
      </c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38">
        <v>261</v>
      </c>
      <c r="BV64" s="19">
        <v>0.16393537999999999</v>
      </c>
      <c r="BW64" s="19">
        <v>0.16880459</v>
      </c>
      <c r="BX64" s="19">
        <v>0.15490133</v>
      </c>
      <c r="BY64" s="19">
        <v>7.8588553000000005E-2</v>
      </c>
      <c r="BZ64" s="19">
        <v>7.6600327999999995E-2</v>
      </c>
      <c r="CA64" s="19">
        <v>8.0962397000000005E-2</v>
      </c>
      <c r="CB64" s="19">
        <v>5.1118816999999997E-2</v>
      </c>
      <c r="CC64" s="19">
        <v>4.9136936999999999E-2</v>
      </c>
      <c r="CD64" s="19">
        <v>9.1503612999999998E-2</v>
      </c>
      <c r="CE64" s="19">
        <v>1.1819944</v>
      </c>
      <c r="CF64" s="19">
        <v>1.0680205</v>
      </c>
      <c r="CG64" s="19">
        <v>0.59329533999999995</v>
      </c>
      <c r="CH64" s="19">
        <v>0.88350134999999996</v>
      </c>
      <c r="CI64" s="19">
        <v>0.78774929000000005</v>
      </c>
      <c r="CJ64" s="19">
        <v>0.47593874000000003</v>
      </c>
      <c r="CK64" s="19">
        <v>0.55124903000000003</v>
      </c>
      <c r="CL64" s="19">
        <v>0.52826189999999995</v>
      </c>
      <c r="CM64" s="19">
        <v>0.37953030999999998</v>
      </c>
      <c r="CN64" s="19">
        <v>0.58665484000000001</v>
      </c>
      <c r="CO64" s="19">
        <v>0.55184007000000002</v>
      </c>
      <c r="CP64" s="19">
        <v>0.41611102</v>
      </c>
      <c r="CQ64" s="19">
        <v>0.33226651000000001</v>
      </c>
      <c r="CR64" s="19">
        <v>0.19973152999999999</v>
      </c>
      <c r="CS64" s="19">
        <v>0.17417455000000001</v>
      </c>
      <c r="CT64" s="19">
        <v>0.20741850000000001</v>
      </c>
      <c r="CU64" s="19">
        <v>0.20373168999999999</v>
      </c>
      <c r="CV64" s="19">
        <v>0.17377664000000001</v>
      </c>
    </row>
    <row r="65" spans="1:100" s="14" customFormat="1" x14ac:dyDescent="0.35">
      <c r="A65" s="10">
        <v>443</v>
      </c>
      <c r="B65" s="35">
        <v>41.1</v>
      </c>
      <c r="C65" s="36">
        <v>0.58229569999999997</v>
      </c>
      <c r="D65" s="35">
        <v>2.4000000000000004</v>
      </c>
      <c r="E65" s="35">
        <v>6.8000000000000007</v>
      </c>
      <c r="F65" s="35">
        <v>2</v>
      </c>
      <c r="G65" s="35">
        <v>1.8</v>
      </c>
      <c r="H65" s="37">
        <v>0.8</v>
      </c>
      <c r="I65" s="35">
        <v>335.90000000000003</v>
      </c>
      <c r="J65" s="35">
        <v>348.70000000000005</v>
      </c>
      <c r="K65" s="61">
        <v>19</v>
      </c>
      <c r="L65" s="61">
        <v>13</v>
      </c>
      <c r="M65" s="61">
        <v>14</v>
      </c>
      <c r="N65" s="61">
        <v>2.2000000000000002</v>
      </c>
      <c r="O65" s="62">
        <v>5</v>
      </c>
      <c r="P65" s="10">
        <v>2.1168449018443987</v>
      </c>
      <c r="Q65" s="10">
        <f t="shared" si="22"/>
        <v>-21.2</v>
      </c>
      <c r="R65" s="10">
        <f t="shared" si="23"/>
        <v>9.6</v>
      </c>
      <c r="S65" s="10">
        <v>5</v>
      </c>
      <c r="T65" s="10">
        <f t="shared" si="24"/>
        <v>2.2000000000000002</v>
      </c>
      <c r="U65" s="10">
        <f t="shared" si="25"/>
        <v>13</v>
      </c>
      <c r="V65" s="10">
        <f t="shared" si="26"/>
        <v>14</v>
      </c>
      <c r="W65" s="10">
        <f t="shared" si="27"/>
        <v>1.6</v>
      </c>
      <c r="X65" s="10">
        <f t="shared" si="28"/>
        <v>-20.100000000000001</v>
      </c>
      <c r="Y65" s="10">
        <f t="shared" si="20"/>
        <v>22.6</v>
      </c>
      <c r="Z65" s="10">
        <f t="shared" si="21"/>
        <v>19</v>
      </c>
      <c r="AA65" s="36">
        <f t="shared" si="7"/>
        <v>63</v>
      </c>
      <c r="AB65" s="10">
        <v>2.3998979999999999</v>
      </c>
      <c r="AC65" s="10">
        <v>6.7430009999999996</v>
      </c>
      <c r="AD65" s="10">
        <v>1.9444030000000001</v>
      </c>
      <c r="AE65" s="10">
        <v>1.8476760000000001</v>
      </c>
      <c r="AF65" s="39">
        <f t="shared" si="8"/>
        <v>11.1</v>
      </c>
      <c r="AG65" s="1">
        <f t="shared" si="9"/>
        <v>6.8</v>
      </c>
      <c r="AH65" s="35">
        <f t="shared" si="29"/>
        <v>2.4000000000000004</v>
      </c>
      <c r="AI65" s="35">
        <f t="shared" si="29"/>
        <v>6.8000000000000007</v>
      </c>
      <c r="AJ65" s="35">
        <f t="shared" si="29"/>
        <v>2</v>
      </c>
      <c r="AK65" s="35">
        <f t="shared" si="29"/>
        <v>1.8</v>
      </c>
      <c r="AL65" s="37">
        <f t="shared" si="30"/>
        <v>0.8</v>
      </c>
      <c r="AM65" s="10">
        <v>62.889470000000003</v>
      </c>
      <c r="AN65" s="10">
        <v>75.619600000000005</v>
      </c>
      <c r="AO65" s="37" t="e">
        <f>ROUNDUP(#REF!/10,2)</f>
        <v>#REF!</v>
      </c>
      <c r="AP65" s="37" t="e">
        <f t="shared" si="12"/>
        <v>#REF!</v>
      </c>
      <c r="AQ65" s="37" t="s">
        <v>35</v>
      </c>
      <c r="AR65" s="37"/>
      <c r="AS65" s="37"/>
      <c r="AT65" s="37"/>
      <c r="AU65" s="10">
        <v>96.7</v>
      </c>
      <c r="AV65" s="10">
        <v>-42</v>
      </c>
      <c r="AW65" s="10">
        <v>42.5</v>
      </c>
      <c r="AX65" s="10">
        <v>44.1</v>
      </c>
      <c r="AY65" s="40">
        <f t="shared" si="31"/>
        <v>207258.74406550181</v>
      </c>
      <c r="AZ65" s="23">
        <f t="shared" si="32"/>
        <v>0</v>
      </c>
      <c r="BA65" s="10" t="e">
        <f>#REF!*AI65*AH65*AJ65*AS65</f>
        <v>#REF!</v>
      </c>
      <c r="BB65" s="10" t="e">
        <f t="shared" si="15"/>
        <v>#REF!</v>
      </c>
      <c r="BC65" s="10" t="e">
        <f>(1-#REF!)*AH65*AI65*AJ65</f>
        <v>#REF!</v>
      </c>
      <c r="BD65" s="41" t="e">
        <f>MROUND(#REF!,0.1)/5</f>
        <v>#REF!</v>
      </c>
      <c r="BE65" s="38">
        <v>0</v>
      </c>
      <c r="BF65" s="42" t="e">
        <f t="shared" si="16"/>
        <v>#REF!</v>
      </c>
      <c r="BG65" s="43">
        <f t="shared" si="33"/>
        <v>2</v>
      </c>
      <c r="BH65" s="43">
        <f t="shared" si="34"/>
        <v>0.8</v>
      </c>
      <c r="BI65" s="43" t="e">
        <f>CEILING((1-#REF!)*AJ65,0.2)</f>
        <v>#REF!</v>
      </c>
      <c r="BJ65" s="44" t="e">
        <f t="shared" si="19"/>
        <v>#REF!</v>
      </c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38">
        <v>443</v>
      </c>
      <c r="BV65" s="19">
        <v>0.15294047999999999</v>
      </c>
      <c r="BW65" s="19">
        <v>0.16001292</v>
      </c>
      <c r="BX65" s="19">
        <v>0.21724594999999999</v>
      </c>
      <c r="BY65" s="19">
        <v>9.7349159000000005E-2</v>
      </c>
      <c r="BZ65" s="19">
        <v>9.8650909999999994E-2</v>
      </c>
      <c r="CA65" s="19">
        <v>8.0514625000000006E-2</v>
      </c>
      <c r="CB65" s="19">
        <v>8.4533340999999998E-2</v>
      </c>
      <c r="CC65" s="19">
        <v>8.5840754000000005E-2</v>
      </c>
      <c r="CD65" s="19">
        <v>0.11529742</v>
      </c>
      <c r="CE65" s="19">
        <v>0.78235268999999996</v>
      </c>
      <c r="CF65" s="19">
        <v>0.86555247999999996</v>
      </c>
      <c r="CG65" s="19">
        <v>0.35991835999999999</v>
      </c>
      <c r="CH65" s="19">
        <v>0.72955709999999996</v>
      </c>
      <c r="CI65" s="19">
        <v>0.70570516999999999</v>
      </c>
      <c r="CJ65" s="19">
        <v>0.25998717999999998</v>
      </c>
      <c r="CK65" s="19">
        <v>0.42473202999999998</v>
      </c>
      <c r="CL65" s="19">
        <v>0.42304765999999999</v>
      </c>
      <c r="CM65" s="19">
        <v>0.20958661000000001</v>
      </c>
      <c r="CN65" s="19">
        <v>0.51906859999999999</v>
      </c>
      <c r="CO65" s="19">
        <v>0.54331642000000002</v>
      </c>
      <c r="CP65" s="19">
        <v>0.35665428999999998</v>
      </c>
      <c r="CQ65" s="19">
        <v>0.37011039000000001</v>
      </c>
      <c r="CR65" s="19">
        <v>0.19719634999999999</v>
      </c>
      <c r="CS65" s="19">
        <v>0.18434797</v>
      </c>
      <c r="CT65" s="19">
        <v>0.22080013000000001</v>
      </c>
      <c r="CU65" s="19">
        <v>0.22300057000000001</v>
      </c>
      <c r="CV65" s="19">
        <v>0.17055102999999999</v>
      </c>
    </row>
    <row r="66" spans="1:100" s="14" customFormat="1" x14ac:dyDescent="0.35">
      <c r="A66" s="10">
        <v>476</v>
      </c>
      <c r="B66" s="35">
        <v>23.8</v>
      </c>
      <c r="C66" s="36">
        <v>0.43964019999999998</v>
      </c>
      <c r="D66" s="35">
        <v>1</v>
      </c>
      <c r="E66" s="35">
        <v>3.8000000000000003</v>
      </c>
      <c r="F66" s="35">
        <v>3</v>
      </c>
      <c r="G66" s="35">
        <v>0.2</v>
      </c>
      <c r="H66" s="37">
        <v>1.8</v>
      </c>
      <c r="I66" s="35">
        <v>303.70000000000005</v>
      </c>
      <c r="J66" s="35">
        <v>350.70000000000005</v>
      </c>
      <c r="K66" s="61">
        <v>11</v>
      </c>
      <c r="L66" s="61">
        <v>9</v>
      </c>
      <c r="M66" s="61">
        <v>5</v>
      </c>
      <c r="N66" s="61">
        <v>1.4000000000000001</v>
      </c>
      <c r="O66" s="62">
        <v>30</v>
      </c>
      <c r="P66" s="10">
        <v>1.4114349416492549</v>
      </c>
      <c r="Q66" s="10">
        <f t="shared" ref="Q66:Q97" si="35">-K66-N66</f>
        <v>-12.4</v>
      </c>
      <c r="R66" s="10">
        <f t="shared" ref="R66:R97" si="36">14.5-L66/2+W66</f>
        <v>16.399999999999999</v>
      </c>
      <c r="S66" s="10">
        <v>5</v>
      </c>
      <c r="T66" s="10">
        <f t="shared" ref="T66:T97" si="37">N66</f>
        <v>1.4000000000000001</v>
      </c>
      <c r="U66" s="10">
        <f t="shared" ref="U66:U97" si="38">L66</f>
        <v>9</v>
      </c>
      <c r="V66" s="10">
        <f t="shared" ref="V66:V97" si="39">M66</f>
        <v>5</v>
      </c>
      <c r="W66" s="10">
        <f t="shared" ref="W66:W97" si="40">MROUND(K66*TAN(RADIANS(O66)),0.2)</f>
        <v>6.4</v>
      </c>
      <c r="X66" s="10">
        <f t="shared" ref="X66:X97" si="41">(Q66-K66)/2</f>
        <v>-11.7</v>
      </c>
      <c r="Y66" s="10">
        <f t="shared" si="20"/>
        <v>25.4</v>
      </c>
      <c r="Z66" s="10">
        <f t="shared" si="21"/>
        <v>10</v>
      </c>
      <c r="AA66" s="36">
        <f t="shared" ref="AA66:AA101" si="42">MROUND(AM66,1)</f>
        <v>31</v>
      </c>
      <c r="AB66" s="10">
        <v>0.99698359999999997</v>
      </c>
      <c r="AC66" s="10">
        <v>3.757225</v>
      </c>
      <c r="AD66" s="10">
        <v>2.9575429999999998</v>
      </c>
      <c r="AE66" s="10">
        <v>0.1918281</v>
      </c>
      <c r="AF66" s="39">
        <f t="shared" ref="AF66:AF101" si="43">14.5-AI66/2</f>
        <v>12.6</v>
      </c>
      <c r="AG66" s="1">
        <f t="shared" ref="AG66:AG101" si="44">MROUND(AE66,0.2)+5</f>
        <v>5.2</v>
      </c>
      <c r="AH66" s="35">
        <f t="shared" ref="AH66:AK101" si="45">MROUND(AB66,0.2)</f>
        <v>1</v>
      </c>
      <c r="AI66" s="35">
        <f t="shared" si="45"/>
        <v>3.8000000000000003</v>
      </c>
      <c r="AJ66" s="35">
        <f t="shared" si="45"/>
        <v>3</v>
      </c>
      <c r="AK66" s="35">
        <f t="shared" si="45"/>
        <v>0.2</v>
      </c>
      <c r="AL66" s="37">
        <f t="shared" ref="AL66:AL97" si="46">IF(BE66&gt;0,CEILING((1-C66)*AJ66,0.2),IF(MROUND((1-C66)*AJ66,0.2)&lt;0.2,MROUND((1-C66)*AJ66,0.2)+0.2, MROUND((1-C66)*AJ66,0.2)))</f>
        <v>1.8</v>
      </c>
      <c r="AM66" s="10">
        <v>30.685739999999999</v>
      </c>
      <c r="AN66" s="10">
        <v>77.670950000000005</v>
      </c>
      <c r="AO66" s="37" t="e">
        <f>ROUNDUP(#REF!/10,2)</f>
        <v>#REF!</v>
      </c>
      <c r="AP66" s="37" t="e">
        <f t="shared" ref="AP66:AP101" si="47">AO66/5+0.1</f>
        <v>#REF!</v>
      </c>
      <c r="AQ66" s="37" t="s">
        <v>34</v>
      </c>
      <c r="AR66" s="37">
        <v>3540.1</v>
      </c>
      <c r="AS66" s="37">
        <v>414.42</v>
      </c>
      <c r="AT66" s="37">
        <v>11.2</v>
      </c>
      <c r="AU66" s="10">
        <v>96.7</v>
      </c>
      <c r="AV66" s="10">
        <v>-42</v>
      </c>
      <c r="AW66" s="10">
        <v>42.5</v>
      </c>
      <c r="AX66" s="10">
        <v>44.1</v>
      </c>
      <c r="AY66" s="40">
        <f t="shared" ref="AY66:AY97" si="48">((1.092*8.3144*(AV66+273)*(LN(AW66)-1.013)/(0.93-(AV66+273)/(AU66+273)))*((AU66-AN66)/(AU66-AV66))^0.383)*1000/AX66</f>
        <v>199289.31557755749</v>
      </c>
      <c r="AZ66" s="23">
        <f t="shared" ref="AZ66:AZ97" si="49">1-EXP(-2.63*(AR66/AY66)*(AU66-AV66)*(1-((AU66-AN66)/(AU66-AV66))^0.38))</f>
        <v>0.96773165148989515</v>
      </c>
      <c r="BA66" s="10" t="e">
        <f>#REF!*AI66*AH66*AJ66*AS66</f>
        <v>#REF!</v>
      </c>
      <c r="BB66" s="10" t="e">
        <f t="shared" ref="BB66:BB101" si="50">0.07*BA66*AZ66/AT66</f>
        <v>#REF!</v>
      </c>
      <c r="BC66" s="10" t="e">
        <f>(1-#REF!)*AH66*AI66*AJ66</f>
        <v>#REF!</v>
      </c>
      <c r="BD66" s="41" t="e">
        <f>MROUND(#REF!,0.1)/5</f>
        <v>#REF!</v>
      </c>
      <c r="BE66" s="38">
        <v>9.1</v>
      </c>
      <c r="BF66" s="42" t="e">
        <f t="shared" ref="BF66:BF101" si="51">(BO66/BI66)*BD66*1+1</f>
        <v>#REF!</v>
      </c>
      <c r="BG66" s="43">
        <f t="shared" ref="BG66:BG101" si="52">CEILING(AJ66,0.2)</f>
        <v>3</v>
      </c>
      <c r="BH66" s="43">
        <f t="shared" ref="BH66:BH101" si="53">AL66</f>
        <v>1.8</v>
      </c>
      <c r="BI66" s="43" t="e">
        <f>CEILING((1-#REF!)*AJ66,0.2)</f>
        <v>#REF!</v>
      </c>
      <c r="BJ66" s="44" t="e">
        <f t="shared" ref="BJ66:BJ101" si="54">BC66+BB66</f>
        <v>#REF!</v>
      </c>
      <c r="BK66" s="45">
        <v>0.42681672811740429</v>
      </c>
      <c r="BL66" s="10">
        <f>(BK66+AH66)*(BK66+AI66)*((1/3)*BK66+AJ66)</f>
        <v>18.950707089311084</v>
      </c>
      <c r="BM66" s="46">
        <f>MROUND((BK66+AH66),0.2)</f>
        <v>1.4000000000000001</v>
      </c>
      <c r="BN66" s="46">
        <f>MROUND((BK66+AI66),0.2)</f>
        <v>4.2</v>
      </c>
      <c r="BO66" s="46" t="e">
        <f>IF(MROUND(((1/3)*BK66+BG66),0.2)*BN66*BM66/BJ66&gt;1.05,MROUND(((1/3)*BK66+BG66),0.2)-0.2,MROUND(((1/3)*BK66+BG66),0.2))</f>
        <v>#REF!</v>
      </c>
      <c r="BP66" s="45" t="e">
        <f>BM66*BN66*BO66</f>
        <v>#REF!</v>
      </c>
      <c r="BQ66" s="10" t="e">
        <f>IF(BI66&lt;BO66,TRUE, FALSE)</f>
        <v>#REF!</v>
      </c>
      <c r="BR66" s="45" t="e">
        <f>IF(BC66&lt;BI66*BM66*BN66,TRUE, FALSE)</f>
        <v>#REF!</v>
      </c>
      <c r="BS66" s="10">
        <f>AA66</f>
        <v>31</v>
      </c>
      <c r="BT66" s="44" t="e">
        <f>BB66/BC66</f>
        <v>#REF!</v>
      </c>
      <c r="BU66" s="38">
        <v>476</v>
      </c>
      <c r="BV66" s="19">
        <v>0.17468761999999999</v>
      </c>
      <c r="BW66" s="19">
        <v>0.17581964999999999</v>
      </c>
      <c r="BX66" s="19">
        <v>0.19966584000000001</v>
      </c>
      <c r="BY66" s="19">
        <v>0.11599877</v>
      </c>
      <c r="BZ66" s="19">
        <v>0.14751241000000001</v>
      </c>
      <c r="CA66" s="19">
        <v>9.9181853E-2</v>
      </c>
      <c r="CB66" s="19">
        <v>0.10831892</v>
      </c>
      <c r="CC66" s="19">
        <v>7.0648998000000005E-2</v>
      </c>
      <c r="CD66" s="19">
        <v>0.13268545000000001</v>
      </c>
      <c r="CE66" s="19">
        <v>1.1800766</v>
      </c>
      <c r="CF66" s="19">
        <v>1.1201429000000001</v>
      </c>
      <c r="CG66" s="19">
        <v>0.96545720000000002</v>
      </c>
      <c r="CH66" s="19">
        <v>1.0362636999999999</v>
      </c>
      <c r="CI66" s="19">
        <v>1.0080545999999999</v>
      </c>
      <c r="CJ66" s="19">
        <v>0.90700287000000002</v>
      </c>
      <c r="CK66" s="19">
        <v>0.72056830000000005</v>
      </c>
      <c r="CL66" s="19">
        <v>0.71427934999999998</v>
      </c>
      <c r="CM66" s="19">
        <v>0.66051154999999995</v>
      </c>
      <c r="CN66" s="19">
        <v>0.70596873999999998</v>
      </c>
      <c r="CO66" s="19">
        <v>0.68443054000000003</v>
      </c>
      <c r="CP66" s="19">
        <v>0.59014427999999997</v>
      </c>
      <c r="CQ66" s="19">
        <v>0.40148636999999998</v>
      </c>
      <c r="CR66" s="19">
        <v>0.32097830999999999</v>
      </c>
      <c r="CS66" s="19">
        <v>0.26185375</v>
      </c>
      <c r="CT66" s="19">
        <v>0.19751041</v>
      </c>
      <c r="CU66" s="19">
        <v>0.19665161</v>
      </c>
      <c r="CV66" s="19">
        <v>0.23953954999999999</v>
      </c>
    </row>
    <row r="67" spans="1:100" s="13" customFormat="1" x14ac:dyDescent="0.35">
      <c r="A67" s="10">
        <v>32</v>
      </c>
      <c r="B67" s="35">
        <v>27.700000000000003</v>
      </c>
      <c r="C67" s="36">
        <v>0.12768179999999998</v>
      </c>
      <c r="D67" s="35">
        <v>0.4</v>
      </c>
      <c r="E67" s="35">
        <v>8.4</v>
      </c>
      <c r="F67" s="35">
        <v>1.8</v>
      </c>
      <c r="G67" s="35">
        <v>1.2000000000000002</v>
      </c>
      <c r="H67" s="37">
        <v>1.6</v>
      </c>
      <c r="I67" s="35">
        <v>428.6</v>
      </c>
      <c r="J67" s="35">
        <v>365.40000000000003</v>
      </c>
      <c r="K67" s="61">
        <v>6</v>
      </c>
      <c r="L67" s="61">
        <v>8</v>
      </c>
      <c r="M67" s="61">
        <v>3</v>
      </c>
      <c r="N67" s="61">
        <v>2.4000000000000004</v>
      </c>
      <c r="O67" s="62">
        <v>11</v>
      </c>
      <c r="P67" s="10">
        <v>2.4409569569985852</v>
      </c>
      <c r="Q67" s="10">
        <f t="shared" si="35"/>
        <v>-8.4</v>
      </c>
      <c r="R67" s="10">
        <f t="shared" si="36"/>
        <v>11.7</v>
      </c>
      <c r="S67" s="10">
        <v>5</v>
      </c>
      <c r="T67" s="10">
        <f t="shared" si="37"/>
        <v>2.4000000000000004</v>
      </c>
      <c r="U67" s="10">
        <f t="shared" si="38"/>
        <v>8</v>
      </c>
      <c r="V67" s="10">
        <f t="shared" si="39"/>
        <v>3</v>
      </c>
      <c r="W67" s="10">
        <f t="shared" si="40"/>
        <v>1.2000000000000002</v>
      </c>
      <c r="X67" s="10">
        <f t="shared" si="41"/>
        <v>-7.2</v>
      </c>
      <c r="Y67" s="10">
        <f t="shared" ref="Y67:Y101" si="55">R67+U67</f>
        <v>19.7</v>
      </c>
      <c r="Z67" s="10">
        <f t="shared" ref="Z67:Z101" si="56">S67+V67</f>
        <v>8</v>
      </c>
      <c r="AA67" s="36">
        <f t="shared" si="42"/>
        <v>156</v>
      </c>
      <c r="AB67" s="10">
        <v>0.41899150000000002</v>
      </c>
      <c r="AC67" s="10">
        <v>8.3281510000000001</v>
      </c>
      <c r="AD67" s="10">
        <v>1.7509950000000001</v>
      </c>
      <c r="AE67" s="10">
        <v>1.197433</v>
      </c>
      <c r="AF67" s="39">
        <f t="shared" si="43"/>
        <v>10.3</v>
      </c>
      <c r="AG67" s="1">
        <f t="shared" si="44"/>
        <v>6.2</v>
      </c>
      <c r="AH67" s="35">
        <f t="shared" si="45"/>
        <v>0.4</v>
      </c>
      <c r="AI67" s="35">
        <f t="shared" si="45"/>
        <v>8.4</v>
      </c>
      <c r="AJ67" s="35">
        <f t="shared" si="45"/>
        <v>1.8</v>
      </c>
      <c r="AK67" s="35">
        <f t="shared" si="45"/>
        <v>1.2000000000000002</v>
      </c>
      <c r="AL67" s="37">
        <f t="shared" si="46"/>
        <v>1.6</v>
      </c>
      <c r="AM67" s="10">
        <v>155.57660000000001</v>
      </c>
      <c r="AN67" s="10">
        <v>92.388289999999998</v>
      </c>
      <c r="AO67" s="37" t="e">
        <f>ROUNDUP(#REF!/10,2)</f>
        <v>#REF!</v>
      </c>
      <c r="AP67" s="37" t="e">
        <f t="shared" si="47"/>
        <v>#REF!</v>
      </c>
      <c r="AQ67" s="37" t="s">
        <v>34</v>
      </c>
      <c r="AR67" s="37">
        <v>3946.4</v>
      </c>
      <c r="AS67" s="37">
        <v>393.82</v>
      </c>
      <c r="AT67" s="37">
        <v>8.32</v>
      </c>
      <c r="AU67" s="10">
        <v>96.7</v>
      </c>
      <c r="AV67" s="10">
        <v>-42</v>
      </c>
      <c r="AW67" s="10">
        <v>42.5</v>
      </c>
      <c r="AX67" s="10">
        <v>44.1</v>
      </c>
      <c r="AY67" s="40">
        <f t="shared" si="48"/>
        <v>112859.47835075427</v>
      </c>
      <c r="AZ67" s="23">
        <f t="shared" si="49"/>
        <v>0.99991255522581302</v>
      </c>
      <c r="BA67" s="10" t="e">
        <f>#REF!*AI67*AH67*AJ67*AS67</f>
        <v>#REF!</v>
      </c>
      <c r="BB67" s="10" t="e">
        <f t="shared" si="50"/>
        <v>#REF!</v>
      </c>
      <c r="BC67" s="10" t="e">
        <f>(1-#REF!)*AH67*AI67*AJ67</f>
        <v>#REF!</v>
      </c>
      <c r="BD67" s="41" t="e">
        <f>MROUND(#REF!,0.1)/5</f>
        <v>#REF!</v>
      </c>
      <c r="BE67" s="38">
        <v>6.3</v>
      </c>
      <c r="BF67" s="42" t="e">
        <f t="shared" si="51"/>
        <v>#REF!</v>
      </c>
      <c r="BG67" s="43">
        <f t="shared" si="52"/>
        <v>1.8</v>
      </c>
      <c r="BH67" s="43">
        <f t="shared" si="53"/>
        <v>1.6</v>
      </c>
      <c r="BI67" s="43" t="e">
        <f>CEILING((1-#REF!)*AJ67,0.2)</f>
        <v>#REF!</v>
      </c>
      <c r="BJ67" s="44" t="e">
        <f t="shared" si="54"/>
        <v>#REF!</v>
      </c>
      <c r="BK67" s="45">
        <v>0.10237901410356698</v>
      </c>
      <c r="BL67" s="10">
        <f>(BK67+AH67)*(BK67+AI67)*((1/3)*BK67+AJ67)</f>
        <v>7.8343180290995917</v>
      </c>
      <c r="BM67" s="46">
        <f>MROUND((BK67+AH67),0.2)</f>
        <v>0.60000000000000009</v>
      </c>
      <c r="BN67" s="46">
        <f>MROUND((BK67+AI67),0.2)</f>
        <v>8.6</v>
      </c>
      <c r="BO67" s="46">
        <v>1.8</v>
      </c>
      <c r="BP67" s="45">
        <f>BM67*BN67*BO67</f>
        <v>9.2880000000000003</v>
      </c>
      <c r="BQ67" s="10" t="e">
        <f>IF(BI67&lt;BO67,TRUE, FALSE)</f>
        <v>#REF!</v>
      </c>
      <c r="BR67" s="45" t="e">
        <f>IF(BC67&lt;BI67*BM67*BN67,TRUE, FALSE)</f>
        <v>#REF!</v>
      </c>
      <c r="BS67" s="10">
        <f>AA67</f>
        <v>156</v>
      </c>
      <c r="BT67" s="44" t="e">
        <f>BB67/BC67</f>
        <v>#REF!</v>
      </c>
      <c r="BU67" s="38">
        <v>32</v>
      </c>
      <c r="BV67" s="19">
        <v>0.24052106000000001</v>
      </c>
      <c r="BW67" s="19">
        <v>0.24247694</v>
      </c>
      <c r="BX67" s="19">
        <v>0.35082552</v>
      </c>
      <c r="BY67" s="19">
        <v>0.32393687999999998</v>
      </c>
      <c r="BZ67" s="19">
        <v>0.19406103999999999</v>
      </c>
      <c r="CA67" s="19">
        <v>0.14492712999999999</v>
      </c>
      <c r="CB67" s="19">
        <v>0.11152179</v>
      </c>
      <c r="CC67" s="19">
        <v>0.10896275</v>
      </c>
      <c r="CD67" s="19">
        <v>0.16141859</v>
      </c>
      <c r="CE67" s="19">
        <v>4.1133819000000003</v>
      </c>
      <c r="CF67" s="19">
        <v>2.4372167999999999</v>
      </c>
      <c r="CG67" s="19">
        <v>1.9004856000000001</v>
      </c>
      <c r="CH67" s="19">
        <v>4.3443092999999999</v>
      </c>
      <c r="CI67" s="19">
        <v>2.7304458999999999</v>
      </c>
      <c r="CJ67" s="19">
        <v>1.9936518999999999</v>
      </c>
      <c r="CK67" s="19">
        <v>2.1359110000000001</v>
      </c>
      <c r="CL67" s="19">
        <v>1.2678723000000001</v>
      </c>
      <c r="CM67" s="19">
        <v>0.99842900000000001</v>
      </c>
      <c r="CN67" s="19">
        <v>1.3382803000000001</v>
      </c>
      <c r="CO67" s="19">
        <v>1.2431356</v>
      </c>
      <c r="CP67" s="19">
        <v>0.72457497999999998</v>
      </c>
      <c r="CQ67" s="19">
        <v>0.67849689999999996</v>
      </c>
      <c r="CR67" s="19">
        <v>0.59016228000000004</v>
      </c>
      <c r="CS67" s="19">
        <v>0.35444917999999997</v>
      </c>
      <c r="CT67" s="19">
        <v>0.42926397999999999</v>
      </c>
      <c r="CU67" s="19">
        <v>0.38549557000000001</v>
      </c>
      <c r="CV67" s="19">
        <v>0.30378537999999999</v>
      </c>
    </row>
    <row r="68" spans="1:100" s="14" customFormat="1" x14ac:dyDescent="0.35">
      <c r="A68" s="10">
        <v>183</v>
      </c>
      <c r="B68" s="35">
        <v>38.700000000000003</v>
      </c>
      <c r="C68" s="36">
        <v>0.67977069999999995</v>
      </c>
      <c r="D68" s="35">
        <v>1.8</v>
      </c>
      <c r="E68" s="35">
        <v>9.4</v>
      </c>
      <c r="F68" s="35">
        <v>2.2000000000000002</v>
      </c>
      <c r="G68" s="35">
        <v>1.6</v>
      </c>
      <c r="H68" s="37">
        <v>0.8</v>
      </c>
      <c r="I68" s="35">
        <v>344.40000000000003</v>
      </c>
      <c r="J68" s="35">
        <v>306.20000000000005</v>
      </c>
      <c r="K68" s="61">
        <v>18</v>
      </c>
      <c r="L68" s="61">
        <v>7</v>
      </c>
      <c r="M68" s="61">
        <v>8</v>
      </c>
      <c r="N68" s="61">
        <v>1.8</v>
      </c>
      <c r="O68" s="62">
        <v>6</v>
      </c>
      <c r="P68" s="10">
        <v>1.7659912488798843</v>
      </c>
      <c r="Q68" s="10">
        <f t="shared" si="35"/>
        <v>-19.8</v>
      </c>
      <c r="R68" s="10">
        <f t="shared" si="36"/>
        <v>12.8</v>
      </c>
      <c r="S68" s="10">
        <v>5</v>
      </c>
      <c r="T68" s="10">
        <f t="shared" si="37"/>
        <v>1.8</v>
      </c>
      <c r="U68" s="10">
        <f t="shared" si="38"/>
        <v>7</v>
      </c>
      <c r="V68" s="10">
        <f t="shared" si="39"/>
        <v>8</v>
      </c>
      <c r="W68" s="10">
        <f t="shared" si="40"/>
        <v>1.8</v>
      </c>
      <c r="X68" s="10">
        <f t="shared" si="41"/>
        <v>-18.899999999999999</v>
      </c>
      <c r="Y68" s="10">
        <f t="shared" si="55"/>
        <v>19.8</v>
      </c>
      <c r="Z68" s="10">
        <f t="shared" si="56"/>
        <v>13</v>
      </c>
      <c r="AA68" s="36">
        <f t="shared" si="42"/>
        <v>71</v>
      </c>
      <c r="AB68" s="10">
        <v>1.759827</v>
      </c>
      <c r="AC68" s="10">
        <v>9.4852480000000003</v>
      </c>
      <c r="AD68" s="10">
        <v>2.1612650000000002</v>
      </c>
      <c r="AE68" s="10">
        <v>1.530456</v>
      </c>
      <c r="AF68" s="39">
        <f t="shared" si="43"/>
        <v>9.8000000000000007</v>
      </c>
      <c r="AG68" s="1">
        <f t="shared" si="44"/>
        <v>6.6</v>
      </c>
      <c r="AH68" s="35">
        <f t="shared" si="45"/>
        <v>1.8</v>
      </c>
      <c r="AI68" s="35">
        <f t="shared" si="45"/>
        <v>9.4</v>
      </c>
      <c r="AJ68" s="35">
        <f t="shared" si="45"/>
        <v>2.2000000000000002</v>
      </c>
      <c r="AK68" s="35">
        <f t="shared" si="45"/>
        <v>1.6</v>
      </c>
      <c r="AL68" s="37">
        <f t="shared" si="46"/>
        <v>0.8</v>
      </c>
      <c r="AM68" s="10">
        <v>71.389309999999995</v>
      </c>
      <c r="AN68" s="10">
        <v>33.143149999999999</v>
      </c>
      <c r="AO68" s="37" t="e">
        <f>ROUNDUP(#REF!/10,2)</f>
        <v>#REF!</v>
      </c>
      <c r="AP68" s="37" t="e">
        <f t="shared" si="47"/>
        <v>#REF!</v>
      </c>
      <c r="AQ68" s="37" t="s">
        <v>35</v>
      </c>
      <c r="AR68" s="37"/>
      <c r="AS68" s="37"/>
      <c r="AT68" s="37"/>
      <c r="AU68" s="10">
        <v>96.7</v>
      </c>
      <c r="AV68" s="10">
        <v>-42</v>
      </c>
      <c r="AW68" s="10">
        <v>42.5</v>
      </c>
      <c r="AX68" s="10">
        <v>44.1</v>
      </c>
      <c r="AY68" s="40">
        <f t="shared" si="48"/>
        <v>316284.89329773292</v>
      </c>
      <c r="AZ68" s="23">
        <f t="shared" si="49"/>
        <v>0</v>
      </c>
      <c r="BA68" s="10" t="e">
        <f>#REF!*AI68*AH68*AJ68*AS68</f>
        <v>#REF!</v>
      </c>
      <c r="BB68" s="10" t="e">
        <f t="shared" si="50"/>
        <v>#REF!</v>
      </c>
      <c r="BC68" s="10" t="e">
        <f>(1-#REF!)*AH68*AI68*AJ68</f>
        <v>#REF!</v>
      </c>
      <c r="BD68" s="41" t="e">
        <f>MROUND(#REF!,0.1)/5</f>
        <v>#REF!</v>
      </c>
      <c r="BE68" s="38">
        <v>0</v>
      </c>
      <c r="BF68" s="42" t="e">
        <f t="shared" si="51"/>
        <v>#REF!</v>
      </c>
      <c r="BG68" s="43">
        <f t="shared" si="52"/>
        <v>2.2000000000000002</v>
      </c>
      <c r="BH68" s="43">
        <f t="shared" si="53"/>
        <v>0.8</v>
      </c>
      <c r="BI68" s="43" t="e">
        <f>CEILING((1-#REF!)*AJ68,0.2)</f>
        <v>#REF!</v>
      </c>
      <c r="BJ68" s="44" t="e">
        <f t="shared" si="54"/>
        <v>#REF!</v>
      </c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38">
        <v>183</v>
      </c>
      <c r="BV68" s="19">
        <v>0.16564074000000001</v>
      </c>
      <c r="BW68" s="19">
        <v>0.1685441</v>
      </c>
      <c r="BX68" s="19">
        <v>0.22036251000000001</v>
      </c>
      <c r="BY68" s="19">
        <v>0.14816505999999999</v>
      </c>
      <c r="BZ68" s="19">
        <v>0.20273685</v>
      </c>
      <c r="CA68" s="19">
        <v>0.10867646</v>
      </c>
      <c r="CB68" s="19">
        <v>9.2620282999999998E-2</v>
      </c>
      <c r="CC68" s="19">
        <v>9.3940048999999998E-2</v>
      </c>
      <c r="CD68" s="19">
        <v>0.17885103999999999</v>
      </c>
      <c r="CE68" s="19">
        <v>1.1633518</v>
      </c>
      <c r="CF68" s="19">
        <v>1.1528689000000001</v>
      </c>
      <c r="CG68" s="19">
        <v>1.0657175000000001</v>
      </c>
      <c r="CH68" s="19">
        <v>1.0954448999999999</v>
      </c>
      <c r="CI68" s="19">
        <v>1.0898441000000001</v>
      </c>
      <c r="CJ68" s="19">
        <v>1.0062447000000001</v>
      </c>
      <c r="CK68" s="19">
        <v>0.81310618000000001</v>
      </c>
      <c r="CL68" s="19">
        <v>0.81536310999999995</v>
      </c>
      <c r="CM68" s="19">
        <v>0.77050173</v>
      </c>
      <c r="CN68" s="19">
        <v>0.62922180000000005</v>
      </c>
      <c r="CO68" s="19">
        <v>0.63053238</v>
      </c>
      <c r="CP68" s="19">
        <v>0.57730137999999998</v>
      </c>
      <c r="CQ68" s="19">
        <v>0.46003848000000003</v>
      </c>
      <c r="CR68" s="19">
        <v>0.35494405000000001</v>
      </c>
      <c r="CS68" s="19">
        <v>0.33247185000000001</v>
      </c>
      <c r="CT68" s="19">
        <v>0.31826690000000002</v>
      </c>
      <c r="CU68" s="19">
        <v>0.31979549000000002</v>
      </c>
      <c r="CV68" s="19">
        <v>0.32194871000000003</v>
      </c>
    </row>
    <row r="69" spans="1:100" s="14" customFormat="1" x14ac:dyDescent="0.35">
      <c r="A69" s="10">
        <v>16</v>
      </c>
      <c r="B69" s="35">
        <v>14.1</v>
      </c>
      <c r="C69" s="36">
        <v>0.164239</v>
      </c>
      <c r="D69" s="35">
        <v>2.4000000000000004</v>
      </c>
      <c r="E69" s="35">
        <v>9</v>
      </c>
      <c r="F69" s="35">
        <v>2.6</v>
      </c>
      <c r="G69" s="35">
        <v>0.2</v>
      </c>
      <c r="H69" s="37">
        <v>2.2000000000000002</v>
      </c>
      <c r="I69" s="35">
        <v>291.40000000000003</v>
      </c>
      <c r="J69" s="35">
        <v>306.90000000000003</v>
      </c>
      <c r="K69" s="61">
        <v>12</v>
      </c>
      <c r="L69" s="61">
        <v>7</v>
      </c>
      <c r="M69" s="61">
        <v>8</v>
      </c>
      <c r="N69" s="61">
        <v>0.8</v>
      </c>
      <c r="O69" s="62">
        <v>4</v>
      </c>
      <c r="P69" s="10">
        <v>0.87786651168085328</v>
      </c>
      <c r="Q69" s="10">
        <f t="shared" si="35"/>
        <v>-12.8</v>
      </c>
      <c r="R69" s="10">
        <f t="shared" si="36"/>
        <v>11.8</v>
      </c>
      <c r="S69" s="10">
        <v>5</v>
      </c>
      <c r="T69" s="10">
        <f t="shared" si="37"/>
        <v>0.8</v>
      </c>
      <c r="U69" s="10">
        <f t="shared" si="38"/>
        <v>7</v>
      </c>
      <c r="V69" s="10">
        <f t="shared" si="39"/>
        <v>8</v>
      </c>
      <c r="W69" s="10">
        <f t="shared" si="40"/>
        <v>0.8</v>
      </c>
      <c r="X69" s="10">
        <f t="shared" si="41"/>
        <v>-12.4</v>
      </c>
      <c r="Y69" s="10">
        <f t="shared" si="55"/>
        <v>18.8</v>
      </c>
      <c r="Z69" s="10">
        <f t="shared" si="56"/>
        <v>13</v>
      </c>
      <c r="AA69" s="36">
        <f t="shared" si="42"/>
        <v>18</v>
      </c>
      <c r="AB69" s="10">
        <v>2.313256</v>
      </c>
      <c r="AC69" s="10">
        <v>9.0863790000000009</v>
      </c>
      <c r="AD69" s="10">
        <v>2.6738279999999999</v>
      </c>
      <c r="AE69" s="10">
        <v>0.28839310000000001</v>
      </c>
      <c r="AF69" s="39">
        <f t="shared" si="43"/>
        <v>10</v>
      </c>
      <c r="AG69" s="1">
        <f t="shared" si="44"/>
        <v>5.2</v>
      </c>
      <c r="AH69" s="35">
        <f t="shared" si="45"/>
        <v>2.4000000000000004</v>
      </c>
      <c r="AI69" s="35">
        <f t="shared" si="45"/>
        <v>9</v>
      </c>
      <c r="AJ69" s="35">
        <f t="shared" si="45"/>
        <v>2.6</v>
      </c>
      <c r="AK69" s="35">
        <f t="shared" si="45"/>
        <v>0.2</v>
      </c>
      <c r="AL69" s="37">
        <f t="shared" si="46"/>
        <v>2.2000000000000002</v>
      </c>
      <c r="AM69" s="10">
        <v>18.319579999999998</v>
      </c>
      <c r="AN69" s="10">
        <v>33.889209999999999</v>
      </c>
      <c r="AO69" s="37" t="e">
        <f>ROUNDUP(#REF!/10,2)</f>
        <v>#REF!</v>
      </c>
      <c r="AP69" s="37" t="e">
        <f t="shared" si="47"/>
        <v>#REF!</v>
      </c>
      <c r="AQ69" s="37" t="s">
        <v>35</v>
      </c>
      <c r="AR69" s="37"/>
      <c r="AS69" s="37"/>
      <c r="AT69" s="37"/>
      <c r="AU69" s="10">
        <v>96.7</v>
      </c>
      <c r="AV69" s="10">
        <v>-42</v>
      </c>
      <c r="AW69" s="10">
        <v>42.5</v>
      </c>
      <c r="AX69" s="10">
        <v>44.1</v>
      </c>
      <c r="AY69" s="40">
        <f t="shared" si="48"/>
        <v>314857.74703955796</v>
      </c>
      <c r="AZ69" s="23">
        <f t="shared" si="49"/>
        <v>0</v>
      </c>
      <c r="BA69" s="10" t="e">
        <f>#REF!*AI69*AH69*AJ69*AS69</f>
        <v>#REF!</v>
      </c>
      <c r="BB69" s="10" t="e">
        <f t="shared" si="50"/>
        <v>#REF!</v>
      </c>
      <c r="BC69" s="10" t="e">
        <f>(1-#REF!)*AH69*AI69*AJ69</f>
        <v>#REF!</v>
      </c>
      <c r="BD69" s="41" t="e">
        <f>MROUND(#REF!,0.1)/5</f>
        <v>#REF!</v>
      </c>
      <c r="BE69" s="38">
        <v>0</v>
      </c>
      <c r="BF69" s="42" t="e">
        <f t="shared" si="51"/>
        <v>#REF!</v>
      </c>
      <c r="BG69" s="43">
        <f t="shared" si="52"/>
        <v>2.6</v>
      </c>
      <c r="BH69" s="43">
        <f t="shared" si="53"/>
        <v>2.2000000000000002</v>
      </c>
      <c r="BI69" s="43" t="e">
        <f>CEILING((1-#REF!)*AJ69,0.2)</f>
        <v>#REF!</v>
      </c>
      <c r="BJ69" s="44" t="e">
        <f t="shared" si="54"/>
        <v>#REF!</v>
      </c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38">
        <v>16</v>
      </c>
      <c r="BV69" s="19">
        <v>0.24369077</v>
      </c>
      <c r="BW69" s="19">
        <v>0.25362158000000001</v>
      </c>
      <c r="BX69" s="19">
        <v>0.35742962</v>
      </c>
      <c r="BY69" s="19">
        <v>0.29242604999999999</v>
      </c>
      <c r="BZ69" s="19">
        <v>0.29663527000000001</v>
      </c>
      <c r="CA69" s="19">
        <v>0.19680039999999999</v>
      </c>
      <c r="CB69" s="19">
        <v>0.14280997000000001</v>
      </c>
      <c r="CC69" s="19">
        <v>0.14487939</v>
      </c>
      <c r="CD69" s="19">
        <v>0.25439286</v>
      </c>
      <c r="CE69" s="19">
        <v>2.3647716000000001</v>
      </c>
      <c r="CF69" s="19">
        <v>2.1835667999999999</v>
      </c>
      <c r="CG69" s="19">
        <v>1.8927532</v>
      </c>
      <c r="CH69" s="19">
        <v>2.1811398999999998</v>
      </c>
      <c r="CI69" s="19">
        <v>2.0062473000000001</v>
      </c>
      <c r="CJ69" s="19">
        <v>1.7369125999999999</v>
      </c>
      <c r="CK69" s="19">
        <v>1.4467113</v>
      </c>
      <c r="CL69" s="19">
        <v>1.3567718</v>
      </c>
      <c r="CM69" s="19">
        <v>1.2157058999999999</v>
      </c>
      <c r="CN69" s="19">
        <v>1.0032696000000001</v>
      </c>
      <c r="CO69" s="19">
        <v>0.97916174</v>
      </c>
      <c r="CP69" s="19">
        <v>0.91993177000000004</v>
      </c>
      <c r="CQ69" s="19">
        <v>0.61288255000000003</v>
      </c>
      <c r="CR69" s="19">
        <v>0.44672915000000002</v>
      </c>
      <c r="CS69" s="19">
        <v>0.42902699</v>
      </c>
      <c r="CT69" s="19">
        <v>0.49300530999999997</v>
      </c>
      <c r="CU69" s="19">
        <v>0.48276889000000001</v>
      </c>
      <c r="CV69" s="19">
        <v>0.46596757</v>
      </c>
    </row>
    <row r="70" spans="1:100" s="13" customFormat="1" x14ac:dyDescent="0.35">
      <c r="A70" s="10">
        <v>33</v>
      </c>
      <c r="B70" s="35">
        <v>32</v>
      </c>
      <c r="C70" s="36">
        <v>0.74376490000000006</v>
      </c>
      <c r="D70" s="35">
        <v>2.2000000000000002</v>
      </c>
      <c r="E70" s="35">
        <v>6</v>
      </c>
      <c r="F70" s="35">
        <v>2.2000000000000002</v>
      </c>
      <c r="G70" s="35">
        <v>1.2000000000000002</v>
      </c>
      <c r="H70" s="37">
        <v>0.60000000000000009</v>
      </c>
      <c r="I70" s="35">
        <v>406</v>
      </c>
      <c r="J70" s="35">
        <v>361.1</v>
      </c>
      <c r="K70" s="61">
        <v>16</v>
      </c>
      <c r="L70" s="61">
        <v>13</v>
      </c>
      <c r="M70" s="61">
        <v>17</v>
      </c>
      <c r="N70" s="61">
        <v>2</v>
      </c>
      <c r="O70" s="62">
        <v>0</v>
      </c>
      <c r="P70" s="10">
        <v>1.9356994669868937</v>
      </c>
      <c r="Q70" s="10">
        <f t="shared" si="35"/>
        <v>-18</v>
      </c>
      <c r="R70" s="10">
        <f t="shared" si="36"/>
        <v>8</v>
      </c>
      <c r="S70" s="10">
        <v>5</v>
      </c>
      <c r="T70" s="10">
        <f t="shared" si="37"/>
        <v>2</v>
      </c>
      <c r="U70" s="10">
        <f t="shared" si="38"/>
        <v>13</v>
      </c>
      <c r="V70" s="10">
        <f t="shared" si="39"/>
        <v>17</v>
      </c>
      <c r="W70" s="10">
        <f t="shared" si="40"/>
        <v>0</v>
      </c>
      <c r="X70" s="10">
        <f t="shared" si="41"/>
        <v>-17</v>
      </c>
      <c r="Y70" s="10">
        <f t="shared" si="55"/>
        <v>21</v>
      </c>
      <c r="Z70" s="10">
        <f t="shared" si="56"/>
        <v>22</v>
      </c>
      <c r="AA70" s="36">
        <f t="shared" si="42"/>
        <v>133</v>
      </c>
      <c r="AB70" s="10">
        <v>2.1555930000000001</v>
      </c>
      <c r="AC70" s="10">
        <v>6.0620979999999998</v>
      </c>
      <c r="AD70" s="10">
        <v>2.256014</v>
      </c>
      <c r="AE70" s="10">
        <v>1.289515</v>
      </c>
      <c r="AF70" s="39">
        <f t="shared" si="43"/>
        <v>11.5</v>
      </c>
      <c r="AG70" s="1">
        <f t="shared" si="44"/>
        <v>6.2</v>
      </c>
      <c r="AH70" s="35">
        <f t="shared" si="45"/>
        <v>2.2000000000000002</v>
      </c>
      <c r="AI70" s="35">
        <f t="shared" si="45"/>
        <v>6</v>
      </c>
      <c r="AJ70" s="35">
        <f t="shared" si="45"/>
        <v>2.2000000000000002</v>
      </c>
      <c r="AK70" s="35">
        <f t="shared" si="45"/>
        <v>1.2000000000000002</v>
      </c>
      <c r="AL70" s="37">
        <f t="shared" si="46"/>
        <v>0.60000000000000009</v>
      </c>
      <c r="AM70" s="10">
        <v>132.97460000000001</v>
      </c>
      <c r="AN70" s="10">
        <v>88.002110000000002</v>
      </c>
      <c r="AO70" s="37" t="e">
        <f>ROUNDUP(#REF!/10,2)</f>
        <v>#REF!</v>
      </c>
      <c r="AP70" s="37" t="e">
        <f t="shared" si="47"/>
        <v>#REF!</v>
      </c>
      <c r="AQ70" s="37" t="s">
        <v>34</v>
      </c>
      <c r="AR70" s="37">
        <v>4700.1000000000004</v>
      </c>
      <c r="AS70" s="37">
        <v>369.18</v>
      </c>
      <c r="AT70" s="37">
        <v>10.119999999999999</v>
      </c>
      <c r="AU70" s="10">
        <v>96.7</v>
      </c>
      <c r="AV70" s="10">
        <v>-42</v>
      </c>
      <c r="AW70" s="10">
        <v>42.5</v>
      </c>
      <c r="AX70" s="10">
        <v>44.1</v>
      </c>
      <c r="AY70" s="40">
        <f t="shared" si="48"/>
        <v>147659.97531240163</v>
      </c>
      <c r="AZ70" s="23">
        <f t="shared" si="49"/>
        <v>0.99947774864749783</v>
      </c>
      <c r="BA70" s="10" t="e">
        <f>#REF!*AI70*AH70*AJ70*AS70</f>
        <v>#REF!</v>
      </c>
      <c r="BB70" s="10" t="e">
        <f t="shared" si="50"/>
        <v>#REF!</v>
      </c>
      <c r="BC70" s="10" t="e">
        <f>(1-#REF!)*AH70*AI70*AJ70</f>
        <v>#REF!</v>
      </c>
      <c r="BD70" s="41" t="e">
        <f>MROUND(#REF!,0.1)/5</f>
        <v>#REF!</v>
      </c>
      <c r="BE70" s="38">
        <v>33.5</v>
      </c>
      <c r="BF70" s="42" t="e">
        <f t="shared" si="51"/>
        <v>#REF!</v>
      </c>
      <c r="BG70" s="43">
        <f t="shared" si="52"/>
        <v>2.2000000000000002</v>
      </c>
      <c r="BH70" s="43">
        <f t="shared" si="53"/>
        <v>0.60000000000000009</v>
      </c>
      <c r="BI70" s="43" t="e">
        <f>CEILING((1-#REF!)*AJ70,0.2)</f>
        <v>#REF!</v>
      </c>
      <c r="BJ70" s="44" t="e">
        <f t="shared" si="54"/>
        <v>#REF!</v>
      </c>
      <c r="BK70" s="45">
        <v>1.1695978806877525</v>
      </c>
      <c r="BL70" s="10">
        <f>(BK70+AH70)*(BK70+AI70)*((1/3)*BK70+AJ70)</f>
        <v>62.567695903053021</v>
      </c>
      <c r="BM70" s="46">
        <f>MROUND((BK70+AH70),0.2)</f>
        <v>3.4000000000000004</v>
      </c>
      <c r="BN70" s="46">
        <f>MROUND((BK70+AI70),0.2)</f>
        <v>7.2</v>
      </c>
      <c r="BO70" s="46" t="e">
        <f>IF(MROUND(((1/3)*BK70+BG70),0.2)*BN70*BM70/BJ70&gt;1.05,MROUND(((1/3)*BK70+BG70),0.2)-0.2,MROUND(((1/3)*BK70+BG70),0.2))</f>
        <v>#REF!</v>
      </c>
      <c r="BP70" s="45" t="e">
        <f>BM70*BN70*BO70</f>
        <v>#REF!</v>
      </c>
      <c r="BQ70" s="10" t="e">
        <f>IF(BI70&lt;BO70,TRUE, FALSE)</f>
        <v>#REF!</v>
      </c>
      <c r="BR70" s="45" t="e">
        <f>IF(BC70&lt;BI70*BM70*BN70,TRUE, FALSE)</f>
        <v>#REF!</v>
      </c>
      <c r="BS70" s="10">
        <f>AA70</f>
        <v>133</v>
      </c>
      <c r="BT70" s="44" t="e">
        <f>BB70/BC70</f>
        <v>#REF!</v>
      </c>
      <c r="BU70" s="38">
        <v>33</v>
      </c>
      <c r="BV70" s="19">
        <v>0.16785333999999999</v>
      </c>
      <c r="BW70" s="19">
        <v>0.16797245</v>
      </c>
      <c r="BX70" s="19">
        <v>0.16563332</v>
      </c>
      <c r="BY70" s="19">
        <v>0.11630759</v>
      </c>
      <c r="BZ70" s="19">
        <v>0.11513764</v>
      </c>
      <c r="CA70" s="19">
        <v>0.10779729</v>
      </c>
      <c r="CB70" s="19">
        <v>8.9984119000000001E-2</v>
      </c>
      <c r="CC70" s="19">
        <v>9.3285418999999994E-2</v>
      </c>
      <c r="CD70" s="19">
        <v>9.0956613000000006E-2</v>
      </c>
      <c r="CE70" s="19">
        <v>0.78257202999999997</v>
      </c>
      <c r="CF70" s="19">
        <v>0.77302890999999996</v>
      </c>
      <c r="CG70" s="19">
        <v>0.39228582000000001</v>
      </c>
      <c r="CH70" s="19">
        <v>0.85496669999999997</v>
      </c>
      <c r="CI70" s="19">
        <v>0.79040997999999996</v>
      </c>
      <c r="CJ70" s="19">
        <v>0.29520848</v>
      </c>
      <c r="CK70" s="19">
        <v>0.61262333000000002</v>
      </c>
      <c r="CL70" s="19">
        <v>0.59321111000000004</v>
      </c>
      <c r="CM70" s="19">
        <v>0.22059429999999999</v>
      </c>
      <c r="CN70" s="19">
        <v>0.56111770999999999</v>
      </c>
      <c r="CO70" s="19">
        <v>0.54440111000000002</v>
      </c>
      <c r="CP70" s="19">
        <v>0.33600112999999998</v>
      </c>
      <c r="CQ70" s="19">
        <v>0.30273366000000002</v>
      </c>
      <c r="CR70" s="19">
        <v>0.15169073999999999</v>
      </c>
      <c r="CS70" s="19">
        <v>0.15834645999999999</v>
      </c>
      <c r="CT70" s="19">
        <v>0.28214299999999998</v>
      </c>
      <c r="CU70" s="19">
        <v>0.28454626</v>
      </c>
      <c r="CV70" s="19">
        <v>0.14803021</v>
      </c>
    </row>
    <row r="71" spans="1:100" s="21" customFormat="1" x14ac:dyDescent="0.35">
      <c r="A71" s="47">
        <v>14</v>
      </c>
      <c r="B71" s="48">
        <v>21.900000000000002</v>
      </c>
      <c r="C71" s="49">
        <v>0.43513579999999996</v>
      </c>
      <c r="D71" s="48">
        <v>1.6</v>
      </c>
      <c r="E71" s="48">
        <v>7.6000000000000005</v>
      </c>
      <c r="F71" s="48">
        <v>2.4000000000000004</v>
      </c>
      <c r="G71" s="48">
        <v>0.4</v>
      </c>
      <c r="H71" s="50">
        <v>1.4000000000000001</v>
      </c>
      <c r="I71" s="48">
        <v>351</v>
      </c>
      <c r="J71" s="48">
        <v>287.90000000000003</v>
      </c>
      <c r="K71" s="47">
        <v>18</v>
      </c>
      <c r="L71" s="47">
        <v>8</v>
      </c>
      <c r="M71" s="47">
        <v>14</v>
      </c>
      <c r="N71" s="47">
        <v>1.6</v>
      </c>
      <c r="O71" s="51">
        <v>15</v>
      </c>
      <c r="P71" s="47">
        <v>1.604710750430824</v>
      </c>
      <c r="Q71" s="47">
        <f t="shared" si="35"/>
        <v>-19.600000000000001</v>
      </c>
      <c r="R71" s="47">
        <f t="shared" si="36"/>
        <v>15.3</v>
      </c>
      <c r="S71" s="47">
        <v>5</v>
      </c>
      <c r="T71" s="47">
        <f t="shared" si="37"/>
        <v>1.6</v>
      </c>
      <c r="U71" s="47">
        <f t="shared" si="38"/>
        <v>8</v>
      </c>
      <c r="V71" s="47">
        <f t="shared" si="39"/>
        <v>14</v>
      </c>
      <c r="W71" s="47">
        <f t="shared" si="40"/>
        <v>4.8000000000000007</v>
      </c>
      <c r="X71" s="47">
        <f t="shared" si="41"/>
        <v>-18.8</v>
      </c>
      <c r="Y71" s="47">
        <f t="shared" si="55"/>
        <v>23.3</v>
      </c>
      <c r="Z71" s="47">
        <f t="shared" si="56"/>
        <v>19</v>
      </c>
      <c r="AA71" s="49">
        <f t="shared" si="42"/>
        <v>78</v>
      </c>
      <c r="AB71" s="47">
        <v>1.605693</v>
      </c>
      <c r="AC71" s="47">
        <v>7.6157899999999996</v>
      </c>
      <c r="AD71" s="47">
        <v>2.3465910000000001</v>
      </c>
      <c r="AE71" s="47">
        <v>0.44106489999999998</v>
      </c>
      <c r="AF71" s="52">
        <f t="shared" si="43"/>
        <v>10.7</v>
      </c>
      <c r="AG71" s="53">
        <f t="shared" si="44"/>
        <v>5.4</v>
      </c>
      <c r="AH71" s="48">
        <f t="shared" si="45"/>
        <v>1.6</v>
      </c>
      <c r="AI71" s="48">
        <f t="shared" si="45"/>
        <v>7.6000000000000005</v>
      </c>
      <c r="AJ71" s="48">
        <f t="shared" si="45"/>
        <v>2.4000000000000004</v>
      </c>
      <c r="AK71" s="48">
        <f t="shared" si="45"/>
        <v>0.4</v>
      </c>
      <c r="AL71" s="50">
        <f t="shared" si="46"/>
        <v>1.4000000000000001</v>
      </c>
      <c r="AM71" s="47">
        <v>77.988209999999995</v>
      </c>
      <c r="AN71" s="47">
        <v>14.83709</v>
      </c>
      <c r="AO71" s="50" t="e">
        <f>ROUNDUP(#REF!/10,2)</f>
        <v>#REF!</v>
      </c>
      <c r="AP71" s="50" t="e">
        <f t="shared" si="47"/>
        <v>#REF!</v>
      </c>
      <c r="AQ71" s="50" t="s">
        <v>35</v>
      </c>
      <c r="AR71" s="50"/>
      <c r="AS71" s="50"/>
      <c r="AT71" s="50"/>
      <c r="AU71" s="47">
        <v>96.7</v>
      </c>
      <c r="AV71" s="47">
        <v>-42</v>
      </c>
      <c r="AW71" s="47">
        <v>42.5</v>
      </c>
      <c r="AX71" s="47">
        <v>44.1</v>
      </c>
      <c r="AY71" s="54">
        <f t="shared" si="48"/>
        <v>348481.44023178885</v>
      </c>
      <c r="AZ71" s="55">
        <f t="shared" si="49"/>
        <v>0</v>
      </c>
      <c r="BA71" s="47" t="e">
        <f>#REF!*AI71*AH71*AJ71*AS71</f>
        <v>#REF!</v>
      </c>
      <c r="BB71" s="47" t="e">
        <f t="shared" si="50"/>
        <v>#REF!</v>
      </c>
      <c r="BC71" s="47" t="e">
        <f>(1-#REF!)*AH71*AI71*AJ71</f>
        <v>#REF!</v>
      </c>
      <c r="BD71" s="56" t="e">
        <f>MROUND(#REF!,0.1)/5</f>
        <v>#REF!</v>
      </c>
      <c r="BE71" s="51">
        <v>0</v>
      </c>
      <c r="BF71" s="57" t="e">
        <f t="shared" si="51"/>
        <v>#REF!</v>
      </c>
      <c r="BG71" s="58">
        <f t="shared" si="52"/>
        <v>2.4000000000000004</v>
      </c>
      <c r="BH71" s="58">
        <f t="shared" si="53"/>
        <v>1.4000000000000001</v>
      </c>
      <c r="BI71" s="58" t="e">
        <f>CEILING((1-#REF!)*AJ71,0.2)</f>
        <v>#REF!</v>
      </c>
      <c r="BJ71" s="59" t="e">
        <f t="shared" si="54"/>
        <v>#REF!</v>
      </c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51">
        <v>14</v>
      </c>
      <c r="BV71" s="22">
        <v>0.13511736999999999</v>
      </c>
      <c r="BW71" s="22">
        <v>0.13464736999999999</v>
      </c>
      <c r="BX71" s="22">
        <v>0.16075848000000001</v>
      </c>
      <c r="BY71" s="22">
        <v>7.2242162999999998E-2</v>
      </c>
      <c r="BZ71" s="22">
        <v>7.0370874999999999E-2</v>
      </c>
      <c r="CA71" s="22">
        <v>9.4712197999999997E-2</v>
      </c>
      <c r="CB71" s="22">
        <v>5.8702253000000003E-2</v>
      </c>
      <c r="CC71" s="22">
        <v>5.9344489E-2</v>
      </c>
      <c r="CD71" s="22">
        <v>0.10990284</v>
      </c>
      <c r="CE71" s="22">
        <v>0.80286192999999995</v>
      </c>
      <c r="CF71" s="22">
        <v>0.73661226000000002</v>
      </c>
      <c r="CG71" s="22">
        <v>0.28164640000000002</v>
      </c>
      <c r="CH71" s="22">
        <v>0.80826264999999997</v>
      </c>
      <c r="CI71" s="22">
        <v>0.76384180999999995</v>
      </c>
      <c r="CJ71" s="22">
        <v>0.32990739000000002</v>
      </c>
      <c r="CK71" s="22">
        <v>0.62686986</v>
      </c>
      <c r="CL71" s="22">
        <v>0.61218857999999998</v>
      </c>
      <c r="CM71" s="22">
        <v>0.27867392000000002</v>
      </c>
      <c r="CN71" s="22">
        <v>0.44016602999999999</v>
      </c>
      <c r="CO71" s="22">
        <v>0.41412777000000001</v>
      </c>
      <c r="CP71" s="22">
        <v>0.22676139000000001</v>
      </c>
      <c r="CQ71" s="22">
        <v>0.24257322000000001</v>
      </c>
      <c r="CR71" s="22">
        <v>0.21830721</v>
      </c>
      <c r="CS71" s="22">
        <v>0.20491500000000001</v>
      </c>
      <c r="CT71" s="22">
        <v>7.3262567999999997E-12</v>
      </c>
      <c r="CU71" s="22">
        <v>7.8045052999999995E-12</v>
      </c>
      <c r="CV71" s="22">
        <v>0.21696074000000001</v>
      </c>
    </row>
    <row r="72" spans="1:100" s="14" customFormat="1" x14ac:dyDescent="0.35">
      <c r="A72" s="10">
        <v>7</v>
      </c>
      <c r="B72" s="35">
        <v>29.6</v>
      </c>
      <c r="C72" s="36">
        <v>0.22506190000000001</v>
      </c>
      <c r="D72" s="35">
        <v>0.60000000000000009</v>
      </c>
      <c r="E72" s="35">
        <v>7.2</v>
      </c>
      <c r="F72" s="35">
        <v>1.8</v>
      </c>
      <c r="G72" s="35">
        <v>0.8</v>
      </c>
      <c r="H72" s="37">
        <v>1.4000000000000001</v>
      </c>
      <c r="I72" s="35">
        <v>366.20000000000005</v>
      </c>
      <c r="J72" s="35">
        <v>339.70000000000005</v>
      </c>
      <c r="K72" s="61">
        <v>7</v>
      </c>
      <c r="L72" s="61">
        <v>12</v>
      </c>
      <c r="M72" s="61">
        <v>15</v>
      </c>
      <c r="N72" s="61">
        <v>2.6</v>
      </c>
      <c r="O72" s="62">
        <v>7</v>
      </c>
      <c r="P72" s="10">
        <v>2.6755920198627994</v>
      </c>
      <c r="Q72" s="10">
        <f t="shared" si="35"/>
        <v>-9.6</v>
      </c>
      <c r="R72" s="10">
        <f t="shared" si="36"/>
        <v>9.3000000000000007</v>
      </c>
      <c r="S72" s="10">
        <v>5</v>
      </c>
      <c r="T72" s="10">
        <f t="shared" si="37"/>
        <v>2.6</v>
      </c>
      <c r="U72" s="10">
        <f t="shared" si="38"/>
        <v>12</v>
      </c>
      <c r="V72" s="10">
        <f t="shared" si="39"/>
        <v>15</v>
      </c>
      <c r="W72" s="10">
        <f t="shared" si="40"/>
        <v>0.8</v>
      </c>
      <c r="X72" s="10">
        <f t="shared" si="41"/>
        <v>-8.3000000000000007</v>
      </c>
      <c r="Y72" s="10">
        <f t="shared" si="55"/>
        <v>21.3</v>
      </c>
      <c r="Z72" s="10">
        <f t="shared" si="56"/>
        <v>20</v>
      </c>
      <c r="AA72" s="36">
        <f t="shared" si="42"/>
        <v>93</v>
      </c>
      <c r="AB72" s="10">
        <v>0.5359737</v>
      </c>
      <c r="AC72" s="10">
        <v>7.199789</v>
      </c>
      <c r="AD72" s="10">
        <v>1.8346370000000001</v>
      </c>
      <c r="AE72" s="10">
        <v>0.70255310000000004</v>
      </c>
      <c r="AF72" s="39">
        <f t="shared" si="43"/>
        <v>10.9</v>
      </c>
      <c r="AG72" s="1">
        <f t="shared" si="44"/>
        <v>5.8</v>
      </c>
      <c r="AH72" s="35">
        <f t="shared" si="45"/>
        <v>0.60000000000000009</v>
      </c>
      <c r="AI72" s="35">
        <f t="shared" si="45"/>
        <v>7.2</v>
      </c>
      <c r="AJ72" s="35">
        <f t="shared" si="45"/>
        <v>1.8</v>
      </c>
      <c r="AK72" s="35">
        <f t="shared" si="45"/>
        <v>0.8</v>
      </c>
      <c r="AL72" s="37">
        <f t="shared" si="46"/>
        <v>1.4000000000000001</v>
      </c>
      <c r="AM72" s="10">
        <v>93.108329999999995</v>
      </c>
      <c r="AN72" s="10">
        <v>66.690870000000004</v>
      </c>
      <c r="AO72" s="37" t="e">
        <f>ROUNDUP(#REF!/10,2)</f>
        <v>#REF!</v>
      </c>
      <c r="AP72" s="37" t="e">
        <f t="shared" si="47"/>
        <v>#REF!</v>
      </c>
      <c r="AQ72" s="37" t="s">
        <v>35</v>
      </c>
      <c r="AR72" s="37"/>
      <c r="AS72" s="37"/>
      <c r="AT72" s="37"/>
      <c r="AU72" s="10">
        <v>96.7</v>
      </c>
      <c r="AV72" s="10">
        <v>-42</v>
      </c>
      <c r="AW72" s="10">
        <v>42.5</v>
      </c>
      <c r="AX72" s="10">
        <v>44.1</v>
      </c>
      <c r="AY72" s="40">
        <f t="shared" si="48"/>
        <v>237276.82239200891</v>
      </c>
      <c r="AZ72" s="23">
        <f t="shared" si="49"/>
        <v>0</v>
      </c>
      <c r="BA72" s="10" t="e">
        <f>#REF!*AI72*AH72*AJ72*AS72</f>
        <v>#REF!</v>
      </c>
      <c r="BB72" s="10" t="e">
        <f t="shared" si="50"/>
        <v>#REF!</v>
      </c>
      <c r="BC72" s="10" t="e">
        <f>(1-#REF!)*AH72*AI72*AJ72</f>
        <v>#REF!</v>
      </c>
      <c r="BD72" s="41" t="e">
        <f>MROUND(#REF!,0.1)/5</f>
        <v>#REF!</v>
      </c>
      <c r="BE72" s="38">
        <v>0</v>
      </c>
      <c r="BF72" s="42" t="e">
        <f t="shared" si="51"/>
        <v>#REF!</v>
      </c>
      <c r="BG72" s="43">
        <f t="shared" si="52"/>
        <v>1.8</v>
      </c>
      <c r="BH72" s="43">
        <f t="shared" si="53"/>
        <v>1.4000000000000001</v>
      </c>
      <c r="BI72" s="43" t="e">
        <f>CEILING((1-#REF!)*AJ72,0.2)</f>
        <v>#REF!</v>
      </c>
      <c r="BJ72" s="44" t="e">
        <f t="shared" si="54"/>
        <v>#REF!</v>
      </c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38">
        <v>7</v>
      </c>
      <c r="BV72" s="19">
        <v>0.18288024999999999</v>
      </c>
      <c r="BW72" s="19">
        <v>0.15786135000000001</v>
      </c>
      <c r="BX72" s="19">
        <v>0.10844684</v>
      </c>
      <c r="BY72" s="19">
        <v>9.7077653E-2</v>
      </c>
      <c r="BZ72" s="19">
        <v>8.8322677000000002E-2</v>
      </c>
      <c r="CA72" s="19">
        <v>6.3734665999999995E-2</v>
      </c>
      <c r="CB72" s="19">
        <v>7.2236000999999994E-2</v>
      </c>
      <c r="CC72" s="19">
        <v>5.8200850999999998E-2</v>
      </c>
      <c r="CD72" s="19">
        <v>4.980151E-2</v>
      </c>
      <c r="CE72" s="19">
        <v>1.42214</v>
      </c>
      <c r="CF72" s="19">
        <v>0.60313170999999999</v>
      </c>
      <c r="CG72" s="19">
        <v>0.18823017</v>
      </c>
      <c r="CH72" s="19">
        <v>3.2156278999999999</v>
      </c>
      <c r="CI72" s="19">
        <v>1.1347396000000001</v>
      </c>
      <c r="CJ72" s="19">
        <v>0.23759849</v>
      </c>
      <c r="CK72" s="19">
        <v>0.91191405000000003</v>
      </c>
      <c r="CL72" s="19">
        <v>0.41966081</v>
      </c>
      <c r="CM72" s="19">
        <v>0.15006264999999999</v>
      </c>
      <c r="CN72" s="19">
        <v>0.56628162000000004</v>
      </c>
      <c r="CO72" s="19">
        <v>0.41953462000000002</v>
      </c>
      <c r="CP72" s="19">
        <v>0.21122748</v>
      </c>
      <c r="CQ72" s="19">
        <v>0.16232300999999999</v>
      </c>
      <c r="CR72" s="19">
        <v>9.8727292999999994E-2</v>
      </c>
      <c r="CS72" s="19">
        <v>9.90896E-2</v>
      </c>
      <c r="CT72" s="19">
        <v>0.31138036000000002</v>
      </c>
      <c r="CU72" s="19">
        <v>0.17376673000000001</v>
      </c>
      <c r="CV72" s="19">
        <v>8.6693928000000003E-2</v>
      </c>
    </row>
    <row r="73" spans="1:100" s="13" customFormat="1" x14ac:dyDescent="0.35">
      <c r="A73" s="10">
        <v>112</v>
      </c>
      <c r="B73" s="35">
        <v>24.900000000000002</v>
      </c>
      <c r="C73" s="36">
        <v>0.40262790000000004</v>
      </c>
      <c r="D73" s="35">
        <v>2.6</v>
      </c>
      <c r="E73" s="35">
        <v>6</v>
      </c>
      <c r="F73" s="35">
        <v>1.4000000000000001</v>
      </c>
      <c r="G73" s="35">
        <v>0.8</v>
      </c>
      <c r="H73" s="37">
        <v>1</v>
      </c>
      <c r="I73" s="35">
        <v>397.5</v>
      </c>
      <c r="J73" s="35">
        <v>348.90000000000003</v>
      </c>
      <c r="K73" s="61">
        <v>10</v>
      </c>
      <c r="L73" s="61">
        <v>7</v>
      </c>
      <c r="M73" s="61">
        <v>11</v>
      </c>
      <c r="N73" s="61">
        <v>2.2000000000000002</v>
      </c>
      <c r="O73" s="62">
        <v>0</v>
      </c>
      <c r="P73" s="10">
        <v>2.262707361610651</v>
      </c>
      <c r="Q73" s="10">
        <f t="shared" si="35"/>
        <v>-12.2</v>
      </c>
      <c r="R73" s="10">
        <f t="shared" si="36"/>
        <v>11</v>
      </c>
      <c r="S73" s="10">
        <v>5</v>
      </c>
      <c r="T73" s="10">
        <f t="shared" si="37"/>
        <v>2.2000000000000002</v>
      </c>
      <c r="U73" s="10">
        <f t="shared" si="38"/>
        <v>7</v>
      </c>
      <c r="V73" s="10">
        <f t="shared" si="39"/>
        <v>11</v>
      </c>
      <c r="W73" s="10">
        <f t="shared" si="40"/>
        <v>0</v>
      </c>
      <c r="X73" s="10">
        <f t="shared" si="41"/>
        <v>-11.1</v>
      </c>
      <c r="Y73" s="10">
        <f t="shared" si="55"/>
        <v>18</v>
      </c>
      <c r="Z73" s="10">
        <f t="shared" si="56"/>
        <v>16</v>
      </c>
      <c r="AA73" s="36">
        <f t="shared" si="42"/>
        <v>124</v>
      </c>
      <c r="AB73" s="10">
        <v>2.5297969999999999</v>
      </c>
      <c r="AC73" s="10">
        <v>6.0946449999999999</v>
      </c>
      <c r="AD73" s="10">
        <v>1.352725</v>
      </c>
      <c r="AE73" s="10">
        <v>0.75305549999999999</v>
      </c>
      <c r="AF73" s="39">
        <f t="shared" si="43"/>
        <v>11.5</v>
      </c>
      <c r="AG73" s="1">
        <f t="shared" si="44"/>
        <v>5.8</v>
      </c>
      <c r="AH73" s="35">
        <f t="shared" si="45"/>
        <v>2.6</v>
      </c>
      <c r="AI73" s="35">
        <f t="shared" si="45"/>
        <v>6</v>
      </c>
      <c r="AJ73" s="35">
        <f t="shared" si="45"/>
        <v>1.4000000000000001</v>
      </c>
      <c r="AK73" s="35">
        <f t="shared" si="45"/>
        <v>0.8</v>
      </c>
      <c r="AL73" s="37">
        <f t="shared" si="46"/>
        <v>1</v>
      </c>
      <c r="AM73" s="10">
        <v>124.464</v>
      </c>
      <c r="AN73" s="10">
        <v>75.847229999999996</v>
      </c>
      <c r="AO73" s="37" t="e">
        <f>ROUNDUP(#REF!/10,2)</f>
        <v>#REF!</v>
      </c>
      <c r="AP73" s="37" t="e">
        <f t="shared" si="47"/>
        <v>#REF!</v>
      </c>
      <c r="AQ73" s="37" t="s">
        <v>34</v>
      </c>
      <c r="AR73" s="37">
        <v>3638.9</v>
      </c>
      <c r="AS73" s="37">
        <v>408.7</v>
      </c>
      <c r="AT73" s="37">
        <v>8.33</v>
      </c>
      <c r="AU73" s="10">
        <v>96.7</v>
      </c>
      <c r="AV73" s="10">
        <v>-42</v>
      </c>
      <c r="AW73" s="10">
        <v>42.5</v>
      </c>
      <c r="AX73" s="10">
        <v>44.1</v>
      </c>
      <c r="AY73" s="40">
        <f t="shared" si="48"/>
        <v>206398.71114887245</v>
      </c>
      <c r="AZ73" s="23">
        <f t="shared" si="49"/>
        <v>0.963151151995291</v>
      </c>
      <c r="BA73" s="10" t="e">
        <f>#REF!*AI73*AH73*AJ73*AS73</f>
        <v>#REF!</v>
      </c>
      <c r="BB73" s="10" t="e">
        <f t="shared" si="50"/>
        <v>#REF!</v>
      </c>
      <c r="BC73" s="10" t="e">
        <f>(1-#REF!)*AH73*AI73*AJ73</f>
        <v>#REF!</v>
      </c>
      <c r="BD73" s="41" t="e">
        <f>MROUND(#REF!,0.1)/5</f>
        <v>#REF!</v>
      </c>
      <c r="BE73" s="38">
        <v>8.4</v>
      </c>
      <c r="BF73" s="42" t="e">
        <f t="shared" si="51"/>
        <v>#REF!</v>
      </c>
      <c r="BG73" s="43">
        <f t="shared" si="52"/>
        <v>1.4000000000000001</v>
      </c>
      <c r="BH73" s="43">
        <f t="shared" si="53"/>
        <v>1</v>
      </c>
      <c r="BI73" s="43" t="e">
        <f>CEILING((1-#REF!)*AJ73,0.2)</f>
        <v>#REF!</v>
      </c>
      <c r="BJ73" s="44" t="e">
        <f t="shared" si="54"/>
        <v>#REF!</v>
      </c>
      <c r="BK73" s="45">
        <v>0.94159890564492577</v>
      </c>
      <c r="BL73" s="10">
        <f>(BK73+AH73)*(BK73+AI73)*((1/3)*BK73+AJ73)</f>
        <v>42.1343045936949</v>
      </c>
      <c r="BM73" s="46">
        <f>MROUND((BK73+AH73),0.2)</f>
        <v>3.6</v>
      </c>
      <c r="BN73" s="46">
        <f>MROUND((BK73+AI73),0.2)</f>
        <v>7</v>
      </c>
      <c r="BO73" s="46" t="e">
        <f>IF(MROUND(((1/3)*BK73+BG73),0.2)*BN73*BM73/BJ73&gt;1.05,MROUND(((1/3)*BK73+BG73),0.2)-0.2,MROUND(((1/3)*BK73+BG73),0.2))</f>
        <v>#REF!</v>
      </c>
      <c r="BP73" s="45" t="e">
        <f>BM73*BN73*BO73</f>
        <v>#REF!</v>
      </c>
      <c r="BQ73" s="10" t="e">
        <f>IF(BI73&lt;BO73,TRUE, FALSE)</f>
        <v>#REF!</v>
      </c>
      <c r="BR73" s="45" t="e">
        <f>IF(BC73&lt;BI73*BM73*BN73,TRUE, FALSE)</f>
        <v>#REF!</v>
      </c>
      <c r="BS73" s="10">
        <f>AA73</f>
        <v>124</v>
      </c>
      <c r="BT73" s="44" t="e">
        <f>BB73/BC73</f>
        <v>#REF!</v>
      </c>
      <c r="BU73" s="38">
        <v>112</v>
      </c>
      <c r="BV73" s="19">
        <v>0.22266895</v>
      </c>
      <c r="BW73" s="19">
        <v>0.24945513999999999</v>
      </c>
      <c r="BX73" s="19">
        <v>0.25535606999999999</v>
      </c>
      <c r="BY73" s="19">
        <v>0.22413895</v>
      </c>
      <c r="BZ73" s="19">
        <v>0.23706653999999999</v>
      </c>
      <c r="CA73" s="19">
        <v>0.29774243</v>
      </c>
      <c r="CB73" s="19">
        <v>0.11856551</v>
      </c>
      <c r="CC73" s="19">
        <v>0.12595618</v>
      </c>
      <c r="CD73" s="19">
        <v>0.13038255000000001</v>
      </c>
      <c r="CE73" s="19">
        <v>1.5632488</v>
      </c>
      <c r="CF73" s="19">
        <v>1.7473179000000001</v>
      </c>
      <c r="CG73" s="19">
        <v>1.3031697</v>
      </c>
      <c r="CH73" s="19">
        <v>1.7822088</v>
      </c>
      <c r="CI73" s="19">
        <v>1.5454186999999999</v>
      </c>
      <c r="CJ73" s="19">
        <v>0.92007296999999999</v>
      </c>
      <c r="CK73" s="19">
        <v>1.4584353000000001</v>
      </c>
      <c r="CL73" s="19">
        <v>1.3580234</v>
      </c>
      <c r="CM73" s="19">
        <v>0.77538686999999995</v>
      </c>
      <c r="CN73" s="19">
        <v>0.92082202000000002</v>
      </c>
      <c r="CO73" s="19">
        <v>0.99176591999999997</v>
      </c>
      <c r="CP73" s="19">
        <v>0.86737805999999995</v>
      </c>
      <c r="CQ73" s="19">
        <v>0.61607891000000004</v>
      </c>
      <c r="CR73" s="19">
        <v>0.29622701000000001</v>
      </c>
      <c r="CS73" s="19">
        <v>0.34369635999999998</v>
      </c>
      <c r="CT73" s="19">
        <v>0.45257347999999997</v>
      </c>
      <c r="CU73" s="19">
        <v>0.44943105999999999</v>
      </c>
      <c r="CV73" s="19">
        <v>0.36545059000000002</v>
      </c>
    </row>
    <row r="74" spans="1:100" s="13" customFormat="1" x14ac:dyDescent="0.35">
      <c r="A74" s="10">
        <v>301</v>
      </c>
      <c r="B74" s="35">
        <v>11.799999999999999</v>
      </c>
      <c r="C74" s="36">
        <v>0.39356720000000001</v>
      </c>
      <c r="D74" s="35">
        <v>1.6</v>
      </c>
      <c r="E74" s="35">
        <v>8.2000000000000011</v>
      </c>
      <c r="F74" s="35">
        <v>2.6</v>
      </c>
      <c r="G74" s="35">
        <v>0.4</v>
      </c>
      <c r="H74" s="37">
        <v>1.6</v>
      </c>
      <c r="I74" s="35">
        <v>385.5</v>
      </c>
      <c r="J74" s="35">
        <v>347.20000000000005</v>
      </c>
      <c r="K74" s="61">
        <v>16</v>
      </c>
      <c r="L74" s="61">
        <v>16</v>
      </c>
      <c r="M74" s="61">
        <v>6</v>
      </c>
      <c r="N74" s="61">
        <v>1.4000000000000001</v>
      </c>
      <c r="O74" s="62">
        <v>1</v>
      </c>
      <c r="P74" s="10">
        <v>1.3087918989205105</v>
      </c>
      <c r="Q74" s="10">
        <f t="shared" si="35"/>
        <v>-17.399999999999999</v>
      </c>
      <c r="R74" s="10">
        <f t="shared" si="36"/>
        <v>6.7</v>
      </c>
      <c r="S74" s="10">
        <v>5</v>
      </c>
      <c r="T74" s="10">
        <f t="shared" si="37"/>
        <v>1.4000000000000001</v>
      </c>
      <c r="U74" s="10">
        <f t="shared" si="38"/>
        <v>16</v>
      </c>
      <c r="V74" s="10">
        <f t="shared" si="39"/>
        <v>6</v>
      </c>
      <c r="W74" s="10">
        <f t="shared" si="40"/>
        <v>0.2</v>
      </c>
      <c r="X74" s="10">
        <f t="shared" si="41"/>
        <v>-16.7</v>
      </c>
      <c r="Y74" s="10">
        <f t="shared" si="55"/>
        <v>22.7</v>
      </c>
      <c r="Z74" s="10">
        <f t="shared" si="56"/>
        <v>11</v>
      </c>
      <c r="AA74" s="36">
        <f t="shared" si="42"/>
        <v>112</v>
      </c>
      <c r="AB74" s="10">
        <v>1.532902</v>
      </c>
      <c r="AC74" s="10">
        <v>8.2207899999999992</v>
      </c>
      <c r="AD74" s="10">
        <v>2.600965</v>
      </c>
      <c r="AE74" s="10">
        <v>0.49895099999999998</v>
      </c>
      <c r="AF74" s="39">
        <f t="shared" si="43"/>
        <v>10.399999999999999</v>
      </c>
      <c r="AG74" s="1">
        <f t="shared" si="44"/>
        <v>5.4</v>
      </c>
      <c r="AH74" s="35">
        <f t="shared" si="45"/>
        <v>1.6</v>
      </c>
      <c r="AI74" s="35">
        <f t="shared" si="45"/>
        <v>8.2000000000000011</v>
      </c>
      <c r="AJ74" s="35">
        <f t="shared" si="45"/>
        <v>2.6</v>
      </c>
      <c r="AK74" s="35">
        <f t="shared" si="45"/>
        <v>0.4</v>
      </c>
      <c r="AL74" s="37">
        <f t="shared" si="46"/>
        <v>1.6</v>
      </c>
      <c r="AM74" s="10">
        <v>112.49469999999999</v>
      </c>
      <c r="AN74" s="10">
        <v>74.195499999999996</v>
      </c>
      <c r="AO74" s="37" t="e">
        <f>ROUNDUP(#REF!/10,2)</f>
        <v>#REF!</v>
      </c>
      <c r="AP74" s="37" t="e">
        <f t="shared" si="47"/>
        <v>#REF!</v>
      </c>
      <c r="AQ74" s="37" t="s">
        <v>34</v>
      </c>
      <c r="AR74" s="37">
        <v>2823.2</v>
      </c>
      <c r="AS74" s="37">
        <v>478.33</v>
      </c>
      <c r="AT74" s="37">
        <v>4.79</v>
      </c>
      <c r="AU74" s="10">
        <v>96.7</v>
      </c>
      <c r="AV74" s="10">
        <v>-42</v>
      </c>
      <c r="AW74" s="10">
        <v>42.5</v>
      </c>
      <c r="AX74" s="10">
        <v>44.1</v>
      </c>
      <c r="AY74" s="40">
        <f t="shared" si="48"/>
        <v>212513.45481809034</v>
      </c>
      <c r="AZ74" s="23">
        <f t="shared" si="49"/>
        <v>0.91089835120408935</v>
      </c>
      <c r="BA74" s="10" t="e">
        <f>#REF!*AI74*AH74*AJ74*AS74</f>
        <v>#REF!</v>
      </c>
      <c r="BB74" s="10" t="e">
        <f t="shared" si="50"/>
        <v>#REF!</v>
      </c>
      <c r="BC74" s="10" t="e">
        <f>(1-#REF!)*AH74*AI74*AJ74</f>
        <v>#REF!</v>
      </c>
      <c r="BD74" s="41" t="e">
        <f>MROUND(#REF!,0.1)/5</f>
        <v>#REF!</v>
      </c>
      <c r="BE74" s="38">
        <v>5</v>
      </c>
      <c r="BF74" s="42" t="e">
        <f t="shared" si="51"/>
        <v>#REF!</v>
      </c>
      <c r="BG74" s="43">
        <f t="shared" si="52"/>
        <v>2.6</v>
      </c>
      <c r="BH74" s="43">
        <f t="shared" si="53"/>
        <v>1.6</v>
      </c>
      <c r="BI74" s="43" t="e">
        <f>CEILING((1-#REF!)*AJ74,0.2)</f>
        <v>#REF!</v>
      </c>
      <c r="BJ74" s="44" t="e">
        <f t="shared" si="54"/>
        <v>#REF!</v>
      </c>
      <c r="BK74" s="45">
        <v>1.7511693818671548</v>
      </c>
      <c r="BL74" s="10">
        <f>(BK74+AH74)*(BK74+AI74)*((1/3)*BK74+AJ74)</f>
        <v>106.17097123562186</v>
      </c>
      <c r="BM74" s="46">
        <f>MROUND((BK74+AH74),0.2)</f>
        <v>3.4000000000000004</v>
      </c>
      <c r="BN74" s="46">
        <f>MROUND((BK74+AI74),0.2)</f>
        <v>10</v>
      </c>
      <c r="BO74" s="46" t="e">
        <f>IF(MROUND(((1/3)*BK74+BG74),0.2)*BN74*BM74/BJ74&gt;1.05,MROUND(((1/3)*BK74+BG74),0.2)-0.2,MROUND(((1/3)*BK74+BG74),0.2))</f>
        <v>#REF!</v>
      </c>
      <c r="BP74" s="45" t="e">
        <f>BM74*BN74*BO74</f>
        <v>#REF!</v>
      </c>
      <c r="BQ74" s="10" t="e">
        <f>IF(BI74&lt;BO74,TRUE, FALSE)</f>
        <v>#REF!</v>
      </c>
      <c r="BR74" s="45" t="e">
        <f>IF(BC74&lt;BI74*BM74*BN74,TRUE, FALSE)</f>
        <v>#REF!</v>
      </c>
      <c r="BS74" s="10">
        <f>AA74</f>
        <v>112</v>
      </c>
      <c r="BT74" s="44" t="e">
        <f>BB74/BC74</f>
        <v>#REF!</v>
      </c>
      <c r="BU74" s="38">
        <v>301</v>
      </c>
      <c r="BV74" s="19">
        <v>0.20031518000000001</v>
      </c>
      <c r="BW74" s="19">
        <v>0.20109152999999999</v>
      </c>
      <c r="BX74" s="19">
        <v>0.25278835999999999</v>
      </c>
      <c r="BY74" s="19">
        <v>0.13794771</v>
      </c>
      <c r="BZ74" s="19">
        <v>0.12324394</v>
      </c>
      <c r="CA74" s="19">
        <v>9.5256113000000003E-2</v>
      </c>
      <c r="CB74" s="19">
        <v>0.10533212</v>
      </c>
      <c r="CC74" s="19">
        <v>0.10554706</v>
      </c>
      <c r="CD74" s="19">
        <v>0.15128865999999999</v>
      </c>
      <c r="CE74" s="19">
        <v>0.65226059999999997</v>
      </c>
      <c r="CF74" s="19">
        <v>0.64729994999999996</v>
      </c>
      <c r="CG74" s="19">
        <v>0.53562725</v>
      </c>
      <c r="CH74" s="19">
        <v>0.96392493999999995</v>
      </c>
      <c r="CI74" s="19">
        <v>0.94405806000000003</v>
      </c>
      <c r="CJ74" s="19">
        <v>0.85457384999999997</v>
      </c>
      <c r="CK74" s="19">
        <v>0.44480318000000002</v>
      </c>
      <c r="CL74" s="19">
        <v>0.44135155999999998</v>
      </c>
      <c r="CM74" s="19">
        <v>0.39643863000000001</v>
      </c>
      <c r="CN74" s="19">
        <v>0.50403898999999996</v>
      </c>
      <c r="CO74" s="19">
        <v>0.50044208999999995</v>
      </c>
      <c r="CP74" s="19">
        <v>0.46711027999999999</v>
      </c>
      <c r="CQ74" s="19">
        <v>0.40165102000000003</v>
      </c>
      <c r="CR74" s="19">
        <v>0.31970397</v>
      </c>
      <c r="CS74" s="19">
        <v>0.27220540999999998</v>
      </c>
      <c r="CT74" s="19">
        <v>0.28188762000000001</v>
      </c>
      <c r="CU74" s="19">
        <v>0.28256428</v>
      </c>
      <c r="CV74" s="19">
        <v>0.28474566000000001</v>
      </c>
    </row>
    <row r="75" spans="1:100" s="13" customFormat="1" x14ac:dyDescent="0.35">
      <c r="A75" s="10">
        <v>481</v>
      </c>
      <c r="B75" s="35">
        <v>24.400000000000002</v>
      </c>
      <c r="C75" s="36">
        <v>0.38139809999999996</v>
      </c>
      <c r="D75" s="35">
        <v>2</v>
      </c>
      <c r="E75" s="35">
        <v>7.6000000000000005</v>
      </c>
      <c r="F75" s="35">
        <v>1.6</v>
      </c>
      <c r="G75" s="35">
        <v>1.8</v>
      </c>
      <c r="H75" s="37">
        <v>1</v>
      </c>
      <c r="I75" s="35">
        <v>387.5</v>
      </c>
      <c r="J75" s="35">
        <v>290.8</v>
      </c>
      <c r="K75" s="61">
        <v>13</v>
      </c>
      <c r="L75" s="61">
        <v>18</v>
      </c>
      <c r="M75" s="61">
        <v>12</v>
      </c>
      <c r="N75" s="61">
        <v>0.8</v>
      </c>
      <c r="O75" s="62">
        <v>22</v>
      </c>
      <c r="P75" s="10">
        <v>0.85055492878954797</v>
      </c>
      <c r="Q75" s="10">
        <f t="shared" si="35"/>
        <v>-13.8</v>
      </c>
      <c r="R75" s="10">
        <f t="shared" si="36"/>
        <v>10.7</v>
      </c>
      <c r="S75" s="10">
        <v>5</v>
      </c>
      <c r="T75" s="10">
        <f t="shared" si="37"/>
        <v>0.8</v>
      </c>
      <c r="U75" s="10">
        <f t="shared" si="38"/>
        <v>18</v>
      </c>
      <c r="V75" s="10">
        <f t="shared" si="39"/>
        <v>12</v>
      </c>
      <c r="W75" s="10">
        <f t="shared" si="40"/>
        <v>5.2</v>
      </c>
      <c r="X75" s="10">
        <f t="shared" si="41"/>
        <v>-13.4</v>
      </c>
      <c r="Y75" s="10">
        <f t="shared" si="55"/>
        <v>28.7</v>
      </c>
      <c r="Z75" s="10">
        <f t="shared" si="56"/>
        <v>17</v>
      </c>
      <c r="AA75" s="36">
        <f t="shared" si="42"/>
        <v>114</v>
      </c>
      <c r="AB75" s="10">
        <v>1.9707140000000001</v>
      </c>
      <c r="AC75" s="10">
        <v>7.595262</v>
      </c>
      <c r="AD75" s="10">
        <v>1.581785</v>
      </c>
      <c r="AE75" s="10">
        <v>1.8725039999999999</v>
      </c>
      <c r="AF75" s="39">
        <f t="shared" si="43"/>
        <v>10.7</v>
      </c>
      <c r="AG75" s="1">
        <f t="shared" si="44"/>
        <v>6.8</v>
      </c>
      <c r="AH75" s="35">
        <f t="shared" si="45"/>
        <v>2</v>
      </c>
      <c r="AI75" s="35">
        <f t="shared" si="45"/>
        <v>7.6000000000000005</v>
      </c>
      <c r="AJ75" s="35">
        <f t="shared" si="45"/>
        <v>1.6</v>
      </c>
      <c r="AK75" s="35">
        <f t="shared" si="45"/>
        <v>1.8</v>
      </c>
      <c r="AL75" s="37">
        <f t="shared" si="46"/>
        <v>1</v>
      </c>
      <c r="AM75" s="10">
        <v>114.41670000000001</v>
      </c>
      <c r="AN75" s="10">
        <v>17.737130000000001</v>
      </c>
      <c r="AO75" s="37" t="e">
        <f>ROUNDUP(#REF!/10,2)</f>
        <v>#REF!</v>
      </c>
      <c r="AP75" s="37" t="e">
        <f t="shared" si="47"/>
        <v>#REF!</v>
      </c>
      <c r="AQ75" s="37" t="s">
        <v>35</v>
      </c>
      <c r="AR75" s="37"/>
      <c r="AS75" s="37"/>
      <c r="AT75" s="37"/>
      <c r="AU75" s="10">
        <v>96.7</v>
      </c>
      <c r="AV75" s="10">
        <v>-42</v>
      </c>
      <c r="AW75" s="10">
        <v>42.5</v>
      </c>
      <c r="AX75" s="10">
        <v>44.1</v>
      </c>
      <c r="AY75" s="40">
        <f t="shared" si="48"/>
        <v>343700.56322369253</v>
      </c>
      <c r="AZ75" s="23">
        <f t="shared" si="49"/>
        <v>0</v>
      </c>
      <c r="BA75" s="10" t="e">
        <f>#REF!*AI75*AH75*AJ75*AS75</f>
        <v>#REF!</v>
      </c>
      <c r="BB75" s="10" t="e">
        <f t="shared" si="50"/>
        <v>#REF!</v>
      </c>
      <c r="BC75" s="10" t="e">
        <f>(1-#REF!)*AH75*AI75*AJ75</f>
        <v>#REF!</v>
      </c>
      <c r="BD75" s="41" t="e">
        <f>MROUND(#REF!,0.1)/5</f>
        <v>#REF!</v>
      </c>
      <c r="BE75" s="38">
        <v>0</v>
      </c>
      <c r="BF75" s="42" t="e">
        <f t="shared" si="51"/>
        <v>#REF!</v>
      </c>
      <c r="BG75" s="43">
        <f t="shared" si="52"/>
        <v>1.6</v>
      </c>
      <c r="BH75" s="43">
        <f t="shared" si="53"/>
        <v>1</v>
      </c>
      <c r="BI75" s="43" t="e">
        <f>CEILING((1-#REF!)*AJ75,0.2)</f>
        <v>#REF!</v>
      </c>
      <c r="BJ75" s="44" t="e">
        <f t="shared" si="54"/>
        <v>#REF!</v>
      </c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38">
        <v>481</v>
      </c>
      <c r="BV75" s="19">
        <v>0.1898569</v>
      </c>
      <c r="BW75" s="19">
        <v>0.19778678999999999</v>
      </c>
      <c r="BX75" s="19">
        <v>0.26105592</v>
      </c>
      <c r="BY75" s="19">
        <v>9.3433440000000006E-2</v>
      </c>
      <c r="BZ75" s="19">
        <v>0.11263674</v>
      </c>
      <c r="CA75" s="19">
        <v>0.10567166</v>
      </c>
      <c r="CB75" s="19">
        <v>8.3544551999999994E-2</v>
      </c>
      <c r="CC75" s="19">
        <v>8.3616823000000007E-2</v>
      </c>
      <c r="CD75" s="19">
        <v>8.6429216000000003E-2</v>
      </c>
      <c r="CE75" s="19">
        <v>1.6589233999999999</v>
      </c>
      <c r="CF75" s="19">
        <v>1.5489250000000001</v>
      </c>
      <c r="CG75" s="19">
        <v>0.44471923000000002</v>
      </c>
      <c r="CH75" s="19">
        <v>1.0116445000000001</v>
      </c>
      <c r="CI75" s="19">
        <v>0.89252412000000003</v>
      </c>
      <c r="CJ75" s="19">
        <v>0.29061334999999999</v>
      </c>
      <c r="CK75" s="19">
        <v>0.25143834999999998</v>
      </c>
      <c r="CL75" s="19">
        <v>0.24405299</v>
      </c>
      <c r="CM75" s="19">
        <v>0.14230361999999999</v>
      </c>
      <c r="CN75" s="19">
        <v>0.78187251000000002</v>
      </c>
      <c r="CO75" s="19">
        <v>0.77273117999999996</v>
      </c>
      <c r="CP75" s="19">
        <v>0.40529680000000001</v>
      </c>
      <c r="CQ75" s="19">
        <v>0.37807178000000002</v>
      </c>
      <c r="CR75" s="19">
        <v>0.22237315999999999</v>
      </c>
      <c r="CS75" s="19">
        <v>0.11272219</v>
      </c>
      <c r="CT75" s="19">
        <v>0.16466971999999999</v>
      </c>
      <c r="CU75" s="19">
        <v>0.16299359999999999</v>
      </c>
      <c r="CV75" s="19">
        <v>0.11197807999999999</v>
      </c>
    </row>
    <row r="76" spans="1:100" s="13" customFormat="1" x14ac:dyDescent="0.35">
      <c r="A76" s="10">
        <v>495</v>
      </c>
      <c r="B76" s="35">
        <v>34.700000000000003</v>
      </c>
      <c r="C76" s="36">
        <v>0.21884219999999999</v>
      </c>
      <c r="D76" s="35">
        <v>2</v>
      </c>
      <c r="E76" s="35">
        <v>8.2000000000000011</v>
      </c>
      <c r="F76" s="35">
        <v>0.8</v>
      </c>
      <c r="G76" s="35">
        <v>0.4</v>
      </c>
      <c r="H76" s="37">
        <v>0.8</v>
      </c>
      <c r="I76" s="35">
        <v>435.6</v>
      </c>
      <c r="J76" s="35">
        <v>363.20000000000005</v>
      </c>
      <c r="K76" s="61">
        <v>13</v>
      </c>
      <c r="L76" s="61">
        <v>15</v>
      </c>
      <c r="M76" s="61">
        <v>12</v>
      </c>
      <c r="N76" s="61">
        <v>2</v>
      </c>
      <c r="O76" s="62">
        <v>28</v>
      </c>
      <c r="P76" s="10">
        <v>2.0919624707132343</v>
      </c>
      <c r="Q76" s="10">
        <f t="shared" si="35"/>
        <v>-15</v>
      </c>
      <c r="R76" s="10">
        <f t="shared" si="36"/>
        <v>14</v>
      </c>
      <c r="S76" s="10">
        <v>5</v>
      </c>
      <c r="T76" s="10">
        <f t="shared" si="37"/>
        <v>2</v>
      </c>
      <c r="U76" s="10">
        <f t="shared" si="38"/>
        <v>15</v>
      </c>
      <c r="V76" s="10">
        <f t="shared" si="39"/>
        <v>12</v>
      </c>
      <c r="W76" s="10">
        <f t="shared" si="40"/>
        <v>7</v>
      </c>
      <c r="X76" s="10">
        <f t="shared" si="41"/>
        <v>-14</v>
      </c>
      <c r="Y76" s="10">
        <f t="shared" si="55"/>
        <v>29</v>
      </c>
      <c r="Z76" s="10">
        <f t="shared" si="56"/>
        <v>17</v>
      </c>
      <c r="AA76" s="36">
        <f t="shared" si="42"/>
        <v>163</v>
      </c>
      <c r="AB76" s="10">
        <v>1.962707</v>
      </c>
      <c r="AC76" s="10">
        <v>8.1511279999999999</v>
      </c>
      <c r="AD76" s="10">
        <v>0.7725166</v>
      </c>
      <c r="AE76" s="10">
        <v>0.41065889999999999</v>
      </c>
      <c r="AF76" s="39">
        <f t="shared" si="43"/>
        <v>10.399999999999999</v>
      </c>
      <c r="AG76" s="1">
        <f t="shared" si="44"/>
        <v>5.4</v>
      </c>
      <c r="AH76" s="35">
        <f t="shared" si="45"/>
        <v>2</v>
      </c>
      <c r="AI76" s="35">
        <f t="shared" si="45"/>
        <v>8.2000000000000011</v>
      </c>
      <c r="AJ76" s="35">
        <f t="shared" si="45"/>
        <v>0.8</v>
      </c>
      <c r="AK76" s="35">
        <f t="shared" si="45"/>
        <v>0.4</v>
      </c>
      <c r="AL76" s="37">
        <f t="shared" si="46"/>
        <v>0.8</v>
      </c>
      <c r="AM76" s="10">
        <v>162.52160000000001</v>
      </c>
      <c r="AN76" s="10">
        <v>90.193219999999997</v>
      </c>
      <c r="AO76" s="37" t="e">
        <f>ROUNDUP(#REF!/10,2)</f>
        <v>#REF!</v>
      </c>
      <c r="AP76" s="37" t="e">
        <f t="shared" si="47"/>
        <v>#REF!</v>
      </c>
      <c r="AQ76" s="37" t="s">
        <v>34</v>
      </c>
      <c r="AR76" s="37">
        <v>5573.6</v>
      </c>
      <c r="AS76" s="37">
        <v>351.63</v>
      </c>
      <c r="AT76" s="37">
        <v>10</v>
      </c>
      <c r="AU76" s="10">
        <v>96.7</v>
      </c>
      <c r="AV76" s="10">
        <v>-42</v>
      </c>
      <c r="AW76" s="10">
        <v>42.5</v>
      </c>
      <c r="AX76" s="10">
        <v>44.1</v>
      </c>
      <c r="AY76" s="40">
        <f t="shared" si="48"/>
        <v>132125.45281929494</v>
      </c>
      <c r="AZ76" s="23">
        <f t="shared" si="49"/>
        <v>0.99997449344917788</v>
      </c>
      <c r="BA76" s="10" t="e">
        <f>#REF!*AI76*AH76*AJ76*AS76</f>
        <v>#REF!</v>
      </c>
      <c r="BB76" s="10" t="e">
        <f t="shared" si="50"/>
        <v>#REF!</v>
      </c>
      <c r="BC76" s="10" t="e">
        <f>(1-#REF!)*AH76*AI76*AJ76</f>
        <v>#REF!</v>
      </c>
      <c r="BD76" s="41" t="e">
        <f>MROUND(#REF!,0.1)/5</f>
        <v>#REF!</v>
      </c>
      <c r="BE76" s="38">
        <v>9</v>
      </c>
      <c r="BF76" s="42" t="e">
        <f t="shared" si="51"/>
        <v>#REF!</v>
      </c>
      <c r="BG76" s="43">
        <f t="shared" si="52"/>
        <v>0.8</v>
      </c>
      <c r="BH76" s="43">
        <f t="shared" si="53"/>
        <v>0.8</v>
      </c>
      <c r="BI76" s="43" t="e">
        <f>CEILING((1-#REF!)*AJ76,0.2)</f>
        <v>#REF!</v>
      </c>
      <c r="BJ76" s="44" t="e">
        <f t="shared" si="54"/>
        <v>#REF!</v>
      </c>
      <c r="BK76" s="45">
        <v>0.28272485007282833</v>
      </c>
      <c r="BL76" s="10">
        <f>(BK76+AH76)*(BK76+AI76)*((1/3)*BK76+AJ76)</f>
        <v>17.315850369159385</v>
      </c>
      <c r="BM76" s="46">
        <f>MROUND((BK76+AH76),0.2)</f>
        <v>2.2000000000000002</v>
      </c>
      <c r="BN76" s="46">
        <f>MROUND((BK76+AI76),0.2)</f>
        <v>8.4</v>
      </c>
      <c r="BO76" s="46">
        <v>1</v>
      </c>
      <c r="BP76" s="45">
        <f>BM76*BN76*BO76</f>
        <v>18.480000000000004</v>
      </c>
      <c r="BQ76" s="10" t="e">
        <f>IF(BI76&lt;BO76,TRUE, FALSE)</f>
        <v>#REF!</v>
      </c>
      <c r="BR76" s="45" t="e">
        <f>IF(BC76&lt;BI76*BM76*BN76,TRUE, FALSE)</f>
        <v>#REF!</v>
      </c>
      <c r="BS76" s="10">
        <f>AA76</f>
        <v>163</v>
      </c>
      <c r="BT76" s="44" t="e">
        <f>BB76/BC76</f>
        <v>#REF!</v>
      </c>
      <c r="BU76" s="38">
        <v>495</v>
      </c>
      <c r="BV76" s="19">
        <v>0.20274565</v>
      </c>
      <c r="BW76" s="19">
        <v>0.21871278</v>
      </c>
      <c r="BX76" s="19">
        <v>0.29021691999999999</v>
      </c>
      <c r="BY76" s="19">
        <v>0.10479455999999999</v>
      </c>
      <c r="BZ76" s="19">
        <v>0.10605709000000001</v>
      </c>
      <c r="CA76" s="19">
        <v>0.13178506000000001</v>
      </c>
      <c r="CB76" s="19">
        <v>6.2571838000000005E-2</v>
      </c>
      <c r="CC76" s="19">
        <v>6.3872217999999994E-2</v>
      </c>
      <c r="CD76" s="19">
        <v>8.3800286000000002E-2</v>
      </c>
      <c r="CE76" s="19">
        <v>1.6493074000000001</v>
      </c>
      <c r="CF76" s="19">
        <v>1.6020182000000001</v>
      </c>
      <c r="CG76" s="19">
        <v>0.61313640999999997</v>
      </c>
      <c r="CH76" s="19">
        <v>0.94016361000000004</v>
      </c>
      <c r="CI76" s="19">
        <v>0.98668688999999998</v>
      </c>
      <c r="CJ76" s="19">
        <v>0.48202577000000002</v>
      </c>
      <c r="CK76" s="19">
        <v>0.43187725999999999</v>
      </c>
      <c r="CL76" s="19">
        <v>0.44300386000000003</v>
      </c>
      <c r="CM76" s="19">
        <v>0.29471051999999998</v>
      </c>
      <c r="CN76" s="19">
        <v>0.81683057999999997</v>
      </c>
      <c r="CO76" s="19">
        <v>0.82746542000000001</v>
      </c>
      <c r="CP76" s="19">
        <v>0.52196372000000002</v>
      </c>
      <c r="CQ76" s="19">
        <v>0.47533672999999999</v>
      </c>
      <c r="CR76" s="19">
        <v>0.30425236</v>
      </c>
      <c r="CS76" s="19">
        <v>0.19315837</v>
      </c>
      <c r="CT76" s="19">
        <v>0.15655431</v>
      </c>
      <c r="CU76" s="19">
        <v>0.16115494</v>
      </c>
      <c r="CV76" s="19">
        <v>0.14539251</v>
      </c>
    </row>
    <row r="77" spans="1:100" s="13" customFormat="1" x14ac:dyDescent="0.35">
      <c r="A77" s="10">
        <v>433</v>
      </c>
      <c r="B77" s="35">
        <v>20.700000000000003</v>
      </c>
      <c r="C77" s="36">
        <v>0.15921559999999998</v>
      </c>
      <c r="D77" s="35">
        <v>2.2000000000000002</v>
      </c>
      <c r="E77" s="35">
        <v>4</v>
      </c>
      <c r="F77" s="35">
        <v>2.4000000000000004</v>
      </c>
      <c r="G77" s="35">
        <v>2</v>
      </c>
      <c r="H77" s="37">
        <v>2</v>
      </c>
      <c r="I77" s="35">
        <v>317.8</v>
      </c>
      <c r="J77" s="35">
        <v>324</v>
      </c>
      <c r="K77" s="61">
        <v>9</v>
      </c>
      <c r="L77" s="61">
        <v>17</v>
      </c>
      <c r="M77" s="61">
        <v>9</v>
      </c>
      <c r="N77" s="61">
        <v>1</v>
      </c>
      <c r="O77" s="62">
        <v>16</v>
      </c>
      <c r="P77" s="10">
        <v>0.9746904806650466</v>
      </c>
      <c r="Q77" s="10">
        <f t="shared" si="35"/>
        <v>-10</v>
      </c>
      <c r="R77" s="10">
        <f t="shared" si="36"/>
        <v>8.6</v>
      </c>
      <c r="S77" s="10">
        <v>5</v>
      </c>
      <c r="T77" s="10">
        <f t="shared" si="37"/>
        <v>1</v>
      </c>
      <c r="U77" s="10">
        <f t="shared" si="38"/>
        <v>17</v>
      </c>
      <c r="V77" s="10">
        <f t="shared" si="39"/>
        <v>9</v>
      </c>
      <c r="W77" s="10">
        <f t="shared" si="40"/>
        <v>2.6</v>
      </c>
      <c r="X77" s="10">
        <f t="shared" si="41"/>
        <v>-9.5</v>
      </c>
      <c r="Y77" s="10">
        <f t="shared" si="55"/>
        <v>25.6</v>
      </c>
      <c r="Z77" s="10">
        <f t="shared" si="56"/>
        <v>14</v>
      </c>
      <c r="AA77" s="36">
        <f t="shared" si="42"/>
        <v>45</v>
      </c>
      <c r="AB77" s="10">
        <v>2.2076609999999999</v>
      </c>
      <c r="AC77" s="10">
        <v>4.0068359999999998</v>
      </c>
      <c r="AD77" s="10">
        <v>2.344252</v>
      </c>
      <c r="AE77" s="10">
        <v>1.967462</v>
      </c>
      <c r="AF77" s="39">
        <f t="shared" si="43"/>
        <v>12.5</v>
      </c>
      <c r="AG77" s="1">
        <f t="shared" si="44"/>
        <v>7</v>
      </c>
      <c r="AH77" s="35">
        <f t="shared" si="45"/>
        <v>2.2000000000000002</v>
      </c>
      <c r="AI77" s="35">
        <f t="shared" si="45"/>
        <v>4</v>
      </c>
      <c r="AJ77" s="35">
        <f t="shared" si="45"/>
        <v>2.4000000000000004</v>
      </c>
      <c r="AK77" s="35">
        <f t="shared" si="45"/>
        <v>2</v>
      </c>
      <c r="AL77" s="37">
        <f t="shared" si="46"/>
        <v>2</v>
      </c>
      <c r="AM77" s="10">
        <v>44.713529999999999</v>
      </c>
      <c r="AN77" s="10">
        <v>50.925640000000001</v>
      </c>
      <c r="AO77" s="37" t="e">
        <f>ROUNDUP(#REF!/10,2)</f>
        <v>#REF!</v>
      </c>
      <c r="AP77" s="37" t="e">
        <f t="shared" si="47"/>
        <v>#REF!</v>
      </c>
      <c r="AQ77" s="37" t="s">
        <v>35</v>
      </c>
      <c r="AR77" s="37"/>
      <c r="AS77" s="37"/>
      <c r="AT77" s="37"/>
      <c r="AU77" s="10">
        <v>96.7</v>
      </c>
      <c r="AV77" s="10">
        <v>-42</v>
      </c>
      <c r="AW77" s="10">
        <v>42.5</v>
      </c>
      <c r="AX77" s="10">
        <v>44.1</v>
      </c>
      <c r="AY77" s="40">
        <f t="shared" si="48"/>
        <v>278923.81531388953</v>
      </c>
      <c r="AZ77" s="23">
        <f t="shared" si="49"/>
        <v>0</v>
      </c>
      <c r="BA77" s="10" t="e">
        <f>#REF!*AI77*AH77*AJ77*AS77</f>
        <v>#REF!</v>
      </c>
      <c r="BB77" s="10" t="e">
        <f t="shared" si="50"/>
        <v>#REF!</v>
      </c>
      <c r="BC77" s="10" t="e">
        <f>(1-#REF!)*AH77*AI77*AJ77</f>
        <v>#REF!</v>
      </c>
      <c r="BD77" s="41" t="e">
        <f>MROUND(#REF!,0.1)/5</f>
        <v>#REF!</v>
      </c>
      <c r="BE77" s="38">
        <v>0</v>
      </c>
      <c r="BF77" s="42" t="e">
        <f t="shared" si="51"/>
        <v>#REF!</v>
      </c>
      <c r="BG77" s="43">
        <f t="shared" si="52"/>
        <v>2.4000000000000004</v>
      </c>
      <c r="BH77" s="43">
        <f t="shared" si="53"/>
        <v>2</v>
      </c>
      <c r="BI77" s="43" t="e">
        <f>CEILING((1-#REF!)*AJ77,0.2)</f>
        <v>#REF!</v>
      </c>
      <c r="BJ77" s="44" t="e">
        <f t="shared" si="54"/>
        <v>#REF!</v>
      </c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38">
        <v>433</v>
      </c>
      <c r="BV77" s="19">
        <v>0.18250095999999999</v>
      </c>
      <c r="BW77" s="19">
        <v>0.14764345000000001</v>
      </c>
      <c r="BX77" s="19">
        <v>0.18256386999999999</v>
      </c>
      <c r="BY77" s="19">
        <v>0.18302512000000001</v>
      </c>
      <c r="BZ77" s="19">
        <v>0.12691329000000001</v>
      </c>
      <c r="CA77" s="19">
        <v>0.13496311999999999</v>
      </c>
      <c r="CB77" s="19">
        <v>8.8757686000000002E-2</v>
      </c>
      <c r="CC77" s="19">
        <v>8.7773650999999994E-2</v>
      </c>
      <c r="CD77" s="19">
        <v>0.1006064</v>
      </c>
      <c r="CE77" s="19">
        <v>1.7569113999999999</v>
      </c>
      <c r="CF77" s="19">
        <v>0.75171684999999999</v>
      </c>
      <c r="CG77" s="19">
        <v>0.44753566</v>
      </c>
      <c r="CH77" s="19">
        <v>2.0145605</v>
      </c>
      <c r="CI77" s="19">
        <v>0.89258610999999999</v>
      </c>
      <c r="CJ77" s="19">
        <v>0.49100387000000001</v>
      </c>
      <c r="CK77" s="19">
        <v>0.79567396999999995</v>
      </c>
      <c r="CL77" s="19">
        <v>0.59034836000000002</v>
      </c>
      <c r="CM77" s="23">
        <v>0.26835206</v>
      </c>
      <c r="CN77" s="23">
        <v>0.58541346000000005</v>
      </c>
      <c r="CO77" s="23">
        <v>0.43096795999999998</v>
      </c>
      <c r="CP77" s="23">
        <v>0.26717800000000003</v>
      </c>
      <c r="CQ77" s="23">
        <v>0.35309383</v>
      </c>
      <c r="CR77" s="23">
        <v>0.34765843000000002</v>
      </c>
      <c r="CS77" s="23">
        <v>0.21349525</v>
      </c>
      <c r="CT77" s="23">
        <v>0.3061623</v>
      </c>
      <c r="CU77" s="23">
        <v>0.26148510000000003</v>
      </c>
      <c r="CV77" s="23">
        <v>0.18342738</v>
      </c>
    </row>
    <row r="78" spans="1:100" s="13" customFormat="1" x14ac:dyDescent="0.35">
      <c r="A78" s="10">
        <v>9</v>
      </c>
      <c r="B78" s="35">
        <v>10.6</v>
      </c>
      <c r="C78" s="36">
        <v>0.5384468</v>
      </c>
      <c r="D78" s="35">
        <v>1.4000000000000001</v>
      </c>
      <c r="E78" s="35">
        <v>8</v>
      </c>
      <c r="F78" s="35">
        <v>2.8000000000000003</v>
      </c>
      <c r="G78" s="35">
        <v>1.2000000000000002</v>
      </c>
      <c r="H78" s="37">
        <v>1.4000000000000001</v>
      </c>
      <c r="I78" s="35">
        <v>420.90000000000003</v>
      </c>
      <c r="J78" s="35">
        <v>354.70000000000005</v>
      </c>
      <c r="K78" s="61">
        <v>10</v>
      </c>
      <c r="L78" s="61">
        <v>5</v>
      </c>
      <c r="M78" s="61">
        <v>16</v>
      </c>
      <c r="N78" s="61">
        <v>2.6</v>
      </c>
      <c r="O78" s="62">
        <v>7</v>
      </c>
      <c r="P78" s="10">
        <v>2.6988524560004237</v>
      </c>
      <c r="Q78" s="10">
        <f t="shared" si="35"/>
        <v>-12.6</v>
      </c>
      <c r="R78" s="10">
        <f t="shared" si="36"/>
        <v>13.2</v>
      </c>
      <c r="S78" s="10">
        <v>5</v>
      </c>
      <c r="T78" s="10">
        <f t="shared" si="37"/>
        <v>2.6</v>
      </c>
      <c r="U78" s="10">
        <f t="shared" si="38"/>
        <v>5</v>
      </c>
      <c r="V78" s="10">
        <f t="shared" si="39"/>
        <v>16</v>
      </c>
      <c r="W78" s="10">
        <f t="shared" si="40"/>
        <v>1.2000000000000002</v>
      </c>
      <c r="X78" s="10">
        <f t="shared" si="41"/>
        <v>-11.3</v>
      </c>
      <c r="Y78" s="10">
        <f t="shared" si="55"/>
        <v>18.2</v>
      </c>
      <c r="Z78" s="10">
        <f t="shared" si="56"/>
        <v>21</v>
      </c>
      <c r="AA78" s="36">
        <f t="shared" si="42"/>
        <v>148</v>
      </c>
      <c r="AB78" s="10">
        <v>1.397273</v>
      </c>
      <c r="AC78" s="10">
        <v>8.006005</v>
      </c>
      <c r="AD78" s="10">
        <v>2.8234720000000002</v>
      </c>
      <c r="AE78" s="10">
        <v>1.2305200000000001</v>
      </c>
      <c r="AF78" s="39">
        <f t="shared" si="43"/>
        <v>10.5</v>
      </c>
      <c r="AG78" s="1">
        <f t="shared" si="44"/>
        <v>6.2</v>
      </c>
      <c r="AH78" s="35">
        <f t="shared" si="45"/>
        <v>1.4000000000000001</v>
      </c>
      <c r="AI78" s="35">
        <f t="shared" si="45"/>
        <v>8</v>
      </c>
      <c r="AJ78" s="35">
        <f t="shared" si="45"/>
        <v>2.8000000000000003</v>
      </c>
      <c r="AK78" s="35">
        <f t="shared" si="45"/>
        <v>1.2000000000000002</v>
      </c>
      <c r="AL78" s="37">
        <f t="shared" si="46"/>
        <v>1.4000000000000001</v>
      </c>
      <c r="AM78" s="10">
        <v>147.80170000000001</v>
      </c>
      <c r="AN78" s="10">
        <v>81.621870000000001</v>
      </c>
      <c r="AO78" s="37" t="e">
        <f>ROUNDUP(#REF!/10,2)</f>
        <v>#REF!</v>
      </c>
      <c r="AP78" s="37" t="e">
        <f t="shared" si="47"/>
        <v>#REF!</v>
      </c>
      <c r="AQ78" s="37" t="s">
        <v>34</v>
      </c>
      <c r="AR78" s="37">
        <v>2768</v>
      </c>
      <c r="AS78" s="37">
        <v>485.56</v>
      </c>
      <c r="AT78" s="37">
        <v>3.97</v>
      </c>
      <c r="AU78" s="10">
        <v>96.7</v>
      </c>
      <c r="AV78" s="10">
        <v>-42</v>
      </c>
      <c r="AW78" s="10">
        <v>42.5</v>
      </c>
      <c r="AX78" s="10">
        <v>44.1</v>
      </c>
      <c r="AY78" s="40">
        <f t="shared" si="48"/>
        <v>182294.82905892888</v>
      </c>
      <c r="AZ78" s="23">
        <f t="shared" si="49"/>
        <v>0.95738080314034957</v>
      </c>
      <c r="BA78" s="10" t="e">
        <f>#REF!*AI78*AH78*AJ78*AS78</f>
        <v>#REF!</v>
      </c>
      <c r="BB78" s="10" t="e">
        <f t="shared" si="50"/>
        <v>#REF!</v>
      </c>
      <c r="BC78" s="10" t="e">
        <f>(1-#REF!)*AH78*AI78*AJ78</f>
        <v>#REF!</v>
      </c>
      <c r="BD78" s="41" t="e">
        <f>MROUND(#REF!,0.1)/5</f>
        <v>#REF!</v>
      </c>
      <c r="BE78" s="38">
        <v>6</v>
      </c>
      <c r="BF78" s="42" t="e">
        <f t="shared" si="51"/>
        <v>#REF!</v>
      </c>
      <c r="BG78" s="43">
        <f t="shared" si="52"/>
        <v>2.8000000000000003</v>
      </c>
      <c r="BH78" s="43">
        <f t="shared" si="53"/>
        <v>1.4000000000000001</v>
      </c>
      <c r="BI78" s="43" t="e">
        <f>CEILING((1-#REF!)*AJ78,0.2)</f>
        <v>#REF!</v>
      </c>
      <c r="BJ78" s="44" t="e">
        <f t="shared" si="54"/>
        <v>#REF!</v>
      </c>
      <c r="BK78" s="45">
        <v>2.5615845671589361</v>
      </c>
      <c r="BL78" s="10">
        <f>(BK78+AH78)*(BK78+AI78)*((1/3)*BK78+AJ78)</f>
        <v>152.87979650872001</v>
      </c>
      <c r="BM78" s="46">
        <f>MROUND((BK78+AH78),0.2)</f>
        <v>4</v>
      </c>
      <c r="BN78" s="46">
        <f>MROUND((BK78+AI78),0.2)</f>
        <v>10.600000000000001</v>
      </c>
      <c r="BO78" s="46" t="e">
        <f>IF(MROUND(((1/3)*BK78+BG78),0.2)*BN78*BM78/BJ78&gt;1.05,MROUND(((1/3)*BK78+BG78),0.2)-0.2,MROUND(((1/3)*BK78+BG78),0.2))</f>
        <v>#REF!</v>
      </c>
      <c r="BP78" s="45" t="e">
        <f>BM78*BN78*BO78</f>
        <v>#REF!</v>
      </c>
      <c r="BQ78" s="10" t="e">
        <f>IF(BI78&lt;BO78,TRUE, FALSE)</f>
        <v>#REF!</v>
      </c>
      <c r="BR78" s="45" t="e">
        <f>IF(BC78&lt;BI78*BM78*BN78,TRUE, FALSE)</f>
        <v>#REF!</v>
      </c>
      <c r="BS78" s="10">
        <f>AA78</f>
        <v>148</v>
      </c>
      <c r="BT78" s="44" t="e">
        <f>BB78/BC78</f>
        <v>#REF!</v>
      </c>
      <c r="BU78" s="38">
        <v>9</v>
      </c>
      <c r="BV78" s="19">
        <v>0.20109268</v>
      </c>
      <c r="BW78" s="19">
        <v>0.19805925999999999</v>
      </c>
      <c r="BX78" s="19">
        <v>0.13379262</v>
      </c>
      <c r="BY78" s="19">
        <v>0.20357068</v>
      </c>
      <c r="BZ78" s="19">
        <v>0.19022791</v>
      </c>
      <c r="CA78" s="19">
        <v>0.17230055</v>
      </c>
      <c r="CB78" s="19">
        <v>0.1133589</v>
      </c>
      <c r="CC78" s="19">
        <v>0.10613021</v>
      </c>
      <c r="CD78" s="19">
        <v>0.11512411</v>
      </c>
      <c r="CE78" s="19">
        <v>2.0988897999999998</v>
      </c>
      <c r="CF78" s="19">
        <v>0.97406899999999996</v>
      </c>
      <c r="CG78" s="19">
        <v>0.57086921000000002</v>
      </c>
      <c r="CH78" s="19">
        <v>1.9473467</v>
      </c>
      <c r="CI78" s="19">
        <v>0.92134850999999995</v>
      </c>
      <c r="CJ78" s="19">
        <v>0.61811519000000004</v>
      </c>
      <c r="CK78" s="19">
        <v>1.4047377000000001</v>
      </c>
      <c r="CL78" s="19">
        <v>0.68123955000000003</v>
      </c>
      <c r="CM78" s="23">
        <v>0.46299248999999998</v>
      </c>
      <c r="CN78" s="23">
        <v>0.91620915999999997</v>
      </c>
      <c r="CO78" s="23">
        <v>0.52990000999999998</v>
      </c>
      <c r="CP78" s="23">
        <v>0.35530365000000003</v>
      </c>
      <c r="CQ78" s="23">
        <v>0.18378699000000001</v>
      </c>
      <c r="CR78" s="23">
        <v>0.15571465000000001</v>
      </c>
      <c r="CS78" s="23">
        <v>0.15410361</v>
      </c>
      <c r="CT78" s="23">
        <v>0.43807077</v>
      </c>
      <c r="CU78" s="23">
        <v>0.26059486999999998</v>
      </c>
      <c r="CV78" s="23">
        <v>0.18735752</v>
      </c>
    </row>
    <row r="79" spans="1:100" s="13" customFormat="1" x14ac:dyDescent="0.35">
      <c r="A79" s="10">
        <v>27</v>
      </c>
      <c r="B79" s="35">
        <v>16.200000000000003</v>
      </c>
      <c r="C79" s="36">
        <v>0.62287389999999998</v>
      </c>
      <c r="D79" s="35">
        <v>1.8</v>
      </c>
      <c r="E79" s="35">
        <v>7</v>
      </c>
      <c r="F79" s="35">
        <v>2.2000000000000002</v>
      </c>
      <c r="G79" s="35">
        <v>1.2000000000000002</v>
      </c>
      <c r="H79" s="37">
        <v>1</v>
      </c>
      <c r="I79" s="35">
        <v>448.90000000000003</v>
      </c>
      <c r="J79" s="35">
        <v>322.60000000000002</v>
      </c>
      <c r="K79" s="61">
        <v>18</v>
      </c>
      <c r="L79" s="61">
        <v>6</v>
      </c>
      <c r="M79" s="61">
        <v>12</v>
      </c>
      <c r="N79" s="61">
        <v>2.8000000000000003</v>
      </c>
      <c r="O79" s="62">
        <v>24</v>
      </c>
      <c r="P79" s="10">
        <v>2.7251704679959405</v>
      </c>
      <c r="Q79" s="10">
        <f t="shared" si="35"/>
        <v>-20.8</v>
      </c>
      <c r="R79" s="10">
        <f t="shared" si="36"/>
        <v>19.5</v>
      </c>
      <c r="S79" s="10">
        <v>5</v>
      </c>
      <c r="T79" s="10">
        <f t="shared" si="37"/>
        <v>2.8000000000000003</v>
      </c>
      <c r="U79" s="10">
        <f t="shared" si="38"/>
        <v>6</v>
      </c>
      <c r="V79" s="10">
        <f t="shared" si="39"/>
        <v>12</v>
      </c>
      <c r="W79" s="10">
        <f t="shared" si="40"/>
        <v>8</v>
      </c>
      <c r="X79" s="10">
        <f t="shared" si="41"/>
        <v>-19.399999999999999</v>
      </c>
      <c r="Y79" s="10">
        <f t="shared" si="55"/>
        <v>25.5</v>
      </c>
      <c r="Z79" s="10">
        <f t="shared" si="56"/>
        <v>17</v>
      </c>
      <c r="AA79" s="36">
        <f t="shared" si="42"/>
        <v>176</v>
      </c>
      <c r="AB79" s="10">
        <v>1.756718</v>
      </c>
      <c r="AC79" s="10">
        <v>7.012213</v>
      </c>
      <c r="AD79" s="10">
        <v>2.2117309999999999</v>
      </c>
      <c r="AE79" s="10">
        <v>1.203886</v>
      </c>
      <c r="AF79" s="39">
        <f t="shared" si="43"/>
        <v>11</v>
      </c>
      <c r="AG79" s="1">
        <f t="shared" si="44"/>
        <v>6.2</v>
      </c>
      <c r="AH79" s="35">
        <f t="shared" si="45"/>
        <v>1.8</v>
      </c>
      <c r="AI79" s="35">
        <f t="shared" si="45"/>
        <v>7</v>
      </c>
      <c r="AJ79" s="35">
        <f t="shared" si="45"/>
        <v>2.2000000000000002</v>
      </c>
      <c r="AK79" s="35">
        <f t="shared" si="45"/>
        <v>1.2000000000000002</v>
      </c>
      <c r="AL79" s="37">
        <f t="shared" si="46"/>
        <v>1</v>
      </c>
      <c r="AM79" s="10">
        <v>175.80080000000001</v>
      </c>
      <c r="AN79" s="10">
        <v>49.596319999999999</v>
      </c>
      <c r="AO79" s="37" t="e">
        <f>ROUNDUP(#REF!/10,2)</f>
        <v>#REF!</v>
      </c>
      <c r="AP79" s="37" t="e">
        <f t="shared" si="47"/>
        <v>#REF!</v>
      </c>
      <c r="AQ79" s="37" t="s">
        <v>34</v>
      </c>
      <c r="AR79" s="37">
        <v>3039</v>
      </c>
      <c r="AS79" s="37">
        <v>453.81</v>
      </c>
      <c r="AT79" s="37">
        <v>5.05</v>
      </c>
      <c r="AU79" s="10">
        <v>96.7</v>
      </c>
      <c r="AV79" s="10">
        <v>-42</v>
      </c>
      <c r="AW79" s="10">
        <v>42.5</v>
      </c>
      <c r="AX79" s="10">
        <v>44.1</v>
      </c>
      <c r="AY79" s="40">
        <f t="shared" si="48"/>
        <v>281998.80406396929</v>
      </c>
      <c r="AZ79" s="23">
        <f t="shared" si="49"/>
        <v>0.73372751345178244</v>
      </c>
      <c r="BA79" s="10" t="e">
        <f>#REF!*AI79*AH79*AJ79*AS79</f>
        <v>#REF!</v>
      </c>
      <c r="BB79" s="10" t="e">
        <f t="shared" si="50"/>
        <v>#REF!</v>
      </c>
      <c r="BC79" s="10" t="e">
        <f>(1-#REF!)*AH79*AI79*AJ79</f>
        <v>#REF!</v>
      </c>
      <c r="BD79" s="41" t="e">
        <f>MROUND(#REF!,0.1)/5</f>
        <v>#REF!</v>
      </c>
      <c r="BE79" s="38">
        <v>10</v>
      </c>
      <c r="BF79" s="42" t="e">
        <f t="shared" si="51"/>
        <v>#REF!</v>
      </c>
      <c r="BG79" s="43">
        <f t="shared" si="52"/>
        <v>2.2000000000000002</v>
      </c>
      <c r="BH79" s="43">
        <f t="shared" si="53"/>
        <v>1</v>
      </c>
      <c r="BI79" s="43" t="e">
        <f>CEILING((1-#REF!)*AJ79,0.2)</f>
        <v>#REF!</v>
      </c>
      <c r="BJ79" s="44" t="e">
        <f t="shared" si="54"/>
        <v>#REF!</v>
      </c>
      <c r="BK79" s="45">
        <v>1.8316650980363036</v>
      </c>
      <c r="BL79" s="10">
        <f>(BK79+AH79)*(BK79+AI79)*((1/3)*BK79+AJ79)</f>
        <v>90.144758126194105</v>
      </c>
      <c r="BM79" s="46">
        <f>MROUND((BK79+AH79),0.2)</f>
        <v>3.6</v>
      </c>
      <c r="BN79" s="46">
        <f>MROUND((BK79+AI79),0.2)</f>
        <v>8.8000000000000007</v>
      </c>
      <c r="BO79" s="46" t="e">
        <f>IF(MROUND(((1/3)*BK79+BG79),0.2)*BN79*BM79/BJ79&gt;1.05,MROUND(((1/3)*BK79+BG79),0.2)-0.2,MROUND(((1/3)*BK79+BG79),0.2))</f>
        <v>#REF!</v>
      </c>
      <c r="BP79" s="45" t="e">
        <f>BM79*BN79*BO79</f>
        <v>#REF!</v>
      </c>
      <c r="BQ79" s="10" t="e">
        <f>IF(BI79&lt;BO79,TRUE, FALSE)</f>
        <v>#REF!</v>
      </c>
      <c r="BR79" s="45" t="e">
        <f>IF(BC79&lt;BI79*BM79*BN79,TRUE, FALSE)</f>
        <v>#REF!</v>
      </c>
      <c r="BS79" s="10">
        <f>AA79</f>
        <v>176</v>
      </c>
      <c r="BT79" s="44" t="e">
        <f>BB79/BC79</f>
        <v>#REF!</v>
      </c>
      <c r="BU79" s="38">
        <v>27</v>
      </c>
      <c r="BV79" s="19">
        <v>0.11783013000000001</v>
      </c>
      <c r="BW79" s="19">
        <v>0.11875608999999999</v>
      </c>
      <c r="BX79" s="19">
        <v>0.12689658000000001</v>
      </c>
      <c r="BY79" s="19">
        <v>6.3216156999999995E-2</v>
      </c>
      <c r="BZ79" s="19">
        <v>6.6644235999999996E-2</v>
      </c>
      <c r="CA79" s="19">
        <v>8.4540375000000001E-2</v>
      </c>
      <c r="CB79" s="19">
        <v>5.8230162000000002E-2</v>
      </c>
      <c r="CC79" s="19">
        <v>5.8803811999999997E-2</v>
      </c>
      <c r="CD79" s="19">
        <v>8.5868633999999999E-2</v>
      </c>
      <c r="CE79" s="19">
        <v>0.51795292000000004</v>
      </c>
      <c r="CF79" s="19">
        <v>0.50644201</v>
      </c>
      <c r="CG79" s="19">
        <v>0.23122211000000001</v>
      </c>
      <c r="CH79" s="19">
        <v>0.56734364999999998</v>
      </c>
      <c r="CI79" s="19">
        <v>0.56175410999999997</v>
      </c>
      <c r="CJ79" s="19">
        <v>0.26900673000000003</v>
      </c>
      <c r="CK79" s="19">
        <v>0.45561459999999998</v>
      </c>
      <c r="CL79" s="19">
        <v>0.45547161000000003</v>
      </c>
      <c r="CM79" s="19">
        <v>0.22315799</v>
      </c>
      <c r="CN79" s="19">
        <v>0.35403845</v>
      </c>
      <c r="CO79" s="19">
        <v>0.34869834999999999</v>
      </c>
      <c r="CP79" s="19">
        <v>0.18130125</v>
      </c>
      <c r="CQ79" s="19">
        <v>0.19603039</v>
      </c>
      <c r="CR79" s="19">
        <v>0.16861343000000001</v>
      </c>
      <c r="CS79" s="19">
        <v>0.16322607</v>
      </c>
      <c r="CT79" s="19">
        <v>0.14635329999999999</v>
      </c>
      <c r="CU79" s="19">
        <v>0.14664729000000001</v>
      </c>
      <c r="CV79" s="19">
        <v>0.15196510999999999</v>
      </c>
    </row>
    <row r="80" spans="1:100" s="13" customFormat="1" x14ac:dyDescent="0.35">
      <c r="A80" s="10">
        <v>254</v>
      </c>
      <c r="B80" s="35">
        <v>16.900000000000002</v>
      </c>
      <c r="C80" s="36">
        <v>0.50637710000000002</v>
      </c>
      <c r="D80" s="35">
        <v>2.4000000000000004</v>
      </c>
      <c r="E80" s="35">
        <v>3.8000000000000003</v>
      </c>
      <c r="F80" s="35">
        <v>3</v>
      </c>
      <c r="G80" s="35">
        <v>1.2000000000000002</v>
      </c>
      <c r="H80" s="37">
        <v>1.6</v>
      </c>
      <c r="I80" s="35">
        <v>398.6</v>
      </c>
      <c r="J80" s="35">
        <v>346.3</v>
      </c>
      <c r="K80" s="61">
        <v>19</v>
      </c>
      <c r="L80" s="61">
        <v>13</v>
      </c>
      <c r="M80" s="61">
        <v>18</v>
      </c>
      <c r="N80" s="61">
        <v>2.2000000000000002</v>
      </c>
      <c r="O80" s="62">
        <v>19</v>
      </c>
      <c r="P80" s="10">
        <v>2.2659194700847891</v>
      </c>
      <c r="Q80" s="10">
        <f t="shared" si="35"/>
        <v>-21.2</v>
      </c>
      <c r="R80" s="10">
        <f t="shared" si="36"/>
        <v>14.600000000000001</v>
      </c>
      <c r="S80" s="10">
        <v>5</v>
      </c>
      <c r="T80" s="10">
        <f t="shared" si="37"/>
        <v>2.2000000000000002</v>
      </c>
      <c r="U80" s="10">
        <f t="shared" si="38"/>
        <v>13</v>
      </c>
      <c r="V80" s="10">
        <f t="shared" si="39"/>
        <v>18</v>
      </c>
      <c r="W80" s="10">
        <f t="shared" si="40"/>
        <v>6.6000000000000005</v>
      </c>
      <c r="X80" s="10">
        <f t="shared" si="41"/>
        <v>-20.100000000000001</v>
      </c>
      <c r="Y80" s="10">
        <f t="shared" si="55"/>
        <v>27.6</v>
      </c>
      <c r="Z80" s="10">
        <f t="shared" si="56"/>
        <v>23</v>
      </c>
      <c r="AA80" s="36">
        <f t="shared" si="42"/>
        <v>126</v>
      </c>
      <c r="AB80" s="10">
        <v>2.4911729999999999</v>
      </c>
      <c r="AC80" s="10">
        <v>3.7526290000000002</v>
      </c>
      <c r="AD80" s="10">
        <v>2.9139750000000002</v>
      </c>
      <c r="AE80" s="10">
        <v>1.1195539999999999</v>
      </c>
      <c r="AF80" s="39">
        <f t="shared" si="43"/>
        <v>12.6</v>
      </c>
      <c r="AG80" s="1">
        <f t="shared" si="44"/>
        <v>6.2</v>
      </c>
      <c r="AH80" s="35">
        <f t="shared" si="45"/>
        <v>2.4000000000000004</v>
      </c>
      <c r="AI80" s="35">
        <f t="shared" si="45"/>
        <v>3.8000000000000003</v>
      </c>
      <c r="AJ80" s="35">
        <f t="shared" si="45"/>
        <v>3</v>
      </c>
      <c r="AK80" s="35">
        <f t="shared" si="45"/>
        <v>1.2000000000000002</v>
      </c>
      <c r="AL80" s="37">
        <f t="shared" si="46"/>
        <v>1.6</v>
      </c>
      <c r="AM80" s="10">
        <v>125.5488</v>
      </c>
      <c r="AN80" s="10">
        <v>73.222139999999996</v>
      </c>
      <c r="AO80" s="37" t="e">
        <f>ROUNDUP(#REF!/10,2)</f>
        <v>#REF!</v>
      </c>
      <c r="AP80" s="37" t="e">
        <f t="shared" si="47"/>
        <v>#REF!</v>
      </c>
      <c r="AQ80" s="37" t="s">
        <v>34</v>
      </c>
      <c r="AR80" s="37">
        <v>3076.5</v>
      </c>
      <c r="AS80" s="37">
        <v>450.1</v>
      </c>
      <c r="AT80" s="37">
        <v>6.02</v>
      </c>
      <c r="AU80" s="10">
        <v>96.7</v>
      </c>
      <c r="AV80" s="10">
        <v>-42</v>
      </c>
      <c r="AW80" s="10">
        <v>42.5</v>
      </c>
      <c r="AX80" s="10">
        <v>44.1</v>
      </c>
      <c r="AY80" s="40">
        <f t="shared" si="48"/>
        <v>215987.9250782897</v>
      </c>
      <c r="AZ80" s="23">
        <f t="shared" si="49"/>
        <v>0.92194229370576009</v>
      </c>
      <c r="BA80" s="10" t="e">
        <f>#REF!*AI80*AH80*AJ80*AS80</f>
        <v>#REF!</v>
      </c>
      <c r="BB80" s="10" t="e">
        <f t="shared" si="50"/>
        <v>#REF!</v>
      </c>
      <c r="BC80" s="10" t="e">
        <f>(1-#REF!)*AH80*AI80*AJ80</f>
        <v>#REF!</v>
      </c>
      <c r="BD80" s="41" t="e">
        <f>MROUND(#REF!,0.1)/5</f>
        <v>#REF!</v>
      </c>
      <c r="BE80" s="38">
        <v>8</v>
      </c>
      <c r="BF80" s="42" t="e">
        <f t="shared" si="51"/>
        <v>#REF!</v>
      </c>
      <c r="BG80" s="43">
        <f t="shared" si="52"/>
        <v>3</v>
      </c>
      <c r="BH80" s="43">
        <f t="shared" si="53"/>
        <v>1.6</v>
      </c>
      <c r="BI80" s="43" t="e">
        <f>CEILING((1-#REF!)*AJ80,0.2)</f>
        <v>#REF!</v>
      </c>
      <c r="BJ80" s="44" t="e">
        <f t="shared" si="54"/>
        <v>#REF!</v>
      </c>
      <c r="BK80" s="45">
        <v>1.6982661282608511</v>
      </c>
      <c r="BL80" s="10">
        <f>(BK80+AH80)*(BK80+AI80)*((1/3)*BK80+AJ80)</f>
        <v>80.355952970047269</v>
      </c>
      <c r="BM80" s="46">
        <f>MROUND((BK80+AH80),0.2)</f>
        <v>4</v>
      </c>
      <c r="BN80" s="46">
        <f>MROUND((BK80+AI80),0.2)</f>
        <v>5.4</v>
      </c>
      <c r="BO80" s="46" t="e">
        <f>IF(MROUND(((1/3)*BK80+BG80),0.2)*BN80*BM80/BJ80&gt;1.05,MROUND(((1/3)*BK80+BG80),0.2)-0.2,MROUND(((1/3)*BK80+BG80),0.2))</f>
        <v>#REF!</v>
      </c>
      <c r="BP80" s="45" t="e">
        <f>BM80*BN80*BO80</f>
        <v>#REF!</v>
      </c>
      <c r="BQ80" s="10" t="e">
        <f>IF(BI80&lt;BO80,TRUE, FALSE)</f>
        <v>#REF!</v>
      </c>
      <c r="BR80" s="45" t="e">
        <f>IF(BC80&lt;BI80*BM80*BN80,TRUE, FALSE)</f>
        <v>#REF!</v>
      </c>
      <c r="BS80" s="10">
        <f>AA80</f>
        <v>126</v>
      </c>
      <c r="BT80" s="44" t="e">
        <f>BB80/BC80</f>
        <v>#REF!</v>
      </c>
      <c r="BU80" s="38">
        <v>254</v>
      </c>
      <c r="BV80" s="19">
        <v>0.11430018</v>
      </c>
      <c r="BW80" s="19">
        <v>0.11520717</v>
      </c>
      <c r="BX80" s="19">
        <v>9.5485546000000004E-2</v>
      </c>
      <c r="BY80" s="19">
        <v>5.0243583000000001E-2</v>
      </c>
      <c r="BZ80" s="19">
        <v>5.0468462999999998E-2</v>
      </c>
      <c r="CA80" s="19">
        <v>5.5271845E-2</v>
      </c>
      <c r="CB80" s="19">
        <v>7.7787786999999997E-2</v>
      </c>
      <c r="CC80" s="19">
        <v>8.0042384999999994E-2</v>
      </c>
      <c r="CD80" s="19">
        <v>8.4516935000000001E-2</v>
      </c>
      <c r="CE80" s="19">
        <v>0.68636017999999999</v>
      </c>
      <c r="CF80" s="19">
        <v>0.62063842999999996</v>
      </c>
      <c r="CG80" s="19">
        <v>0.21736014000000001</v>
      </c>
      <c r="CH80" s="19">
        <v>0.70478611999999996</v>
      </c>
      <c r="CI80" s="19">
        <v>0.66568892999999996</v>
      </c>
      <c r="CJ80" s="19">
        <v>0.283966</v>
      </c>
      <c r="CK80" s="19">
        <v>0.33332171999999999</v>
      </c>
      <c r="CL80" s="19">
        <v>0.32686894999999999</v>
      </c>
      <c r="CM80" s="19">
        <v>0.19099414000000001</v>
      </c>
      <c r="CN80" s="19">
        <v>0.38321741999999998</v>
      </c>
      <c r="CO80" s="19">
        <v>0.36072755000000001</v>
      </c>
      <c r="CP80" s="19">
        <v>0.20277423999999999</v>
      </c>
      <c r="CQ80" s="19">
        <v>0.16826147</v>
      </c>
      <c r="CR80" s="19">
        <v>0.15066291000000001</v>
      </c>
      <c r="CS80" s="19">
        <v>0.13007157</v>
      </c>
      <c r="CT80" s="19">
        <v>0.18245750999999999</v>
      </c>
      <c r="CU80" s="19">
        <v>0.18569957000000001</v>
      </c>
      <c r="CV80" s="19">
        <v>0.12955463</v>
      </c>
    </row>
    <row r="81" spans="1:100" s="13" customFormat="1" x14ac:dyDescent="0.35">
      <c r="A81" s="10">
        <v>352</v>
      </c>
      <c r="B81" s="35">
        <v>30.3</v>
      </c>
      <c r="C81" s="36">
        <v>0.56411489999999997</v>
      </c>
      <c r="D81" s="35">
        <v>1.8</v>
      </c>
      <c r="E81" s="35">
        <v>9.6000000000000014</v>
      </c>
      <c r="F81" s="35">
        <v>1.8</v>
      </c>
      <c r="G81" s="35">
        <v>2</v>
      </c>
      <c r="H81" s="37">
        <v>0.8</v>
      </c>
      <c r="I81" s="35">
        <v>430.6</v>
      </c>
      <c r="J81" s="35">
        <v>293.10000000000002</v>
      </c>
      <c r="K81" s="61">
        <v>19</v>
      </c>
      <c r="L81" s="61">
        <v>10</v>
      </c>
      <c r="M81" s="61">
        <v>6</v>
      </c>
      <c r="N81" s="61">
        <v>2.8000000000000003</v>
      </c>
      <c r="O81" s="62">
        <v>16</v>
      </c>
      <c r="P81" s="10">
        <v>2.7479254473618115</v>
      </c>
      <c r="Q81" s="10">
        <f t="shared" si="35"/>
        <v>-21.8</v>
      </c>
      <c r="R81" s="10">
        <f t="shared" si="36"/>
        <v>14.9</v>
      </c>
      <c r="S81" s="10">
        <v>5</v>
      </c>
      <c r="T81" s="10">
        <f t="shared" si="37"/>
        <v>2.8000000000000003</v>
      </c>
      <c r="U81" s="10">
        <f t="shared" si="38"/>
        <v>10</v>
      </c>
      <c r="V81" s="10">
        <f t="shared" si="39"/>
        <v>6</v>
      </c>
      <c r="W81" s="10">
        <f t="shared" si="40"/>
        <v>5.4</v>
      </c>
      <c r="X81" s="10">
        <f t="shared" si="41"/>
        <v>-20.399999999999999</v>
      </c>
      <c r="Y81" s="10">
        <f t="shared" si="55"/>
        <v>24.9</v>
      </c>
      <c r="Z81" s="10">
        <f t="shared" si="56"/>
        <v>11</v>
      </c>
      <c r="AA81" s="36">
        <f t="shared" si="42"/>
        <v>158</v>
      </c>
      <c r="AB81" s="10">
        <v>1.7213670000000001</v>
      </c>
      <c r="AC81" s="10">
        <v>9.5524159999999991</v>
      </c>
      <c r="AD81" s="10">
        <v>1.8046180000000001</v>
      </c>
      <c r="AE81" s="10">
        <v>1.913311</v>
      </c>
      <c r="AF81" s="39">
        <f t="shared" si="43"/>
        <v>9.6999999999999993</v>
      </c>
      <c r="AG81" s="1">
        <f t="shared" si="44"/>
        <v>7</v>
      </c>
      <c r="AH81" s="35">
        <f t="shared" si="45"/>
        <v>1.8</v>
      </c>
      <c r="AI81" s="35">
        <f t="shared" si="45"/>
        <v>9.6000000000000014</v>
      </c>
      <c r="AJ81" s="35">
        <f t="shared" si="45"/>
        <v>1.8</v>
      </c>
      <c r="AK81" s="35">
        <f t="shared" si="45"/>
        <v>2</v>
      </c>
      <c r="AL81" s="37">
        <f t="shared" si="46"/>
        <v>0.8</v>
      </c>
      <c r="AM81" s="10">
        <v>157.59989999999999</v>
      </c>
      <c r="AN81" s="10">
        <v>20.08849</v>
      </c>
      <c r="AO81" s="37" t="e">
        <f>ROUNDUP(#REF!/10,2)</f>
        <v>#REF!</v>
      </c>
      <c r="AP81" s="37" t="e">
        <f t="shared" si="47"/>
        <v>#REF!</v>
      </c>
      <c r="AQ81" s="37" t="s">
        <v>35</v>
      </c>
      <c r="AR81" s="37"/>
      <c r="AS81" s="37"/>
      <c r="AT81" s="37"/>
      <c r="AU81" s="10">
        <v>96.7</v>
      </c>
      <c r="AV81" s="10">
        <v>-42</v>
      </c>
      <c r="AW81" s="10">
        <v>42.5</v>
      </c>
      <c r="AX81" s="10">
        <v>44.1</v>
      </c>
      <c r="AY81" s="40">
        <f t="shared" si="48"/>
        <v>339744.06136521272</v>
      </c>
      <c r="AZ81" s="23">
        <f t="shared" si="49"/>
        <v>0</v>
      </c>
      <c r="BA81" s="10" t="e">
        <f>#REF!*AI81*AH81*AJ81*AS81</f>
        <v>#REF!</v>
      </c>
      <c r="BB81" s="10" t="e">
        <f t="shared" si="50"/>
        <v>#REF!</v>
      </c>
      <c r="BC81" s="10" t="e">
        <f>(1-#REF!)*AH81*AI81*AJ81</f>
        <v>#REF!</v>
      </c>
      <c r="BD81" s="41" t="e">
        <f>MROUND(#REF!,0.1)/5</f>
        <v>#REF!</v>
      </c>
      <c r="BE81" s="38">
        <v>0</v>
      </c>
      <c r="BF81" s="42" t="e">
        <f t="shared" si="51"/>
        <v>#REF!</v>
      </c>
      <c r="BG81" s="43">
        <f t="shared" si="52"/>
        <v>1.8</v>
      </c>
      <c r="BH81" s="43">
        <f t="shared" si="53"/>
        <v>0.8</v>
      </c>
      <c r="BI81" s="43" t="e">
        <f>CEILING((1-#REF!)*AJ81,0.2)</f>
        <v>#REF!</v>
      </c>
      <c r="BJ81" s="44" t="e">
        <f t="shared" si="54"/>
        <v>#REF!</v>
      </c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38">
        <v>352</v>
      </c>
      <c r="BV81" s="19">
        <v>0.13611097999999999</v>
      </c>
      <c r="BW81" s="19">
        <v>0.13658935999999999</v>
      </c>
      <c r="BX81" s="19">
        <v>0.18476343000000001</v>
      </c>
      <c r="BY81" s="19">
        <v>0.14288962999999999</v>
      </c>
      <c r="BZ81" s="19">
        <v>0.1214103</v>
      </c>
      <c r="CA81" s="19">
        <v>8.7475001999999996E-2</v>
      </c>
      <c r="CB81" s="19">
        <v>7.2137132000000007E-2</v>
      </c>
      <c r="CC81" s="19">
        <v>5.5977988999999999E-2</v>
      </c>
      <c r="CD81" s="19">
        <v>0.10549258</v>
      </c>
      <c r="CE81" s="19">
        <v>0.84325187999999995</v>
      </c>
      <c r="CF81" s="19">
        <v>0.84002041999999999</v>
      </c>
      <c r="CG81" s="19">
        <v>0.78931068999999998</v>
      </c>
      <c r="CH81" s="19">
        <v>0.73321568999999998</v>
      </c>
      <c r="CI81" s="19">
        <v>0.73472004999999996</v>
      </c>
      <c r="CJ81" s="19">
        <v>0.68441421000000002</v>
      </c>
      <c r="CK81" s="19">
        <v>0.53367019000000004</v>
      </c>
      <c r="CL81" s="19">
        <v>0.53713208000000001</v>
      </c>
      <c r="CM81" s="19">
        <v>0.50167781</v>
      </c>
      <c r="CN81" s="19">
        <v>0.45285469</v>
      </c>
      <c r="CO81" s="19">
        <v>0.45207775</v>
      </c>
      <c r="CP81" s="19">
        <v>0.41438204000000001</v>
      </c>
      <c r="CQ81" s="19">
        <v>0.34444538000000002</v>
      </c>
      <c r="CR81" s="19">
        <v>0.25703724999999999</v>
      </c>
      <c r="CS81" s="19">
        <v>0.20541629</v>
      </c>
      <c r="CT81" s="19">
        <v>0.16113189</v>
      </c>
      <c r="CU81" s="19">
        <v>0.16193692000000001</v>
      </c>
      <c r="CV81" s="19">
        <v>0.19158370999999999</v>
      </c>
    </row>
    <row r="82" spans="1:100" s="13" customFormat="1" x14ac:dyDescent="0.35">
      <c r="A82" s="10">
        <v>161</v>
      </c>
      <c r="B82" s="35">
        <v>16.700000000000003</v>
      </c>
      <c r="C82" s="36">
        <v>0.4995404</v>
      </c>
      <c r="D82" s="35">
        <v>1.8</v>
      </c>
      <c r="E82" s="35">
        <v>9</v>
      </c>
      <c r="F82" s="35">
        <v>1.8</v>
      </c>
      <c r="G82" s="35">
        <v>1.4000000000000001</v>
      </c>
      <c r="H82" s="37">
        <v>1</v>
      </c>
      <c r="I82" s="35">
        <v>381.40000000000003</v>
      </c>
      <c r="J82" s="35">
        <v>322.10000000000002</v>
      </c>
      <c r="K82" s="61">
        <v>16</v>
      </c>
      <c r="L82" s="61">
        <v>12</v>
      </c>
      <c r="M82" s="61">
        <v>17</v>
      </c>
      <c r="N82" s="61">
        <v>1.4000000000000001</v>
      </c>
      <c r="O82" s="62">
        <v>9</v>
      </c>
      <c r="P82" s="10">
        <v>1.3355415921414202</v>
      </c>
      <c r="Q82" s="10">
        <f t="shared" si="35"/>
        <v>-17.399999999999999</v>
      </c>
      <c r="R82" s="10">
        <f t="shared" si="36"/>
        <v>11.1</v>
      </c>
      <c r="S82" s="10">
        <v>5</v>
      </c>
      <c r="T82" s="10">
        <f t="shared" si="37"/>
        <v>1.4000000000000001</v>
      </c>
      <c r="U82" s="10">
        <f t="shared" si="38"/>
        <v>12</v>
      </c>
      <c r="V82" s="10">
        <f t="shared" si="39"/>
        <v>17</v>
      </c>
      <c r="W82" s="10">
        <f t="shared" si="40"/>
        <v>2.6</v>
      </c>
      <c r="X82" s="10">
        <f t="shared" si="41"/>
        <v>-16.7</v>
      </c>
      <c r="Y82" s="10">
        <f t="shared" si="55"/>
        <v>23.1</v>
      </c>
      <c r="Z82" s="10">
        <f t="shared" si="56"/>
        <v>22</v>
      </c>
      <c r="AA82" s="36">
        <f t="shared" si="42"/>
        <v>108</v>
      </c>
      <c r="AB82" s="10">
        <v>1.882182</v>
      </c>
      <c r="AC82" s="10">
        <v>8.9360800000000005</v>
      </c>
      <c r="AD82" s="10">
        <v>1.8554409999999999</v>
      </c>
      <c r="AE82" s="10">
        <v>1.489744</v>
      </c>
      <c r="AF82" s="39">
        <f t="shared" si="43"/>
        <v>10</v>
      </c>
      <c r="AG82" s="1">
        <f t="shared" si="44"/>
        <v>6.4</v>
      </c>
      <c r="AH82" s="35">
        <f t="shared" si="45"/>
        <v>1.8</v>
      </c>
      <c r="AI82" s="35">
        <f t="shared" si="45"/>
        <v>9</v>
      </c>
      <c r="AJ82" s="35">
        <f t="shared" si="45"/>
        <v>1.8</v>
      </c>
      <c r="AK82" s="35">
        <f t="shared" si="45"/>
        <v>1.4000000000000001</v>
      </c>
      <c r="AL82" s="37">
        <f t="shared" si="46"/>
        <v>1</v>
      </c>
      <c r="AM82" s="10">
        <v>108.3874</v>
      </c>
      <c r="AN82" s="10">
        <v>49.072339999999997</v>
      </c>
      <c r="AO82" s="37" t="e">
        <f>ROUNDUP(#REF!/10,2)</f>
        <v>#REF!</v>
      </c>
      <c r="AP82" s="37" t="e">
        <f t="shared" si="47"/>
        <v>#REF!</v>
      </c>
      <c r="AQ82" s="37" t="s">
        <v>34</v>
      </c>
      <c r="AR82" s="37">
        <v>3065.7</v>
      </c>
      <c r="AS82" s="37">
        <v>451.15</v>
      </c>
      <c r="AT82" s="37">
        <v>6.18</v>
      </c>
      <c r="AU82" s="10">
        <v>96.7</v>
      </c>
      <c r="AV82" s="10">
        <v>-42</v>
      </c>
      <c r="AW82" s="10">
        <v>42.5</v>
      </c>
      <c r="AX82" s="10">
        <v>44.1</v>
      </c>
      <c r="AY82" s="40">
        <f t="shared" si="48"/>
        <v>283196.15611898841</v>
      </c>
      <c r="AZ82" s="23">
        <f t="shared" si="49"/>
        <v>0.73237842177880697</v>
      </c>
      <c r="BA82" s="10" t="e">
        <f>#REF!*AI82*AH82*AJ82*AS82</f>
        <v>#REF!</v>
      </c>
      <c r="BB82" s="10" t="e">
        <f t="shared" si="50"/>
        <v>#REF!</v>
      </c>
      <c r="BC82" s="10" t="e">
        <f>(1-#REF!)*AH82*AI82*AJ82</f>
        <v>#REF!</v>
      </c>
      <c r="BD82" s="41" t="e">
        <f>MROUND(#REF!,0.1)/5</f>
        <v>#REF!</v>
      </c>
      <c r="BE82" s="38">
        <v>8.3000000000000007</v>
      </c>
      <c r="BF82" s="42" t="e">
        <f t="shared" si="51"/>
        <v>#REF!</v>
      </c>
      <c r="BG82" s="43">
        <f t="shared" si="52"/>
        <v>1.8</v>
      </c>
      <c r="BH82" s="43">
        <f t="shared" si="53"/>
        <v>1</v>
      </c>
      <c r="BI82" s="43" t="e">
        <f>CEILING((1-#REF!)*AJ82,0.2)</f>
        <v>#REF!</v>
      </c>
      <c r="BJ82" s="44" t="e">
        <f t="shared" si="54"/>
        <v>#REF!</v>
      </c>
      <c r="BK82" s="45">
        <v>1.2452675986464561</v>
      </c>
      <c r="BL82" s="10">
        <f>(BK82+AH82)*(BK82+AI82)*((1/3)*BK82+AJ82)</f>
        <v>69.109855917218624</v>
      </c>
      <c r="BM82" s="46">
        <f>MROUND((BK82+AH82),0.2)</f>
        <v>3</v>
      </c>
      <c r="BN82" s="46">
        <f>MROUND((BK82+AI82),0.2)</f>
        <v>10.200000000000001</v>
      </c>
      <c r="BO82" s="46" t="e">
        <f>IF(MROUND(((1/3)*BK82+BG82),0.2)*BN82*BM82/BJ82&gt;1.05,MROUND(((1/3)*BK82+BG82),0.2)-0.2,MROUND(((1/3)*BK82+BG82),0.2))</f>
        <v>#REF!</v>
      </c>
      <c r="BP82" s="45" t="e">
        <f>BM82*BN82*BO82</f>
        <v>#REF!</v>
      </c>
      <c r="BQ82" s="10" t="e">
        <f>IF(BI82&lt;BO82,TRUE, FALSE)</f>
        <v>#REF!</v>
      </c>
      <c r="BR82" s="45" t="e">
        <f>IF(BC82&lt;BI82*BM82*BN82,TRUE, FALSE)</f>
        <v>#REF!</v>
      </c>
      <c r="BS82" s="10">
        <f>AA82</f>
        <v>108</v>
      </c>
      <c r="BT82" s="44" t="e">
        <f>BB82/BC82</f>
        <v>#REF!</v>
      </c>
      <c r="BU82" s="38">
        <v>161</v>
      </c>
      <c r="BV82" s="19">
        <v>0.17209703000000001</v>
      </c>
      <c r="BW82" s="19">
        <v>0.18032458000000001</v>
      </c>
      <c r="BX82" s="19">
        <v>0.19529779</v>
      </c>
      <c r="BY82" s="19">
        <v>9.2108801000000004E-2</v>
      </c>
      <c r="BZ82" s="19">
        <v>9.1197595000000006E-2</v>
      </c>
      <c r="CA82" s="19">
        <v>9.3396507000000004E-2</v>
      </c>
      <c r="CB82" s="19">
        <v>7.1469873000000003E-2</v>
      </c>
      <c r="CC82" s="19">
        <v>6.0919039000000001E-2</v>
      </c>
      <c r="CD82" s="19">
        <v>9.4506278999999999E-2</v>
      </c>
      <c r="CE82" s="19">
        <v>1.3143400000000001</v>
      </c>
      <c r="CF82" s="19">
        <v>1.1875471</v>
      </c>
      <c r="CG82" s="19">
        <v>0.28546663999999999</v>
      </c>
      <c r="CH82" s="19">
        <v>0.96434443999999997</v>
      </c>
      <c r="CI82" s="19">
        <v>0.88385891999999999</v>
      </c>
      <c r="CJ82" s="19">
        <v>0.25774976999999999</v>
      </c>
      <c r="CK82" s="19">
        <v>0.71490282000000005</v>
      </c>
      <c r="CL82" s="19">
        <v>0.69344437000000003</v>
      </c>
      <c r="CM82" s="19">
        <v>0.16418362</v>
      </c>
      <c r="CN82" s="19">
        <v>0.67386782000000001</v>
      </c>
      <c r="CO82" s="19">
        <v>0.64822292000000004</v>
      </c>
      <c r="CP82" s="19">
        <v>0.2507354</v>
      </c>
      <c r="CQ82" s="19">
        <v>0.2753796</v>
      </c>
      <c r="CR82" s="19">
        <v>0.19552565999999999</v>
      </c>
      <c r="CS82" s="19">
        <v>0.14501221</v>
      </c>
      <c r="CT82" s="19">
        <v>0.28079006000000001</v>
      </c>
      <c r="CU82" s="19">
        <v>0.28354159000000001</v>
      </c>
      <c r="CV82" s="19">
        <v>0.12397082</v>
      </c>
    </row>
    <row r="83" spans="1:100" s="14" customFormat="1" x14ac:dyDescent="0.35">
      <c r="A83" s="10">
        <v>268</v>
      </c>
      <c r="B83" s="35">
        <v>42</v>
      </c>
      <c r="C83" s="36">
        <v>0.42940420000000001</v>
      </c>
      <c r="D83" s="35">
        <v>1.8</v>
      </c>
      <c r="E83" s="35">
        <v>9.8000000000000007</v>
      </c>
      <c r="F83" s="35">
        <v>1.4000000000000001</v>
      </c>
      <c r="G83" s="35">
        <v>0.4</v>
      </c>
      <c r="H83" s="37">
        <v>0.8</v>
      </c>
      <c r="I83" s="35">
        <v>418.90000000000003</v>
      </c>
      <c r="J83" s="35">
        <v>298</v>
      </c>
      <c r="K83" s="61">
        <v>10</v>
      </c>
      <c r="L83" s="61">
        <v>4</v>
      </c>
      <c r="M83" s="61">
        <v>6</v>
      </c>
      <c r="N83" s="61">
        <v>2.8000000000000003</v>
      </c>
      <c r="O83" s="62">
        <v>19</v>
      </c>
      <c r="P83" s="10">
        <v>2.7340820216693422</v>
      </c>
      <c r="Q83" s="10">
        <f t="shared" si="35"/>
        <v>-12.8</v>
      </c>
      <c r="R83" s="10">
        <f t="shared" si="36"/>
        <v>15.9</v>
      </c>
      <c r="S83" s="10">
        <v>5</v>
      </c>
      <c r="T83" s="10">
        <f t="shared" si="37"/>
        <v>2.8000000000000003</v>
      </c>
      <c r="U83" s="10">
        <f t="shared" si="38"/>
        <v>4</v>
      </c>
      <c r="V83" s="10">
        <f t="shared" si="39"/>
        <v>6</v>
      </c>
      <c r="W83" s="10">
        <f t="shared" si="40"/>
        <v>3.4000000000000004</v>
      </c>
      <c r="X83" s="10">
        <f t="shared" si="41"/>
        <v>-11.4</v>
      </c>
      <c r="Y83" s="10">
        <f t="shared" si="55"/>
        <v>19.899999999999999</v>
      </c>
      <c r="Z83" s="10">
        <f t="shared" si="56"/>
        <v>11</v>
      </c>
      <c r="AA83" s="36">
        <f t="shared" si="42"/>
        <v>146</v>
      </c>
      <c r="AB83" s="10">
        <v>1.8754360000000001</v>
      </c>
      <c r="AC83" s="10">
        <v>9.730677</v>
      </c>
      <c r="AD83" s="10">
        <v>1.4218409999999999</v>
      </c>
      <c r="AE83" s="10">
        <v>0.47672530000000002</v>
      </c>
      <c r="AF83" s="39">
        <f t="shared" si="43"/>
        <v>9.6</v>
      </c>
      <c r="AG83" s="1">
        <f t="shared" si="44"/>
        <v>5.4</v>
      </c>
      <c r="AH83" s="35">
        <f t="shared" si="45"/>
        <v>1.8</v>
      </c>
      <c r="AI83" s="35">
        <f t="shared" si="45"/>
        <v>9.8000000000000007</v>
      </c>
      <c r="AJ83" s="35">
        <f t="shared" si="45"/>
        <v>1.4000000000000001</v>
      </c>
      <c r="AK83" s="35">
        <f t="shared" si="45"/>
        <v>0.4</v>
      </c>
      <c r="AL83" s="37">
        <f t="shared" si="46"/>
        <v>0.8</v>
      </c>
      <c r="AM83" s="10">
        <v>145.88730000000001</v>
      </c>
      <c r="AN83" s="10">
        <v>24.913730000000001</v>
      </c>
      <c r="AO83" s="37" t="e">
        <f>ROUNDUP(#REF!/10,2)</f>
        <v>#REF!</v>
      </c>
      <c r="AP83" s="37" t="e">
        <f t="shared" si="47"/>
        <v>#REF!</v>
      </c>
      <c r="AQ83" s="37" t="s">
        <v>35</v>
      </c>
      <c r="AR83" s="37"/>
      <c r="AS83" s="37"/>
      <c r="AT83" s="37"/>
      <c r="AU83" s="10">
        <v>96.7</v>
      </c>
      <c r="AV83" s="10">
        <v>-42</v>
      </c>
      <c r="AW83" s="10">
        <v>42.5</v>
      </c>
      <c r="AX83" s="10">
        <v>44.1</v>
      </c>
      <c r="AY83" s="40">
        <f t="shared" si="48"/>
        <v>331383.67905138835</v>
      </c>
      <c r="AZ83" s="23">
        <f t="shared" si="49"/>
        <v>0</v>
      </c>
      <c r="BA83" s="10" t="e">
        <f>#REF!*AI83*AH83*AJ83*AS83</f>
        <v>#REF!</v>
      </c>
      <c r="BB83" s="10" t="e">
        <f t="shared" si="50"/>
        <v>#REF!</v>
      </c>
      <c r="BC83" s="10" t="e">
        <f>(1-#REF!)*AH83*AI83*AJ83</f>
        <v>#REF!</v>
      </c>
      <c r="BD83" s="41" t="e">
        <f>MROUND(#REF!,0.1)/5</f>
        <v>#REF!</v>
      </c>
      <c r="BE83" s="38">
        <v>0</v>
      </c>
      <c r="BF83" s="42" t="e">
        <f t="shared" si="51"/>
        <v>#REF!</v>
      </c>
      <c r="BG83" s="43">
        <f t="shared" si="52"/>
        <v>1.4000000000000001</v>
      </c>
      <c r="BH83" s="43">
        <f t="shared" si="53"/>
        <v>0.8</v>
      </c>
      <c r="BI83" s="43" t="e">
        <f>CEILING((1-#REF!)*AJ83,0.2)</f>
        <v>#REF!</v>
      </c>
      <c r="BJ83" s="44" t="e">
        <f t="shared" si="54"/>
        <v>#REF!</v>
      </c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38">
        <v>268</v>
      </c>
      <c r="BV83" s="19">
        <v>0.20943555</v>
      </c>
      <c r="BW83" s="19">
        <v>0.21643898</v>
      </c>
      <c r="BX83" s="19">
        <v>0.25314438</v>
      </c>
      <c r="BY83" s="19">
        <v>0.22575511000000001</v>
      </c>
      <c r="BZ83" s="19">
        <v>0.23961957</v>
      </c>
      <c r="CA83" s="19">
        <v>0.24922333999999999</v>
      </c>
      <c r="CB83" s="19">
        <v>0.17989162</v>
      </c>
      <c r="CC83" s="19">
        <v>0.18184096999999999</v>
      </c>
      <c r="CD83" s="19">
        <v>0.23575556</v>
      </c>
      <c r="CE83" s="19">
        <v>2.0091413999999999</v>
      </c>
      <c r="CF83" s="19">
        <v>1.9656849000000001</v>
      </c>
      <c r="CG83" s="19">
        <v>1.8381978999999999</v>
      </c>
      <c r="CH83" s="19">
        <v>1.8865875000000001</v>
      </c>
      <c r="CI83" s="19">
        <v>1.8644729</v>
      </c>
      <c r="CJ83" s="19">
        <v>1.7863119999999999</v>
      </c>
      <c r="CK83" s="19">
        <v>1.4233619</v>
      </c>
      <c r="CL83" s="19">
        <v>1.4284847000000001</v>
      </c>
      <c r="CM83" s="19">
        <v>1.4140619999999999</v>
      </c>
      <c r="CN83" s="19">
        <v>0.91788393000000001</v>
      </c>
      <c r="CO83" s="19">
        <v>0.92538368999999998</v>
      </c>
      <c r="CP83" s="19">
        <v>0.87783491999999996</v>
      </c>
      <c r="CQ83" s="19">
        <v>0.54877335000000005</v>
      </c>
      <c r="CR83" s="19">
        <v>0.45115896999999999</v>
      </c>
      <c r="CS83" s="19">
        <v>0.46423515999999998</v>
      </c>
      <c r="CT83" s="19">
        <v>0.39719641</v>
      </c>
      <c r="CU83" s="19">
        <v>0.40387266999999999</v>
      </c>
      <c r="CV83" s="19">
        <v>0.42145640000000001</v>
      </c>
    </row>
    <row r="84" spans="1:100" s="13" customFormat="1" x14ac:dyDescent="0.35">
      <c r="A84" s="10">
        <v>211</v>
      </c>
      <c r="B84" s="35">
        <v>13.5</v>
      </c>
      <c r="C84" s="36">
        <v>0.27680150000000003</v>
      </c>
      <c r="D84" s="35">
        <v>1.6</v>
      </c>
      <c r="E84" s="35">
        <v>6.8000000000000007</v>
      </c>
      <c r="F84" s="35">
        <v>2.2000000000000002</v>
      </c>
      <c r="G84" s="35">
        <v>1.2000000000000002</v>
      </c>
      <c r="H84" s="37">
        <v>1.6</v>
      </c>
      <c r="I84" s="35">
        <v>390.40000000000003</v>
      </c>
      <c r="J84" s="35">
        <v>305.3</v>
      </c>
      <c r="K84" s="61">
        <v>14</v>
      </c>
      <c r="L84" s="61">
        <v>5</v>
      </c>
      <c r="M84" s="61">
        <v>6</v>
      </c>
      <c r="N84" s="61">
        <v>1.4000000000000001</v>
      </c>
      <c r="O84" s="62">
        <v>7</v>
      </c>
      <c r="P84" s="10">
        <v>1.457247104367883</v>
      </c>
      <c r="Q84" s="10">
        <f t="shared" si="35"/>
        <v>-15.4</v>
      </c>
      <c r="R84" s="10">
        <f t="shared" si="36"/>
        <v>13.8</v>
      </c>
      <c r="S84" s="10">
        <v>5</v>
      </c>
      <c r="T84" s="10">
        <f t="shared" si="37"/>
        <v>1.4000000000000001</v>
      </c>
      <c r="U84" s="10">
        <f t="shared" si="38"/>
        <v>5</v>
      </c>
      <c r="V84" s="10">
        <f t="shared" si="39"/>
        <v>6</v>
      </c>
      <c r="W84" s="10">
        <f t="shared" si="40"/>
        <v>1.8</v>
      </c>
      <c r="X84" s="10">
        <f t="shared" si="41"/>
        <v>-14.7</v>
      </c>
      <c r="Y84" s="10">
        <f t="shared" si="55"/>
        <v>18.8</v>
      </c>
      <c r="Z84" s="10">
        <f t="shared" si="56"/>
        <v>11</v>
      </c>
      <c r="AA84" s="36">
        <f t="shared" si="42"/>
        <v>117</v>
      </c>
      <c r="AB84" s="10">
        <v>1.662169</v>
      </c>
      <c r="AC84" s="10">
        <v>6.7205659999999998</v>
      </c>
      <c r="AD84" s="10">
        <v>2.2781370000000001</v>
      </c>
      <c r="AE84" s="10">
        <v>1.1661410000000001</v>
      </c>
      <c r="AF84" s="39">
        <f t="shared" si="43"/>
        <v>11.1</v>
      </c>
      <c r="AG84" s="1">
        <f t="shared" si="44"/>
        <v>6.2</v>
      </c>
      <c r="AH84" s="35">
        <f t="shared" si="45"/>
        <v>1.6</v>
      </c>
      <c r="AI84" s="35">
        <f t="shared" si="45"/>
        <v>6.8000000000000007</v>
      </c>
      <c r="AJ84" s="35">
        <f t="shared" si="45"/>
        <v>2.2000000000000002</v>
      </c>
      <c r="AK84" s="35">
        <f t="shared" si="45"/>
        <v>1.2000000000000002</v>
      </c>
      <c r="AL84" s="37">
        <f t="shared" si="46"/>
        <v>1.6</v>
      </c>
      <c r="AM84" s="10">
        <v>117.387</v>
      </c>
      <c r="AN84" s="10">
        <v>32.291260000000001</v>
      </c>
      <c r="AO84" s="37" t="e">
        <f>ROUNDUP(#REF!/10,2)</f>
        <v>#REF!</v>
      </c>
      <c r="AP84" s="37" t="e">
        <f t="shared" si="47"/>
        <v>#REF!</v>
      </c>
      <c r="AQ84" s="37" t="s">
        <v>35</v>
      </c>
      <c r="AR84" s="37"/>
      <c r="AS84" s="37"/>
      <c r="AT84" s="37"/>
      <c r="AU84" s="10">
        <v>96.7</v>
      </c>
      <c r="AV84" s="10">
        <v>-42</v>
      </c>
      <c r="AW84" s="10">
        <v>42.5</v>
      </c>
      <c r="AX84" s="10">
        <v>44.1</v>
      </c>
      <c r="AY84" s="40">
        <f t="shared" si="48"/>
        <v>317901.89977340237</v>
      </c>
      <c r="AZ84" s="23">
        <f t="shared" si="49"/>
        <v>0</v>
      </c>
      <c r="BA84" s="10" t="e">
        <f>#REF!*AI84*AH84*AJ84*AS84</f>
        <v>#REF!</v>
      </c>
      <c r="BB84" s="10" t="e">
        <f t="shared" si="50"/>
        <v>#REF!</v>
      </c>
      <c r="BC84" s="10" t="e">
        <f>(1-#REF!)*AH84*AI84*AJ84</f>
        <v>#REF!</v>
      </c>
      <c r="BD84" s="41" t="e">
        <f>MROUND(#REF!,0.1)/5</f>
        <v>#REF!</v>
      </c>
      <c r="BE84" s="38">
        <v>0</v>
      </c>
      <c r="BF84" s="42" t="e">
        <f t="shared" si="51"/>
        <v>#REF!</v>
      </c>
      <c r="BG84" s="43">
        <f t="shared" si="52"/>
        <v>2.2000000000000002</v>
      </c>
      <c r="BH84" s="43">
        <f t="shared" si="53"/>
        <v>1.6</v>
      </c>
      <c r="BI84" s="43" t="e">
        <f>CEILING((1-#REF!)*AJ84,0.2)</f>
        <v>#REF!</v>
      </c>
      <c r="BJ84" s="44" t="e">
        <f t="shared" si="54"/>
        <v>#REF!</v>
      </c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38">
        <v>211</v>
      </c>
      <c r="BV84" s="19">
        <v>0.17500789</v>
      </c>
      <c r="BW84" s="19">
        <v>0.17703273999999999</v>
      </c>
      <c r="BX84" s="19">
        <v>0.22650814</v>
      </c>
      <c r="BY84" s="19">
        <v>0.15635025999999999</v>
      </c>
      <c r="BZ84" s="19">
        <v>0.19992231999999999</v>
      </c>
      <c r="CA84" s="19">
        <v>0.13484140999999999</v>
      </c>
      <c r="CB84" s="19">
        <v>9.8287373999999997E-2</v>
      </c>
      <c r="CC84" s="19">
        <v>0.12934643000000001</v>
      </c>
      <c r="CD84" s="19">
        <v>0.18963527999999999</v>
      </c>
      <c r="CE84" s="19">
        <v>1.2067223</v>
      </c>
      <c r="CF84" s="19">
        <v>1.1774666</v>
      </c>
      <c r="CG84" s="19">
        <v>1.0695170000000001</v>
      </c>
      <c r="CH84" s="19">
        <v>1.1540550000000001</v>
      </c>
      <c r="CI84" s="19">
        <v>1.1304535</v>
      </c>
      <c r="CJ84" s="19">
        <v>1.0220107</v>
      </c>
      <c r="CK84" s="19">
        <v>0.89437734999999996</v>
      </c>
      <c r="CL84" s="19">
        <v>0.88053935999999999</v>
      </c>
      <c r="CM84" s="19">
        <v>0.80547427999999999</v>
      </c>
      <c r="CN84" s="19">
        <v>0.68398565</v>
      </c>
      <c r="CO84" s="19">
        <v>0.67708188000000002</v>
      </c>
      <c r="CP84" s="19">
        <v>0.61496793999999999</v>
      </c>
      <c r="CQ84" s="19">
        <v>0.46928406</v>
      </c>
      <c r="CR84" s="19">
        <v>0.36889723000000002</v>
      </c>
      <c r="CS84" s="19">
        <v>0.34570037999999997</v>
      </c>
      <c r="CT84" s="19">
        <v>0.33932433000000001</v>
      </c>
      <c r="CU84" s="19">
        <v>0.33676600000000001</v>
      </c>
      <c r="CV84" s="19">
        <v>0.33703399000000001</v>
      </c>
    </row>
    <row r="85" spans="1:100" s="14" customFormat="1" x14ac:dyDescent="0.35">
      <c r="A85" s="10">
        <v>429</v>
      </c>
      <c r="B85" s="35">
        <v>34.300000000000004</v>
      </c>
      <c r="C85" s="36">
        <v>0.75932480000000002</v>
      </c>
      <c r="D85" s="35">
        <v>2.2000000000000002</v>
      </c>
      <c r="E85" s="35">
        <v>8.8000000000000007</v>
      </c>
      <c r="F85" s="35">
        <v>3</v>
      </c>
      <c r="G85" s="35">
        <v>1.4000000000000001</v>
      </c>
      <c r="H85" s="37">
        <v>0.8</v>
      </c>
      <c r="I85" s="35">
        <v>338.1</v>
      </c>
      <c r="J85" s="35">
        <v>313.3</v>
      </c>
      <c r="K85" s="61">
        <v>20</v>
      </c>
      <c r="L85" s="61">
        <v>9</v>
      </c>
      <c r="M85" s="61">
        <v>9</v>
      </c>
      <c r="N85" s="61">
        <v>0.60000000000000009</v>
      </c>
      <c r="O85" s="62">
        <v>23</v>
      </c>
      <c r="P85" s="10">
        <v>0.51940718681789166</v>
      </c>
      <c r="Q85" s="10">
        <f t="shared" si="35"/>
        <v>-20.6</v>
      </c>
      <c r="R85" s="10">
        <f t="shared" si="36"/>
        <v>18.399999999999999</v>
      </c>
      <c r="S85" s="10">
        <v>5</v>
      </c>
      <c r="T85" s="10">
        <f t="shared" si="37"/>
        <v>0.60000000000000009</v>
      </c>
      <c r="U85" s="10">
        <f t="shared" si="38"/>
        <v>9</v>
      </c>
      <c r="V85" s="10">
        <f t="shared" si="39"/>
        <v>9</v>
      </c>
      <c r="W85" s="10">
        <f t="shared" si="40"/>
        <v>8.4</v>
      </c>
      <c r="X85" s="10">
        <f t="shared" si="41"/>
        <v>-20.3</v>
      </c>
      <c r="Y85" s="10">
        <f t="shared" si="55"/>
        <v>27.4</v>
      </c>
      <c r="Z85" s="10">
        <f t="shared" si="56"/>
        <v>14</v>
      </c>
      <c r="AA85" s="36">
        <f t="shared" si="42"/>
        <v>65</v>
      </c>
      <c r="AB85" s="10">
        <v>2.1512509999999998</v>
      </c>
      <c r="AC85" s="10">
        <v>8.8854290000000002</v>
      </c>
      <c r="AD85" s="10">
        <v>2.9962939999999998</v>
      </c>
      <c r="AE85" s="10">
        <v>1.4247069999999999</v>
      </c>
      <c r="AF85" s="39">
        <f t="shared" si="43"/>
        <v>10.1</v>
      </c>
      <c r="AG85" s="1">
        <f t="shared" si="44"/>
        <v>6.4</v>
      </c>
      <c r="AH85" s="35">
        <f t="shared" si="45"/>
        <v>2.2000000000000002</v>
      </c>
      <c r="AI85" s="35">
        <f t="shared" si="45"/>
        <v>8.8000000000000007</v>
      </c>
      <c r="AJ85" s="35">
        <f t="shared" si="45"/>
        <v>3</v>
      </c>
      <c r="AK85" s="35">
        <f t="shared" si="45"/>
        <v>1.4000000000000001</v>
      </c>
      <c r="AL85" s="37">
        <f t="shared" si="46"/>
        <v>0.8</v>
      </c>
      <c r="AM85" s="10">
        <v>65.082210000000003</v>
      </c>
      <c r="AN85" s="10">
        <v>40.217610000000001</v>
      </c>
      <c r="AO85" s="37" t="e">
        <f>ROUNDUP(#REF!/10,2)</f>
        <v>#REF!</v>
      </c>
      <c r="AP85" s="37" t="e">
        <f t="shared" si="47"/>
        <v>#REF!</v>
      </c>
      <c r="AQ85" s="37" t="s">
        <v>35</v>
      </c>
      <c r="AR85" s="37"/>
      <c r="AS85" s="37"/>
      <c r="AT85" s="37"/>
      <c r="AU85" s="10">
        <v>96.7</v>
      </c>
      <c r="AV85" s="10">
        <v>-42</v>
      </c>
      <c r="AW85" s="10">
        <v>42.5</v>
      </c>
      <c r="AX85" s="10">
        <v>44.1</v>
      </c>
      <c r="AY85" s="40">
        <f t="shared" si="48"/>
        <v>302308.22793801554</v>
      </c>
      <c r="AZ85" s="23">
        <f t="shared" si="49"/>
        <v>0</v>
      </c>
      <c r="BA85" s="10" t="e">
        <f>#REF!*AI85*AH85*AJ85*AS85</f>
        <v>#REF!</v>
      </c>
      <c r="BB85" s="10" t="e">
        <f t="shared" si="50"/>
        <v>#REF!</v>
      </c>
      <c r="BC85" s="10" t="e">
        <f>(1-#REF!)*AH85*AI85*AJ85</f>
        <v>#REF!</v>
      </c>
      <c r="BD85" s="41" t="e">
        <f>MROUND(#REF!,0.1)/5</f>
        <v>#REF!</v>
      </c>
      <c r="BE85" s="38">
        <v>0</v>
      </c>
      <c r="BF85" s="42" t="e">
        <f t="shared" si="51"/>
        <v>#REF!</v>
      </c>
      <c r="BG85" s="43">
        <f t="shared" si="52"/>
        <v>3</v>
      </c>
      <c r="BH85" s="43">
        <f t="shared" si="53"/>
        <v>0.8</v>
      </c>
      <c r="BI85" s="43" t="e">
        <f>CEILING((1-#REF!)*AJ85,0.2)</f>
        <v>#REF!</v>
      </c>
      <c r="BJ85" s="44" t="e">
        <f t="shared" si="54"/>
        <v>#REF!</v>
      </c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38">
        <v>429</v>
      </c>
      <c r="BV85" s="19">
        <v>0.12436071</v>
      </c>
      <c r="BW85" s="19">
        <v>0.12618497000000001</v>
      </c>
      <c r="BX85" s="19">
        <v>0.17600120999999999</v>
      </c>
      <c r="BY85" s="19">
        <v>6.2941319999999995E-2</v>
      </c>
      <c r="BZ85" s="19">
        <v>7.7719285999999999E-2</v>
      </c>
      <c r="CA85" s="19">
        <v>8.1856541000000005E-2</v>
      </c>
      <c r="CB85" s="19">
        <v>5.5539362000000002E-2</v>
      </c>
      <c r="CC85" s="19">
        <v>6.2510795999999993E-2</v>
      </c>
      <c r="CD85" s="19">
        <v>0.11071973</v>
      </c>
      <c r="CE85" s="19">
        <v>0.57822370999999995</v>
      </c>
      <c r="CF85" s="19">
        <v>0.57518554</v>
      </c>
      <c r="CG85" s="19">
        <v>0.49111831</v>
      </c>
      <c r="CH85" s="19">
        <v>0.58520401</v>
      </c>
      <c r="CI85" s="19">
        <v>0.58896470000000001</v>
      </c>
      <c r="CJ85" s="19">
        <v>0.50777101999999996</v>
      </c>
      <c r="CK85" s="19">
        <v>0.47958118</v>
      </c>
      <c r="CL85" s="19">
        <v>0.48694726999999999</v>
      </c>
      <c r="CM85" s="19">
        <v>0.42211737999999999</v>
      </c>
      <c r="CN85" s="19">
        <v>0.38779044000000001</v>
      </c>
      <c r="CO85" s="19">
        <v>0.38828575999999998</v>
      </c>
      <c r="CP85" s="19">
        <v>0.36030895000000002</v>
      </c>
      <c r="CQ85" s="19">
        <v>0.29751604999999998</v>
      </c>
      <c r="CR85" s="19">
        <v>0.26842356000000001</v>
      </c>
      <c r="CS85" s="19">
        <v>0.23430477</v>
      </c>
      <c r="CT85" s="19">
        <v>0.20865454999999999</v>
      </c>
      <c r="CU85" s="19">
        <v>0.21264309000000001</v>
      </c>
      <c r="CV85" s="19">
        <v>0.21840378999999999</v>
      </c>
    </row>
    <row r="86" spans="1:100" s="13" customFormat="1" x14ac:dyDescent="0.35">
      <c r="A86" s="10">
        <v>479</v>
      </c>
      <c r="B86" s="35">
        <v>30.900000000000002</v>
      </c>
      <c r="C86" s="36">
        <v>0.80284940000000005</v>
      </c>
      <c r="D86" s="35">
        <v>0.8</v>
      </c>
      <c r="E86" s="35">
        <v>9.6000000000000014</v>
      </c>
      <c r="F86" s="35">
        <v>2.2000000000000002</v>
      </c>
      <c r="G86" s="35">
        <v>1.8</v>
      </c>
      <c r="H86" s="37">
        <v>0.60000000000000009</v>
      </c>
      <c r="I86" s="35">
        <v>351.40000000000003</v>
      </c>
      <c r="J86" s="35">
        <v>365.90000000000003</v>
      </c>
      <c r="K86" s="61">
        <v>20</v>
      </c>
      <c r="L86" s="61">
        <v>3</v>
      </c>
      <c r="M86" s="61">
        <v>3</v>
      </c>
      <c r="N86" s="61">
        <v>2.2000000000000002</v>
      </c>
      <c r="O86" s="62">
        <v>27</v>
      </c>
      <c r="P86" s="10">
        <v>2.1892499537206782</v>
      </c>
      <c r="Q86" s="10">
        <f t="shared" si="35"/>
        <v>-22.2</v>
      </c>
      <c r="R86" s="10">
        <f t="shared" si="36"/>
        <v>23.200000000000003</v>
      </c>
      <c r="S86" s="10">
        <v>5</v>
      </c>
      <c r="T86" s="10">
        <f t="shared" si="37"/>
        <v>2.2000000000000002</v>
      </c>
      <c r="U86" s="10">
        <f t="shared" si="38"/>
        <v>3</v>
      </c>
      <c r="V86" s="10">
        <f t="shared" si="39"/>
        <v>3</v>
      </c>
      <c r="W86" s="10">
        <f t="shared" si="40"/>
        <v>10.200000000000001</v>
      </c>
      <c r="X86" s="10">
        <f t="shared" si="41"/>
        <v>-21.1</v>
      </c>
      <c r="Y86" s="10">
        <f t="shared" si="55"/>
        <v>26.200000000000003</v>
      </c>
      <c r="Z86" s="10">
        <f t="shared" si="56"/>
        <v>8</v>
      </c>
      <c r="AA86" s="36">
        <f t="shared" si="42"/>
        <v>78</v>
      </c>
      <c r="AB86" s="10">
        <v>0.74022239999999995</v>
      </c>
      <c r="AC86" s="10">
        <v>9.5331860000000006</v>
      </c>
      <c r="AD86" s="10">
        <v>2.1795079999999998</v>
      </c>
      <c r="AE86" s="10">
        <v>1.7325999999999999</v>
      </c>
      <c r="AF86" s="39">
        <f t="shared" si="43"/>
        <v>9.6999999999999993</v>
      </c>
      <c r="AG86" s="1">
        <f t="shared" si="44"/>
        <v>6.8</v>
      </c>
      <c r="AH86" s="35">
        <f t="shared" si="45"/>
        <v>0.8</v>
      </c>
      <c r="AI86" s="35">
        <f t="shared" si="45"/>
        <v>9.6000000000000014</v>
      </c>
      <c r="AJ86" s="35">
        <f t="shared" si="45"/>
        <v>2.2000000000000002</v>
      </c>
      <c r="AK86" s="35">
        <f t="shared" si="45"/>
        <v>1.8</v>
      </c>
      <c r="AL86" s="37">
        <f t="shared" si="46"/>
        <v>0.60000000000000009</v>
      </c>
      <c r="AM86" s="10">
        <v>78.32987</v>
      </c>
      <c r="AN86" s="10">
        <v>92.80641</v>
      </c>
      <c r="AO86" s="37" t="e">
        <f>ROUNDUP(#REF!/10,2)</f>
        <v>#REF!</v>
      </c>
      <c r="AP86" s="37" t="e">
        <f t="shared" si="47"/>
        <v>#REF!</v>
      </c>
      <c r="AQ86" s="37" t="s">
        <v>34</v>
      </c>
      <c r="AR86" s="37">
        <v>4457.5</v>
      </c>
      <c r="AS86" s="37">
        <v>375.78</v>
      </c>
      <c r="AT86" s="37">
        <v>11.7</v>
      </c>
      <c r="AU86" s="10">
        <v>96.7</v>
      </c>
      <c r="AV86" s="10">
        <v>-42</v>
      </c>
      <c r="AW86" s="10">
        <v>42.5</v>
      </c>
      <c r="AX86" s="10">
        <v>44.1</v>
      </c>
      <c r="AY86" s="40">
        <f t="shared" si="48"/>
        <v>108535.39646504425</v>
      </c>
      <c r="AZ86" s="23">
        <f t="shared" si="49"/>
        <v>0.99998529803782532</v>
      </c>
      <c r="BA86" s="10" t="e">
        <f>#REF!*AI86*AH86*AJ86*AS86</f>
        <v>#REF!</v>
      </c>
      <c r="BB86" s="10" t="e">
        <f t="shared" si="50"/>
        <v>#REF!</v>
      </c>
      <c r="BC86" s="10" t="e">
        <f>(1-#REF!)*AH86*AI86*AJ86</f>
        <v>#REF!</v>
      </c>
      <c r="BD86" s="41" t="e">
        <f>MROUND(#REF!,0.1)/5</f>
        <v>#REF!</v>
      </c>
      <c r="BE86" s="38">
        <v>30.5</v>
      </c>
      <c r="BF86" s="42" t="e">
        <f t="shared" si="51"/>
        <v>#REF!</v>
      </c>
      <c r="BG86" s="43">
        <f t="shared" si="52"/>
        <v>2.2000000000000002</v>
      </c>
      <c r="BH86" s="43">
        <f t="shared" si="53"/>
        <v>0.60000000000000009</v>
      </c>
      <c r="BI86" s="43" t="e">
        <f>CEILING((1-#REF!)*AJ86,0.2)</f>
        <v>#REF!</v>
      </c>
      <c r="BJ86" s="44" t="e">
        <f t="shared" si="54"/>
        <v>#REF!</v>
      </c>
      <c r="BK86" s="45">
        <v>0.58636086607505311</v>
      </c>
      <c r="BL86" s="10">
        <f>(BK86+AH86)*(BK86+AI86)*((1/3)*BK86+AJ86)</f>
        <v>33.828529151074143</v>
      </c>
      <c r="BM86" s="46">
        <f>MROUND((BK86+AH86),0.2)</f>
        <v>1.4000000000000001</v>
      </c>
      <c r="BN86" s="46">
        <f>MROUND((BK86+AI86),0.2)</f>
        <v>10.200000000000001</v>
      </c>
      <c r="BO86" s="46" t="e">
        <f>IF(MROUND(((1/3)*BK86+BG86),0.2)*BN86*BM86/BJ86&gt;1.05,MROUND(((1/3)*BK86+BG86),0.2)-0.2,MROUND(((1/3)*BK86+BG86),0.2))</f>
        <v>#REF!</v>
      </c>
      <c r="BP86" s="45" t="e">
        <f>BM86*BN86*BO86</f>
        <v>#REF!</v>
      </c>
      <c r="BQ86" s="10" t="e">
        <f>IF(BI86&lt;BO86,TRUE, FALSE)</f>
        <v>#REF!</v>
      </c>
      <c r="BR86" s="45" t="e">
        <f>IF(BC86&lt;BI86*BM86*BN86,TRUE, FALSE)</f>
        <v>#REF!</v>
      </c>
      <c r="BS86" s="10">
        <f>AA86</f>
        <v>78</v>
      </c>
      <c r="BT86" s="44" t="e">
        <f>BB86/BC86</f>
        <v>#REF!</v>
      </c>
      <c r="BU86" s="38">
        <v>479</v>
      </c>
      <c r="BV86" s="19">
        <v>0.11897000000000001</v>
      </c>
      <c r="BW86" s="19">
        <v>0.11880258</v>
      </c>
      <c r="BX86" s="19">
        <v>0.14415992999999999</v>
      </c>
      <c r="BY86" s="19">
        <v>9.7273736999999999E-2</v>
      </c>
      <c r="BZ86" s="19">
        <v>9.7294793000000004E-2</v>
      </c>
      <c r="CA86" s="19">
        <v>9.8931827E-2</v>
      </c>
      <c r="CB86" s="19">
        <v>0.10590631</v>
      </c>
      <c r="CC86" s="19">
        <v>0.14074981</v>
      </c>
      <c r="CD86" s="19">
        <v>9.5543504000000001E-2</v>
      </c>
      <c r="CE86" s="19">
        <v>0.40710132999999998</v>
      </c>
      <c r="CF86" s="19">
        <v>0.40591609000000001</v>
      </c>
      <c r="CG86" s="19">
        <v>0.38052248999999999</v>
      </c>
      <c r="CH86" s="19">
        <v>0.45684984000000001</v>
      </c>
      <c r="CI86" s="19">
        <v>0.45563232999999997</v>
      </c>
      <c r="CJ86" s="19">
        <v>0.40848503000000003</v>
      </c>
      <c r="CK86" s="19">
        <v>0.40425025999999997</v>
      </c>
      <c r="CL86" s="19">
        <v>0.40331878999999998</v>
      </c>
      <c r="CM86" s="19">
        <v>0.36522290000000002</v>
      </c>
      <c r="CN86" s="19">
        <v>0.35046333000000002</v>
      </c>
      <c r="CO86" s="19">
        <v>0.34972012000000002</v>
      </c>
      <c r="CP86" s="19">
        <v>0.30543151000000002</v>
      </c>
      <c r="CQ86" s="19">
        <v>0.23215131</v>
      </c>
      <c r="CR86" s="19">
        <v>0.20454839999999999</v>
      </c>
      <c r="CS86" s="19">
        <v>0.18634988</v>
      </c>
      <c r="CT86" s="19">
        <v>0.14213079000000001</v>
      </c>
      <c r="CU86" s="19">
        <v>0.14181294</v>
      </c>
      <c r="CV86" s="19">
        <v>0.16531481000000001</v>
      </c>
    </row>
    <row r="87" spans="1:100" s="13" customFormat="1" x14ac:dyDescent="0.35">
      <c r="A87" s="10">
        <v>233</v>
      </c>
      <c r="B87" s="35">
        <v>30.200000000000003</v>
      </c>
      <c r="C87" s="36">
        <v>0.50798900000000002</v>
      </c>
      <c r="D87" s="35">
        <v>1.2000000000000002</v>
      </c>
      <c r="E87" s="35">
        <v>6</v>
      </c>
      <c r="F87" s="35">
        <v>1.6</v>
      </c>
      <c r="G87" s="35">
        <v>0.60000000000000009</v>
      </c>
      <c r="H87" s="37">
        <v>0.8</v>
      </c>
      <c r="I87" s="35">
        <v>352.6</v>
      </c>
      <c r="J87" s="35">
        <v>360.90000000000003</v>
      </c>
      <c r="K87" s="61">
        <v>11</v>
      </c>
      <c r="L87" s="61">
        <v>8</v>
      </c>
      <c r="M87" s="61">
        <v>6</v>
      </c>
      <c r="N87" s="61">
        <v>3</v>
      </c>
      <c r="O87" s="62">
        <v>24</v>
      </c>
      <c r="P87" s="10">
        <v>2.9142288205338085</v>
      </c>
      <c r="Q87" s="10">
        <f t="shared" si="35"/>
        <v>-14</v>
      </c>
      <c r="R87" s="10">
        <f t="shared" si="36"/>
        <v>15.3</v>
      </c>
      <c r="S87" s="10">
        <v>5</v>
      </c>
      <c r="T87" s="10">
        <f t="shared" si="37"/>
        <v>3</v>
      </c>
      <c r="U87" s="10">
        <f t="shared" si="38"/>
        <v>8</v>
      </c>
      <c r="V87" s="10">
        <f t="shared" si="39"/>
        <v>6</v>
      </c>
      <c r="W87" s="10">
        <f t="shared" si="40"/>
        <v>4.8000000000000007</v>
      </c>
      <c r="X87" s="10">
        <f t="shared" si="41"/>
        <v>-12.5</v>
      </c>
      <c r="Y87" s="10">
        <f t="shared" si="55"/>
        <v>23.3</v>
      </c>
      <c r="Z87" s="10">
        <f t="shared" si="56"/>
        <v>11</v>
      </c>
      <c r="AA87" s="36">
        <f t="shared" si="42"/>
        <v>80</v>
      </c>
      <c r="AB87" s="10">
        <v>1.2335510000000001</v>
      </c>
      <c r="AC87" s="10">
        <v>5.9009900000000002</v>
      </c>
      <c r="AD87" s="10">
        <v>1.6213150000000001</v>
      </c>
      <c r="AE87" s="10">
        <v>0.59405640000000004</v>
      </c>
      <c r="AF87" s="39">
        <f t="shared" si="43"/>
        <v>11.5</v>
      </c>
      <c r="AG87" s="1">
        <f t="shared" si="44"/>
        <v>5.6</v>
      </c>
      <c r="AH87" s="35">
        <f t="shared" si="45"/>
        <v>1.2000000000000002</v>
      </c>
      <c r="AI87" s="35">
        <f t="shared" si="45"/>
        <v>6</v>
      </c>
      <c r="AJ87" s="35">
        <f t="shared" si="45"/>
        <v>1.6</v>
      </c>
      <c r="AK87" s="35">
        <f t="shared" si="45"/>
        <v>0.60000000000000009</v>
      </c>
      <c r="AL87" s="37">
        <f t="shared" si="46"/>
        <v>0.8</v>
      </c>
      <c r="AM87" s="10">
        <v>79.573779999999999</v>
      </c>
      <c r="AN87" s="10">
        <v>87.845730000000003</v>
      </c>
      <c r="AO87" s="37" t="e">
        <f>ROUNDUP(#REF!/10,2)</f>
        <v>#REF!</v>
      </c>
      <c r="AP87" s="37" t="e">
        <f t="shared" si="47"/>
        <v>#REF!</v>
      </c>
      <c r="AQ87" s="37" t="s">
        <v>34</v>
      </c>
      <c r="AR87" s="37">
        <v>4324.7</v>
      </c>
      <c r="AS87" s="37">
        <v>379.85</v>
      </c>
      <c r="AT87" s="37">
        <v>11.3</v>
      </c>
      <c r="AU87" s="10">
        <v>96.7</v>
      </c>
      <c r="AV87" s="10">
        <v>-42</v>
      </c>
      <c r="AW87" s="10">
        <v>42.5</v>
      </c>
      <c r="AX87" s="10">
        <v>44.1</v>
      </c>
      <c r="AY87" s="40">
        <f t="shared" si="48"/>
        <v>148671.17406452273</v>
      </c>
      <c r="AZ87" s="23">
        <f t="shared" si="49"/>
        <v>0.99897317421476139</v>
      </c>
      <c r="BA87" s="10" t="e">
        <f>#REF!*AI87*AH87*AJ87*AS87</f>
        <v>#REF!</v>
      </c>
      <c r="BB87" s="10" t="e">
        <f t="shared" si="50"/>
        <v>#REF!</v>
      </c>
      <c r="BC87" s="10" t="e">
        <f>(1-#REF!)*AH87*AI87*AJ87</f>
        <v>#REF!</v>
      </c>
      <c r="BD87" s="41" t="e">
        <f>MROUND(#REF!,0.1)/5</f>
        <v>#REF!</v>
      </c>
      <c r="BE87" s="38">
        <v>15</v>
      </c>
      <c r="BF87" s="42" t="e">
        <f t="shared" si="51"/>
        <v>#REF!</v>
      </c>
      <c r="BG87" s="43">
        <f t="shared" si="52"/>
        <v>1.6</v>
      </c>
      <c r="BH87" s="43">
        <f t="shared" si="53"/>
        <v>0.8</v>
      </c>
      <c r="BI87" s="43" t="e">
        <f>CEILING((1-#REF!)*AJ87,0.2)</f>
        <v>#REF!</v>
      </c>
      <c r="BJ87" s="44" t="e">
        <f t="shared" si="54"/>
        <v>#REF!</v>
      </c>
      <c r="BK87" s="45">
        <v>0.49461779290757646</v>
      </c>
      <c r="BL87" s="10">
        <f>(BK87+AH87)*(BK87+AI87)*((1/3)*BK87+AJ87)</f>
        <v>19.424002268515807</v>
      </c>
      <c r="BM87" s="46">
        <f>MROUND((BK87+AH87),0.2)</f>
        <v>1.6</v>
      </c>
      <c r="BN87" s="46">
        <f>MROUND((BK87+AI87),0.2)</f>
        <v>6.4</v>
      </c>
      <c r="BO87" s="46" t="e">
        <f>IF(MROUND(((1/3)*BK87+BG87),0.2)*BN87*BM87/BJ87&gt;1.05,MROUND(((1/3)*BK87+BG87),0.2)-0.2,MROUND(((1/3)*BK87+BG87),0.2))</f>
        <v>#REF!</v>
      </c>
      <c r="BP87" s="45" t="e">
        <f>BM87*BN87*BO87</f>
        <v>#REF!</v>
      </c>
      <c r="BQ87" s="10" t="e">
        <f>IF(BI87&lt;BO87,TRUE, FALSE)</f>
        <v>#REF!</v>
      </c>
      <c r="BR87" s="45" t="e">
        <f>IF(BC87&lt;BI87*BM87*BN87,TRUE, FALSE)</f>
        <v>#REF!</v>
      </c>
      <c r="BS87" s="10">
        <f>AA87</f>
        <v>80</v>
      </c>
      <c r="BT87" s="44" t="e">
        <f>BB87/BC87</f>
        <v>#REF!</v>
      </c>
      <c r="BU87" s="38">
        <v>233</v>
      </c>
      <c r="BV87" s="19">
        <v>0.18493554000000001</v>
      </c>
      <c r="BW87" s="19">
        <v>0.18812148000000001</v>
      </c>
      <c r="BX87" s="19">
        <v>0.21065569000000001</v>
      </c>
      <c r="BY87" s="19">
        <v>0.10955888</v>
      </c>
      <c r="BZ87" s="19">
        <v>0.14403793000000001</v>
      </c>
      <c r="CA87" s="19">
        <v>0.11723500000000001</v>
      </c>
      <c r="CB87" s="19">
        <v>8.2914463999999993E-2</v>
      </c>
      <c r="CC87" s="19">
        <v>0.1020597</v>
      </c>
      <c r="CD87" s="19">
        <v>0.12905206</v>
      </c>
      <c r="CE87" s="19">
        <v>1.4108658000000001</v>
      </c>
      <c r="CF87" s="19">
        <v>1.3775402999999999</v>
      </c>
      <c r="CG87" s="19">
        <v>1.2410958999999999</v>
      </c>
      <c r="CH87" s="19">
        <v>1.0701052</v>
      </c>
      <c r="CI87" s="19">
        <v>1.0681989999999999</v>
      </c>
      <c r="CJ87" s="19">
        <v>1.0016499999999999</v>
      </c>
      <c r="CK87" s="19">
        <v>0.69942473999999999</v>
      </c>
      <c r="CL87" s="19">
        <v>0.70480275000000003</v>
      </c>
      <c r="CM87" s="19">
        <v>0.67059462999999997</v>
      </c>
      <c r="CN87" s="19">
        <v>0.80769384</v>
      </c>
      <c r="CO87" s="19">
        <v>0.80676526000000004</v>
      </c>
      <c r="CP87" s="19">
        <v>0.73907643999999995</v>
      </c>
      <c r="CQ87" s="19">
        <v>0.41595401999999998</v>
      </c>
      <c r="CR87" s="19">
        <v>0.30084013999999998</v>
      </c>
      <c r="CS87" s="19">
        <v>0.2307594</v>
      </c>
      <c r="CT87" s="19">
        <v>0.18384896000000001</v>
      </c>
      <c r="CU87" s="19">
        <v>0.18530078</v>
      </c>
      <c r="CV87" s="19">
        <v>0.23546523</v>
      </c>
    </row>
    <row r="88" spans="1:100" s="14" customFormat="1" x14ac:dyDescent="0.35">
      <c r="A88" s="10">
        <v>172</v>
      </c>
      <c r="B88" s="35">
        <v>22.400000000000002</v>
      </c>
      <c r="C88" s="36">
        <v>0.57139669999999998</v>
      </c>
      <c r="D88" s="35">
        <v>1.8</v>
      </c>
      <c r="E88" s="35">
        <v>7.4</v>
      </c>
      <c r="F88" s="35">
        <v>1.4000000000000001</v>
      </c>
      <c r="G88" s="35">
        <v>1</v>
      </c>
      <c r="H88" s="37">
        <v>0.8</v>
      </c>
      <c r="I88" s="35">
        <v>435.70000000000005</v>
      </c>
      <c r="J88" s="35">
        <v>368.8</v>
      </c>
      <c r="K88" s="61">
        <v>10</v>
      </c>
      <c r="L88" s="61">
        <v>5</v>
      </c>
      <c r="M88" s="61">
        <v>3</v>
      </c>
      <c r="N88" s="61">
        <v>1</v>
      </c>
      <c r="O88" s="62">
        <v>17</v>
      </c>
      <c r="P88" s="10">
        <v>0.91499675307959949</v>
      </c>
      <c r="Q88" s="10">
        <f t="shared" si="35"/>
        <v>-11</v>
      </c>
      <c r="R88" s="10">
        <f t="shared" si="36"/>
        <v>15</v>
      </c>
      <c r="S88" s="10">
        <v>5</v>
      </c>
      <c r="T88" s="10">
        <f t="shared" si="37"/>
        <v>1</v>
      </c>
      <c r="U88" s="10">
        <f t="shared" si="38"/>
        <v>5</v>
      </c>
      <c r="V88" s="10">
        <f t="shared" si="39"/>
        <v>3</v>
      </c>
      <c r="W88" s="10">
        <f t="shared" si="40"/>
        <v>3</v>
      </c>
      <c r="X88" s="10">
        <f t="shared" si="41"/>
        <v>-10.5</v>
      </c>
      <c r="Y88" s="10">
        <f t="shared" si="55"/>
        <v>20</v>
      </c>
      <c r="Z88" s="10">
        <f t="shared" si="56"/>
        <v>8</v>
      </c>
      <c r="AA88" s="36">
        <f t="shared" si="42"/>
        <v>163</v>
      </c>
      <c r="AB88" s="10">
        <v>1.8479749999999999</v>
      </c>
      <c r="AC88" s="10">
        <v>7.480918</v>
      </c>
      <c r="AD88" s="10">
        <v>1.4556089999999999</v>
      </c>
      <c r="AE88" s="10">
        <v>1.0105280000000001</v>
      </c>
      <c r="AF88" s="39">
        <f t="shared" si="43"/>
        <v>10.8</v>
      </c>
      <c r="AG88" s="1">
        <f t="shared" si="44"/>
        <v>6</v>
      </c>
      <c r="AH88" s="35">
        <f t="shared" si="45"/>
        <v>1.8</v>
      </c>
      <c r="AI88" s="35">
        <f t="shared" si="45"/>
        <v>7.4</v>
      </c>
      <c r="AJ88" s="35">
        <f t="shared" si="45"/>
        <v>1.4000000000000001</v>
      </c>
      <c r="AK88" s="35">
        <f t="shared" si="45"/>
        <v>1</v>
      </c>
      <c r="AL88" s="37">
        <f t="shared" si="46"/>
        <v>0.8</v>
      </c>
      <c r="AM88" s="10">
        <v>162.62389999999999</v>
      </c>
      <c r="AN88" s="10">
        <v>95.779430000000005</v>
      </c>
      <c r="AO88" s="37" t="e">
        <f>ROUNDUP(#REF!/10,2)</f>
        <v>#REF!</v>
      </c>
      <c r="AP88" s="37" t="e">
        <f t="shared" si="47"/>
        <v>#REF!</v>
      </c>
      <c r="AQ88" s="37" t="s">
        <v>34</v>
      </c>
      <c r="AR88" s="37">
        <v>3427.1</v>
      </c>
      <c r="AS88" s="37">
        <v>421.64</v>
      </c>
      <c r="AT88" s="37">
        <v>6.87</v>
      </c>
      <c r="AU88" s="10">
        <v>96.7</v>
      </c>
      <c r="AV88" s="10">
        <v>-42</v>
      </c>
      <c r="AW88" s="10">
        <v>42.5</v>
      </c>
      <c r="AX88" s="10">
        <v>44.1</v>
      </c>
      <c r="AY88" s="40">
        <f t="shared" si="48"/>
        <v>62474.246208499673</v>
      </c>
      <c r="AZ88" s="23">
        <f t="shared" si="49"/>
        <v>0.99999996001073033</v>
      </c>
      <c r="BA88" s="10" t="e">
        <f>#REF!*AI88*AH88*AJ88*AS88</f>
        <v>#REF!</v>
      </c>
      <c r="BB88" s="10" t="e">
        <f t="shared" si="50"/>
        <v>#REF!</v>
      </c>
      <c r="BC88" s="10" t="e">
        <f>(1-#REF!)*AH88*AI88*AJ88</f>
        <v>#REF!</v>
      </c>
      <c r="BD88" s="41" t="e">
        <f>MROUND(#REF!,0.1)/5</f>
        <v>#REF!</v>
      </c>
      <c r="BE88" s="38">
        <v>11.2</v>
      </c>
      <c r="BF88" s="42" t="e">
        <f t="shared" si="51"/>
        <v>#REF!</v>
      </c>
      <c r="BG88" s="43">
        <f t="shared" si="52"/>
        <v>1.4000000000000001</v>
      </c>
      <c r="BH88" s="43">
        <f t="shared" si="53"/>
        <v>0.8</v>
      </c>
      <c r="BI88" s="43" t="e">
        <f>CEILING((1-#REF!)*AJ88,0.2)</f>
        <v>#REF!</v>
      </c>
      <c r="BJ88" s="44" t="e">
        <f t="shared" si="54"/>
        <v>#REF!</v>
      </c>
      <c r="BK88" s="45">
        <v>1.4376426886493452</v>
      </c>
      <c r="BL88" s="10">
        <f>(BK88+AH88)*(BK88+AI88)*((1/3)*BK88+AJ88)</f>
        <v>53.770199611863923</v>
      </c>
      <c r="BM88" s="46">
        <f>MROUND((BK88+AH88),0.2)</f>
        <v>3.2</v>
      </c>
      <c r="BN88" s="46">
        <f>MROUND((BK88+AI88),0.2)</f>
        <v>8.8000000000000007</v>
      </c>
      <c r="BO88" s="46" t="e">
        <f>IF(MROUND(((1/3)*BK88+BG88),0.2)*BN88*BM88/BJ88&gt;1.05,MROUND(((1/3)*BK88+BG88),0.2)-0.2,MROUND(((1/3)*BK88+BG88),0.2))</f>
        <v>#REF!</v>
      </c>
      <c r="BP88" s="45" t="e">
        <f>BM88*BN88*BO88</f>
        <v>#REF!</v>
      </c>
      <c r="BQ88" s="10" t="e">
        <f>IF(BI88&lt;BO88,TRUE, FALSE)</f>
        <v>#REF!</v>
      </c>
      <c r="BR88" s="45" t="e">
        <f>IF(BC88&lt;BI88*BM88*BN88,TRUE, FALSE)</f>
        <v>#REF!</v>
      </c>
      <c r="BS88" s="10">
        <f>AA88</f>
        <v>163</v>
      </c>
      <c r="BT88" s="44" t="e">
        <f>BB88/BC88</f>
        <v>#REF!</v>
      </c>
      <c r="BU88" s="38">
        <v>172</v>
      </c>
      <c r="BV88" s="19">
        <v>0.21585494</v>
      </c>
      <c r="BW88" s="19">
        <v>0.21862567999999999</v>
      </c>
      <c r="BX88" s="19">
        <v>0.31776716999999999</v>
      </c>
      <c r="BY88" s="19">
        <v>0.34793933999999999</v>
      </c>
      <c r="BZ88" s="19">
        <v>0.27667311</v>
      </c>
      <c r="CA88" s="19">
        <v>0.14927617000000001</v>
      </c>
      <c r="CB88" s="19">
        <v>0.23484530000000001</v>
      </c>
      <c r="CC88" s="19">
        <v>0.14299423</v>
      </c>
      <c r="CD88" s="19">
        <v>0.24041454000000001</v>
      </c>
      <c r="CE88" s="19">
        <v>1.7457222999999999</v>
      </c>
      <c r="CF88" s="19">
        <v>1.7339358</v>
      </c>
      <c r="CG88" s="19">
        <v>1.6502227</v>
      </c>
      <c r="CH88" s="19">
        <v>1.5387014999999999</v>
      </c>
      <c r="CI88" s="19">
        <v>1.5333194000000001</v>
      </c>
      <c r="CJ88" s="19">
        <v>1.4448291</v>
      </c>
      <c r="CK88" s="19">
        <v>1.1193778999999999</v>
      </c>
      <c r="CL88" s="19">
        <v>1.1212811</v>
      </c>
      <c r="CM88" s="19">
        <v>1.0731636</v>
      </c>
      <c r="CN88" s="19">
        <v>0.94419187000000004</v>
      </c>
      <c r="CO88" s="19">
        <v>0.94592005000000001</v>
      </c>
      <c r="CP88" s="19">
        <v>0.90328830000000004</v>
      </c>
      <c r="CQ88" s="19">
        <v>0.71798390000000001</v>
      </c>
      <c r="CR88" s="19">
        <v>0.55278254000000004</v>
      </c>
      <c r="CS88" s="19">
        <v>0.46749183999999999</v>
      </c>
      <c r="CT88" s="19">
        <v>0.38868680999999999</v>
      </c>
      <c r="CU88" s="19">
        <v>0.39056714999999997</v>
      </c>
      <c r="CV88" s="19">
        <v>0.43218215999999998</v>
      </c>
    </row>
    <row r="89" spans="1:100" s="13" customFormat="1" x14ac:dyDescent="0.35">
      <c r="A89" s="10">
        <v>496</v>
      </c>
      <c r="B89" s="35">
        <v>13</v>
      </c>
      <c r="C89" s="36">
        <v>0.21856400000000001</v>
      </c>
      <c r="D89" s="35">
        <v>2.2000000000000002</v>
      </c>
      <c r="E89" s="35">
        <v>8.8000000000000007</v>
      </c>
      <c r="F89" s="35">
        <v>1.8</v>
      </c>
      <c r="G89" s="35">
        <v>1.6</v>
      </c>
      <c r="H89" s="37">
        <v>1.4000000000000001</v>
      </c>
      <c r="I89" s="35">
        <v>447.7</v>
      </c>
      <c r="J89" s="35">
        <v>308.70000000000005</v>
      </c>
      <c r="K89" s="61">
        <v>16</v>
      </c>
      <c r="L89" s="61">
        <v>5</v>
      </c>
      <c r="M89" s="61">
        <v>18</v>
      </c>
      <c r="N89" s="61">
        <v>2.8000000000000003</v>
      </c>
      <c r="O89" s="62">
        <v>14</v>
      </c>
      <c r="P89" s="10">
        <v>2.7560439090954039</v>
      </c>
      <c r="Q89" s="10">
        <f t="shared" si="35"/>
        <v>-18.8</v>
      </c>
      <c r="R89" s="10">
        <f t="shared" si="36"/>
        <v>16</v>
      </c>
      <c r="S89" s="10">
        <v>5</v>
      </c>
      <c r="T89" s="10">
        <f t="shared" si="37"/>
        <v>2.8000000000000003</v>
      </c>
      <c r="U89" s="10">
        <f t="shared" si="38"/>
        <v>5</v>
      </c>
      <c r="V89" s="10">
        <f t="shared" si="39"/>
        <v>18</v>
      </c>
      <c r="W89" s="10">
        <f t="shared" si="40"/>
        <v>4</v>
      </c>
      <c r="X89" s="10">
        <f t="shared" si="41"/>
        <v>-17.399999999999999</v>
      </c>
      <c r="Y89" s="10">
        <f t="shared" si="55"/>
        <v>21</v>
      </c>
      <c r="Z89" s="10">
        <f t="shared" si="56"/>
        <v>23</v>
      </c>
      <c r="AA89" s="36">
        <f t="shared" si="42"/>
        <v>175</v>
      </c>
      <c r="AB89" s="10">
        <v>2.2160630000000001</v>
      </c>
      <c r="AC89" s="10">
        <v>8.794689</v>
      </c>
      <c r="AD89" s="10">
        <v>1.8067759999999999</v>
      </c>
      <c r="AE89" s="10">
        <v>1.579021</v>
      </c>
      <c r="AF89" s="39">
        <f t="shared" si="43"/>
        <v>10.1</v>
      </c>
      <c r="AG89" s="1">
        <f t="shared" si="44"/>
        <v>6.6</v>
      </c>
      <c r="AH89" s="35">
        <f t="shared" si="45"/>
        <v>2.2000000000000002</v>
      </c>
      <c r="AI89" s="35">
        <f t="shared" si="45"/>
        <v>8.8000000000000007</v>
      </c>
      <c r="AJ89" s="35">
        <f t="shared" si="45"/>
        <v>1.8</v>
      </c>
      <c r="AK89" s="35">
        <f t="shared" si="45"/>
        <v>1.6</v>
      </c>
      <c r="AL89" s="37">
        <f t="shared" si="46"/>
        <v>1.4000000000000001</v>
      </c>
      <c r="AM89" s="10">
        <v>174.7</v>
      </c>
      <c r="AN89" s="10">
        <v>35.624250000000004</v>
      </c>
      <c r="AO89" s="37" t="e">
        <f>ROUNDUP(#REF!/10,2)</f>
        <v>#REF!</v>
      </c>
      <c r="AP89" s="37" t="e">
        <f t="shared" si="47"/>
        <v>#REF!</v>
      </c>
      <c r="AQ89" s="37" t="s">
        <v>35</v>
      </c>
      <c r="AR89" s="37"/>
      <c r="AS89" s="37"/>
      <c r="AT89" s="37"/>
      <c r="AU89" s="10">
        <v>96.7</v>
      </c>
      <c r="AV89" s="10">
        <v>-42</v>
      </c>
      <c r="AW89" s="10">
        <v>42.5</v>
      </c>
      <c r="AX89" s="10">
        <v>44.1</v>
      </c>
      <c r="AY89" s="40">
        <f t="shared" si="48"/>
        <v>311497.82409471355</v>
      </c>
      <c r="AZ89" s="23">
        <f t="shared" si="49"/>
        <v>0</v>
      </c>
      <c r="BA89" s="10" t="e">
        <f>#REF!*AI89*AH89*AJ89*AS89</f>
        <v>#REF!</v>
      </c>
      <c r="BB89" s="10" t="e">
        <f t="shared" si="50"/>
        <v>#REF!</v>
      </c>
      <c r="BC89" s="10" t="e">
        <f>(1-#REF!)*AH89*AI89*AJ89</f>
        <v>#REF!</v>
      </c>
      <c r="BD89" s="41" t="e">
        <f>MROUND(#REF!,0.1)/5</f>
        <v>#REF!</v>
      </c>
      <c r="BE89" s="38">
        <v>0</v>
      </c>
      <c r="BF89" s="42" t="e">
        <f t="shared" si="51"/>
        <v>#REF!</v>
      </c>
      <c r="BG89" s="43">
        <f t="shared" si="52"/>
        <v>1.8</v>
      </c>
      <c r="BH89" s="43">
        <f t="shared" si="53"/>
        <v>1.4000000000000001</v>
      </c>
      <c r="BI89" s="43" t="e">
        <f>CEILING((1-#REF!)*AJ89,0.2)</f>
        <v>#REF!</v>
      </c>
      <c r="BJ89" s="44" t="e">
        <f t="shared" si="54"/>
        <v>#REF!</v>
      </c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38">
        <v>496</v>
      </c>
      <c r="BV89" s="19">
        <v>0.13894908</v>
      </c>
      <c r="BW89" s="19">
        <v>0.13920157</v>
      </c>
      <c r="BX89" s="19">
        <v>7.9322248999999997E-2</v>
      </c>
      <c r="BY89" s="19">
        <v>0.11011342</v>
      </c>
      <c r="BZ89" s="19">
        <v>0.10691545</v>
      </c>
      <c r="CA89" s="19">
        <v>0.11190083000000001</v>
      </c>
      <c r="CB89" s="19">
        <v>7.9364628000000007E-2</v>
      </c>
      <c r="CC89" s="19">
        <v>7.9642176999999995E-2</v>
      </c>
      <c r="CD89" s="19">
        <v>8.0163716999999995E-2</v>
      </c>
      <c r="CE89" s="19">
        <v>0.87615125999999999</v>
      </c>
      <c r="CF89" s="19">
        <v>0.69109898999999997</v>
      </c>
      <c r="CG89" s="19">
        <v>0.19216174</v>
      </c>
      <c r="CH89" s="19">
        <v>0.88504046000000003</v>
      </c>
      <c r="CI89" s="19">
        <v>0.70076901000000003</v>
      </c>
      <c r="CJ89" s="19">
        <v>0.24058731</v>
      </c>
      <c r="CK89" s="19">
        <v>0.70504462999999995</v>
      </c>
      <c r="CL89" s="19">
        <v>0.51628757000000003</v>
      </c>
      <c r="CM89" s="19">
        <v>0.17778768</v>
      </c>
      <c r="CN89" s="19">
        <v>0.48344569999999998</v>
      </c>
      <c r="CO89" s="19">
        <v>0.43202573</v>
      </c>
      <c r="CP89" s="19">
        <v>0.17488365</v>
      </c>
      <c r="CQ89" s="19">
        <v>0.14209704000000001</v>
      </c>
      <c r="CR89" s="19">
        <v>0.12502384</v>
      </c>
      <c r="CS89" s="19">
        <v>0.12982868</v>
      </c>
      <c r="CT89" s="19">
        <v>0.23440427999999999</v>
      </c>
      <c r="CU89" s="19">
        <v>0.21572548</v>
      </c>
      <c r="CV89" s="19">
        <v>0.1238976</v>
      </c>
    </row>
    <row r="90" spans="1:100" s="14" customFormat="1" x14ac:dyDescent="0.35">
      <c r="A90" s="10">
        <v>62</v>
      </c>
      <c r="B90" s="35">
        <v>12.9</v>
      </c>
      <c r="C90" s="36">
        <v>0.32067459999999998</v>
      </c>
      <c r="D90" s="35">
        <v>2.6</v>
      </c>
      <c r="E90" s="35">
        <v>5.6000000000000005</v>
      </c>
      <c r="F90" s="35">
        <v>2.8000000000000003</v>
      </c>
      <c r="G90" s="35">
        <v>0.4</v>
      </c>
      <c r="H90" s="37">
        <v>2</v>
      </c>
      <c r="I90" s="35">
        <v>361.20000000000005</v>
      </c>
      <c r="J90" s="35">
        <v>295.70000000000005</v>
      </c>
      <c r="K90" s="61">
        <v>10</v>
      </c>
      <c r="L90" s="61">
        <v>7</v>
      </c>
      <c r="M90" s="61">
        <v>3</v>
      </c>
      <c r="N90" s="61">
        <v>1.6</v>
      </c>
      <c r="O90" s="62">
        <v>4</v>
      </c>
      <c r="P90" s="10">
        <v>1.6777710235571019</v>
      </c>
      <c r="Q90" s="10">
        <f t="shared" si="35"/>
        <v>-11.6</v>
      </c>
      <c r="R90" s="10">
        <f t="shared" si="36"/>
        <v>11.6</v>
      </c>
      <c r="S90" s="10">
        <v>5</v>
      </c>
      <c r="T90" s="10">
        <f t="shared" si="37"/>
        <v>1.6</v>
      </c>
      <c r="U90" s="10">
        <f t="shared" si="38"/>
        <v>7</v>
      </c>
      <c r="V90" s="10">
        <f t="shared" si="39"/>
        <v>3</v>
      </c>
      <c r="W90" s="10">
        <f t="shared" si="40"/>
        <v>0.60000000000000009</v>
      </c>
      <c r="X90" s="10">
        <f t="shared" si="41"/>
        <v>-10.8</v>
      </c>
      <c r="Y90" s="10">
        <f t="shared" si="55"/>
        <v>18.600000000000001</v>
      </c>
      <c r="Z90" s="10">
        <f t="shared" si="56"/>
        <v>8</v>
      </c>
      <c r="AA90" s="36">
        <f t="shared" si="42"/>
        <v>88</v>
      </c>
      <c r="AB90" s="10">
        <v>2.5087969999999999</v>
      </c>
      <c r="AC90" s="10">
        <v>5.5588839999999999</v>
      </c>
      <c r="AD90" s="10">
        <v>2.745126</v>
      </c>
      <c r="AE90" s="10">
        <v>0.31160139999999997</v>
      </c>
      <c r="AF90" s="39">
        <f t="shared" si="43"/>
        <v>11.7</v>
      </c>
      <c r="AG90" s="1">
        <f t="shared" si="44"/>
        <v>5.4</v>
      </c>
      <c r="AH90" s="35">
        <f t="shared" si="45"/>
        <v>2.6</v>
      </c>
      <c r="AI90" s="35">
        <f t="shared" si="45"/>
        <v>5.6000000000000005</v>
      </c>
      <c r="AJ90" s="35">
        <f t="shared" si="45"/>
        <v>2.8000000000000003</v>
      </c>
      <c r="AK90" s="35">
        <f t="shared" si="45"/>
        <v>0.4</v>
      </c>
      <c r="AL90" s="37">
        <f t="shared" si="46"/>
        <v>2</v>
      </c>
      <c r="AM90" s="10">
        <v>88.179050000000004</v>
      </c>
      <c r="AN90" s="10">
        <v>22.64921</v>
      </c>
      <c r="AO90" s="37" t="e">
        <f>ROUNDUP(#REF!/10,2)</f>
        <v>#REF!</v>
      </c>
      <c r="AP90" s="37" t="e">
        <f t="shared" si="47"/>
        <v>#REF!</v>
      </c>
      <c r="AQ90" s="37" t="s">
        <v>35</v>
      </c>
      <c r="AR90" s="37"/>
      <c r="AS90" s="37"/>
      <c r="AT90" s="37"/>
      <c r="AU90" s="10">
        <v>96.7</v>
      </c>
      <c r="AV90" s="10">
        <v>-42</v>
      </c>
      <c r="AW90" s="10">
        <v>42.5</v>
      </c>
      <c r="AX90" s="10">
        <v>44.1</v>
      </c>
      <c r="AY90" s="40">
        <f t="shared" si="48"/>
        <v>335349.09386247583</v>
      </c>
      <c r="AZ90" s="23">
        <f t="shared" si="49"/>
        <v>0</v>
      </c>
      <c r="BA90" s="10" t="e">
        <f>#REF!*AI90*AH90*AJ90*AS90</f>
        <v>#REF!</v>
      </c>
      <c r="BB90" s="10" t="e">
        <f t="shared" si="50"/>
        <v>#REF!</v>
      </c>
      <c r="BC90" s="10" t="e">
        <f>(1-#REF!)*AH90*AI90*AJ90</f>
        <v>#REF!</v>
      </c>
      <c r="BD90" s="41" t="e">
        <f>MROUND(#REF!,0.1)/5</f>
        <v>#REF!</v>
      </c>
      <c r="BE90" s="38">
        <v>0</v>
      </c>
      <c r="BF90" s="42" t="e">
        <f t="shared" si="51"/>
        <v>#REF!</v>
      </c>
      <c r="BG90" s="43">
        <f t="shared" si="52"/>
        <v>2.8000000000000003</v>
      </c>
      <c r="BH90" s="43">
        <f t="shared" si="53"/>
        <v>2</v>
      </c>
      <c r="BI90" s="43" t="e">
        <f>CEILING((1-#REF!)*AJ90,0.2)</f>
        <v>#REF!</v>
      </c>
      <c r="BJ90" s="44" t="e">
        <f t="shared" si="54"/>
        <v>#REF!</v>
      </c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38">
        <v>62</v>
      </c>
      <c r="BV90" s="19">
        <v>0.17549186999999999</v>
      </c>
      <c r="BW90" s="19">
        <v>0.17808368999999999</v>
      </c>
      <c r="BX90" s="19">
        <v>0.30938410999999999</v>
      </c>
      <c r="BY90" s="19">
        <v>0.37425074000000003</v>
      </c>
      <c r="BZ90" s="19">
        <v>0.28536630000000002</v>
      </c>
      <c r="CA90" s="19">
        <v>0.13178793999999999</v>
      </c>
      <c r="CB90" s="19">
        <v>0.11754579</v>
      </c>
      <c r="CC90" s="19">
        <v>0.12801757</v>
      </c>
      <c r="CD90" s="19">
        <v>0.23416171999999999</v>
      </c>
      <c r="CE90" s="19">
        <v>1.3775945999999999</v>
      </c>
      <c r="CF90" s="19">
        <v>1.35562</v>
      </c>
      <c r="CG90" s="19">
        <v>1.2481233</v>
      </c>
      <c r="CH90" s="19">
        <v>1.5867804000000001</v>
      </c>
      <c r="CI90" s="19">
        <v>1.5548040999999999</v>
      </c>
      <c r="CJ90" s="19">
        <v>1.4075512999999999</v>
      </c>
      <c r="CK90" s="19">
        <v>1.2909477</v>
      </c>
      <c r="CL90" s="19">
        <v>1.2750862999999999</v>
      </c>
      <c r="CM90" s="19">
        <v>1.1816648000000001</v>
      </c>
      <c r="CN90" s="19">
        <v>0.77283513999999998</v>
      </c>
      <c r="CO90" s="19">
        <v>0.77308094999999999</v>
      </c>
      <c r="CP90" s="19">
        <v>0.73071461999999998</v>
      </c>
      <c r="CQ90" s="19">
        <v>0.56926679999999996</v>
      </c>
      <c r="CR90" s="19">
        <v>0.45064989</v>
      </c>
      <c r="CS90" s="19">
        <v>0.43483179999999999</v>
      </c>
      <c r="CT90" s="19">
        <v>0.40090798999999999</v>
      </c>
      <c r="CU90" s="19">
        <v>0.39884025000000001</v>
      </c>
      <c r="CV90" s="19">
        <v>0.42971313</v>
      </c>
    </row>
    <row r="91" spans="1:100" s="14" customFormat="1" x14ac:dyDescent="0.35">
      <c r="A91" s="10">
        <v>439</v>
      </c>
      <c r="B91" s="35">
        <v>28.900000000000002</v>
      </c>
      <c r="C91" s="36">
        <v>0.1102959</v>
      </c>
      <c r="D91" s="35">
        <v>2.6</v>
      </c>
      <c r="E91" s="35">
        <v>8.6</v>
      </c>
      <c r="F91" s="35">
        <v>1.2000000000000002</v>
      </c>
      <c r="G91" s="35">
        <v>0.4</v>
      </c>
      <c r="H91" s="37">
        <v>1</v>
      </c>
      <c r="I91" s="35">
        <v>393.8</v>
      </c>
      <c r="J91" s="35">
        <v>328</v>
      </c>
      <c r="K91" s="61">
        <v>5</v>
      </c>
      <c r="L91" s="61">
        <v>17</v>
      </c>
      <c r="M91" s="61">
        <v>12</v>
      </c>
      <c r="N91" s="61">
        <v>0.60000000000000009</v>
      </c>
      <c r="O91" s="62">
        <v>10</v>
      </c>
      <c r="P91" s="10">
        <v>0.63873148985844153</v>
      </c>
      <c r="Q91" s="10">
        <f t="shared" si="35"/>
        <v>-5.6</v>
      </c>
      <c r="R91" s="10">
        <f t="shared" si="36"/>
        <v>6.8</v>
      </c>
      <c r="S91" s="10">
        <v>5</v>
      </c>
      <c r="T91" s="10">
        <f t="shared" si="37"/>
        <v>0.60000000000000009</v>
      </c>
      <c r="U91" s="10">
        <f t="shared" si="38"/>
        <v>17</v>
      </c>
      <c r="V91" s="10">
        <f t="shared" si="39"/>
        <v>12</v>
      </c>
      <c r="W91" s="10">
        <f t="shared" si="40"/>
        <v>0.8</v>
      </c>
      <c r="X91" s="10">
        <f t="shared" si="41"/>
        <v>-5.3</v>
      </c>
      <c r="Y91" s="10">
        <f t="shared" si="55"/>
        <v>23.8</v>
      </c>
      <c r="Z91" s="10">
        <f t="shared" si="56"/>
        <v>17</v>
      </c>
      <c r="AA91" s="36">
        <f t="shared" si="42"/>
        <v>121</v>
      </c>
      <c r="AB91" s="10">
        <v>2.5818099999999999</v>
      </c>
      <c r="AC91" s="10">
        <v>8.5897210000000008</v>
      </c>
      <c r="AD91" s="10">
        <v>1.1294740000000001</v>
      </c>
      <c r="AE91" s="10">
        <v>0.3488076</v>
      </c>
      <c r="AF91" s="39">
        <f t="shared" si="43"/>
        <v>10.199999999999999</v>
      </c>
      <c r="AG91" s="1">
        <f t="shared" si="44"/>
        <v>5.4</v>
      </c>
      <c r="AH91" s="35">
        <f t="shared" si="45"/>
        <v>2.6</v>
      </c>
      <c r="AI91" s="35">
        <f t="shared" si="45"/>
        <v>8.6</v>
      </c>
      <c r="AJ91" s="35">
        <f t="shared" si="45"/>
        <v>1.2000000000000002</v>
      </c>
      <c r="AK91" s="35">
        <f t="shared" si="45"/>
        <v>0.4</v>
      </c>
      <c r="AL91" s="37">
        <f t="shared" si="46"/>
        <v>1</v>
      </c>
      <c r="AM91" s="10">
        <v>120.7556</v>
      </c>
      <c r="AN91" s="10">
        <v>54.906219999999998</v>
      </c>
      <c r="AO91" s="37" t="e">
        <f>ROUNDUP(#REF!/10,2)</f>
        <v>#REF!</v>
      </c>
      <c r="AP91" s="37" t="e">
        <f t="shared" si="47"/>
        <v>#REF!</v>
      </c>
      <c r="AQ91" s="37" t="s">
        <v>35</v>
      </c>
      <c r="AR91" s="37"/>
      <c r="AS91" s="37"/>
      <c r="AT91" s="37"/>
      <c r="AU91" s="10">
        <v>96.7</v>
      </c>
      <c r="AV91" s="10">
        <v>-42</v>
      </c>
      <c r="AW91" s="10">
        <v>42.5</v>
      </c>
      <c r="AX91" s="10">
        <v>44.1</v>
      </c>
      <c r="AY91" s="40">
        <f t="shared" si="48"/>
        <v>269372.35702882975</v>
      </c>
      <c r="AZ91" s="23">
        <f t="shared" si="49"/>
        <v>0</v>
      </c>
      <c r="BA91" s="10" t="e">
        <f>#REF!*AI91*AH91*AJ91*AS91</f>
        <v>#REF!</v>
      </c>
      <c r="BB91" s="10" t="e">
        <f t="shared" si="50"/>
        <v>#REF!</v>
      </c>
      <c r="BC91" s="10" t="e">
        <f>(1-#REF!)*AH91*AI91*AJ91</f>
        <v>#REF!</v>
      </c>
      <c r="BD91" s="41" t="e">
        <f>MROUND(#REF!,0.1)/5</f>
        <v>#REF!</v>
      </c>
      <c r="BE91" s="38">
        <v>0</v>
      </c>
      <c r="BF91" s="42" t="e">
        <f t="shared" si="51"/>
        <v>#REF!</v>
      </c>
      <c r="BG91" s="43">
        <f t="shared" si="52"/>
        <v>1.2000000000000002</v>
      </c>
      <c r="BH91" s="43">
        <f t="shared" si="53"/>
        <v>1</v>
      </c>
      <c r="BI91" s="43" t="e">
        <f>CEILING((1-#REF!)*AJ91,0.2)</f>
        <v>#REF!</v>
      </c>
      <c r="BJ91" s="44" t="e">
        <f t="shared" si="54"/>
        <v>#REF!</v>
      </c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38">
        <v>439</v>
      </c>
      <c r="BV91" s="19">
        <v>0.29721561000000002</v>
      </c>
      <c r="BW91" s="19">
        <v>0.31811183999999998</v>
      </c>
      <c r="BX91" s="19">
        <v>0.34218177</v>
      </c>
      <c r="BY91" s="19">
        <v>0.12940979</v>
      </c>
      <c r="BZ91" s="19">
        <v>0.17799651999999999</v>
      </c>
      <c r="CA91" s="19">
        <v>0.16798081000000001</v>
      </c>
      <c r="CB91" s="19">
        <v>6.7824288999999996E-2</v>
      </c>
      <c r="CC91" s="19">
        <v>8.0914333000000005E-2</v>
      </c>
      <c r="CD91" s="19">
        <v>0.15866002000000001</v>
      </c>
      <c r="CE91" s="19">
        <v>1.4521767000000001</v>
      </c>
      <c r="CF91" s="19">
        <v>1.0584038</v>
      </c>
      <c r="CG91" s="19">
        <v>0.46620366000000002</v>
      </c>
      <c r="CH91" s="19">
        <v>5.2952570999999997</v>
      </c>
      <c r="CI91" s="19">
        <v>2.5787246000000001</v>
      </c>
      <c r="CJ91" s="19">
        <v>0.68395083999999995</v>
      </c>
      <c r="CK91" s="19">
        <v>0.97156328000000003</v>
      </c>
      <c r="CL91" s="19">
        <v>1.0459353</v>
      </c>
      <c r="CM91" s="19">
        <v>0.41439464999999998</v>
      </c>
      <c r="CN91" s="19">
        <v>0.47764570000000001</v>
      </c>
      <c r="CO91" s="19">
        <v>0.61061293000000005</v>
      </c>
      <c r="CP91" s="19">
        <v>0.48077488000000002</v>
      </c>
      <c r="CQ91" s="19">
        <v>0.38688695000000001</v>
      </c>
      <c r="CR91" s="19">
        <v>0.36024001</v>
      </c>
      <c r="CS91" s="19">
        <v>0.279553</v>
      </c>
      <c r="CT91" s="19">
        <v>0.32012080999999998</v>
      </c>
      <c r="CU91" s="19">
        <v>0.36836218999999998</v>
      </c>
      <c r="CV91" s="19">
        <v>0.24314173</v>
      </c>
    </row>
    <row r="92" spans="1:100" s="13" customFormat="1" x14ac:dyDescent="0.35">
      <c r="A92" s="10">
        <v>369</v>
      </c>
      <c r="B92" s="35">
        <v>23</v>
      </c>
      <c r="C92" s="36">
        <v>0.74678219999999995</v>
      </c>
      <c r="D92" s="35">
        <v>2.8000000000000003</v>
      </c>
      <c r="E92" s="35">
        <v>8.2000000000000011</v>
      </c>
      <c r="F92" s="35">
        <v>2</v>
      </c>
      <c r="G92" s="35">
        <v>1.4000000000000001</v>
      </c>
      <c r="H92" s="37">
        <v>0.60000000000000009</v>
      </c>
      <c r="I92" s="35">
        <v>346.3</v>
      </c>
      <c r="J92" s="35">
        <v>368.20000000000005</v>
      </c>
      <c r="K92" s="61">
        <v>19</v>
      </c>
      <c r="L92" s="61">
        <v>6</v>
      </c>
      <c r="M92" s="61">
        <v>16</v>
      </c>
      <c r="N92" s="61">
        <v>0.60000000000000009</v>
      </c>
      <c r="O92" s="62">
        <v>20</v>
      </c>
      <c r="P92" s="10">
        <v>0.68279763755865264</v>
      </c>
      <c r="Q92" s="10">
        <f t="shared" si="35"/>
        <v>-19.600000000000001</v>
      </c>
      <c r="R92" s="10">
        <f t="shared" si="36"/>
        <v>18.5</v>
      </c>
      <c r="S92" s="10">
        <v>5</v>
      </c>
      <c r="T92" s="10">
        <f t="shared" si="37"/>
        <v>0.60000000000000009</v>
      </c>
      <c r="U92" s="10">
        <f t="shared" si="38"/>
        <v>6</v>
      </c>
      <c r="V92" s="10">
        <f t="shared" si="39"/>
        <v>16</v>
      </c>
      <c r="W92" s="10">
        <f t="shared" si="40"/>
        <v>7</v>
      </c>
      <c r="X92" s="10">
        <f t="shared" si="41"/>
        <v>-19.3</v>
      </c>
      <c r="Y92" s="10">
        <f t="shared" si="55"/>
        <v>24.5</v>
      </c>
      <c r="Z92" s="10">
        <f t="shared" si="56"/>
        <v>21</v>
      </c>
      <c r="AA92" s="36">
        <f t="shared" si="42"/>
        <v>73</v>
      </c>
      <c r="AB92" s="10">
        <v>2.7246809999999999</v>
      </c>
      <c r="AC92" s="10">
        <v>8.1475100000000005</v>
      </c>
      <c r="AD92" s="10">
        <v>2.0200870000000002</v>
      </c>
      <c r="AE92" s="10">
        <v>1.3568359999999999</v>
      </c>
      <c r="AF92" s="39">
        <f t="shared" si="43"/>
        <v>10.399999999999999</v>
      </c>
      <c r="AG92" s="1">
        <f t="shared" si="44"/>
        <v>6.4</v>
      </c>
      <c r="AH92" s="35">
        <f t="shared" si="45"/>
        <v>2.8000000000000003</v>
      </c>
      <c r="AI92" s="35">
        <f t="shared" si="45"/>
        <v>8.2000000000000011</v>
      </c>
      <c r="AJ92" s="35">
        <f t="shared" si="45"/>
        <v>2</v>
      </c>
      <c r="AK92" s="35">
        <f t="shared" si="45"/>
        <v>1.4000000000000001</v>
      </c>
      <c r="AL92" s="37">
        <f t="shared" si="46"/>
        <v>0.60000000000000009</v>
      </c>
      <c r="AM92" s="10">
        <v>73.274850000000001</v>
      </c>
      <c r="AN92" s="10">
        <v>95.11063</v>
      </c>
      <c r="AO92" s="37" t="e">
        <f>ROUNDUP(#REF!/10,2)</f>
        <v>#REF!</v>
      </c>
      <c r="AP92" s="37" t="e">
        <f t="shared" si="47"/>
        <v>#REF!</v>
      </c>
      <c r="AQ92" s="37" t="s">
        <v>34</v>
      </c>
      <c r="AR92" s="37">
        <v>3473.9</v>
      </c>
      <c r="AS92" s="37">
        <v>418.55</v>
      </c>
      <c r="AT92" s="37">
        <v>9.1</v>
      </c>
      <c r="AU92" s="10">
        <v>96.7</v>
      </c>
      <c r="AV92" s="10">
        <v>-42</v>
      </c>
      <c r="AW92" s="10">
        <v>42.5</v>
      </c>
      <c r="AX92" s="10">
        <v>44.1</v>
      </c>
      <c r="AY92" s="40">
        <f t="shared" si="48"/>
        <v>77008.106136278642</v>
      </c>
      <c r="AZ92" s="23">
        <f t="shared" si="49"/>
        <v>0.99999855011955663</v>
      </c>
      <c r="BA92" s="10" t="e">
        <f>#REF!*AI92*AH92*AJ92*AS92</f>
        <v>#REF!</v>
      </c>
      <c r="BB92" s="10" t="e">
        <f t="shared" si="50"/>
        <v>#REF!</v>
      </c>
      <c r="BC92" s="10" t="e">
        <f>(1-#REF!)*AH92*AI92*AJ92</f>
        <v>#REF!</v>
      </c>
      <c r="BD92" s="41" t="e">
        <f>MROUND(#REF!,0.1)/5</f>
        <v>#REF!</v>
      </c>
      <c r="BE92" s="38">
        <v>23.4</v>
      </c>
      <c r="BF92" s="42" t="e">
        <f t="shared" si="51"/>
        <v>#REF!</v>
      </c>
      <c r="BG92" s="43">
        <f t="shared" si="52"/>
        <v>2</v>
      </c>
      <c r="BH92" s="43">
        <f t="shared" si="53"/>
        <v>0.60000000000000009</v>
      </c>
      <c r="BI92" s="43" t="e">
        <f>CEILING((1-#REF!)*AJ92,0.2)</f>
        <v>#REF!</v>
      </c>
      <c r="BJ92" s="44" t="e">
        <f t="shared" si="54"/>
        <v>#REF!</v>
      </c>
      <c r="BK92" s="45">
        <v>1.8454010754648662</v>
      </c>
      <c r="BL92" s="10">
        <f>(BK92+AH92)*(BK92+AI92)*((1/3)*BK92+AJ92)</f>
        <v>122.03499656669082</v>
      </c>
      <c r="BM92" s="46">
        <f>MROUND((BK92+AH92),0.2)</f>
        <v>4.6000000000000005</v>
      </c>
      <c r="BN92" s="46">
        <f>MROUND((BK92+AI92),0.2)</f>
        <v>10</v>
      </c>
      <c r="BO92" s="46" t="e">
        <f>IF(MROUND(((1/3)*BK92+BG92),0.2)*BN92*BM92/BJ92&gt;1.05,MROUND(((1/3)*BK92+BG92),0.2)-0.2,MROUND(((1/3)*BK92+BG92),0.2))</f>
        <v>#REF!</v>
      </c>
      <c r="BP92" s="45" t="e">
        <f>BM92*BN92*BO92</f>
        <v>#REF!</v>
      </c>
      <c r="BQ92" s="10" t="e">
        <f>IF(BI92&lt;BO92,TRUE, FALSE)</f>
        <v>#REF!</v>
      </c>
      <c r="BR92" s="45" t="e">
        <f>IF(BC92&lt;BI92*BM92*BN92,TRUE, FALSE)</f>
        <v>#REF!</v>
      </c>
      <c r="BS92" s="10">
        <f>AA92</f>
        <v>73</v>
      </c>
      <c r="BT92" s="44" t="e">
        <f>BB92/BC92</f>
        <v>#REF!</v>
      </c>
      <c r="BU92" s="38">
        <v>369</v>
      </c>
      <c r="BV92" s="19">
        <v>0.12373262</v>
      </c>
      <c r="BW92" s="19">
        <v>0.12718518000000001</v>
      </c>
      <c r="BX92" s="19">
        <v>0.14045384999999999</v>
      </c>
      <c r="BY92" s="19">
        <v>9.0481006000000003E-2</v>
      </c>
      <c r="BZ92" s="19">
        <v>9.2610500999999998E-2</v>
      </c>
      <c r="CA92" s="19">
        <v>0.10221513</v>
      </c>
      <c r="CB92" s="19">
        <v>7.5263336E-2</v>
      </c>
      <c r="CC92" s="19">
        <v>7.7187150999999996E-2</v>
      </c>
      <c r="CD92" s="19">
        <v>0.12785616999999999</v>
      </c>
      <c r="CE92" s="19">
        <v>0.56171291999999995</v>
      </c>
      <c r="CF92" s="19">
        <v>0.55171877000000003</v>
      </c>
      <c r="CG92" s="19">
        <v>0.19071139000000001</v>
      </c>
      <c r="CH92" s="19">
        <v>0.61134838999999996</v>
      </c>
      <c r="CI92" s="19">
        <v>0.61497468</v>
      </c>
      <c r="CJ92" s="19">
        <v>0.22906464000000001</v>
      </c>
      <c r="CK92" s="19">
        <v>0.54150313000000005</v>
      </c>
      <c r="CL92" s="19">
        <v>0.56007450999999997</v>
      </c>
      <c r="CM92" s="19">
        <v>0.18750331000000001</v>
      </c>
      <c r="CN92" s="19">
        <v>0.38305815999999998</v>
      </c>
      <c r="CO92" s="19">
        <v>0.38095632000000001</v>
      </c>
      <c r="CP92" s="19">
        <v>0.15896536</v>
      </c>
      <c r="CQ92" s="19">
        <v>0.20063175</v>
      </c>
      <c r="CR92" s="19">
        <v>0.19427496</v>
      </c>
      <c r="CS92" s="19">
        <v>0.18540496000000001</v>
      </c>
      <c r="CT92" s="19">
        <v>0.2180559</v>
      </c>
      <c r="CU92" s="19">
        <v>0.22815947</v>
      </c>
      <c r="CV92" s="19">
        <v>0.14532913</v>
      </c>
    </row>
    <row r="93" spans="1:100" s="14" customFormat="1" x14ac:dyDescent="0.35">
      <c r="A93" s="10">
        <v>365</v>
      </c>
      <c r="B93" s="35">
        <v>36.300000000000004</v>
      </c>
      <c r="C93" s="36">
        <v>0.48099009999999998</v>
      </c>
      <c r="D93" s="35">
        <v>0.60000000000000009</v>
      </c>
      <c r="E93" s="35">
        <v>4.6000000000000005</v>
      </c>
      <c r="F93" s="35">
        <v>2.6</v>
      </c>
      <c r="G93" s="35">
        <v>0.60000000000000009</v>
      </c>
      <c r="H93" s="37">
        <v>1.4000000000000001</v>
      </c>
      <c r="I93" s="35">
        <v>361.1</v>
      </c>
      <c r="J93" s="35">
        <v>359.40000000000003</v>
      </c>
      <c r="K93" s="61">
        <v>13</v>
      </c>
      <c r="L93" s="61">
        <v>3</v>
      </c>
      <c r="M93" s="61">
        <v>3</v>
      </c>
      <c r="N93" s="61">
        <v>0.8</v>
      </c>
      <c r="O93" s="62">
        <v>0</v>
      </c>
      <c r="P93" s="10">
        <v>0.8363034906452449</v>
      </c>
      <c r="Q93" s="10">
        <f t="shared" si="35"/>
        <v>-13.8</v>
      </c>
      <c r="R93" s="10">
        <f t="shared" si="36"/>
        <v>13</v>
      </c>
      <c r="S93" s="10">
        <v>5</v>
      </c>
      <c r="T93" s="10">
        <f t="shared" si="37"/>
        <v>0.8</v>
      </c>
      <c r="U93" s="10">
        <f t="shared" si="38"/>
        <v>3</v>
      </c>
      <c r="V93" s="10">
        <f t="shared" si="39"/>
        <v>3</v>
      </c>
      <c r="W93" s="10">
        <f t="shared" si="40"/>
        <v>0</v>
      </c>
      <c r="X93" s="10">
        <f t="shared" si="41"/>
        <v>-13.4</v>
      </c>
      <c r="Y93" s="10">
        <f t="shared" si="55"/>
        <v>16</v>
      </c>
      <c r="Z93" s="10">
        <f t="shared" si="56"/>
        <v>8</v>
      </c>
      <c r="AA93" s="36">
        <f t="shared" si="42"/>
        <v>88</v>
      </c>
      <c r="AB93" s="10">
        <v>0.64505599999999996</v>
      </c>
      <c r="AC93" s="10">
        <v>4.5232219999999996</v>
      </c>
      <c r="AD93" s="10">
        <v>2.6414110000000002</v>
      </c>
      <c r="AE93" s="10">
        <v>0.60777029999999999</v>
      </c>
      <c r="AF93" s="39">
        <f t="shared" si="43"/>
        <v>12.2</v>
      </c>
      <c r="AG93" s="1">
        <f t="shared" si="44"/>
        <v>5.6</v>
      </c>
      <c r="AH93" s="35">
        <f t="shared" si="45"/>
        <v>0.60000000000000009</v>
      </c>
      <c r="AI93" s="35">
        <f t="shared" si="45"/>
        <v>4.6000000000000005</v>
      </c>
      <c r="AJ93" s="35">
        <f t="shared" si="45"/>
        <v>2.6</v>
      </c>
      <c r="AK93" s="35">
        <f t="shared" si="45"/>
        <v>0.60000000000000009</v>
      </c>
      <c r="AL93" s="37">
        <f t="shared" si="46"/>
        <v>1.4000000000000001</v>
      </c>
      <c r="AM93" s="10">
        <v>88.085319999999996</v>
      </c>
      <c r="AN93" s="10">
        <v>86.373059999999995</v>
      </c>
      <c r="AO93" s="37" t="e">
        <f>ROUNDUP(#REF!/10,2)</f>
        <v>#REF!</v>
      </c>
      <c r="AP93" s="37" t="e">
        <f t="shared" si="47"/>
        <v>#REF!</v>
      </c>
      <c r="AQ93" s="37" t="s">
        <v>35</v>
      </c>
      <c r="AR93" s="37"/>
      <c r="AS93" s="37"/>
      <c r="AT93" s="37"/>
      <c r="AU93" s="10">
        <v>96.7</v>
      </c>
      <c r="AV93" s="10">
        <v>-42</v>
      </c>
      <c r="AW93" s="10">
        <v>42.5</v>
      </c>
      <c r="AX93" s="10">
        <v>44.1</v>
      </c>
      <c r="AY93" s="40">
        <f t="shared" si="48"/>
        <v>157695.17556214097</v>
      </c>
      <c r="AZ93" s="23">
        <f t="shared" si="49"/>
        <v>0</v>
      </c>
      <c r="BA93" s="10" t="e">
        <f>#REF!*AI93*AH93*AJ93*AS93</f>
        <v>#REF!</v>
      </c>
      <c r="BB93" s="10" t="e">
        <f t="shared" si="50"/>
        <v>#REF!</v>
      </c>
      <c r="BC93" s="10" t="e">
        <f>(1-#REF!)*AH93*AI93*AJ93</f>
        <v>#REF!</v>
      </c>
      <c r="BD93" s="41" t="e">
        <f>MROUND(#REF!,0.1)/5</f>
        <v>#REF!</v>
      </c>
      <c r="BE93" s="38">
        <v>0</v>
      </c>
      <c r="BF93" s="42" t="e">
        <f t="shared" si="51"/>
        <v>#REF!</v>
      </c>
      <c r="BG93" s="43">
        <f t="shared" si="52"/>
        <v>2.6</v>
      </c>
      <c r="BH93" s="43">
        <f t="shared" si="53"/>
        <v>1.4000000000000001</v>
      </c>
      <c r="BI93" s="43" t="e">
        <f>CEILING((1-#REF!)*AJ93,0.2)</f>
        <v>#REF!</v>
      </c>
      <c r="BJ93" s="44" t="e">
        <f t="shared" si="54"/>
        <v>#REF!</v>
      </c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38">
        <v>365</v>
      </c>
      <c r="BV93" s="19">
        <v>0.17709786999999999</v>
      </c>
      <c r="BW93" s="19">
        <v>0.17745464</v>
      </c>
      <c r="BX93" s="19">
        <v>0.26512909000000001</v>
      </c>
      <c r="BY93" s="19">
        <v>0.23229420000000001</v>
      </c>
      <c r="BZ93" s="19">
        <v>0.30621230999999999</v>
      </c>
      <c r="CA93" s="19">
        <v>0.17657985000000001</v>
      </c>
      <c r="CB93" s="19">
        <v>0.13908459000000001</v>
      </c>
      <c r="CC93" s="19">
        <v>0.18287385</v>
      </c>
      <c r="CD93" s="19">
        <v>0.22279176000000001</v>
      </c>
      <c r="CE93" s="19">
        <v>1.2288877</v>
      </c>
      <c r="CF93" s="19">
        <v>1.2134494</v>
      </c>
      <c r="CG93" s="19">
        <v>1.1239698</v>
      </c>
      <c r="CH93" s="19">
        <v>1.2554992</v>
      </c>
      <c r="CI93" s="19">
        <v>1.2416749</v>
      </c>
      <c r="CJ93" s="19">
        <v>1.1308868999999999</v>
      </c>
      <c r="CK93" s="19">
        <v>0.95882690000000004</v>
      </c>
      <c r="CL93" s="19">
        <v>0.95081282</v>
      </c>
      <c r="CM93" s="19">
        <v>0.87823063000000001</v>
      </c>
      <c r="CN93" s="19">
        <v>0.64658123000000001</v>
      </c>
      <c r="CO93" s="19">
        <v>0.64183557000000002</v>
      </c>
      <c r="CP93" s="19">
        <v>0.60014564000000004</v>
      </c>
      <c r="CQ93" s="19">
        <v>0.49492588999999998</v>
      </c>
      <c r="CR93" s="19">
        <v>0.43614199999999997</v>
      </c>
      <c r="CS93" s="19">
        <v>0.39595913999999999</v>
      </c>
      <c r="CT93" s="19">
        <v>0.38936985000000002</v>
      </c>
      <c r="CU93" s="19">
        <v>0.38757135999999998</v>
      </c>
      <c r="CV93" s="19">
        <v>0.38373604</v>
      </c>
    </row>
    <row r="94" spans="1:100" s="13" customFormat="1" x14ac:dyDescent="0.35">
      <c r="A94" s="10">
        <v>169</v>
      </c>
      <c r="B94" s="35">
        <v>34</v>
      </c>
      <c r="C94" s="36">
        <v>0.48528719999999997</v>
      </c>
      <c r="D94" s="35">
        <v>2</v>
      </c>
      <c r="E94" s="35">
        <v>6</v>
      </c>
      <c r="F94" s="35">
        <v>1.6</v>
      </c>
      <c r="G94" s="35">
        <v>1.8</v>
      </c>
      <c r="H94" s="37">
        <v>0.8</v>
      </c>
      <c r="I94" s="35">
        <v>325.40000000000003</v>
      </c>
      <c r="J94" s="35">
        <v>339</v>
      </c>
      <c r="K94" s="61">
        <v>18</v>
      </c>
      <c r="L94" s="61">
        <v>13</v>
      </c>
      <c r="M94" s="61">
        <v>5</v>
      </c>
      <c r="N94" s="61">
        <v>3</v>
      </c>
      <c r="O94" s="62">
        <v>14</v>
      </c>
      <c r="P94" s="10">
        <v>2.9626534822859774</v>
      </c>
      <c r="Q94" s="10">
        <f t="shared" si="35"/>
        <v>-21</v>
      </c>
      <c r="R94" s="10">
        <f t="shared" si="36"/>
        <v>12.4</v>
      </c>
      <c r="S94" s="10">
        <v>5</v>
      </c>
      <c r="T94" s="10">
        <f t="shared" si="37"/>
        <v>3</v>
      </c>
      <c r="U94" s="10">
        <f t="shared" si="38"/>
        <v>13</v>
      </c>
      <c r="V94" s="10">
        <f t="shared" si="39"/>
        <v>5</v>
      </c>
      <c r="W94" s="10">
        <f t="shared" si="40"/>
        <v>4.4000000000000004</v>
      </c>
      <c r="X94" s="10">
        <f t="shared" si="41"/>
        <v>-19.5</v>
      </c>
      <c r="Y94" s="10">
        <f t="shared" si="55"/>
        <v>25.4</v>
      </c>
      <c r="Z94" s="10">
        <f t="shared" si="56"/>
        <v>10</v>
      </c>
      <c r="AA94" s="36">
        <f t="shared" si="42"/>
        <v>52</v>
      </c>
      <c r="AB94" s="10">
        <v>1.9191780000000001</v>
      </c>
      <c r="AC94" s="10">
        <v>6.0471349999999999</v>
      </c>
      <c r="AD94" s="10">
        <v>1.53868</v>
      </c>
      <c r="AE94" s="10">
        <v>1.7399450000000001</v>
      </c>
      <c r="AF94" s="39">
        <f t="shared" si="43"/>
        <v>11.5</v>
      </c>
      <c r="AG94" s="1">
        <f t="shared" si="44"/>
        <v>6.8</v>
      </c>
      <c r="AH94" s="35">
        <f t="shared" si="45"/>
        <v>2</v>
      </c>
      <c r="AI94" s="35">
        <f t="shared" si="45"/>
        <v>6</v>
      </c>
      <c r="AJ94" s="35">
        <f t="shared" si="45"/>
        <v>1.6</v>
      </c>
      <c r="AK94" s="35">
        <f t="shared" si="45"/>
        <v>1.8</v>
      </c>
      <c r="AL94" s="37">
        <f t="shared" si="46"/>
        <v>0.8</v>
      </c>
      <c r="AM94" s="10">
        <v>52.342410000000001</v>
      </c>
      <c r="AN94" s="10">
        <v>65.900109999999998</v>
      </c>
      <c r="AO94" s="37" t="e">
        <f>ROUNDUP(#REF!/10,2)</f>
        <v>#REF!</v>
      </c>
      <c r="AP94" s="37" t="e">
        <f t="shared" si="47"/>
        <v>#REF!</v>
      </c>
      <c r="AQ94" s="37" t="s">
        <v>35</v>
      </c>
      <c r="AR94" s="37"/>
      <c r="AS94" s="37"/>
      <c r="AT94" s="37"/>
      <c r="AU94" s="10">
        <v>96.7</v>
      </c>
      <c r="AV94" s="10">
        <v>-42</v>
      </c>
      <c r="AW94" s="10">
        <v>42.5</v>
      </c>
      <c r="AX94" s="10">
        <v>44.1</v>
      </c>
      <c r="AY94" s="40">
        <f t="shared" si="48"/>
        <v>239652.29590099092</v>
      </c>
      <c r="AZ94" s="23">
        <f t="shared" si="49"/>
        <v>0</v>
      </c>
      <c r="BA94" s="10" t="e">
        <f>#REF!*AI94*AH94*AJ94*AS94</f>
        <v>#REF!</v>
      </c>
      <c r="BB94" s="10" t="e">
        <f t="shared" si="50"/>
        <v>#REF!</v>
      </c>
      <c r="BC94" s="10" t="e">
        <f>(1-#REF!)*AH94*AI94*AJ94</f>
        <v>#REF!</v>
      </c>
      <c r="BD94" s="41" t="e">
        <f>MROUND(#REF!,0.1)/5</f>
        <v>#REF!</v>
      </c>
      <c r="BE94" s="38">
        <v>0</v>
      </c>
      <c r="BF94" s="42" t="e">
        <f t="shared" si="51"/>
        <v>#REF!</v>
      </c>
      <c r="BG94" s="43">
        <f t="shared" si="52"/>
        <v>1.6</v>
      </c>
      <c r="BH94" s="43">
        <f t="shared" si="53"/>
        <v>0.8</v>
      </c>
      <c r="BI94" s="43" t="e">
        <f>CEILING((1-#REF!)*AJ94,0.2)</f>
        <v>#REF!</v>
      </c>
      <c r="BJ94" s="44" t="e">
        <f t="shared" si="54"/>
        <v>#REF!</v>
      </c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38">
        <v>169</v>
      </c>
      <c r="BV94" s="19">
        <v>0.13981423000000001</v>
      </c>
      <c r="BW94" s="19">
        <v>0.14053885999999999</v>
      </c>
      <c r="BX94" s="19">
        <v>0.19452575999999999</v>
      </c>
      <c r="BY94" s="19">
        <v>0.15598034999999999</v>
      </c>
      <c r="BZ94" s="19">
        <v>0.10339635</v>
      </c>
      <c r="CA94" s="19">
        <v>8.1809967999999997E-2</v>
      </c>
      <c r="CB94" s="19">
        <v>7.9182424000000001E-2</v>
      </c>
      <c r="CC94" s="19">
        <v>7.6280220999999995E-2</v>
      </c>
      <c r="CD94" s="19">
        <v>8.7199694999999994E-2</v>
      </c>
      <c r="CE94" s="19">
        <v>0.95769351999999996</v>
      </c>
      <c r="CF94" s="19">
        <v>0.95524734</v>
      </c>
      <c r="CG94" s="19">
        <v>0.90350240000000004</v>
      </c>
      <c r="CH94" s="19">
        <v>0.61619752999999999</v>
      </c>
      <c r="CI94" s="19">
        <v>0.61622809999999995</v>
      </c>
      <c r="CJ94" s="19">
        <v>0.57104509999999997</v>
      </c>
      <c r="CK94" s="19">
        <v>0.46816865000000002</v>
      </c>
      <c r="CL94" s="19">
        <v>0.47041163000000003</v>
      </c>
      <c r="CM94" s="19">
        <v>0.42063921999999998</v>
      </c>
      <c r="CN94" s="19">
        <v>0.51582932000000004</v>
      </c>
      <c r="CO94" s="19">
        <v>0.51601452000000003</v>
      </c>
      <c r="CP94" s="19">
        <v>0.46901621999999998</v>
      </c>
      <c r="CQ94" s="19">
        <v>0.40950257000000001</v>
      </c>
      <c r="CR94" s="19">
        <v>0.23469144</v>
      </c>
      <c r="CS94" s="19">
        <v>0.19374277000000001</v>
      </c>
      <c r="CT94" s="19">
        <v>0.17910613</v>
      </c>
      <c r="CU94" s="19">
        <v>0.18022309</v>
      </c>
      <c r="CV94" s="19">
        <v>0.20853241</v>
      </c>
    </row>
    <row r="95" spans="1:100" s="14" customFormat="1" x14ac:dyDescent="0.35">
      <c r="A95" s="10">
        <v>100</v>
      </c>
      <c r="B95" s="35">
        <v>28.900000000000002</v>
      </c>
      <c r="C95" s="36">
        <v>0.18670539999999999</v>
      </c>
      <c r="D95" s="35">
        <v>1.8</v>
      </c>
      <c r="E95" s="35">
        <v>4.4000000000000004</v>
      </c>
      <c r="F95" s="35">
        <v>1</v>
      </c>
      <c r="G95" s="35">
        <v>1.8</v>
      </c>
      <c r="H95" s="37">
        <v>1</v>
      </c>
      <c r="I95" s="35">
        <v>336.20000000000005</v>
      </c>
      <c r="J95" s="35">
        <v>355.20000000000005</v>
      </c>
      <c r="K95" s="61">
        <v>10</v>
      </c>
      <c r="L95" s="61">
        <v>9</v>
      </c>
      <c r="M95" s="61">
        <v>7</v>
      </c>
      <c r="N95" s="61">
        <v>1.4000000000000001</v>
      </c>
      <c r="O95" s="62">
        <v>18</v>
      </c>
      <c r="P95" s="10">
        <v>1.4332546072664827</v>
      </c>
      <c r="Q95" s="10">
        <f t="shared" si="35"/>
        <v>-11.4</v>
      </c>
      <c r="R95" s="10">
        <f t="shared" si="36"/>
        <v>13.2</v>
      </c>
      <c r="S95" s="10">
        <v>5</v>
      </c>
      <c r="T95" s="10">
        <f t="shared" si="37"/>
        <v>1.4000000000000001</v>
      </c>
      <c r="U95" s="10">
        <f t="shared" si="38"/>
        <v>9</v>
      </c>
      <c r="V95" s="10">
        <f t="shared" si="39"/>
        <v>7</v>
      </c>
      <c r="W95" s="10">
        <f t="shared" si="40"/>
        <v>3.2</v>
      </c>
      <c r="X95" s="10">
        <f t="shared" si="41"/>
        <v>-10.7</v>
      </c>
      <c r="Y95" s="10">
        <f t="shared" si="55"/>
        <v>22.2</v>
      </c>
      <c r="Z95" s="10">
        <f t="shared" si="56"/>
        <v>12</v>
      </c>
      <c r="AA95" s="36">
        <f t="shared" si="42"/>
        <v>63</v>
      </c>
      <c r="AB95" s="10">
        <v>1.750386</v>
      </c>
      <c r="AC95" s="10">
        <v>4.4678469999999999</v>
      </c>
      <c r="AD95" s="10">
        <v>1.0166930000000001</v>
      </c>
      <c r="AE95" s="10">
        <v>1.806759</v>
      </c>
      <c r="AF95" s="39">
        <f t="shared" si="43"/>
        <v>12.3</v>
      </c>
      <c r="AG95" s="1">
        <f t="shared" si="44"/>
        <v>6.8</v>
      </c>
      <c r="AH95" s="35">
        <f t="shared" si="45"/>
        <v>1.8</v>
      </c>
      <c r="AI95" s="35">
        <f t="shared" si="45"/>
        <v>4.4000000000000004</v>
      </c>
      <c r="AJ95" s="35">
        <f t="shared" si="45"/>
        <v>1</v>
      </c>
      <c r="AK95" s="35">
        <f t="shared" si="45"/>
        <v>1.8</v>
      </c>
      <c r="AL95" s="37">
        <f t="shared" si="46"/>
        <v>1</v>
      </c>
      <c r="AM95" s="10">
        <v>63.137749999999997</v>
      </c>
      <c r="AN95" s="10">
        <v>82.173580000000001</v>
      </c>
      <c r="AO95" s="37" t="e">
        <f>ROUNDUP(#REF!/10,2)</f>
        <v>#REF!</v>
      </c>
      <c r="AP95" s="37" t="e">
        <f t="shared" si="47"/>
        <v>#REF!</v>
      </c>
      <c r="AQ95" s="37" t="s">
        <v>34</v>
      </c>
      <c r="AR95" s="37">
        <v>4112</v>
      </c>
      <c r="AS95" s="37">
        <v>387.21</v>
      </c>
      <c r="AT95" s="37">
        <v>11.64</v>
      </c>
      <c r="AU95" s="10">
        <v>96.7</v>
      </c>
      <c r="AV95" s="10">
        <v>-42</v>
      </c>
      <c r="AW95" s="10">
        <v>42.5</v>
      </c>
      <c r="AX95" s="10">
        <v>44.1</v>
      </c>
      <c r="AY95" s="40">
        <f t="shared" si="48"/>
        <v>179710.72908248653</v>
      </c>
      <c r="AZ95" s="23">
        <f t="shared" si="49"/>
        <v>0.9918153721078804</v>
      </c>
      <c r="BA95" s="10" t="e">
        <f>#REF!*AI95*AH95*AJ95*AS95</f>
        <v>#REF!</v>
      </c>
      <c r="BB95" s="10" t="e">
        <f t="shared" si="50"/>
        <v>#REF!</v>
      </c>
      <c r="BC95" s="10" t="e">
        <f>(1-#REF!)*AH95*AI95*AJ95</f>
        <v>#REF!</v>
      </c>
      <c r="BD95" s="41" t="e">
        <f>MROUND(#REF!,0.1)/5</f>
        <v>#REF!</v>
      </c>
      <c r="BE95" s="38">
        <v>7.1</v>
      </c>
      <c r="BF95" s="42" t="e">
        <f t="shared" si="51"/>
        <v>#REF!</v>
      </c>
      <c r="BG95" s="43">
        <f t="shared" si="52"/>
        <v>1</v>
      </c>
      <c r="BH95" s="43">
        <f t="shared" si="53"/>
        <v>1</v>
      </c>
      <c r="BI95" s="43" t="e">
        <f>CEILING((1-#REF!)*AJ95,0.2)</f>
        <v>#REF!</v>
      </c>
      <c r="BJ95" s="44" t="e">
        <f t="shared" si="54"/>
        <v>#REF!</v>
      </c>
      <c r="BK95" s="45">
        <v>0.20426562149959451</v>
      </c>
      <c r="BL95" s="10">
        <f>(BK95+AH95)*(BK95+AI95)*((1/3)*BK95+AJ95)</f>
        <v>9.856504012548454</v>
      </c>
      <c r="BM95" s="46">
        <f>MROUND((BK95+AH95),0.2)</f>
        <v>2</v>
      </c>
      <c r="BN95" s="46">
        <f>MROUND((BK95+AI95),0.2)</f>
        <v>4.6000000000000005</v>
      </c>
      <c r="BO95" s="46">
        <v>1.2</v>
      </c>
      <c r="BP95" s="45">
        <f>BM95*BN95*BO95</f>
        <v>11.040000000000001</v>
      </c>
      <c r="BQ95" s="10" t="e">
        <f>IF(BI95&lt;BO95,TRUE, FALSE)</f>
        <v>#REF!</v>
      </c>
      <c r="BR95" s="45" t="e">
        <f>IF(BC95&lt;BI95*BM95*BN95,TRUE, FALSE)</f>
        <v>#REF!</v>
      </c>
      <c r="BS95" s="10">
        <f>AA95</f>
        <v>63</v>
      </c>
      <c r="BT95" s="44" t="e">
        <f>BB95/BC95</f>
        <v>#REF!</v>
      </c>
      <c r="BU95" s="38">
        <v>100</v>
      </c>
      <c r="BV95" s="19">
        <v>0.17074174</v>
      </c>
      <c r="BW95" s="19">
        <v>0.18523376999999999</v>
      </c>
      <c r="BX95" s="19">
        <v>0.27461015999999999</v>
      </c>
      <c r="BY95" s="19">
        <v>0.13494999999999999</v>
      </c>
      <c r="BZ95" s="19">
        <v>0.1695208</v>
      </c>
      <c r="CA95" s="19">
        <v>0.12629870000000001</v>
      </c>
      <c r="CB95" s="19">
        <v>8.5976727000000003E-2</v>
      </c>
      <c r="CC95" s="19">
        <v>8.7817930000000002E-2</v>
      </c>
      <c r="CD95" s="19">
        <v>0.14573597999999999</v>
      </c>
      <c r="CE95" s="19">
        <v>1.3957807</v>
      </c>
      <c r="CF95" s="19">
        <v>1.1007282</v>
      </c>
      <c r="CG95" s="19">
        <v>0.71298640999999996</v>
      </c>
      <c r="CH95" s="19">
        <v>1.3992070000000001</v>
      </c>
      <c r="CI95" s="19">
        <v>1.1908576</v>
      </c>
      <c r="CJ95" s="19">
        <v>0.65680158</v>
      </c>
      <c r="CK95" s="19">
        <v>1.0288849</v>
      </c>
      <c r="CL95" s="19">
        <v>0.99677640000000001</v>
      </c>
      <c r="CM95" s="19">
        <v>0.49000347</v>
      </c>
      <c r="CN95" s="19">
        <v>0.75750804000000005</v>
      </c>
      <c r="CO95" s="19">
        <v>0.76919406999999995</v>
      </c>
      <c r="CP95" s="19">
        <v>0.58817518000000002</v>
      </c>
      <c r="CQ95" s="19">
        <v>0.35285997000000002</v>
      </c>
      <c r="CR95" s="19">
        <v>0.25715603999999997</v>
      </c>
      <c r="CS95" s="19">
        <v>0.22083184</v>
      </c>
      <c r="CT95" s="19">
        <v>0.29838425000000002</v>
      </c>
      <c r="CU95" s="19">
        <v>0.29933208</v>
      </c>
      <c r="CV95" s="19">
        <v>0.24908704000000001</v>
      </c>
    </row>
    <row r="96" spans="1:100" s="13" customFormat="1" x14ac:dyDescent="0.35">
      <c r="A96" s="10">
        <v>6</v>
      </c>
      <c r="B96" s="35">
        <v>32.700000000000003</v>
      </c>
      <c r="C96" s="36">
        <v>0.6046861</v>
      </c>
      <c r="D96" s="35">
        <v>1</v>
      </c>
      <c r="E96" s="35">
        <v>9.8000000000000007</v>
      </c>
      <c r="F96" s="35">
        <v>2.6</v>
      </c>
      <c r="G96" s="35">
        <v>0.4</v>
      </c>
      <c r="H96" s="37">
        <v>1</v>
      </c>
      <c r="I96" s="35">
        <v>309.70000000000005</v>
      </c>
      <c r="J96" s="35">
        <v>354.1</v>
      </c>
      <c r="K96" s="61">
        <v>11</v>
      </c>
      <c r="L96" s="61">
        <v>3</v>
      </c>
      <c r="M96" s="61">
        <v>4</v>
      </c>
      <c r="N96" s="61">
        <v>1.8</v>
      </c>
      <c r="O96" s="62">
        <v>11</v>
      </c>
      <c r="P96" s="10">
        <v>1.8983192258604675</v>
      </c>
      <c r="Q96" s="10">
        <f t="shared" si="35"/>
        <v>-12.8</v>
      </c>
      <c r="R96" s="10">
        <f t="shared" si="36"/>
        <v>15.2</v>
      </c>
      <c r="S96" s="10">
        <v>5</v>
      </c>
      <c r="T96" s="10">
        <f t="shared" si="37"/>
        <v>1.8</v>
      </c>
      <c r="U96" s="10">
        <f t="shared" si="38"/>
        <v>3</v>
      </c>
      <c r="V96" s="10">
        <f t="shared" si="39"/>
        <v>4</v>
      </c>
      <c r="W96" s="10">
        <f t="shared" si="40"/>
        <v>2.2000000000000002</v>
      </c>
      <c r="X96" s="10">
        <f t="shared" si="41"/>
        <v>-11.9</v>
      </c>
      <c r="Y96" s="10">
        <f t="shared" si="55"/>
        <v>18.2</v>
      </c>
      <c r="Z96" s="10">
        <f t="shared" si="56"/>
        <v>9</v>
      </c>
      <c r="AA96" s="36">
        <f t="shared" si="42"/>
        <v>37</v>
      </c>
      <c r="AB96" s="10">
        <v>0.94287659999999995</v>
      </c>
      <c r="AC96" s="10">
        <v>9.7858210000000003</v>
      </c>
      <c r="AD96" s="10">
        <v>2.6541600000000001</v>
      </c>
      <c r="AE96" s="10">
        <v>0.37762990000000002</v>
      </c>
      <c r="AF96" s="39">
        <f t="shared" si="43"/>
        <v>9.6</v>
      </c>
      <c r="AG96" s="1">
        <f t="shared" si="44"/>
        <v>5.4</v>
      </c>
      <c r="AH96" s="35">
        <f t="shared" si="45"/>
        <v>1</v>
      </c>
      <c r="AI96" s="35">
        <f t="shared" si="45"/>
        <v>9.8000000000000007</v>
      </c>
      <c r="AJ96" s="35">
        <f t="shared" si="45"/>
        <v>2.6</v>
      </c>
      <c r="AK96" s="35">
        <f t="shared" si="45"/>
        <v>0.4</v>
      </c>
      <c r="AL96" s="37">
        <f t="shared" si="46"/>
        <v>1</v>
      </c>
      <c r="AM96" s="10">
        <v>36.606119999999997</v>
      </c>
      <c r="AN96" s="10">
        <v>81.006330000000005</v>
      </c>
      <c r="AO96" s="37" t="e">
        <f>ROUNDUP(#REF!/10,2)</f>
        <v>#REF!</v>
      </c>
      <c r="AP96" s="37" t="e">
        <f t="shared" si="47"/>
        <v>#REF!</v>
      </c>
      <c r="AQ96" s="37" t="s">
        <v>35</v>
      </c>
      <c r="AR96" s="37"/>
      <c r="AS96" s="37"/>
      <c r="AT96" s="37"/>
      <c r="AU96" s="10">
        <v>96.7</v>
      </c>
      <c r="AV96" s="10">
        <v>-42</v>
      </c>
      <c r="AW96" s="10">
        <v>42.5</v>
      </c>
      <c r="AX96" s="10">
        <v>44.1</v>
      </c>
      <c r="AY96" s="40">
        <f t="shared" si="48"/>
        <v>185109.9456441451</v>
      </c>
      <c r="AZ96" s="23">
        <f t="shared" si="49"/>
        <v>0</v>
      </c>
      <c r="BA96" s="10" t="e">
        <f>#REF!*AI96*AH96*AJ96*AS96</f>
        <v>#REF!</v>
      </c>
      <c r="BB96" s="10" t="e">
        <f t="shared" si="50"/>
        <v>#REF!</v>
      </c>
      <c r="BC96" s="10" t="e">
        <f>(1-#REF!)*AH96*AI96*AJ96</f>
        <v>#REF!</v>
      </c>
      <c r="BD96" s="41" t="e">
        <f>MROUND(#REF!,0.1)/5</f>
        <v>#REF!</v>
      </c>
      <c r="BE96" s="38">
        <v>0</v>
      </c>
      <c r="BF96" s="42" t="e">
        <f t="shared" si="51"/>
        <v>#REF!</v>
      </c>
      <c r="BG96" s="43">
        <f t="shared" si="52"/>
        <v>2.6</v>
      </c>
      <c r="BH96" s="43">
        <f t="shared" si="53"/>
        <v>1</v>
      </c>
      <c r="BI96" s="43" t="e">
        <f>CEILING((1-#REF!)*AJ96,0.2)</f>
        <v>#REF!</v>
      </c>
      <c r="BJ96" s="44" t="e">
        <f t="shared" si="54"/>
        <v>#REF!</v>
      </c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38">
        <v>6</v>
      </c>
      <c r="BV96" s="19">
        <v>0.19141938999999999</v>
      </c>
      <c r="BW96" s="19">
        <v>0.19337434000000001</v>
      </c>
      <c r="BX96" s="19">
        <v>0.25731489000000002</v>
      </c>
      <c r="BY96" s="19">
        <v>0.24174184000000001</v>
      </c>
      <c r="BZ96" s="19">
        <v>0.29056701000000001</v>
      </c>
      <c r="CA96" s="19">
        <v>0.22729068999999999</v>
      </c>
      <c r="CB96" s="19">
        <v>0.15771013</v>
      </c>
      <c r="CC96" s="19">
        <v>0.22133958000000001</v>
      </c>
      <c r="CD96" s="19">
        <v>0.23183039</v>
      </c>
      <c r="CE96" s="19">
        <v>1.6103445999999999</v>
      </c>
      <c r="CF96" s="19">
        <v>1.5786705000000001</v>
      </c>
      <c r="CG96" s="19">
        <v>1.4664881000000001</v>
      </c>
      <c r="CH96" s="19">
        <v>1.6344445000000001</v>
      </c>
      <c r="CI96" s="19">
        <v>1.6049891000000001</v>
      </c>
      <c r="CJ96" s="19">
        <v>1.4799194</v>
      </c>
      <c r="CK96" s="19">
        <v>1.3149571</v>
      </c>
      <c r="CL96" s="19">
        <v>1.2954682</v>
      </c>
      <c r="CM96" s="19">
        <v>1.2124239000000001</v>
      </c>
      <c r="CN96" s="19">
        <v>0.81493663999999999</v>
      </c>
      <c r="CO96" s="19">
        <v>0.80968666</v>
      </c>
      <c r="CP96" s="19">
        <v>0.74481469</v>
      </c>
      <c r="CQ96" s="19">
        <v>0.59126818000000003</v>
      </c>
      <c r="CR96" s="19">
        <v>0.48231626</v>
      </c>
      <c r="CS96" s="19">
        <v>0.48677206000000001</v>
      </c>
      <c r="CT96" s="19">
        <v>0.48644438000000001</v>
      </c>
      <c r="CU96" s="19">
        <v>0.48297274000000001</v>
      </c>
      <c r="CV96" s="19">
        <v>0.47225609000000002</v>
      </c>
    </row>
    <row r="97" spans="1:100" s="13" customFormat="1" x14ac:dyDescent="0.35">
      <c r="A97" s="10">
        <v>285</v>
      </c>
      <c r="B97" s="35">
        <v>32.4</v>
      </c>
      <c r="C97" s="36">
        <v>0.41130159999999999</v>
      </c>
      <c r="D97" s="35">
        <v>1.6</v>
      </c>
      <c r="E97" s="35">
        <v>3.6</v>
      </c>
      <c r="F97" s="35">
        <v>2.4000000000000004</v>
      </c>
      <c r="G97" s="35">
        <v>0.2</v>
      </c>
      <c r="H97" s="37">
        <v>1.4000000000000001</v>
      </c>
      <c r="I97" s="35">
        <v>417.70000000000005</v>
      </c>
      <c r="J97" s="35">
        <v>296.90000000000003</v>
      </c>
      <c r="K97" s="61">
        <v>10</v>
      </c>
      <c r="L97" s="61">
        <v>3</v>
      </c>
      <c r="M97" s="61">
        <v>12</v>
      </c>
      <c r="N97" s="61">
        <v>0.60000000000000009</v>
      </c>
      <c r="O97" s="62">
        <v>14</v>
      </c>
      <c r="P97" s="10">
        <v>0.69470589177611064</v>
      </c>
      <c r="Q97" s="10">
        <f t="shared" si="35"/>
        <v>-10.6</v>
      </c>
      <c r="R97" s="10">
        <f t="shared" si="36"/>
        <v>15.4</v>
      </c>
      <c r="S97" s="10">
        <v>5</v>
      </c>
      <c r="T97" s="10">
        <f t="shared" si="37"/>
        <v>0.60000000000000009</v>
      </c>
      <c r="U97" s="10">
        <f t="shared" si="38"/>
        <v>3</v>
      </c>
      <c r="V97" s="10">
        <f t="shared" si="39"/>
        <v>12</v>
      </c>
      <c r="W97" s="10">
        <f t="shared" si="40"/>
        <v>2.4000000000000004</v>
      </c>
      <c r="X97" s="10">
        <f t="shared" si="41"/>
        <v>-10.3</v>
      </c>
      <c r="Y97" s="10">
        <f t="shared" si="55"/>
        <v>18.399999999999999</v>
      </c>
      <c r="Z97" s="10">
        <f t="shared" si="56"/>
        <v>17</v>
      </c>
      <c r="AA97" s="36">
        <f t="shared" si="42"/>
        <v>145</v>
      </c>
      <c r="AB97" s="10">
        <v>1.5849599999999999</v>
      </c>
      <c r="AC97" s="10">
        <v>3.6996150000000001</v>
      </c>
      <c r="AD97" s="10">
        <v>2.4113850000000001</v>
      </c>
      <c r="AE97" s="10">
        <v>0.22195229999999999</v>
      </c>
      <c r="AF97" s="39">
        <f t="shared" si="43"/>
        <v>12.7</v>
      </c>
      <c r="AG97" s="1">
        <f t="shared" si="44"/>
        <v>5.2</v>
      </c>
      <c r="AH97" s="35">
        <f t="shared" si="45"/>
        <v>1.6</v>
      </c>
      <c r="AI97" s="35">
        <f t="shared" si="45"/>
        <v>3.6</v>
      </c>
      <c r="AJ97" s="35">
        <f t="shared" si="45"/>
        <v>2.4000000000000004</v>
      </c>
      <c r="AK97" s="35">
        <f t="shared" si="45"/>
        <v>0.2</v>
      </c>
      <c r="AL97" s="37">
        <f t="shared" si="46"/>
        <v>1.4000000000000001</v>
      </c>
      <c r="AM97" s="10">
        <v>144.68790000000001</v>
      </c>
      <c r="AN97" s="10">
        <v>23.85652</v>
      </c>
      <c r="AO97" s="37" t="e">
        <f>ROUNDUP(#REF!/10,2)</f>
        <v>#REF!</v>
      </c>
      <c r="AP97" s="37" t="e">
        <f t="shared" si="47"/>
        <v>#REF!</v>
      </c>
      <c r="AQ97" s="37" t="s">
        <v>35</v>
      </c>
      <c r="AR97" s="37"/>
      <c r="AS97" s="37"/>
      <c r="AT97" s="37"/>
      <c r="AU97" s="10">
        <v>96.7</v>
      </c>
      <c r="AV97" s="10">
        <v>-42</v>
      </c>
      <c r="AW97" s="10">
        <v>42.5</v>
      </c>
      <c r="AX97" s="10">
        <v>44.1</v>
      </c>
      <c r="AY97" s="40">
        <f t="shared" si="48"/>
        <v>333244.4276685373</v>
      </c>
      <c r="AZ97" s="23">
        <f t="shared" si="49"/>
        <v>0</v>
      </c>
      <c r="BA97" s="10" t="e">
        <f>#REF!*AI97*AH97*AJ97*AS97</f>
        <v>#REF!</v>
      </c>
      <c r="BB97" s="10" t="e">
        <f t="shared" si="50"/>
        <v>#REF!</v>
      </c>
      <c r="BC97" s="10" t="e">
        <f>(1-#REF!)*AH97*AI97*AJ97</f>
        <v>#REF!</v>
      </c>
      <c r="BD97" s="41" t="e">
        <f>MROUND(#REF!,0.1)/5</f>
        <v>#REF!</v>
      </c>
      <c r="BE97" s="38">
        <v>0</v>
      </c>
      <c r="BF97" s="42" t="e">
        <f t="shared" si="51"/>
        <v>#REF!</v>
      </c>
      <c r="BG97" s="43">
        <f t="shared" si="52"/>
        <v>2.4000000000000004</v>
      </c>
      <c r="BH97" s="43">
        <f t="shared" si="53"/>
        <v>1.4000000000000001</v>
      </c>
      <c r="BI97" s="43" t="e">
        <f>CEILING((1-#REF!)*AJ97,0.2)</f>
        <v>#REF!</v>
      </c>
      <c r="BJ97" s="44" t="e">
        <f t="shared" si="54"/>
        <v>#REF!</v>
      </c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38">
        <v>285</v>
      </c>
      <c r="BV97" s="19">
        <v>0.23779032</v>
      </c>
      <c r="BW97" s="19">
        <v>0.24576045999999999</v>
      </c>
      <c r="BX97" s="19">
        <v>0.20081510999999999</v>
      </c>
      <c r="BY97" s="19">
        <v>0.24209802999999999</v>
      </c>
      <c r="BZ97" s="19">
        <v>0.24459358</v>
      </c>
      <c r="CA97" s="19">
        <v>0.24923103999999999</v>
      </c>
      <c r="CB97" s="19">
        <v>0.21306027</v>
      </c>
      <c r="CC97" s="19">
        <v>0.22170301000000001</v>
      </c>
      <c r="CD97" s="19">
        <v>0.23281737</v>
      </c>
      <c r="CE97" s="19">
        <v>1.7334456</v>
      </c>
      <c r="CF97" s="19">
        <v>1.3646636000000001</v>
      </c>
      <c r="CG97" s="19">
        <v>0.76016992000000005</v>
      </c>
      <c r="CH97" s="19">
        <v>1.8523394</v>
      </c>
      <c r="CI97" s="19">
        <v>1.5552250000000001</v>
      </c>
      <c r="CJ97" s="19">
        <v>0.94971101999999996</v>
      </c>
      <c r="CK97" s="19">
        <v>1.5977855999999999</v>
      </c>
      <c r="CL97" s="19">
        <v>1.4314623</v>
      </c>
      <c r="CM97" s="19">
        <v>0.88672233</v>
      </c>
      <c r="CN97" s="19">
        <v>1.0351262000000001</v>
      </c>
      <c r="CO97" s="19">
        <v>0.88957185000000005</v>
      </c>
      <c r="CP97" s="19">
        <v>0.53827882000000005</v>
      </c>
      <c r="CQ97" s="19">
        <v>0.32544564999999998</v>
      </c>
      <c r="CR97" s="19">
        <v>0.27583965999999999</v>
      </c>
      <c r="CS97" s="19">
        <v>0.32619837000000002</v>
      </c>
      <c r="CT97" s="19">
        <v>0.47712195000000002</v>
      </c>
      <c r="CU97" s="19">
        <v>0.48062666999999998</v>
      </c>
      <c r="CV97" s="19">
        <v>0.38479312999999998</v>
      </c>
    </row>
    <row r="98" spans="1:100" s="13" customFormat="1" x14ac:dyDescent="0.35">
      <c r="A98" s="10">
        <v>200</v>
      </c>
      <c r="B98" s="35">
        <v>28.400000000000002</v>
      </c>
      <c r="C98" s="36">
        <v>0.52321669999999998</v>
      </c>
      <c r="D98" s="35">
        <v>1.8</v>
      </c>
      <c r="E98" s="35">
        <v>7.8000000000000007</v>
      </c>
      <c r="F98" s="35">
        <v>2</v>
      </c>
      <c r="G98" s="35">
        <v>0.2</v>
      </c>
      <c r="H98" s="37">
        <v>1</v>
      </c>
      <c r="I98" s="35">
        <v>381.3</v>
      </c>
      <c r="J98" s="35">
        <v>312.20000000000005</v>
      </c>
      <c r="K98" s="61">
        <v>13</v>
      </c>
      <c r="L98" s="61">
        <v>5</v>
      </c>
      <c r="M98" s="61">
        <v>16</v>
      </c>
      <c r="N98" s="61">
        <v>1.8</v>
      </c>
      <c r="O98" s="62">
        <v>20</v>
      </c>
      <c r="P98" s="10">
        <v>1.7428298214361155</v>
      </c>
      <c r="Q98" s="10">
        <f t="shared" ref="Q98:Q129" si="57">-K98-N98</f>
        <v>-14.8</v>
      </c>
      <c r="R98" s="10">
        <f t="shared" ref="R98:R129" si="58">14.5-L98/2+W98</f>
        <v>16.8</v>
      </c>
      <c r="S98" s="10">
        <v>5</v>
      </c>
      <c r="T98" s="10">
        <f t="shared" ref="T98:T129" si="59">N98</f>
        <v>1.8</v>
      </c>
      <c r="U98" s="10">
        <f t="shared" ref="U98:U129" si="60">L98</f>
        <v>5</v>
      </c>
      <c r="V98" s="10">
        <f t="shared" ref="V98:V129" si="61">M98</f>
        <v>16</v>
      </c>
      <c r="W98" s="10">
        <f t="shared" ref="W98:W129" si="62">MROUND(K98*TAN(RADIANS(O98)),0.2)</f>
        <v>4.8000000000000007</v>
      </c>
      <c r="X98" s="10">
        <f t="shared" ref="X98:X129" si="63">(Q98-K98)/2</f>
        <v>-13.9</v>
      </c>
      <c r="Y98" s="10">
        <f t="shared" si="55"/>
        <v>21.8</v>
      </c>
      <c r="Z98" s="10">
        <f t="shared" si="56"/>
        <v>21</v>
      </c>
      <c r="AA98" s="36">
        <f t="shared" si="42"/>
        <v>108</v>
      </c>
      <c r="AB98" s="10">
        <v>1.8294969999999999</v>
      </c>
      <c r="AC98" s="10">
        <v>7.7273009999999998</v>
      </c>
      <c r="AD98" s="10">
        <v>1.9562729999999999</v>
      </c>
      <c r="AE98" s="10">
        <v>0.25596920000000001</v>
      </c>
      <c r="AF98" s="39">
        <f t="shared" si="43"/>
        <v>10.6</v>
      </c>
      <c r="AG98" s="1">
        <f t="shared" si="44"/>
        <v>5.2</v>
      </c>
      <c r="AH98" s="35">
        <f t="shared" si="45"/>
        <v>1.8</v>
      </c>
      <c r="AI98" s="35">
        <f t="shared" si="45"/>
        <v>7.8000000000000007</v>
      </c>
      <c r="AJ98" s="35">
        <f t="shared" si="45"/>
        <v>2</v>
      </c>
      <c r="AK98" s="35">
        <f t="shared" si="45"/>
        <v>0.2</v>
      </c>
      <c r="AL98" s="37">
        <f t="shared" ref="AL98:AL129" si="64">IF(BE98&gt;0,CEILING((1-C98)*AJ98,0.2),IF(MROUND((1-C98)*AJ98,0.2)&lt;0.2,MROUND((1-C98)*AJ98,0.2)+0.2, MROUND((1-C98)*AJ98,0.2)))</f>
        <v>1</v>
      </c>
      <c r="AM98" s="10">
        <v>108.2132</v>
      </c>
      <c r="AN98" s="10">
        <v>39.188110000000002</v>
      </c>
      <c r="AO98" s="37" t="e">
        <f>ROUNDUP(#REF!/10,2)</f>
        <v>#REF!</v>
      </c>
      <c r="AP98" s="37" t="e">
        <f t="shared" si="47"/>
        <v>#REF!</v>
      </c>
      <c r="AQ98" s="37" t="s">
        <v>35</v>
      </c>
      <c r="AR98" s="37"/>
      <c r="AS98" s="37"/>
      <c r="AT98" s="37"/>
      <c r="AU98" s="10">
        <v>96.7</v>
      </c>
      <c r="AV98" s="10">
        <v>-42</v>
      </c>
      <c r="AW98" s="10">
        <v>42.5</v>
      </c>
      <c r="AX98" s="10">
        <v>44.1</v>
      </c>
      <c r="AY98" s="40">
        <f t="shared" ref="AY98:AY129" si="65">((1.092*8.3144*(AV98+273)*(LN(AW98)-1.013)/(0.93-(AV98+273)/(AU98+273)))*((AU98-AN98)/(AU98-AV98))^0.383)*1000/AX98</f>
        <v>304406.86306622211</v>
      </c>
      <c r="AZ98" s="23">
        <f t="shared" ref="AZ98:AZ129" si="66">1-EXP(-2.63*(AR98/AY98)*(AU98-AV98)*(1-((AU98-AN98)/(AU98-AV98))^0.38))</f>
        <v>0</v>
      </c>
      <c r="BA98" s="10" t="e">
        <f>#REF!*AI98*AH98*AJ98*AS98</f>
        <v>#REF!</v>
      </c>
      <c r="BB98" s="10" t="e">
        <f t="shared" si="50"/>
        <v>#REF!</v>
      </c>
      <c r="BC98" s="10" t="e">
        <f>(1-#REF!)*AH98*AI98*AJ98</f>
        <v>#REF!</v>
      </c>
      <c r="BD98" s="41" t="e">
        <f>MROUND(#REF!,0.1)/5</f>
        <v>#REF!</v>
      </c>
      <c r="BE98" s="38">
        <v>0</v>
      </c>
      <c r="BF98" s="42" t="e">
        <f t="shared" si="51"/>
        <v>#REF!</v>
      </c>
      <c r="BG98" s="43">
        <f t="shared" si="52"/>
        <v>2</v>
      </c>
      <c r="BH98" s="43">
        <f t="shared" si="53"/>
        <v>1</v>
      </c>
      <c r="BI98" s="43" t="e">
        <f>CEILING((1-#REF!)*AJ98,0.2)</f>
        <v>#REF!</v>
      </c>
      <c r="BJ98" s="44" t="e">
        <f t="shared" si="54"/>
        <v>#REF!</v>
      </c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38">
        <v>200</v>
      </c>
      <c r="BV98" s="19">
        <v>0.16178999999999999</v>
      </c>
      <c r="BW98" s="19">
        <v>0.16682424000000001</v>
      </c>
      <c r="BX98" s="19">
        <v>0.13382342</v>
      </c>
      <c r="BY98" s="19">
        <v>0.11825933</v>
      </c>
      <c r="BZ98" s="19">
        <v>0.11665604</v>
      </c>
      <c r="CA98" s="19">
        <v>0.11230292</v>
      </c>
      <c r="CB98" s="19">
        <v>9.6236788000000004E-2</v>
      </c>
      <c r="CC98" s="19">
        <v>0.10096405</v>
      </c>
      <c r="CD98" s="19">
        <v>0.12421852</v>
      </c>
      <c r="CE98" s="19">
        <v>1.0325371999999999</v>
      </c>
      <c r="CF98" s="19">
        <v>0.88748139000000004</v>
      </c>
      <c r="CG98" s="19">
        <v>0.22873742999999999</v>
      </c>
      <c r="CH98" s="19">
        <v>1.0134114000000001</v>
      </c>
      <c r="CI98" s="19">
        <v>0.95348334000000001</v>
      </c>
      <c r="CJ98" s="19">
        <v>0.27379355</v>
      </c>
      <c r="CK98" s="19">
        <v>0.7923038</v>
      </c>
      <c r="CL98" s="19">
        <v>0.80174290999999998</v>
      </c>
      <c r="CM98" s="19">
        <v>0.21980704000000001</v>
      </c>
      <c r="CN98" s="19">
        <v>0.62120341999999995</v>
      </c>
      <c r="CO98" s="19">
        <v>0.56741863000000003</v>
      </c>
      <c r="CP98" s="19">
        <v>0.20522465000000001</v>
      </c>
      <c r="CQ98" s="19">
        <v>0.21920137000000001</v>
      </c>
      <c r="CR98" s="19">
        <v>0.18493865000000001</v>
      </c>
      <c r="CS98" s="19">
        <v>0.20499596</v>
      </c>
      <c r="CT98" s="19">
        <v>0.26320835999999997</v>
      </c>
      <c r="CU98" s="19">
        <v>0.27059701000000003</v>
      </c>
      <c r="CV98" s="19">
        <v>0.19206917000000001</v>
      </c>
    </row>
    <row r="99" spans="1:100" s="13" customFormat="1" x14ac:dyDescent="0.35">
      <c r="A99" s="10">
        <v>453</v>
      </c>
      <c r="B99" s="35">
        <v>37</v>
      </c>
      <c r="C99" s="36">
        <v>0.76970369999999999</v>
      </c>
      <c r="D99" s="35">
        <v>0.4</v>
      </c>
      <c r="E99" s="35">
        <v>7</v>
      </c>
      <c r="F99" s="35">
        <v>2.8000000000000003</v>
      </c>
      <c r="G99" s="35">
        <v>0.8</v>
      </c>
      <c r="H99" s="37">
        <v>0.8</v>
      </c>
      <c r="I99" s="35">
        <v>332.6</v>
      </c>
      <c r="J99" s="35">
        <v>365.8</v>
      </c>
      <c r="K99" s="61">
        <v>10</v>
      </c>
      <c r="L99" s="61">
        <v>17</v>
      </c>
      <c r="M99" s="61">
        <v>13</v>
      </c>
      <c r="N99" s="61">
        <v>2.8000000000000003</v>
      </c>
      <c r="O99" s="62">
        <v>13</v>
      </c>
      <c r="P99" s="10">
        <v>2.7020321264069675</v>
      </c>
      <c r="Q99" s="10">
        <f t="shared" si="57"/>
        <v>-12.8</v>
      </c>
      <c r="R99" s="10">
        <f t="shared" si="58"/>
        <v>8.4</v>
      </c>
      <c r="S99" s="10">
        <v>5</v>
      </c>
      <c r="T99" s="10">
        <f t="shared" si="59"/>
        <v>2.8000000000000003</v>
      </c>
      <c r="U99" s="10">
        <f t="shared" si="60"/>
        <v>17</v>
      </c>
      <c r="V99" s="10">
        <f t="shared" si="61"/>
        <v>13</v>
      </c>
      <c r="W99" s="10">
        <f t="shared" si="62"/>
        <v>2.4000000000000004</v>
      </c>
      <c r="X99" s="10">
        <f t="shared" si="63"/>
        <v>-11.4</v>
      </c>
      <c r="Y99" s="10">
        <f t="shared" si="55"/>
        <v>25.4</v>
      </c>
      <c r="Z99" s="10">
        <f t="shared" si="56"/>
        <v>18</v>
      </c>
      <c r="AA99" s="36">
        <f t="shared" si="42"/>
        <v>60</v>
      </c>
      <c r="AB99" s="10">
        <v>0.40154430000000002</v>
      </c>
      <c r="AC99" s="10">
        <v>6.9920260000000001</v>
      </c>
      <c r="AD99" s="10">
        <v>2.8704550000000002</v>
      </c>
      <c r="AE99" s="10">
        <v>0.75124619999999998</v>
      </c>
      <c r="AF99" s="39">
        <f t="shared" si="43"/>
        <v>11</v>
      </c>
      <c r="AG99" s="1">
        <f t="shared" si="44"/>
        <v>5.8</v>
      </c>
      <c r="AH99" s="35">
        <f t="shared" si="45"/>
        <v>0.4</v>
      </c>
      <c r="AI99" s="35">
        <f t="shared" si="45"/>
        <v>7</v>
      </c>
      <c r="AJ99" s="35">
        <f t="shared" si="45"/>
        <v>2.8000000000000003</v>
      </c>
      <c r="AK99" s="35">
        <f t="shared" si="45"/>
        <v>0.8</v>
      </c>
      <c r="AL99" s="37">
        <f t="shared" si="64"/>
        <v>0.8</v>
      </c>
      <c r="AM99" s="10">
        <v>59.518970000000003</v>
      </c>
      <c r="AN99" s="10">
        <v>92.760360000000006</v>
      </c>
      <c r="AO99" s="37" t="e">
        <f>ROUNDUP(#REF!/10,2)</f>
        <v>#REF!</v>
      </c>
      <c r="AP99" s="37" t="e">
        <f t="shared" si="47"/>
        <v>#REF!</v>
      </c>
      <c r="AQ99" s="37" t="s">
        <v>34</v>
      </c>
      <c r="AR99" s="37">
        <v>6987.4</v>
      </c>
      <c r="AS99" s="37">
        <v>334.29</v>
      </c>
      <c r="AT99" s="37">
        <v>14.92</v>
      </c>
      <c r="AU99" s="10">
        <v>96.7</v>
      </c>
      <c r="AV99" s="10">
        <v>-42</v>
      </c>
      <c r="AW99" s="10">
        <v>42.5</v>
      </c>
      <c r="AX99" s="10">
        <v>44.1</v>
      </c>
      <c r="AY99" s="40">
        <f t="shared" si="65"/>
        <v>109025.25666244324</v>
      </c>
      <c r="AZ99" s="23">
        <f t="shared" si="66"/>
        <v>0.99999997046736333</v>
      </c>
      <c r="BA99" s="10" t="e">
        <f>#REF!*AI99*AH99*AJ99*AS99</f>
        <v>#REF!</v>
      </c>
      <c r="BB99" s="10" t="e">
        <f t="shared" si="50"/>
        <v>#REF!</v>
      </c>
      <c r="BC99" s="10" t="e">
        <f>(1-#REF!)*AH99*AI99*AJ99</f>
        <v>#REF!</v>
      </c>
      <c r="BD99" s="41" t="e">
        <f>MROUND(#REF!,0.1)/5</f>
        <v>#REF!</v>
      </c>
      <c r="BE99" s="38">
        <v>29.5</v>
      </c>
      <c r="BF99" s="42" t="e">
        <f t="shared" si="51"/>
        <v>#REF!</v>
      </c>
      <c r="BG99" s="43">
        <f t="shared" si="52"/>
        <v>2.8000000000000003</v>
      </c>
      <c r="BH99" s="43">
        <f t="shared" si="53"/>
        <v>0.8</v>
      </c>
      <c r="BI99" s="43" t="e">
        <f>CEILING((1-#REF!)*AJ99,0.2)</f>
        <v>#REF!</v>
      </c>
      <c r="BJ99" s="44" t="e">
        <f t="shared" si="54"/>
        <v>#REF!</v>
      </c>
      <c r="BK99" s="45">
        <v>0.1526911323013804</v>
      </c>
      <c r="BL99" s="10">
        <f>(BK99+AH99)*(BK99+AI99)*((1/3)*BK99+AJ99)</f>
        <v>11.270248759321181</v>
      </c>
      <c r="BM99" s="46">
        <f>MROUND((BK99+AH99),0.2)</f>
        <v>0.60000000000000009</v>
      </c>
      <c r="BN99" s="46">
        <f>MROUND((BK99+AI99),0.2)</f>
        <v>7.2</v>
      </c>
      <c r="BO99" s="46" t="e">
        <f>IF(MROUND(((1/3)*BK99+BG99),0.2)*BN99*BM99/BJ99&gt;1.05,MROUND(((1/3)*BK99+BG99),0.2)-0.2,MROUND(((1/3)*BK99+BG99),0.2))</f>
        <v>#REF!</v>
      </c>
      <c r="BP99" s="45" t="e">
        <f>BM99*BN99*BO99</f>
        <v>#REF!</v>
      </c>
      <c r="BQ99" s="10" t="e">
        <f>IF(BI99&lt;BO99,TRUE, FALSE)</f>
        <v>#REF!</v>
      </c>
      <c r="BR99" s="45" t="e">
        <f>IF(BC99&lt;BI99*BM99*BN99,TRUE, FALSE)</f>
        <v>#REF!</v>
      </c>
      <c r="BS99" s="10">
        <f>AA99</f>
        <v>60</v>
      </c>
      <c r="BT99" s="44" t="e">
        <f>BB99/BC99</f>
        <v>#REF!</v>
      </c>
      <c r="BU99" s="38">
        <v>453</v>
      </c>
      <c r="BV99" s="19">
        <v>0.13669365999999999</v>
      </c>
      <c r="BW99" s="19">
        <v>0.14189893000000001</v>
      </c>
      <c r="BX99" s="19">
        <v>0.12504673999999999</v>
      </c>
      <c r="BY99" s="19">
        <v>4.9470688999999998E-2</v>
      </c>
      <c r="BZ99" s="19">
        <v>4.8973612E-2</v>
      </c>
      <c r="CA99" s="19">
        <v>3.5131913000000001E-2</v>
      </c>
      <c r="CB99" s="19">
        <v>2.9701762E-2</v>
      </c>
      <c r="CC99" s="19">
        <v>2.9585225999999999E-2</v>
      </c>
      <c r="CD99" s="19">
        <v>4.7403782999999998E-2</v>
      </c>
      <c r="CE99" s="19">
        <v>0.84450327999999997</v>
      </c>
      <c r="CF99" s="19">
        <v>0.62846816000000005</v>
      </c>
      <c r="CG99" s="19">
        <v>0.18942358000000001</v>
      </c>
      <c r="CH99" s="19">
        <v>1.3189648</v>
      </c>
      <c r="CI99" s="19">
        <v>0.92117769000000005</v>
      </c>
      <c r="CJ99" s="19">
        <v>0.26503626000000002</v>
      </c>
      <c r="CK99" s="19">
        <v>0.29103934999999997</v>
      </c>
      <c r="CL99" s="19">
        <v>0.26153367999999999</v>
      </c>
      <c r="CM99" s="19">
        <v>0.15306617</v>
      </c>
      <c r="CN99" s="19">
        <v>0.43401515000000002</v>
      </c>
      <c r="CO99" s="19">
        <v>0.39256802000000002</v>
      </c>
      <c r="CP99" s="19">
        <v>0.21907081</v>
      </c>
      <c r="CQ99" s="19">
        <v>0.15610389</v>
      </c>
      <c r="CR99" s="19">
        <v>0.10839632</v>
      </c>
      <c r="CS99" s="19">
        <v>8.8883563999999998E-2</v>
      </c>
      <c r="CT99" s="19">
        <v>9.4474055000000001E-2</v>
      </c>
      <c r="CU99" s="19">
        <v>9.1523059000000004E-2</v>
      </c>
      <c r="CV99" s="19">
        <v>7.9607873999999995E-2</v>
      </c>
    </row>
    <row r="100" spans="1:100" s="14" customFormat="1" x14ac:dyDescent="0.35">
      <c r="A100" s="10">
        <v>258</v>
      </c>
      <c r="B100" s="35">
        <v>31.700000000000003</v>
      </c>
      <c r="C100" s="36">
        <v>0.51027690000000003</v>
      </c>
      <c r="D100" s="35">
        <v>2.8000000000000003</v>
      </c>
      <c r="E100" s="35">
        <v>5</v>
      </c>
      <c r="F100" s="35">
        <v>2</v>
      </c>
      <c r="G100" s="35">
        <v>1.2000000000000002</v>
      </c>
      <c r="H100" s="37">
        <v>1</v>
      </c>
      <c r="I100" s="35">
        <v>353.40000000000003</v>
      </c>
      <c r="J100" s="35">
        <v>342.5</v>
      </c>
      <c r="K100" s="61">
        <v>17</v>
      </c>
      <c r="L100" s="61">
        <v>5</v>
      </c>
      <c r="M100" s="61">
        <v>11</v>
      </c>
      <c r="N100" s="61">
        <v>0.60000000000000009</v>
      </c>
      <c r="O100" s="62">
        <v>14</v>
      </c>
      <c r="P100" s="10">
        <v>0.53285939320679221</v>
      </c>
      <c r="Q100" s="10">
        <f t="shared" si="57"/>
        <v>-17.600000000000001</v>
      </c>
      <c r="R100" s="10">
        <f t="shared" si="58"/>
        <v>16.2</v>
      </c>
      <c r="S100" s="10">
        <v>5</v>
      </c>
      <c r="T100" s="10">
        <f t="shared" si="59"/>
        <v>0.60000000000000009</v>
      </c>
      <c r="U100" s="10">
        <f t="shared" si="60"/>
        <v>5</v>
      </c>
      <c r="V100" s="10">
        <f t="shared" si="61"/>
        <v>11</v>
      </c>
      <c r="W100" s="10">
        <f t="shared" si="62"/>
        <v>4.2</v>
      </c>
      <c r="X100" s="10">
        <f t="shared" si="63"/>
        <v>-17.3</v>
      </c>
      <c r="Y100" s="10">
        <f t="shared" si="55"/>
        <v>21.2</v>
      </c>
      <c r="Z100" s="10">
        <f t="shared" si="56"/>
        <v>16</v>
      </c>
      <c r="AA100" s="36">
        <f t="shared" si="42"/>
        <v>80</v>
      </c>
      <c r="AB100" s="10">
        <v>2.8321969999999999</v>
      </c>
      <c r="AC100" s="10">
        <v>4.9897830000000001</v>
      </c>
      <c r="AD100" s="10">
        <v>2.0879159999999999</v>
      </c>
      <c r="AE100" s="10">
        <v>1.1389370000000001</v>
      </c>
      <c r="AF100" s="39">
        <f t="shared" si="43"/>
        <v>12</v>
      </c>
      <c r="AG100" s="1">
        <f t="shared" si="44"/>
        <v>6.2</v>
      </c>
      <c r="AH100" s="35">
        <f t="shared" si="45"/>
        <v>2.8000000000000003</v>
      </c>
      <c r="AI100" s="35">
        <f t="shared" si="45"/>
        <v>5</v>
      </c>
      <c r="AJ100" s="35">
        <f t="shared" si="45"/>
        <v>2</v>
      </c>
      <c r="AK100" s="35">
        <f t="shared" si="45"/>
        <v>1.2000000000000002</v>
      </c>
      <c r="AL100" s="37">
        <f t="shared" si="64"/>
        <v>1</v>
      </c>
      <c r="AM100" s="10">
        <v>80.395210000000006</v>
      </c>
      <c r="AN100" s="10">
        <v>69.496960000000001</v>
      </c>
      <c r="AO100" s="37" t="e">
        <f>ROUNDUP(#REF!/10,2)</f>
        <v>#REF!</v>
      </c>
      <c r="AP100" s="37" t="e">
        <f t="shared" si="47"/>
        <v>#REF!</v>
      </c>
      <c r="AQ100" s="37" t="s">
        <v>35</v>
      </c>
      <c r="AR100" s="37"/>
      <c r="AS100" s="37"/>
      <c r="AT100" s="37"/>
      <c r="AU100" s="10">
        <v>96.7</v>
      </c>
      <c r="AV100" s="10">
        <v>-42</v>
      </c>
      <c r="AW100" s="10">
        <v>42.5</v>
      </c>
      <c r="AX100" s="10">
        <v>44.1</v>
      </c>
      <c r="AY100" s="40">
        <f t="shared" si="65"/>
        <v>228520.80388707959</v>
      </c>
      <c r="AZ100" s="23">
        <f t="shared" si="66"/>
        <v>0</v>
      </c>
      <c r="BA100" s="10" t="e">
        <f>#REF!*AI100*AH100*AJ100*AS100</f>
        <v>#REF!</v>
      </c>
      <c r="BB100" s="10" t="e">
        <f t="shared" si="50"/>
        <v>#REF!</v>
      </c>
      <c r="BC100" s="10" t="e">
        <f>(1-#REF!)*AH100*AI100*AJ100</f>
        <v>#REF!</v>
      </c>
      <c r="BD100" s="41" t="e">
        <f>MROUND(#REF!,0.1)/5</f>
        <v>#REF!</v>
      </c>
      <c r="BE100" s="38">
        <v>0</v>
      </c>
      <c r="BF100" s="42" t="e">
        <f t="shared" si="51"/>
        <v>#REF!</v>
      </c>
      <c r="BG100" s="43">
        <f t="shared" si="52"/>
        <v>2</v>
      </c>
      <c r="BH100" s="43">
        <f t="shared" si="53"/>
        <v>1</v>
      </c>
      <c r="BI100" s="43" t="e">
        <f>CEILING((1-#REF!)*AJ100,0.2)</f>
        <v>#REF!</v>
      </c>
      <c r="BJ100" s="44" t="e">
        <f t="shared" si="54"/>
        <v>#REF!</v>
      </c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38">
        <v>258</v>
      </c>
      <c r="BV100" s="19">
        <v>0.10945065</v>
      </c>
      <c r="BW100" s="19">
        <v>0.11145516</v>
      </c>
      <c r="BX100" s="19">
        <v>0.13777594000000001</v>
      </c>
      <c r="BY100" s="19">
        <v>9.803386E-2</v>
      </c>
      <c r="BZ100" s="19">
        <v>9.9820800000000001E-2</v>
      </c>
      <c r="CA100" s="19">
        <v>9.3716800000000003E-2</v>
      </c>
      <c r="CB100" s="19">
        <v>7.8102365000000007E-2</v>
      </c>
      <c r="CC100" s="19">
        <v>7.9856165000000007E-2</v>
      </c>
      <c r="CD100" s="19">
        <v>0.14063802</v>
      </c>
      <c r="CE100" s="19">
        <v>0.54248892999999998</v>
      </c>
      <c r="CF100" s="19">
        <v>0.52892589999999995</v>
      </c>
      <c r="CG100" s="19">
        <v>0.46015191</v>
      </c>
      <c r="CH100" s="19">
        <v>0.60978310999999996</v>
      </c>
      <c r="CI100" s="19">
        <v>0.59895699999999996</v>
      </c>
      <c r="CJ100" s="19">
        <v>0.52945721000000001</v>
      </c>
      <c r="CK100" s="19">
        <v>0.55129223999999999</v>
      </c>
      <c r="CL100" s="19">
        <v>0.54827499000000002</v>
      </c>
      <c r="CM100" s="19">
        <v>0.4950504</v>
      </c>
      <c r="CN100" s="19">
        <v>0.33831381999999999</v>
      </c>
      <c r="CO100" s="19">
        <v>0.33482632000000001</v>
      </c>
      <c r="CP100" s="19">
        <v>0.29693195</v>
      </c>
      <c r="CQ100" s="19">
        <v>0.2331966</v>
      </c>
      <c r="CR100" s="19">
        <v>0.21768762</v>
      </c>
      <c r="CS100" s="19">
        <v>0.22928747999999999</v>
      </c>
      <c r="CT100" s="19">
        <v>0.24172504</v>
      </c>
      <c r="CU100" s="19">
        <v>0.24419141</v>
      </c>
      <c r="CV100" s="19">
        <v>0.23841957999999999</v>
      </c>
    </row>
    <row r="101" spans="1:100" s="14" customFormat="1" x14ac:dyDescent="0.35">
      <c r="A101" s="10">
        <v>181</v>
      </c>
      <c r="B101" s="35">
        <v>16.400000000000002</v>
      </c>
      <c r="C101" s="36">
        <v>0.5910763</v>
      </c>
      <c r="D101" s="35">
        <v>0.8</v>
      </c>
      <c r="E101" s="35">
        <v>7.8000000000000007</v>
      </c>
      <c r="F101" s="35">
        <v>2.4000000000000004</v>
      </c>
      <c r="G101" s="35">
        <v>1.8</v>
      </c>
      <c r="H101" s="37">
        <v>1</v>
      </c>
      <c r="I101" s="35">
        <v>351.70000000000005</v>
      </c>
      <c r="J101" s="35">
        <v>326</v>
      </c>
      <c r="K101" s="61">
        <v>8</v>
      </c>
      <c r="L101" s="61">
        <v>9</v>
      </c>
      <c r="M101" s="61">
        <v>5</v>
      </c>
      <c r="N101" s="61">
        <v>1.8</v>
      </c>
      <c r="O101" s="62">
        <v>11</v>
      </c>
      <c r="P101" s="10">
        <v>1.8060423056377517</v>
      </c>
      <c r="Q101" s="10">
        <f t="shared" si="57"/>
        <v>-9.8000000000000007</v>
      </c>
      <c r="R101" s="10">
        <f t="shared" si="58"/>
        <v>11.6</v>
      </c>
      <c r="S101" s="10">
        <v>5</v>
      </c>
      <c r="T101" s="10">
        <f t="shared" si="59"/>
        <v>1.8</v>
      </c>
      <c r="U101" s="10">
        <f t="shared" si="60"/>
        <v>9</v>
      </c>
      <c r="V101" s="10">
        <f t="shared" si="61"/>
        <v>5</v>
      </c>
      <c r="W101" s="10">
        <f t="shared" si="62"/>
        <v>1.6</v>
      </c>
      <c r="X101" s="10">
        <f t="shared" si="63"/>
        <v>-8.9</v>
      </c>
      <c r="Y101" s="10">
        <f t="shared" si="55"/>
        <v>20.6</v>
      </c>
      <c r="Z101" s="10">
        <f t="shared" si="56"/>
        <v>10</v>
      </c>
      <c r="AA101" s="36">
        <f t="shared" si="42"/>
        <v>79</v>
      </c>
      <c r="AB101" s="10">
        <v>0.76678930000000001</v>
      </c>
      <c r="AC101" s="10">
        <v>7.7230410000000003</v>
      </c>
      <c r="AD101" s="10">
        <v>2.373291</v>
      </c>
      <c r="AE101" s="10">
        <v>1.864382</v>
      </c>
      <c r="AF101" s="39">
        <f t="shared" si="43"/>
        <v>10.6</v>
      </c>
      <c r="AG101" s="1">
        <f t="shared" si="44"/>
        <v>6.8</v>
      </c>
      <c r="AH101" s="35">
        <f t="shared" si="45"/>
        <v>0.8</v>
      </c>
      <c r="AI101" s="35">
        <f t="shared" si="45"/>
        <v>7.8000000000000007</v>
      </c>
      <c r="AJ101" s="35">
        <f t="shared" si="45"/>
        <v>2.4000000000000004</v>
      </c>
      <c r="AK101" s="35">
        <f t="shared" si="45"/>
        <v>1.8</v>
      </c>
      <c r="AL101" s="37">
        <f t="shared" si="64"/>
        <v>1</v>
      </c>
      <c r="AM101" s="10">
        <v>78.627189999999999</v>
      </c>
      <c r="AN101" s="10">
        <v>52.924109999999999</v>
      </c>
      <c r="AO101" s="37" t="e">
        <f>ROUNDUP(#REF!/10,2)</f>
        <v>#REF!</v>
      </c>
      <c r="AP101" s="37" t="e">
        <f t="shared" si="47"/>
        <v>#REF!</v>
      </c>
      <c r="AQ101" s="37" t="s">
        <v>34</v>
      </c>
      <c r="AR101" s="37">
        <v>3049.6</v>
      </c>
      <c r="AS101" s="37">
        <v>452.74</v>
      </c>
      <c r="AT101" s="37">
        <v>6.77</v>
      </c>
      <c r="AU101" s="10">
        <v>96.7</v>
      </c>
      <c r="AV101" s="10">
        <v>-42</v>
      </c>
      <c r="AW101" s="10">
        <v>42.5</v>
      </c>
      <c r="AX101" s="10">
        <v>44.1</v>
      </c>
      <c r="AY101" s="40">
        <f t="shared" si="65"/>
        <v>274195.46185743762</v>
      </c>
      <c r="AZ101" s="23">
        <f t="shared" si="66"/>
        <v>0.76296352467660811</v>
      </c>
      <c r="BA101" s="10" t="e">
        <f>#REF!*AI101*AH101*AJ101*AS101</f>
        <v>#REF!</v>
      </c>
      <c r="BB101" s="10" t="e">
        <f t="shared" si="50"/>
        <v>#REF!</v>
      </c>
      <c r="BC101" s="10" t="e">
        <f>(1-#REF!)*AH101*AI101*AJ101</f>
        <v>#REF!</v>
      </c>
      <c r="BD101" s="41" t="e">
        <f>MROUND(#REF!,0.1)/5</f>
        <v>#REF!</v>
      </c>
      <c r="BE101" s="38">
        <v>9.8000000000000007</v>
      </c>
      <c r="BF101" s="42" t="e">
        <f t="shared" si="51"/>
        <v>#REF!</v>
      </c>
      <c r="BG101" s="43">
        <f t="shared" si="52"/>
        <v>2.4000000000000004</v>
      </c>
      <c r="BH101" s="43">
        <f t="shared" si="53"/>
        <v>1</v>
      </c>
      <c r="BI101" s="43" t="e">
        <f>CEILING((1-#REF!)*AJ101,0.2)</f>
        <v>#REF!</v>
      </c>
      <c r="BJ101" s="44" t="e">
        <f t="shared" si="54"/>
        <v>#REF!</v>
      </c>
      <c r="BK101" s="45">
        <v>0.83271077226928458</v>
      </c>
      <c r="BL101" s="10">
        <f>(BK101+AH101)*(BK101+AI101)*((1/3)*BK101+AJ101)</f>
        <v>37.739602715359354</v>
      </c>
      <c r="BM101" s="46">
        <f>MROUND((BK101+AH101),0.2)</f>
        <v>1.6</v>
      </c>
      <c r="BN101" s="46">
        <f>MROUND((BK101+AI101),0.2)</f>
        <v>8.6</v>
      </c>
      <c r="BO101" s="46" t="e">
        <f>IF(MROUND(((1/3)*BK101+BG101),0.2)*BN101*BM101/BJ101&gt;1.05,MROUND(((1/3)*BK101+BG101),0.2)-0.2,MROUND(((1/3)*BK101+BG101),0.2))</f>
        <v>#REF!</v>
      </c>
      <c r="BP101" s="45" t="e">
        <f>BM101*BN101*BO101</f>
        <v>#REF!</v>
      </c>
      <c r="BQ101" s="10" t="e">
        <f>IF(BI101&lt;BO101,TRUE, FALSE)</f>
        <v>#REF!</v>
      </c>
      <c r="BR101" s="45" t="e">
        <f>IF(BC101&lt;BI101*BM101*BN101,TRUE, FALSE)</f>
        <v>#REF!</v>
      </c>
      <c r="BS101" s="10">
        <f>AA101</f>
        <v>79</v>
      </c>
      <c r="BT101" s="44" t="e">
        <f>BB101/BC101</f>
        <v>#REF!</v>
      </c>
      <c r="BU101" s="38">
        <v>181</v>
      </c>
      <c r="BV101" s="19">
        <v>0.1758914</v>
      </c>
      <c r="BW101" s="19">
        <v>0.16798980999999999</v>
      </c>
      <c r="BX101" s="19">
        <v>0.20937829999999999</v>
      </c>
      <c r="BY101" s="19">
        <v>0.20213</v>
      </c>
      <c r="BZ101" s="19">
        <v>0.14675062999999999</v>
      </c>
      <c r="CA101" s="19">
        <v>9.9272467000000003E-2</v>
      </c>
      <c r="CB101" s="19">
        <v>8.8311449E-2</v>
      </c>
      <c r="CC101" s="19">
        <v>8.1867903000000006E-2</v>
      </c>
      <c r="CD101" s="19">
        <v>0.11949949999999999</v>
      </c>
      <c r="CE101" s="19">
        <v>1.6945117999999999</v>
      </c>
      <c r="CF101" s="19">
        <v>0.93785322000000004</v>
      </c>
      <c r="CG101" s="19">
        <v>0.77401571999999996</v>
      </c>
      <c r="CH101" s="19">
        <v>2.1547793999999998</v>
      </c>
      <c r="CI101" s="19">
        <v>1.3495843000000001</v>
      </c>
      <c r="CJ101" s="19">
        <v>0.98974085000000001</v>
      </c>
      <c r="CK101" s="19">
        <v>1.1410954</v>
      </c>
      <c r="CL101" s="19">
        <v>0.61478931000000003</v>
      </c>
      <c r="CM101" s="19">
        <v>0.51590692999999999</v>
      </c>
      <c r="CN101" s="19">
        <v>0.62652487000000001</v>
      </c>
      <c r="CO101" s="19">
        <v>0.56748681999999995</v>
      </c>
      <c r="CP101" s="19">
        <v>0.33661934999999998</v>
      </c>
      <c r="CQ101" s="19">
        <v>0.33695670999999999</v>
      </c>
      <c r="CR101" s="19">
        <v>0.35386023</v>
      </c>
      <c r="CS101" s="19">
        <v>0.22492391</v>
      </c>
      <c r="CT101" s="19">
        <v>0.32425632999999998</v>
      </c>
      <c r="CU101" s="19">
        <v>0.25662413000000001</v>
      </c>
      <c r="CV101" s="19">
        <v>0.20590268</v>
      </c>
    </row>
    <row r="102" spans="1:100" s="14" customFormat="1" x14ac:dyDescent="0.35">
      <c r="A102" s="10">
        <v>497</v>
      </c>
      <c r="B102" s="35">
        <v>8.1</v>
      </c>
      <c r="C102" s="36">
        <v>0.17078270000000001</v>
      </c>
      <c r="D102" s="35">
        <v>0.8</v>
      </c>
      <c r="E102" s="35">
        <v>9.4</v>
      </c>
      <c r="F102" s="35">
        <v>2.6</v>
      </c>
      <c r="G102" s="35">
        <v>1.6</v>
      </c>
      <c r="H102" s="37">
        <v>2.2000000000000002</v>
      </c>
      <c r="I102" s="35">
        <v>318.70000000000005</v>
      </c>
      <c r="J102" s="35">
        <v>351</v>
      </c>
      <c r="K102" s="61">
        <v>6</v>
      </c>
      <c r="L102" s="61">
        <v>11</v>
      </c>
      <c r="M102" s="61">
        <v>18</v>
      </c>
      <c r="N102" s="61">
        <v>1.6</v>
      </c>
      <c r="O102" s="62">
        <v>26</v>
      </c>
      <c r="P102" s="10">
        <v>1.6657160526912902</v>
      </c>
      <c r="Q102" s="10">
        <f t="shared" si="57"/>
        <v>-7.6</v>
      </c>
      <c r="R102" s="10">
        <f t="shared" si="58"/>
        <v>12</v>
      </c>
      <c r="S102" s="10">
        <v>5</v>
      </c>
      <c r="T102" s="10">
        <f t="shared" si="59"/>
        <v>1.6</v>
      </c>
      <c r="U102" s="10">
        <f t="shared" si="60"/>
        <v>11</v>
      </c>
      <c r="V102" s="10">
        <f t="shared" si="61"/>
        <v>18</v>
      </c>
      <c r="W102" s="10">
        <f t="shared" si="62"/>
        <v>3</v>
      </c>
      <c r="X102" s="10">
        <f t="shared" si="63"/>
        <v>-6.8</v>
      </c>
      <c r="Y102" s="10">
        <f t="shared" ref="Y102:Y165" si="67">R102+U102</f>
        <v>23</v>
      </c>
      <c r="Z102" s="10">
        <f t="shared" ref="Z102:Z165" si="68">S102+V102</f>
        <v>23</v>
      </c>
      <c r="AA102" s="36">
        <f t="shared" ref="AA102:AA133" si="69">MROUND(AM102,1)</f>
        <v>46</v>
      </c>
      <c r="AB102" s="10">
        <v>0.88852620000000004</v>
      </c>
      <c r="AC102" s="10">
        <v>9.3882139999999996</v>
      </c>
      <c r="AD102" s="10">
        <v>2.6741139999999999</v>
      </c>
      <c r="AE102" s="10">
        <v>1.6011679999999999</v>
      </c>
      <c r="AF102" s="39">
        <f t="shared" ref="AF102:AF133" si="70">14.5-AI102/2</f>
        <v>9.8000000000000007</v>
      </c>
      <c r="AG102" s="1">
        <f t="shared" ref="AG102:AG133" si="71">MROUND(AE102,0.2)+5</f>
        <v>6.6</v>
      </c>
      <c r="AH102" s="35">
        <f t="shared" ref="AH102:AH133" si="72">MROUND(AB102,0.2)</f>
        <v>0.8</v>
      </c>
      <c r="AI102" s="35">
        <f t="shared" ref="AI102:AI133" si="73">MROUND(AC102,0.2)</f>
        <v>9.4</v>
      </c>
      <c r="AJ102" s="35">
        <f t="shared" ref="AJ102:AJ133" si="74">MROUND(AD102,0.2)</f>
        <v>2.6</v>
      </c>
      <c r="AK102" s="35">
        <f t="shared" ref="AK102:AK133" si="75">MROUND(AE102,0.2)</f>
        <v>1.6</v>
      </c>
      <c r="AL102" s="37">
        <f t="shared" si="64"/>
        <v>2.2000000000000002</v>
      </c>
      <c r="AM102" s="10">
        <v>45.668750000000003</v>
      </c>
      <c r="AN102" s="10">
        <v>77.984300000000005</v>
      </c>
      <c r="AO102" s="10"/>
      <c r="AP102" s="10"/>
      <c r="AQ102" s="37" t="s">
        <v>34</v>
      </c>
      <c r="AR102" s="37">
        <v>2654.1</v>
      </c>
      <c r="AS102" s="37">
        <v>501.89</v>
      </c>
      <c r="AT102" s="37">
        <v>4.4800000000000004</v>
      </c>
      <c r="AU102" s="10">
        <v>96.7</v>
      </c>
      <c r="AV102" s="10">
        <v>-42</v>
      </c>
      <c r="AW102" s="10">
        <v>42.5</v>
      </c>
      <c r="AX102" s="10">
        <v>44.1</v>
      </c>
      <c r="AY102" s="40">
        <f t="shared" si="65"/>
        <v>198025.98872369833</v>
      </c>
      <c r="AZ102" s="23">
        <f t="shared" si="66"/>
        <v>0.9261105011302091</v>
      </c>
      <c r="BA102" s="10" t="e">
        <f>#REF!*AI102*AH102*AJ102*AS102</f>
        <v>#REF!</v>
      </c>
      <c r="BB102" s="10" t="e">
        <f t="shared" ref="BB102:BB133" si="76">0.07*BA102*AZ102/AT102</f>
        <v>#REF!</v>
      </c>
      <c r="BC102" s="10" t="e">
        <f>(1-#REF!)*AH102*AI102*AJ102</f>
        <v>#REF!</v>
      </c>
      <c r="BD102" s="41">
        <f t="shared" ref="BD102:BD133" si="77">MROUND(Y102,0.1)/5</f>
        <v>4.5999999999999996</v>
      </c>
      <c r="BE102" s="38">
        <v>2</v>
      </c>
      <c r="BF102" s="38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38">
        <v>497</v>
      </c>
      <c r="BV102" s="19">
        <v>0.20338862999999999</v>
      </c>
      <c r="BW102" s="19">
        <v>0.11907012</v>
      </c>
      <c r="BX102" s="19">
        <v>7.8146353000000002E-2</v>
      </c>
      <c r="BY102" s="19">
        <v>8.7574601000000002E-2</v>
      </c>
      <c r="BZ102" s="19">
        <v>6.0474976999999999E-2</v>
      </c>
      <c r="CA102" s="19">
        <v>4.4312010999999998E-2</v>
      </c>
      <c r="CB102" s="19">
        <v>0.10655046999999999</v>
      </c>
      <c r="CC102" s="19">
        <v>5.1736109000000002E-2</v>
      </c>
      <c r="CD102" s="19">
        <v>3.7670054000000001E-2</v>
      </c>
      <c r="CE102" s="19">
        <v>2.9495513</v>
      </c>
      <c r="CF102" s="19">
        <v>0.77685475000000004</v>
      </c>
      <c r="CG102" s="19">
        <v>0.10086359</v>
      </c>
      <c r="CH102" s="19">
        <v>2.9708378</v>
      </c>
      <c r="CI102" s="19">
        <v>0.82401126999999996</v>
      </c>
      <c r="CJ102" s="19">
        <v>0.10389088</v>
      </c>
      <c r="CK102" s="19">
        <v>0.53781515000000002</v>
      </c>
      <c r="CL102" s="19">
        <v>0.21415641999999999</v>
      </c>
      <c r="CM102" s="19">
        <v>6.3350022000000006E-2</v>
      </c>
      <c r="CN102" s="19">
        <v>0.96541882000000001</v>
      </c>
      <c r="CO102" s="19">
        <v>0.35531297000000001</v>
      </c>
      <c r="CP102" s="19">
        <v>9.9235050000000005E-2</v>
      </c>
      <c r="CQ102" s="19">
        <v>0.110068</v>
      </c>
      <c r="CR102" s="19">
        <v>8.9344509000000003E-2</v>
      </c>
      <c r="CS102" s="19">
        <v>5.8984250000000002E-2</v>
      </c>
      <c r="CT102" s="19">
        <v>0.25811633</v>
      </c>
      <c r="CU102" s="19">
        <v>0.12505695</v>
      </c>
      <c r="CV102" s="19">
        <v>4.9170446E-2</v>
      </c>
    </row>
    <row r="103" spans="1:100" s="14" customFormat="1" x14ac:dyDescent="0.35">
      <c r="A103" s="10">
        <v>360</v>
      </c>
      <c r="B103" s="35">
        <v>39.800000000000004</v>
      </c>
      <c r="C103" s="36">
        <v>0.54343540000000001</v>
      </c>
      <c r="D103" s="35">
        <v>0.8</v>
      </c>
      <c r="E103" s="35">
        <v>7.8000000000000007</v>
      </c>
      <c r="F103" s="35">
        <v>1.6</v>
      </c>
      <c r="G103" s="35">
        <v>0.8</v>
      </c>
      <c r="H103" s="37">
        <v>0.8</v>
      </c>
      <c r="I103" s="35">
        <v>430.6</v>
      </c>
      <c r="J103" s="35">
        <v>359.1</v>
      </c>
      <c r="K103" s="61">
        <v>6</v>
      </c>
      <c r="L103" s="61">
        <v>15</v>
      </c>
      <c r="M103" s="61">
        <v>12</v>
      </c>
      <c r="N103" s="61">
        <v>0.60000000000000009</v>
      </c>
      <c r="O103" s="62">
        <v>12</v>
      </c>
      <c r="P103" s="10">
        <v>0.62006790627945119</v>
      </c>
      <c r="Q103" s="10">
        <f t="shared" si="57"/>
        <v>-6.6</v>
      </c>
      <c r="R103" s="10">
        <f t="shared" si="58"/>
        <v>8.1999999999999993</v>
      </c>
      <c r="S103" s="10">
        <v>5</v>
      </c>
      <c r="T103" s="10">
        <f t="shared" si="59"/>
        <v>0.60000000000000009</v>
      </c>
      <c r="U103" s="10">
        <f t="shared" si="60"/>
        <v>15</v>
      </c>
      <c r="V103" s="10">
        <f t="shared" si="61"/>
        <v>12</v>
      </c>
      <c r="W103" s="10">
        <f t="shared" si="62"/>
        <v>1.2000000000000002</v>
      </c>
      <c r="X103" s="10">
        <f t="shared" si="63"/>
        <v>-6.3</v>
      </c>
      <c r="Y103" s="10">
        <f t="shared" si="67"/>
        <v>23.2</v>
      </c>
      <c r="Z103" s="10">
        <f t="shared" si="68"/>
        <v>17</v>
      </c>
      <c r="AA103" s="36">
        <f t="shared" si="69"/>
        <v>158</v>
      </c>
      <c r="AB103" s="10">
        <v>0.75363829999999998</v>
      </c>
      <c r="AC103" s="10">
        <v>7.8254229999999998</v>
      </c>
      <c r="AD103" s="10">
        <v>1.670682</v>
      </c>
      <c r="AE103" s="10">
        <v>0.8097337</v>
      </c>
      <c r="AF103" s="39">
        <f t="shared" si="70"/>
        <v>10.6</v>
      </c>
      <c r="AG103" s="1">
        <f t="shared" si="71"/>
        <v>5.8</v>
      </c>
      <c r="AH103" s="35">
        <f t="shared" si="72"/>
        <v>0.8</v>
      </c>
      <c r="AI103" s="35">
        <f t="shared" si="73"/>
        <v>7.8000000000000007</v>
      </c>
      <c r="AJ103" s="35">
        <f t="shared" si="74"/>
        <v>1.6</v>
      </c>
      <c r="AK103" s="35">
        <f t="shared" si="75"/>
        <v>0.8</v>
      </c>
      <c r="AL103" s="37">
        <f t="shared" si="64"/>
        <v>0.8</v>
      </c>
      <c r="AM103" s="10">
        <v>157.55959999999999</v>
      </c>
      <c r="AN103" s="10">
        <v>86.079070000000002</v>
      </c>
      <c r="AO103" s="10"/>
      <c r="AP103" s="10"/>
      <c r="AQ103" s="37" t="s">
        <v>35</v>
      </c>
      <c r="AR103" s="37"/>
      <c r="AS103" s="37"/>
      <c r="AT103" s="37"/>
      <c r="AU103" s="10">
        <v>96.7</v>
      </c>
      <c r="AV103" s="10">
        <v>-42</v>
      </c>
      <c r="AW103" s="10">
        <v>42.5</v>
      </c>
      <c r="AX103" s="10">
        <v>44.1</v>
      </c>
      <c r="AY103" s="40">
        <f t="shared" si="65"/>
        <v>159399.70704898817</v>
      </c>
      <c r="AZ103" s="23">
        <f t="shared" si="66"/>
        <v>0</v>
      </c>
      <c r="BA103" s="10" t="e">
        <f>#REF!*AI103*AH103*AJ103*AS103</f>
        <v>#REF!</v>
      </c>
      <c r="BB103" s="10" t="e">
        <f t="shared" si="76"/>
        <v>#REF!</v>
      </c>
      <c r="BC103" s="10" t="e">
        <f>(1-#REF!)*AH103*AI103*AJ103</f>
        <v>#REF!</v>
      </c>
      <c r="BD103" s="41">
        <f t="shared" si="77"/>
        <v>4.6400000000000006</v>
      </c>
      <c r="BE103" s="38">
        <v>0</v>
      </c>
      <c r="BF103" s="38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38">
        <v>360</v>
      </c>
      <c r="BV103" s="19">
        <v>0.17093299000000001</v>
      </c>
      <c r="BW103" s="19">
        <v>0.13144979000000001</v>
      </c>
      <c r="BX103" s="19">
        <v>0.10306452000000001</v>
      </c>
      <c r="BY103" s="19">
        <v>7.2873174999999998E-2</v>
      </c>
      <c r="BZ103" s="19">
        <v>9.4657644999999999E-2</v>
      </c>
      <c r="CA103" s="19">
        <v>8.5673973E-2</v>
      </c>
      <c r="CB103" s="19">
        <v>8.5137919000000006E-2</v>
      </c>
      <c r="CC103" s="19">
        <v>6.4585335999999993E-2</v>
      </c>
      <c r="CD103" s="19">
        <v>8.7175987999999996E-2</v>
      </c>
      <c r="CE103" s="19">
        <v>1.3280457000000001</v>
      </c>
      <c r="CF103" s="19">
        <v>0.64551919999999996</v>
      </c>
      <c r="CG103" s="19">
        <v>0.16175392</v>
      </c>
      <c r="CH103" s="19">
        <v>3.5243495</v>
      </c>
      <c r="CI103" s="19">
        <v>1.3811103</v>
      </c>
      <c r="CJ103" s="19">
        <v>0.27985099000000002</v>
      </c>
      <c r="CK103" s="19">
        <v>0.90072607999999998</v>
      </c>
      <c r="CL103" s="19">
        <v>0.47819200000000001</v>
      </c>
      <c r="CM103" s="19">
        <v>0.13610654</v>
      </c>
      <c r="CN103" s="19">
        <v>0.35749751000000002</v>
      </c>
      <c r="CO103" s="19">
        <v>0.23245648999999999</v>
      </c>
      <c r="CP103" s="19">
        <v>0.13557147999999999</v>
      </c>
      <c r="CQ103" s="19">
        <v>0.13867371000000001</v>
      </c>
      <c r="CR103" s="19">
        <v>0.17378889</v>
      </c>
      <c r="CS103" s="19">
        <v>0.1171039</v>
      </c>
      <c r="CT103" s="19">
        <v>0.24309686</v>
      </c>
      <c r="CU103" s="19">
        <v>0.16884210999999999</v>
      </c>
      <c r="CV103" s="19">
        <v>0.11512575999999999</v>
      </c>
    </row>
    <row r="104" spans="1:100" s="14" customFormat="1" x14ac:dyDescent="0.35">
      <c r="A104" s="10">
        <v>347</v>
      </c>
      <c r="B104" s="35">
        <v>9</v>
      </c>
      <c r="C104" s="36">
        <v>0.3109999</v>
      </c>
      <c r="D104" s="35">
        <v>1.8</v>
      </c>
      <c r="E104" s="35">
        <v>8.2000000000000011</v>
      </c>
      <c r="F104" s="35">
        <v>2.6</v>
      </c>
      <c r="G104" s="35">
        <v>0.2</v>
      </c>
      <c r="H104" s="37">
        <v>1.8</v>
      </c>
      <c r="I104" s="35">
        <v>338.5</v>
      </c>
      <c r="J104" s="35">
        <v>349</v>
      </c>
      <c r="K104" s="61">
        <v>16</v>
      </c>
      <c r="L104" s="61">
        <v>5</v>
      </c>
      <c r="M104" s="61">
        <v>15</v>
      </c>
      <c r="N104" s="61">
        <v>1.2000000000000002</v>
      </c>
      <c r="O104" s="62">
        <v>9</v>
      </c>
      <c r="P104" s="10">
        <v>1.1856335048874507</v>
      </c>
      <c r="Q104" s="10">
        <f t="shared" si="57"/>
        <v>-17.2</v>
      </c>
      <c r="R104" s="10">
        <f t="shared" si="58"/>
        <v>14.6</v>
      </c>
      <c r="S104" s="10">
        <v>5</v>
      </c>
      <c r="T104" s="10">
        <f t="shared" si="59"/>
        <v>1.2000000000000002</v>
      </c>
      <c r="U104" s="10">
        <f t="shared" si="60"/>
        <v>5</v>
      </c>
      <c r="V104" s="10">
        <f t="shared" si="61"/>
        <v>15</v>
      </c>
      <c r="W104" s="10">
        <f t="shared" si="62"/>
        <v>2.6</v>
      </c>
      <c r="X104" s="10">
        <f t="shared" si="63"/>
        <v>-16.600000000000001</v>
      </c>
      <c r="Y104" s="10">
        <f t="shared" si="67"/>
        <v>19.600000000000001</v>
      </c>
      <c r="Z104" s="10">
        <f t="shared" si="68"/>
        <v>20</v>
      </c>
      <c r="AA104" s="36">
        <f t="shared" si="69"/>
        <v>65</v>
      </c>
      <c r="AB104" s="10">
        <v>1.8994610000000001</v>
      </c>
      <c r="AC104" s="10">
        <v>8.1713509999999996</v>
      </c>
      <c r="AD104" s="10">
        <v>2.5059939999999998</v>
      </c>
      <c r="AE104" s="10">
        <v>0.2206796</v>
      </c>
      <c r="AF104" s="39">
        <f t="shared" si="70"/>
        <v>10.399999999999999</v>
      </c>
      <c r="AG104" s="1">
        <f t="shared" si="71"/>
        <v>5.2</v>
      </c>
      <c r="AH104" s="35">
        <f t="shared" si="72"/>
        <v>1.8</v>
      </c>
      <c r="AI104" s="35">
        <f t="shared" si="73"/>
        <v>8.2000000000000011</v>
      </c>
      <c r="AJ104" s="35">
        <f t="shared" si="74"/>
        <v>2.6</v>
      </c>
      <c r="AK104" s="35">
        <f t="shared" si="75"/>
        <v>0.2</v>
      </c>
      <c r="AL104" s="37">
        <f t="shared" si="64"/>
        <v>1.8</v>
      </c>
      <c r="AM104" s="10">
        <v>65.488860000000003</v>
      </c>
      <c r="AN104" s="10">
        <v>75.904529999999994</v>
      </c>
      <c r="AO104" s="10"/>
      <c r="AP104" s="10"/>
      <c r="AQ104" s="37" t="s">
        <v>34</v>
      </c>
      <c r="AR104" s="37">
        <v>2695.2</v>
      </c>
      <c r="AS104" s="37">
        <v>495.77</v>
      </c>
      <c r="AT104" s="37">
        <v>4.5199999999999996</v>
      </c>
      <c r="AU104" s="10">
        <v>96.7</v>
      </c>
      <c r="AV104" s="10">
        <v>-42</v>
      </c>
      <c r="AW104" s="10">
        <v>42.5</v>
      </c>
      <c r="AX104" s="10">
        <v>44.1</v>
      </c>
      <c r="AY104" s="40">
        <f t="shared" si="65"/>
        <v>206181.30833126503</v>
      </c>
      <c r="AZ104" s="23">
        <f t="shared" si="66"/>
        <v>0.91369624577975717</v>
      </c>
      <c r="BA104" s="10" t="e">
        <f>#REF!*AI104*AH104*AJ104*AS104</f>
        <v>#REF!</v>
      </c>
      <c r="BB104" s="10" t="e">
        <f t="shared" si="76"/>
        <v>#REF!</v>
      </c>
      <c r="BC104" s="10" t="e">
        <f>(1-#REF!)*AH104*AI104*AJ104</f>
        <v>#REF!</v>
      </c>
      <c r="BD104" s="41">
        <f t="shared" si="77"/>
        <v>3.9200000000000004</v>
      </c>
      <c r="BE104" s="38">
        <v>3.4</v>
      </c>
      <c r="BF104" s="38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38">
        <v>347</v>
      </c>
      <c r="BV104" s="19">
        <v>0.15743071</v>
      </c>
      <c r="BW104" s="19">
        <v>0.1622372</v>
      </c>
      <c r="BX104" s="19">
        <v>0.13027312999999999</v>
      </c>
      <c r="BY104" s="19">
        <v>0.14437626000000001</v>
      </c>
      <c r="BZ104" s="19">
        <v>0.14041375</v>
      </c>
      <c r="CA104" s="19">
        <v>0.18038278999999999</v>
      </c>
      <c r="CB104" s="19">
        <v>9.2774003999999993E-2</v>
      </c>
      <c r="CC104" s="19">
        <v>9.5165282000000004E-2</v>
      </c>
      <c r="CD104" s="19">
        <v>0.11333744</v>
      </c>
      <c r="CE104" s="19">
        <v>0.99031882999999998</v>
      </c>
      <c r="CF104" s="19">
        <v>0.88984578999999997</v>
      </c>
      <c r="CG104" s="19">
        <v>0.43057999000000002</v>
      </c>
      <c r="CH104" s="19">
        <v>0.97994899999999996</v>
      </c>
      <c r="CI104" s="19">
        <v>0.91548967000000003</v>
      </c>
      <c r="CJ104" s="19">
        <v>0.54476517000000002</v>
      </c>
      <c r="CK104" s="19">
        <v>0.76633947999999996</v>
      </c>
      <c r="CL104" s="19">
        <v>0.73948013999999995</v>
      </c>
      <c r="CM104" s="19">
        <v>0.40297711000000003</v>
      </c>
      <c r="CN104" s="19">
        <v>0.55050438999999995</v>
      </c>
      <c r="CO104" s="19">
        <v>0.51370764000000002</v>
      </c>
      <c r="CP104" s="19">
        <v>0.31630954</v>
      </c>
      <c r="CQ104" s="19">
        <v>0.21939507</v>
      </c>
      <c r="CR104" s="19">
        <v>0.19147829999999999</v>
      </c>
      <c r="CS104" s="19">
        <v>0.20167394</v>
      </c>
      <c r="CT104" s="19">
        <v>0.29812865999999999</v>
      </c>
      <c r="CU104" s="19">
        <v>0.29170077999999999</v>
      </c>
      <c r="CV104" s="19">
        <v>0.23286525999999999</v>
      </c>
    </row>
    <row r="105" spans="1:100" s="14" customFormat="1" x14ac:dyDescent="0.35">
      <c r="A105" s="10">
        <v>399</v>
      </c>
      <c r="B105" s="35">
        <v>40.800000000000004</v>
      </c>
      <c r="C105" s="36">
        <v>0.238813</v>
      </c>
      <c r="D105" s="35">
        <v>0.8</v>
      </c>
      <c r="E105" s="35">
        <v>7.4</v>
      </c>
      <c r="F105" s="35">
        <v>1</v>
      </c>
      <c r="G105" s="35">
        <v>0.8</v>
      </c>
      <c r="H105" s="37">
        <v>0.8</v>
      </c>
      <c r="I105" s="35">
        <v>341.40000000000003</v>
      </c>
      <c r="J105" s="35">
        <v>344.6</v>
      </c>
      <c r="K105" s="61">
        <v>8</v>
      </c>
      <c r="L105" s="61">
        <v>16</v>
      </c>
      <c r="M105" s="61">
        <v>12</v>
      </c>
      <c r="N105" s="61">
        <v>2.4000000000000004</v>
      </c>
      <c r="O105" s="62">
        <v>16</v>
      </c>
      <c r="P105" s="10">
        <v>2.3884604925259527</v>
      </c>
      <c r="Q105" s="10">
        <f t="shared" si="57"/>
        <v>-10.4</v>
      </c>
      <c r="R105" s="10">
        <f t="shared" si="58"/>
        <v>8.6999999999999993</v>
      </c>
      <c r="S105" s="10">
        <v>5</v>
      </c>
      <c r="T105" s="10">
        <f t="shared" si="59"/>
        <v>2.4000000000000004</v>
      </c>
      <c r="U105" s="10">
        <f t="shared" si="60"/>
        <v>16</v>
      </c>
      <c r="V105" s="10">
        <f t="shared" si="61"/>
        <v>12</v>
      </c>
      <c r="W105" s="10">
        <f t="shared" si="62"/>
        <v>2.2000000000000002</v>
      </c>
      <c r="X105" s="10">
        <f t="shared" si="63"/>
        <v>-9.1999999999999993</v>
      </c>
      <c r="Y105" s="10">
        <f t="shared" si="67"/>
        <v>24.7</v>
      </c>
      <c r="Z105" s="10">
        <f t="shared" si="68"/>
        <v>17</v>
      </c>
      <c r="AA105" s="36">
        <f t="shared" si="69"/>
        <v>68</v>
      </c>
      <c r="AB105" s="10">
        <v>0.71784440000000005</v>
      </c>
      <c r="AC105" s="10">
        <v>7.4153760000000002</v>
      </c>
      <c r="AD105" s="10">
        <v>0.99773210000000001</v>
      </c>
      <c r="AE105" s="10">
        <v>0.88011490000000003</v>
      </c>
      <c r="AF105" s="39">
        <f t="shared" si="70"/>
        <v>10.8</v>
      </c>
      <c r="AG105" s="1">
        <f t="shared" si="71"/>
        <v>5.8</v>
      </c>
      <c r="AH105" s="35">
        <f t="shared" si="72"/>
        <v>0.8</v>
      </c>
      <c r="AI105" s="35">
        <f t="shared" si="73"/>
        <v>7.4</v>
      </c>
      <c r="AJ105" s="35">
        <f t="shared" si="74"/>
        <v>1</v>
      </c>
      <c r="AK105" s="35">
        <f t="shared" si="75"/>
        <v>0.8</v>
      </c>
      <c r="AL105" s="37">
        <f t="shared" si="64"/>
        <v>0.8</v>
      </c>
      <c r="AM105" s="10">
        <v>68.357990000000001</v>
      </c>
      <c r="AN105" s="10">
        <v>71.583119999999994</v>
      </c>
      <c r="AO105" s="10"/>
      <c r="AP105" s="10"/>
      <c r="AQ105" s="37" t="s">
        <v>35</v>
      </c>
      <c r="AR105" s="37"/>
      <c r="AS105" s="37"/>
      <c r="AT105" s="37"/>
      <c r="AU105" s="10">
        <v>96.7</v>
      </c>
      <c r="AV105" s="10">
        <v>-42</v>
      </c>
      <c r="AW105" s="10">
        <v>42.5</v>
      </c>
      <c r="AX105" s="10">
        <v>44.1</v>
      </c>
      <c r="AY105" s="40">
        <f t="shared" si="65"/>
        <v>221643.05271262451</v>
      </c>
      <c r="AZ105" s="23">
        <f t="shared" si="66"/>
        <v>0</v>
      </c>
      <c r="BA105" s="10" t="e">
        <f>#REF!*AI105*AH105*AJ105*AS105</f>
        <v>#REF!</v>
      </c>
      <c r="BB105" s="10" t="e">
        <f t="shared" si="76"/>
        <v>#REF!</v>
      </c>
      <c r="BC105" s="10" t="e">
        <f>(1-#REF!)*AH105*AI105*AJ105</f>
        <v>#REF!</v>
      </c>
      <c r="BD105" s="41">
        <f t="shared" si="77"/>
        <v>4.9400000000000004</v>
      </c>
      <c r="BE105" s="38">
        <v>0</v>
      </c>
      <c r="BF105" s="38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38">
        <v>399</v>
      </c>
      <c r="BV105" s="19">
        <v>0.13888724</v>
      </c>
      <c r="BW105" s="19">
        <v>0.14870501</v>
      </c>
      <c r="BX105" s="19">
        <v>0.13755059</v>
      </c>
      <c r="BY105" s="19">
        <v>6.4770162000000006E-2</v>
      </c>
      <c r="BZ105" s="19">
        <v>7.2813033999999999E-2</v>
      </c>
      <c r="CA105" s="19">
        <v>5.6035038000000002E-2</v>
      </c>
      <c r="CB105" s="19">
        <v>5.5910036000000003E-2</v>
      </c>
      <c r="CC105" s="19">
        <v>5.5080887000000002E-2</v>
      </c>
      <c r="CD105" s="19">
        <v>7.3204212000000005E-2</v>
      </c>
      <c r="CE105" s="19">
        <v>1.1004535</v>
      </c>
      <c r="CF105" s="19">
        <v>0.71993731999999999</v>
      </c>
      <c r="CG105" s="19">
        <v>0.18215017</v>
      </c>
      <c r="CH105" s="19">
        <v>1.9736463</v>
      </c>
      <c r="CI105" s="19">
        <v>1.2315453999999999</v>
      </c>
      <c r="CJ105" s="19">
        <v>0.27186983999999997</v>
      </c>
      <c r="CK105" s="19">
        <v>0.25896710000000001</v>
      </c>
      <c r="CL105" s="19">
        <v>0.22973927999999999</v>
      </c>
      <c r="CM105" s="19">
        <v>0.1313618</v>
      </c>
      <c r="CN105" s="19">
        <v>0.45905741999999999</v>
      </c>
      <c r="CO105" s="19">
        <v>0.42810475999999997</v>
      </c>
      <c r="CP105" s="19">
        <v>0.19078149999999999</v>
      </c>
      <c r="CQ105" s="19">
        <v>0.14560084000000001</v>
      </c>
      <c r="CR105" s="19">
        <v>0.14520441000000001</v>
      </c>
      <c r="CS105" s="19">
        <v>0.10409713</v>
      </c>
      <c r="CT105" s="19">
        <v>0.15045132999999999</v>
      </c>
      <c r="CU105" s="19">
        <v>0.14612923999999999</v>
      </c>
      <c r="CV105" s="19">
        <v>0.10671013999999999</v>
      </c>
    </row>
    <row r="106" spans="1:100" s="14" customFormat="1" x14ac:dyDescent="0.35">
      <c r="A106" s="10">
        <v>499</v>
      </c>
      <c r="B106" s="35">
        <v>40</v>
      </c>
      <c r="C106" s="36">
        <v>0.55112300000000003</v>
      </c>
      <c r="D106" s="35">
        <v>0.60000000000000009</v>
      </c>
      <c r="E106" s="35">
        <v>8.4</v>
      </c>
      <c r="F106" s="35">
        <v>2</v>
      </c>
      <c r="G106" s="35">
        <v>2</v>
      </c>
      <c r="H106" s="37">
        <v>0.8</v>
      </c>
      <c r="I106" s="35">
        <v>405</v>
      </c>
      <c r="J106" s="35">
        <v>354.3</v>
      </c>
      <c r="K106" s="61">
        <v>18</v>
      </c>
      <c r="L106" s="61">
        <v>14</v>
      </c>
      <c r="M106" s="61">
        <v>11</v>
      </c>
      <c r="N106" s="61">
        <v>2.6</v>
      </c>
      <c r="O106" s="62">
        <v>10</v>
      </c>
      <c r="P106" s="10">
        <v>2.5920042677812321</v>
      </c>
      <c r="Q106" s="10">
        <f t="shared" si="57"/>
        <v>-20.6</v>
      </c>
      <c r="R106" s="10">
        <f t="shared" si="58"/>
        <v>10.7</v>
      </c>
      <c r="S106" s="10">
        <v>5</v>
      </c>
      <c r="T106" s="10">
        <f t="shared" si="59"/>
        <v>2.6</v>
      </c>
      <c r="U106" s="10">
        <f t="shared" si="60"/>
        <v>14</v>
      </c>
      <c r="V106" s="10">
        <f t="shared" si="61"/>
        <v>11</v>
      </c>
      <c r="W106" s="10">
        <f t="shared" si="62"/>
        <v>3.2</v>
      </c>
      <c r="X106" s="10">
        <f t="shared" si="63"/>
        <v>-19.3</v>
      </c>
      <c r="Y106" s="10">
        <f t="shared" si="67"/>
        <v>24.7</v>
      </c>
      <c r="Z106" s="10">
        <f t="shared" si="68"/>
        <v>16</v>
      </c>
      <c r="AA106" s="36">
        <f t="shared" si="69"/>
        <v>132</v>
      </c>
      <c r="AB106" s="10">
        <v>0.65124599999999999</v>
      </c>
      <c r="AC106" s="10">
        <v>8.3749880000000001</v>
      </c>
      <c r="AD106" s="10">
        <v>2.0583520000000002</v>
      </c>
      <c r="AE106" s="10">
        <v>1.944267</v>
      </c>
      <c r="AF106" s="39">
        <f t="shared" si="70"/>
        <v>10.3</v>
      </c>
      <c r="AG106" s="1">
        <f t="shared" si="71"/>
        <v>7</v>
      </c>
      <c r="AH106" s="35">
        <f t="shared" si="72"/>
        <v>0.60000000000000009</v>
      </c>
      <c r="AI106" s="35">
        <f t="shared" si="73"/>
        <v>8.4</v>
      </c>
      <c r="AJ106" s="35">
        <f t="shared" si="74"/>
        <v>2</v>
      </c>
      <c r="AK106" s="35">
        <f t="shared" si="75"/>
        <v>2</v>
      </c>
      <c r="AL106" s="37">
        <f t="shared" si="64"/>
        <v>0.8</v>
      </c>
      <c r="AM106" s="10">
        <v>131.9683</v>
      </c>
      <c r="AN106" s="10">
        <v>81.221789999999999</v>
      </c>
      <c r="AO106" s="10"/>
      <c r="AP106" s="10"/>
      <c r="AQ106" s="37" t="s">
        <v>35</v>
      </c>
      <c r="AR106" s="37"/>
      <c r="AS106" s="37"/>
      <c r="AT106" s="37"/>
      <c r="AU106" s="10">
        <v>96.7</v>
      </c>
      <c r="AV106" s="10">
        <v>-42</v>
      </c>
      <c r="AW106" s="10">
        <v>42.5</v>
      </c>
      <c r="AX106" s="10">
        <v>44.1</v>
      </c>
      <c r="AY106" s="40">
        <f t="shared" si="65"/>
        <v>184132.43863032921</v>
      </c>
      <c r="AZ106" s="23">
        <f t="shared" si="66"/>
        <v>0</v>
      </c>
      <c r="BA106" s="10" t="e">
        <f>#REF!*AI106*AH106*AJ106*AS106</f>
        <v>#REF!</v>
      </c>
      <c r="BB106" s="10" t="e">
        <f t="shared" si="76"/>
        <v>#REF!</v>
      </c>
      <c r="BC106" s="10" t="e">
        <f>(1-#REF!)*AH106*AI106*AJ106</f>
        <v>#REF!</v>
      </c>
      <c r="BD106" s="41">
        <f t="shared" si="77"/>
        <v>4.9400000000000004</v>
      </c>
      <c r="BE106" s="38">
        <v>0</v>
      </c>
      <c r="BF106" s="38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38">
        <v>499</v>
      </c>
      <c r="BV106" s="19">
        <v>0.12109833</v>
      </c>
      <c r="BW106" s="19">
        <v>0.11895408</v>
      </c>
      <c r="BX106" s="19">
        <v>0.12967595000000001</v>
      </c>
      <c r="BY106" s="19">
        <v>4.934641E-2</v>
      </c>
      <c r="BZ106" s="19">
        <v>5.7788237999999999E-2</v>
      </c>
      <c r="CA106" s="19">
        <v>5.0003081999999997E-2</v>
      </c>
      <c r="CB106" s="19">
        <v>5.6764348999999999E-2</v>
      </c>
      <c r="CC106" s="19">
        <v>5.2664771999999999E-2</v>
      </c>
      <c r="CD106" s="19">
        <v>5.1695238999999997E-2</v>
      </c>
      <c r="CE106" s="19">
        <v>0.71154260999999996</v>
      </c>
      <c r="CF106" s="19">
        <v>0.63719689999999995</v>
      </c>
      <c r="CG106" s="19">
        <v>0.29963772999999999</v>
      </c>
      <c r="CH106" s="19">
        <v>0.60063529000000004</v>
      </c>
      <c r="CI106" s="19">
        <v>0.53714448000000004</v>
      </c>
      <c r="CJ106" s="19">
        <v>0.26041204000000001</v>
      </c>
      <c r="CK106" s="19">
        <v>0.21659318999999999</v>
      </c>
      <c r="CL106" s="19">
        <v>0.19250268000000001</v>
      </c>
      <c r="CM106" s="19">
        <v>0.10794374</v>
      </c>
      <c r="CN106" s="19">
        <v>0.39684626000000001</v>
      </c>
      <c r="CO106" s="19">
        <v>0.37281403000000002</v>
      </c>
      <c r="CP106" s="19">
        <v>0.20641878</v>
      </c>
      <c r="CQ106" s="19">
        <v>0.20536113</v>
      </c>
      <c r="CR106" s="19">
        <v>0.12952562000000001</v>
      </c>
      <c r="CS106" s="19">
        <v>8.1280782999999995E-2</v>
      </c>
      <c r="CT106" s="19">
        <v>0.15499958</v>
      </c>
      <c r="CU106" s="19">
        <v>0.14111213</v>
      </c>
      <c r="CV106" s="19">
        <v>8.8690586000000002E-2</v>
      </c>
    </row>
    <row r="107" spans="1:100" s="14" customFormat="1" x14ac:dyDescent="0.35">
      <c r="A107" s="10">
        <v>322</v>
      </c>
      <c r="B107" s="35">
        <v>39.9</v>
      </c>
      <c r="C107" s="36">
        <v>0.59297789999999995</v>
      </c>
      <c r="D107" s="35">
        <v>0.8</v>
      </c>
      <c r="E107" s="35">
        <v>8.2000000000000011</v>
      </c>
      <c r="F107" s="35">
        <v>2.2000000000000002</v>
      </c>
      <c r="G107" s="35">
        <v>0.8</v>
      </c>
      <c r="H107" s="37">
        <v>0.8</v>
      </c>
      <c r="I107" s="35">
        <v>335.3</v>
      </c>
      <c r="J107" s="35">
        <v>353</v>
      </c>
      <c r="K107" s="61">
        <v>16</v>
      </c>
      <c r="L107" s="61">
        <v>15</v>
      </c>
      <c r="M107" s="61">
        <v>4</v>
      </c>
      <c r="N107" s="61">
        <v>3</v>
      </c>
      <c r="O107" s="62">
        <v>9</v>
      </c>
      <c r="P107" s="10">
        <v>2.9613554970405538</v>
      </c>
      <c r="Q107" s="10">
        <f t="shared" si="57"/>
        <v>-19</v>
      </c>
      <c r="R107" s="10">
        <f t="shared" si="58"/>
        <v>9.6</v>
      </c>
      <c r="S107" s="10">
        <v>5</v>
      </c>
      <c r="T107" s="10">
        <f t="shared" si="59"/>
        <v>3</v>
      </c>
      <c r="U107" s="10">
        <f t="shared" si="60"/>
        <v>15</v>
      </c>
      <c r="V107" s="10">
        <f t="shared" si="61"/>
        <v>4</v>
      </c>
      <c r="W107" s="10">
        <f t="shared" si="62"/>
        <v>2.6</v>
      </c>
      <c r="X107" s="10">
        <f t="shared" si="63"/>
        <v>-17.5</v>
      </c>
      <c r="Y107" s="10">
        <f t="shared" si="67"/>
        <v>24.6</v>
      </c>
      <c r="Z107" s="10">
        <f t="shared" si="68"/>
        <v>9</v>
      </c>
      <c r="AA107" s="36">
        <f t="shared" si="69"/>
        <v>62</v>
      </c>
      <c r="AB107" s="10">
        <v>0.8935649</v>
      </c>
      <c r="AC107" s="10">
        <v>8.1220269999999992</v>
      </c>
      <c r="AD107" s="10">
        <v>2.1247590000000001</v>
      </c>
      <c r="AE107" s="10">
        <v>0.81874219999999998</v>
      </c>
      <c r="AF107" s="39">
        <f t="shared" si="70"/>
        <v>10.399999999999999</v>
      </c>
      <c r="AG107" s="1">
        <f t="shared" si="71"/>
        <v>5.8</v>
      </c>
      <c r="AH107" s="35">
        <f t="shared" si="72"/>
        <v>0.8</v>
      </c>
      <c r="AI107" s="35">
        <f t="shared" si="73"/>
        <v>8.2000000000000011</v>
      </c>
      <c r="AJ107" s="35">
        <f t="shared" si="74"/>
        <v>2.2000000000000002</v>
      </c>
      <c r="AK107" s="35">
        <f t="shared" si="75"/>
        <v>0.8</v>
      </c>
      <c r="AL107" s="37">
        <f t="shared" si="64"/>
        <v>0.8</v>
      </c>
      <c r="AM107" s="10">
        <v>62.201390000000004</v>
      </c>
      <c r="AN107" s="10">
        <v>79.92747</v>
      </c>
      <c r="AO107" s="10"/>
      <c r="AP107" s="10"/>
      <c r="AQ107" s="37" t="s">
        <v>35</v>
      </c>
      <c r="AR107" s="37"/>
      <c r="AS107" s="37"/>
      <c r="AT107" s="37"/>
      <c r="AU107" s="10">
        <v>96.7</v>
      </c>
      <c r="AV107" s="10">
        <v>-42</v>
      </c>
      <c r="AW107" s="10">
        <v>42.5</v>
      </c>
      <c r="AX107" s="10">
        <v>44.1</v>
      </c>
      <c r="AY107" s="40">
        <f t="shared" si="65"/>
        <v>189884.06424316109</v>
      </c>
      <c r="AZ107" s="23">
        <f t="shared" si="66"/>
        <v>0</v>
      </c>
      <c r="BA107" s="10" t="e">
        <f>#REF!*AI107*AH107*AJ107*AS107</f>
        <v>#REF!</v>
      </c>
      <c r="BB107" s="10" t="e">
        <f t="shared" si="76"/>
        <v>#REF!</v>
      </c>
      <c r="BC107" s="10" t="e">
        <f>(1-#REF!)*AH107*AI107*AJ107</f>
        <v>#REF!</v>
      </c>
      <c r="BD107" s="41">
        <f t="shared" si="77"/>
        <v>4.92</v>
      </c>
      <c r="BE107" s="38">
        <v>0</v>
      </c>
      <c r="BF107" s="38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38">
        <v>322</v>
      </c>
      <c r="BV107" s="19">
        <v>0.12502167</v>
      </c>
      <c r="BW107" s="19">
        <v>0.12532304</v>
      </c>
      <c r="BX107" s="19">
        <v>0.19884856000000001</v>
      </c>
      <c r="BY107" s="19">
        <v>8.9031123000000004E-2</v>
      </c>
      <c r="BZ107" s="19">
        <v>6.6961721000000002E-2</v>
      </c>
      <c r="CA107" s="19">
        <v>7.7434584000000001E-2</v>
      </c>
      <c r="CB107" s="19">
        <v>4.5631442000000001E-2</v>
      </c>
      <c r="CC107" s="19">
        <v>5.8391462999999998E-2</v>
      </c>
      <c r="CD107" s="19">
        <v>8.9113525999999998E-2</v>
      </c>
      <c r="CE107" s="19">
        <v>0.63925862</v>
      </c>
      <c r="CF107" s="19">
        <v>0.63513618999999999</v>
      </c>
      <c r="CG107" s="19">
        <v>0.58703302999999996</v>
      </c>
      <c r="CH107" s="19">
        <v>0.73900694</v>
      </c>
      <c r="CI107" s="19">
        <v>0.73177296000000003</v>
      </c>
      <c r="CJ107" s="19">
        <v>0.66526896000000002</v>
      </c>
      <c r="CK107" s="19">
        <v>0.43772729999999999</v>
      </c>
      <c r="CL107" s="19">
        <v>0.43613094000000002</v>
      </c>
      <c r="CM107" s="19">
        <v>0.40219801999999999</v>
      </c>
      <c r="CN107" s="19">
        <v>0.35999589999999998</v>
      </c>
      <c r="CO107" s="19">
        <v>0.35939956000000001</v>
      </c>
      <c r="CP107" s="19">
        <v>0.35140791999999998</v>
      </c>
      <c r="CQ107" s="19">
        <v>0.28236896</v>
      </c>
      <c r="CR107" s="19">
        <v>0.25240022000000001</v>
      </c>
      <c r="CS107" s="19">
        <v>0.17492489999999999</v>
      </c>
      <c r="CT107" s="19">
        <v>0.13355966999999999</v>
      </c>
      <c r="CU107" s="19">
        <v>0.13319339999999999</v>
      </c>
      <c r="CV107" s="19">
        <v>0.16239665</v>
      </c>
    </row>
    <row r="108" spans="1:100" s="14" customFormat="1" x14ac:dyDescent="0.35">
      <c r="A108" s="10">
        <v>78</v>
      </c>
      <c r="B108" s="35">
        <v>34</v>
      </c>
      <c r="C108" s="36">
        <v>0.31294810000000001</v>
      </c>
      <c r="D108" s="35">
        <v>1.2000000000000002</v>
      </c>
      <c r="E108" s="35">
        <v>6.2</v>
      </c>
      <c r="F108" s="35">
        <v>1.2000000000000002</v>
      </c>
      <c r="G108" s="35">
        <v>1</v>
      </c>
      <c r="H108" s="37">
        <v>0.8</v>
      </c>
      <c r="I108" s="35">
        <v>421.90000000000003</v>
      </c>
      <c r="J108" s="35">
        <v>305.70000000000005</v>
      </c>
      <c r="K108" s="61">
        <v>18</v>
      </c>
      <c r="L108" s="61">
        <v>7</v>
      </c>
      <c r="M108" s="61">
        <v>16</v>
      </c>
      <c r="N108" s="61">
        <v>0.4</v>
      </c>
      <c r="O108" s="62">
        <v>23</v>
      </c>
      <c r="P108" s="10">
        <v>0.41271877739159046</v>
      </c>
      <c r="Q108" s="10">
        <f t="shared" si="57"/>
        <v>-18.399999999999999</v>
      </c>
      <c r="R108" s="10">
        <f t="shared" si="58"/>
        <v>18.600000000000001</v>
      </c>
      <c r="S108" s="10">
        <v>5</v>
      </c>
      <c r="T108" s="10">
        <f t="shared" si="59"/>
        <v>0.4</v>
      </c>
      <c r="U108" s="10">
        <f t="shared" si="60"/>
        <v>7</v>
      </c>
      <c r="V108" s="10">
        <f t="shared" si="61"/>
        <v>16</v>
      </c>
      <c r="W108" s="10">
        <f t="shared" si="62"/>
        <v>7.6000000000000005</v>
      </c>
      <c r="X108" s="10">
        <f t="shared" si="63"/>
        <v>-18.2</v>
      </c>
      <c r="Y108" s="10">
        <f t="shared" si="67"/>
        <v>25.6</v>
      </c>
      <c r="Z108" s="10">
        <f t="shared" si="68"/>
        <v>21</v>
      </c>
      <c r="AA108" s="36">
        <f t="shared" si="69"/>
        <v>149</v>
      </c>
      <c r="AB108" s="10">
        <v>1.1762699999999999</v>
      </c>
      <c r="AC108" s="10">
        <v>6.2588480000000004</v>
      </c>
      <c r="AD108" s="10">
        <v>1.1338630000000001</v>
      </c>
      <c r="AE108" s="10">
        <v>1.0740099999999999</v>
      </c>
      <c r="AF108" s="39">
        <f t="shared" si="70"/>
        <v>11.4</v>
      </c>
      <c r="AG108" s="1">
        <f t="shared" si="71"/>
        <v>6</v>
      </c>
      <c r="AH108" s="35">
        <f t="shared" si="72"/>
        <v>1.2000000000000002</v>
      </c>
      <c r="AI108" s="35">
        <f t="shared" si="73"/>
        <v>6.2</v>
      </c>
      <c r="AJ108" s="35">
        <f t="shared" si="74"/>
        <v>1.2000000000000002</v>
      </c>
      <c r="AK108" s="35">
        <f t="shared" si="75"/>
        <v>1</v>
      </c>
      <c r="AL108" s="37">
        <f t="shared" si="64"/>
        <v>0.8</v>
      </c>
      <c r="AM108" s="10">
        <v>148.88310000000001</v>
      </c>
      <c r="AN108" s="10">
        <v>32.693159999999999</v>
      </c>
      <c r="AO108" s="10"/>
      <c r="AP108" s="10"/>
      <c r="AQ108" s="37" t="s">
        <v>35</v>
      </c>
      <c r="AR108" s="37"/>
      <c r="AS108" s="37"/>
      <c r="AT108" s="37"/>
      <c r="AU108" s="10">
        <v>96.7</v>
      </c>
      <c r="AV108" s="10">
        <v>-42</v>
      </c>
      <c r="AW108" s="10">
        <v>42.5</v>
      </c>
      <c r="AX108" s="10">
        <v>44.1</v>
      </c>
      <c r="AY108" s="40">
        <f t="shared" si="65"/>
        <v>317140.69215423591</v>
      </c>
      <c r="AZ108" s="23">
        <f t="shared" si="66"/>
        <v>0</v>
      </c>
      <c r="BA108" s="10" t="e">
        <f>#REF!*AI108*AH108*AJ108*AS108</f>
        <v>#REF!</v>
      </c>
      <c r="BB108" s="10" t="e">
        <f t="shared" si="76"/>
        <v>#REF!</v>
      </c>
      <c r="BC108" s="10" t="e">
        <f>(1-#REF!)*AH108*AI108*AJ108</f>
        <v>#REF!</v>
      </c>
      <c r="BD108" s="41">
        <f t="shared" si="77"/>
        <v>5.12</v>
      </c>
      <c r="BE108" s="38">
        <v>0</v>
      </c>
      <c r="BF108" s="38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38">
        <v>78</v>
      </c>
      <c r="BV108" s="19">
        <v>0.1065919</v>
      </c>
      <c r="BW108" s="19">
        <v>0.1041899</v>
      </c>
      <c r="BX108" s="19">
        <v>8.2334109000000003E-2</v>
      </c>
      <c r="BY108" s="19">
        <v>5.1649134999999999E-2</v>
      </c>
      <c r="BZ108" s="19">
        <v>4.8930108999999999E-2</v>
      </c>
      <c r="CA108" s="19">
        <v>6.1198026000000003E-2</v>
      </c>
      <c r="CB108" s="19">
        <v>6.3807316000000003E-2</v>
      </c>
      <c r="CC108" s="19">
        <v>6.2201201999999997E-2</v>
      </c>
      <c r="CD108" s="19">
        <v>7.4359089000000003E-2</v>
      </c>
      <c r="CE108" s="19">
        <v>0.43964183000000001</v>
      </c>
      <c r="CF108" s="19">
        <v>0.39739331999999999</v>
      </c>
      <c r="CG108" s="19">
        <v>0.10623478</v>
      </c>
      <c r="CH108" s="19">
        <v>0.46976425999999999</v>
      </c>
      <c r="CI108" s="19">
        <v>0.43354686999999997</v>
      </c>
      <c r="CJ108" s="19">
        <v>0.13178596000000001</v>
      </c>
      <c r="CK108" s="19">
        <v>0.32918008999999998</v>
      </c>
      <c r="CL108" s="19">
        <v>0.30818616999999998</v>
      </c>
      <c r="CM108" s="19">
        <v>0.1032946</v>
      </c>
      <c r="CN108" s="19">
        <v>0.29019833</v>
      </c>
      <c r="CO108" s="19">
        <v>0.26864107999999998</v>
      </c>
      <c r="CP108" s="19">
        <v>9.9872774999999997E-2</v>
      </c>
      <c r="CQ108" s="19">
        <v>0.11370659</v>
      </c>
      <c r="CR108" s="19">
        <v>0.1071931</v>
      </c>
      <c r="CS108" s="19">
        <v>0.10254688000000001</v>
      </c>
      <c r="CT108" s="19">
        <v>0.16020718</v>
      </c>
      <c r="CU108" s="19">
        <v>0.15380265000000001</v>
      </c>
      <c r="CV108" s="19">
        <v>8.5340246999999994E-2</v>
      </c>
    </row>
    <row r="109" spans="1:100" s="14" customFormat="1" x14ac:dyDescent="0.35">
      <c r="A109" s="10">
        <v>207</v>
      </c>
      <c r="B109" s="35">
        <v>18.600000000000001</v>
      </c>
      <c r="C109" s="36">
        <v>0.58955930000000001</v>
      </c>
      <c r="D109" s="35">
        <v>1.6</v>
      </c>
      <c r="E109" s="35">
        <v>3.6</v>
      </c>
      <c r="F109" s="35">
        <v>3</v>
      </c>
      <c r="G109" s="35">
        <v>0.4</v>
      </c>
      <c r="H109" s="37">
        <v>1.4000000000000001</v>
      </c>
      <c r="I109" s="35">
        <v>412.90000000000003</v>
      </c>
      <c r="J109" s="35">
        <v>358.90000000000003</v>
      </c>
      <c r="K109" s="61">
        <v>15</v>
      </c>
      <c r="L109" s="61">
        <v>8</v>
      </c>
      <c r="M109" s="61">
        <v>17</v>
      </c>
      <c r="N109" s="61">
        <v>2.2000000000000002</v>
      </c>
      <c r="O109" s="62">
        <v>1</v>
      </c>
      <c r="P109" s="10">
        <v>2.1367877771597126</v>
      </c>
      <c r="Q109" s="10">
        <f t="shared" si="57"/>
        <v>-17.2</v>
      </c>
      <c r="R109" s="10">
        <f t="shared" si="58"/>
        <v>10.7</v>
      </c>
      <c r="S109" s="10">
        <v>5</v>
      </c>
      <c r="T109" s="10">
        <f t="shared" si="59"/>
        <v>2.2000000000000002</v>
      </c>
      <c r="U109" s="10">
        <f t="shared" si="60"/>
        <v>8</v>
      </c>
      <c r="V109" s="10">
        <f t="shared" si="61"/>
        <v>17</v>
      </c>
      <c r="W109" s="10">
        <f t="shared" si="62"/>
        <v>0.2</v>
      </c>
      <c r="X109" s="10">
        <f t="shared" si="63"/>
        <v>-16.100000000000001</v>
      </c>
      <c r="Y109" s="10">
        <f t="shared" si="67"/>
        <v>18.7</v>
      </c>
      <c r="Z109" s="10">
        <f t="shared" si="68"/>
        <v>22</v>
      </c>
      <c r="AA109" s="36">
        <f t="shared" si="69"/>
        <v>140</v>
      </c>
      <c r="AB109" s="10">
        <v>1.683403</v>
      </c>
      <c r="AC109" s="10">
        <v>3.6664669999999999</v>
      </c>
      <c r="AD109" s="10">
        <v>2.959857</v>
      </c>
      <c r="AE109" s="10">
        <v>0.39237569999999999</v>
      </c>
      <c r="AF109" s="39">
        <f t="shared" si="70"/>
        <v>12.7</v>
      </c>
      <c r="AG109" s="1">
        <f t="shared" si="71"/>
        <v>5.4</v>
      </c>
      <c r="AH109" s="35">
        <f t="shared" si="72"/>
        <v>1.6</v>
      </c>
      <c r="AI109" s="35">
        <f t="shared" si="73"/>
        <v>3.6</v>
      </c>
      <c r="AJ109" s="35">
        <f t="shared" si="74"/>
        <v>3</v>
      </c>
      <c r="AK109" s="35">
        <f t="shared" si="75"/>
        <v>0.4</v>
      </c>
      <c r="AL109" s="37">
        <f t="shared" si="64"/>
        <v>1.4000000000000001</v>
      </c>
      <c r="AM109" s="10">
        <v>139.82</v>
      </c>
      <c r="AN109" s="10">
        <v>85.821089999999998</v>
      </c>
      <c r="AO109" s="10"/>
      <c r="AP109" s="10"/>
      <c r="AQ109" s="37" t="s">
        <v>34</v>
      </c>
      <c r="AR109" s="37">
        <v>3173</v>
      </c>
      <c r="AS109" s="37">
        <v>441.21</v>
      </c>
      <c r="AT109" s="37">
        <v>6.2</v>
      </c>
      <c r="AU109" s="10">
        <v>96.7</v>
      </c>
      <c r="AV109" s="10">
        <v>-42</v>
      </c>
      <c r="AW109" s="10">
        <v>42.5</v>
      </c>
      <c r="AX109" s="10">
        <v>44.1</v>
      </c>
      <c r="AY109" s="40">
        <f t="shared" si="65"/>
        <v>160871.63124945687</v>
      </c>
      <c r="AZ109" s="23">
        <f t="shared" si="66"/>
        <v>0.98843764579143645</v>
      </c>
      <c r="BA109" s="10" t="e">
        <f>#REF!*AI109*AH109*AJ109*AS109</f>
        <v>#REF!</v>
      </c>
      <c r="BB109" s="10" t="e">
        <f t="shared" si="76"/>
        <v>#REF!</v>
      </c>
      <c r="BC109" s="10" t="e">
        <f>(1-#REF!)*AH109*AI109*AJ109</f>
        <v>#REF!</v>
      </c>
      <c r="BD109" s="41">
        <f t="shared" si="77"/>
        <v>3.7399999999999998</v>
      </c>
      <c r="BE109" s="38">
        <v>11</v>
      </c>
      <c r="BF109" s="38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38">
        <v>207</v>
      </c>
      <c r="BV109" s="19">
        <v>0.14449774000000001</v>
      </c>
      <c r="BW109" s="19">
        <v>0.15182126000000001</v>
      </c>
      <c r="BX109" s="19">
        <v>0.11419421</v>
      </c>
      <c r="BY109" s="19">
        <v>0.11638858000000001</v>
      </c>
      <c r="BZ109" s="19">
        <v>0.11249816</v>
      </c>
      <c r="CA109" s="19">
        <v>0.13634852</v>
      </c>
      <c r="CB109" s="19">
        <v>6.1953715999999999E-2</v>
      </c>
      <c r="CC109" s="19">
        <v>6.1975996999999998E-2</v>
      </c>
      <c r="CD109" s="19">
        <v>6.1657462000000003E-2</v>
      </c>
      <c r="CE109" s="19">
        <v>0.63815725000000001</v>
      </c>
      <c r="CF109" s="19">
        <v>0.56968324999999997</v>
      </c>
      <c r="CG109" s="19">
        <v>0.30309501</v>
      </c>
      <c r="CH109" s="19">
        <v>0.70917571000000001</v>
      </c>
      <c r="CI109" s="19">
        <v>0.61704141000000001</v>
      </c>
      <c r="CJ109" s="19">
        <v>0.23773011999999999</v>
      </c>
      <c r="CK109" s="19">
        <v>0.67488532999999995</v>
      </c>
      <c r="CL109" s="19">
        <v>0.59789205000000001</v>
      </c>
      <c r="CM109" s="19">
        <v>0.1945141</v>
      </c>
      <c r="CN109" s="19">
        <v>0.49021547999999998</v>
      </c>
      <c r="CO109" s="19">
        <v>0.42013776000000003</v>
      </c>
      <c r="CP109" s="19">
        <v>0.24745919999999999</v>
      </c>
      <c r="CQ109" s="19">
        <v>0.18706855</v>
      </c>
      <c r="CR109" s="19">
        <v>0.11129501</v>
      </c>
      <c r="CS109" s="19">
        <v>0.10396627999999999</v>
      </c>
      <c r="CT109" s="19">
        <v>0.25260323000000001</v>
      </c>
      <c r="CU109" s="19">
        <v>0.23701705000000001</v>
      </c>
      <c r="CV109" s="19">
        <v>0.12087516</v>
      </c>
    </row>
    <row r="110" spans="1:100" s="14" customFormat="1" x14ac:dyDescent="0.35">
      <c r="A110" s="10">
        <v>487</v>
      </c>
      <c r="B110" s="35">
        <v>38.700000000000003</v>
      </c>
      <c r="C110" s="36">
        <v>0.50755819999999996</v>
      </c>
      <c r="D110" s="35">
        <v>2</v>
      </c>
      <c r="E110" s="35">
        <v>3.2</v>
      </c>
      <c r="F110" s="35">
        <v>2.6</v>
      </c>
      <c r="G110" s="35">
        <v>1</v>
      </c>
      <c r="H110" s="37">
        <v>1.2000000000000002</v>
      </c>
      <c r="I110" s="35">
        <v>446.6</v>
      </c>
      <c r="J110" s="35">
        <v>297.8</v>
      </c>
      <c r="K110" s="61">
        <v>8</v>
      </c>
      <c r="L110" s="61">
        <v>6</v>
      </c>
      <c r="M110" s="61">
        <v>14</v>
      </c>
      <c r="N110" s="61">
        <v>1</v>
      </c>
      <c r="O110" s="62">
        <v>7</v>
      </c>
      <c r="P110" s="10">
        <v>1.0265993730529881</v>
      </c>
      <c r="Q110" s="10">
        <f t="shared" si="57"/>
        <v>-9</v>
      </c>
      <c r="R110" s="10">
        <f t="shared" si="58"/>
        <v>12.5</v>
      </c>
      <c r="S110" s="10">
        <v>5</v>
      </c>
      <c r="T110" s="10">
        <f t="shared" si="59"/>
        <v>1</v>
      </c>
      <c r="U110" s="10">
        <f t="shared" si="60"/>
        <v>6</v>
      </c>
      <c r="V110" s="10">
        <f t="shared" si="61"/>
        <v>14</v>
      </c>
      <c r="W110" s="10">
        <f t="shared" si="62"/>
        <v>1</v>
      </c>
      <c r="X110" s="10">
        <f t="shared" si="63"/>
        <v>-8.5</v>
      </c>
      <c r="Y110" s="10">
        <f t="shared" si="67"/>
        <v>18.5</v>
      </c>
      <c r="Z110" s="10">
        <f t="shared" si="68"/>
        <v>19</v>
      </c>
      <c r="AA110" s="36">
        <f t="shared" si="69"/>
        <v>174</v>
      </c>
      <c r="AB110" s="10">
        <v>1.9331149999999999</v>
      </c>
      <c r="AC110" s="10">
        <v>3.1318790000000001</v>
      </c>
      <c r="AD110" s="10">
        <v>2.6332490000000002</v>
      </c>
      <c r="AE110" s="10">
        <v>0.94983419999999996</v>
      </c>
      <c r="AF110" s="39">
        <f t="shared" si="70"/>
        <v>12.9</v>
      </c>
      <c r="AG110" s="1">
        <f t="shared" si="71"/>
        <v>6</v>
      </c>
      <c r="AH110" s="35">
        <f t="shared" si="72"/>
        <v>2</v>
      </c>
      <c r="AI110" s="35">
        <f t="shared" si="73"/>
        <v>3.2</v>
      </c>
      <c r="AJ110" s="35">
        <f t="shared" si="74"/>
        <v>2.6</v>
      </c>
      <c r="AK110" s="35">
        <f t="shared" si="75"/>
        <v>1</v>
      </c>
      <c r="AL110" s="37">
        <f t="shared" si="64"/>
        <v>1.2000000000000002</v>
      </c>
      <c r="AM110" s="10">
        <v>173.59219999999999</v>
      </c>
      <c r="AN110" s="10">
        <v>24.71658</v>
      </c>
      <c r="AO110" s="10"/>
      <c r="AP110" s="10"/>
      <c r="AQ110" s="37" t="s">
        <v>35</v>
      </c>
      <c r="AR110" s="37"/>
      <c r="AS110" s="37"/>
      <c r="AT110" s="37"/>
      <c r="AU110" s="10">
        <v>96.7</v>
      </c>
      <c r="AV110" s="10">
        <v>-42</v>
      </c>
      <c r="AW110" s="10">
        <v>42.5</v>
      </c>
      <c r="AX110" s="10">
        <v>44.1</v>
      </c>
      <c r="AY110" s="40">
        <f t="shared" si="65"/>
        <v>331731.9503742932</v>
      </c>
      <c r="AZ110" s="23">
        <f t="shared" si="66"/>
        <v>0</v>
      </c>
      <c r="BA110" s="10" t="e">
        <f>#REF!*AI110*AH110*AJ110*AS110</f>
        <v>#REF!</v>
      </c>
      <c r="BB110" s="10" t="e">
        <f t="shared" si="76"/>
        <v>#REF!</v>
      </c>
      <c r="BC110" s="10" t="e">
        <f>(1-#REF!)*AH110*AI110*AJ110</f>
        <v>#REF!</v>
      </c>
      <c r="BD110" s="41">
        <f t="shared" si="77"/>
        <v>3.7</v>
      </c>
      <c r="BE110" s="38">
        <v>0</v>
      </c>
      <c r="BF110" s="38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38">
        <v>487</v>
      </c>
      <c r="BV110" s="19">
        <v>0.21604710999999999</v>
      </c>
      <c r="BW110" s="19">
        <v>0.26417016999999998</v>
      </c>
      <c r="BX110" s="19">
        <v>0.19366971999999999</v>
      </c>
      <c r="BY110" s="19">
        <v>0.25035378000000003</v>
      </c>
      <c r="BZ110" s="19">
        <v>0.24538665000000001</v>
      </c>
      <c r="CA110" s="19">
        <v>0.1830485</v>
      </c>
      <c r="CB110" s="19">
        <v>0.12816316</v>
      </c>
      <c r="CC110" s="19">
        <v>0.14218364999999999</v>
      </c>
      <c r="CD110" s="19">
        <v>0.13655291</v>
      </c>
      <c r="CE110" s="19">
        <v>1.8007077</v>
      </c>
      <c r="CF110" s="19">
        <v>1.0525640000000001</v>
      </c>
      <c r="CG110" s="19">
        <v>0.73107641999999995</v>
      </c>
      <c r="CH110" s="19">
        <v>1.9594491999999999</v>
      </c>
      <c r="CI110" s="19">
        <v>0.92278165000000001</v>
      </c>
      <c r="CJ110" s="19">
        <v>0.60569762999999999</v>
      </c>
      <c r="CK110" s="19">
        <v>1.6433762000000001</v>
      </c>
      <c r="CL110" s="19">
        <v>0.83764194999999997</v>
      </c>
      <c r="CM110" s="19">
        <v>0.53955059999999999</v>
      </c>
      <c r="CN110" s="19">
        <v>1.0135194000000001</v>
      </c>
      <c r="CO110" s="19">
        <v>0.88548541000000003</v>
      </c>
      <c r="CP110" s="19">
        <v>0.52130931999999996</v>
      </c>
      <c r="CQ110" s="19">
        <v>0.31479721999999999</v>
      </c>
      <c r="CR110" s="19">
        <v>0.17993294000000001</v>
      </c>
      <c r="CS110" s="19">
        <v>0.21795522000000001</v>
      </c>
      <c r="CT110" s="19">
        <v>0.48296884000000001</v>
      </c>
      <c r="CU110" s="19">
        <v>0.30982798</v>
      </c>
      <c r="CV110" s="19">
        <v>0.24706089000000001</v>
      </c>
    </row>
    <row r="111" spans="1:100" s="14" customFormat="1" x14ac:dyDescent="0.35">
      <c r="A111" s="10">
        <v>237</v>
      </c>
      <c r="B111" s="35">
        <v>18.3</v>
      </c>
      <c r="C111" s="36">
        <v>0.22954940000000001</v>
      </c>
      <c r="D111" s="35">
        <v>1.6</v>
      </c>
      <c r="E111" s="35">
        <v>4.2</v>
      </c>
      <c r="F111" s="35">
        <v>2.4000000000000004</v>
      </c>
      <c r="G111" s="35">
        <v>0.4</v>
      </c>
      <c r="H111" s="37">
        <v>1.8</v>
      </c>
      <c r="I111" s="35">
        <v>397.3</v>
      </c>
      <c r="J111" s="35">
        <v>320.10000000000002</v>
      </c>
      <c r="K111" s="61">
        <v>6</v>
      </c>
      <c r="L111" s="61">
        <v>11</v>
      </c>
      <c r="M111" s="61">
        <v>3</v>
      </c>
      <c r="N111" s="61">
        <v>2</v>
      </c>
      <c r="O111" s="62">
        <v>30</v>
      </c>
      <c r="P111" s="10">
        <v>2.0645957075793473</v>
      </c>
      <c r="Q111" s="10">
        <f t="shared" si="57"/>
        <v>-8</v>
      </c>
      <c r="R111" s="10">
        <f t="shared" si="58"/>
        <v>12.4</v>
      </c>
      <c r="S111" s="10">
        <v>5</v>
      </c>
      <c r="T111" s="10">
        <f t="shared" si="59"/>
        <v>2</v>
      </c>
      <c r="U111" s="10">
        <f t="shared" si="60"/>
        <v>11</v>
      </c>
      <c r="V111" s="10">
        <f t="shared" si="61"/>
        <v>3</v>
      </c>
      <c r="W111" s="10">
        <f t="shared" si="62"/>
        <v>3.4000000000000004</v>
      </c>
      <c r="X111" s="10">
        <f t="shared" si="63"/>
        <v>-7</v>
      </c>
      <c r="Y111" s="10">
        <f t="shared" si="67"/>
        <v>23.4</v>
      </c>
      <c r="Z111" s="10">
        <f t="shared" si="68"/>
        <v>8</v>
      </c>
      <c r="AA111" s="36">
        <f t="shared" si="69"/>
        <v>124</v>
      </c>
      <c r="AB111" s="10">
        <v>1.5266360000000001</v>
      </c>
      <c r="AC111" s="10">
        <v>4.220675</v>
      </c>
      <c r="AD111" s="10">
        <v>2.3685200000000002</v>
      </c>
      <c r="AE111" s="10">
        <v>0.45374199999999998</v>
      </c>
      <c r="AF111" s="39">
        <f t="shared" si="70"/>
        <v>12.4</v>
      </c>
      <c r="AG111" s="1">
        <f t="shared" si="71"/>
        <v>5.4</v>
      </c>
      <c r="AH111" s="35">
        <f t="shared" si="72"/>
        <v>1.6</v>
      </c>
      <c r="AI111" s="35">
        <f t="shared" si="73"/>
        <v>4.2</v>
      </c>
      <c r="AJ111" s="35">
        <f t="shared" si="74"/>
        <v>2.4000000000000004</v>
      </c>
      <c r="AK111" s="35">
        <f t="shared" si="75"/>
        <v>0.4</v>
      </c>
      <c r="AL111" s="37">
        <f t="shared" si="64"/>
        <v>1.8</v>
      </c>
      <c r="AM111" s="10">
        <v>124.2903</v>
      </c>
      <c r="AN111" s="10">
        <v>47.05021</v>
      </c>
      <c r="AO111" s="10"/>
      <c r="AP111" s="10"/>
      <c r="AQ111" s="37" t="s">
        <v>35</v>
      </c>
      <c r="AR111" s="37"/>
      <c r="AS111" s="37"/>
      <c r="AT111" s="37"/>
      <c r="AU111" s="10">
        <v>96.7</v>
      </c>
      <c r="AV111" s="10">
        <v>-42</v>
      </c>
      <c r="AW111" s="10">
        <v>42.5</v>
      </c>
      <c r="AX111" s="10">
        <v>44.1</v>
      </c>
      <c r="AY111" s="40">
        <f t="shared" si="65"/>
        <v>287742.24909647432</v>
      </c>
      <c r="AZ111" s="23">
        <f t="shared" si="66"/>
        <v>0</v>
      </c>
      <c r="BA111" s="10" t="e">
        <f>#REF!*AI111*AH111*AJ111*AS111</f>
        <v>#REF!</v>
      </c>
      <c r="BB111" s="10" t="e">
        <f t="shared" si="76"/>
        <v>#REF!</v>
      </c>
      <c r="BC111" s="10" t="e">
        <f>(1-#REF!)*AH111*AI111*AJ111</f>
        <v>#REF!</v>
      </c>
      <c r="BD111" s="41">
        <f t="shared" si="77"/>
        <v>4.6800000000000006</v>
      </c>
      <c r="BE111" s="38">
        <v>0</v>
      </c>
      <c r="BF111" s="38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38">
        <v>237</v>
      </c>
      <c r="BV111" s="19">
        <v>0.20842336</v>
      </c>
      <c r="BW111" s="19">
        <v>0.21485684999999999</v>
      </c>
      <c r="BX111" s="19">
        <v>0.38508555</v>
      </c>
      <c r="BY111" s="19">
        <v>0.26179931000000001</v>
      </c>
      <c r="BZ111" s="19">
        <v>0.25692969999999998</v>
      </c>
      <c r="CA111" s="19">
        <v>0.14262868000000001</v>
      </c>
      <c r="CB111" s="19">
        <v>0.1553234</v>
      </c>
      <c r="CC111" s="19">
        <v>0.16163725000000001</v>
      </c>
      <c r="CD111" s="19">
        <v>0.15346531999999999</v>
      </c>
      <c r="CE111" s="19">
        <v>2.9500272000000001</v>
      </c>
      <c r="CF111" s="19">
        <v>2.7436294999999999</v>
      </c>
      <c r="CG111" s="19">
        <v>2.1087935</v>
      </c>
      <c r="CH111" s="19">
        <v>2.303102</v>
      </c>
      <c r="CI111" s="19">
        <v>2.1841835999999999</v>
      </c>
      <c r="CJ111" s="19">
        <v>1.7922731999999999</v>
      </c>
      <c r="CK111" s="19">
        <v>1.0620531</v>
      </c>
      <c r="CL111" s="19">
        <v>1.0564218000000001</v>
      </c>
      <c r="CM111" s="19">
        <v>0.9760257</v>
      </c>
      <c r="CN111" s="19">
        <v>1.096179</v>
      </c>
      <c r="CO111" s="19">
        <v>1.1018349000000001</v>
      </c>
      <c r="CP111" s="19">
        <v>1.0265902</v>
      </c>
      <c r="CQ111" s="19">
        <v>0.62256157000000001</v>
      </c>
      <c r="CR111" s="19">
        <v>0.50658756000000005</v>
      </c>
      <c r="CS111" s="19">
        <v>0.33838472000000003</v>
      </c>
      <c r="CT111" s="19">
        <v>0.22111367000000001</v>
      </c>
      <c r="CU111" s="19">
        <v>0.22107336999999999</v>
      </c>
      <c r="CV111" s="19">
        <v>0.27656906999999997</v>
      </c>
    </row>
    <row r="112" spans="1:100" s="14" customFormat="1" x14ac:dyDescent="0.35">
      <c r="A112" s="10">
        <v>284</v>
      </c>
      <c r="B112" s="35">
        <v>39.1</v>
      </c>
      <c r="C112" s="36">
        <v>0.2754374</v>
      </c>
      <c r="D112" s="35">
        <v>1.2000000000000002</v>
      </c>
      <c r="E112" s="35">
        <v>4</v>
      </c>
      <c r="F112" s="35">
        <v>1.4000000000000001</v>
      </c>
      <c r="G112" s="35">
        <v>1.4000000000000001</v>
      </c>
      <c r="H112" s="37">
        <v>1</v>
      </c>
      <c r="I112" s="35">
        <v>316.90000000000003</v>
      </c>
      <c r="J112" s="35">
        <v>363.1</v>
      </c>
      <c r="K112" s="61">
        <v>11</v>
      </c>
      <c r="L112" s="61">
        <v>9</v>
      </c>
      <c r="M112" s="61">
        <v>18</v>
      </c>
      <c r="N112" s="61">
        <v>1</v>
      </c>
      <c r="O112" s="62">
        <v>0</v>
      </c>
      <c r="P112" s="10">
        <v>1.027423984716215</v>
      </c>
      <c r="Q112" s="10">
        <f t="shared" si="57"/>
        <v>-12</v>
      </c>
      <c r="R112" s="10">
        <f t="shared" si="58"/>
        <v>10</v>
      </c>
      <c r="S112" s="10">
        <v>5</v>
      </c>
      <c r="T112" s="10">
        <f t="shared" si="59"/>
        <v>1</v>
      </c>
      <c r="U112" s="10">
        <f t="shared" si="60"/>
        <v>9</v>
      </c>
      <c r="V112" s="10">
        <f t="shared" si="61"/>
        <v>18</v>
      </c>
      <c r="W112" s="10">
        <f t="shared" si="62"/>
        <v>0</v>
      </c>
      <c r="X112" s="10">
        <f t="shared" si="63"/>
        <v>-11.5</v>
      </c>
      <c r="Y112" s="10">
        <f t="shared" si="67"/>
        <v>19</v>
      </c>
      <c r="Z112" s="10">
        <f t="shared" si="68"/>
        <v>23</v>
      </c>
      <c r="AA112" s="36">
        <f t="shared" si="69"/>
        <v>44</v>
      </c>
      <c r="AB112" s="10">
        <v>1.2501260000000001</v>
      </c>
      <c r="AC112" s="10">
        <v>3.9115129999999998</v>
      </c>
      <c r="AD112" s="10">
        <v>1.432785</v>
      </c>
      <c r="AE112" s="10">
        <v>1.4590000000000001</v>
      </c>
      <c r="AF112" s="39">
        <f t="shared" si="70"/>
        <v>12.5</v>
      </c>
      <c r="AG112" s="1">
        <f t="shared" si="71"/>
        <v>6.4</v>
      </c>
      <c r="AH112" s="35">
        <f t="shared" si="72"/>
        <v>1.2000000000000002</v>
      </c>
      <c r="AI112" s="35">
        <f t="shared" si="73"/>
        <v>4</v>
      </c>
      <c r="AJ112" s="35">
        <f t="shared" si="74"/>
        <v>1.4000000000000001</v>
      </c>
      <c r="AK112" s="35">
        <f t="shared" si="75"/>
        <v>1.4000000000000001</v>
      </c>
      <c r="AL112" s="37">
        <f t="shared" si="64"/>
        <v>1</v>
      </c>
      <c r="AM112" s="10">
        <v>43.806870000000004</v>
      </c>
      <c r="AN112" s="10">
        <v>90.064459999999997</v>
      </c>
      <c r="AO112" s="10"/>
      <c r="AP112" s="10"/>
      <c r="AQ112" s="37" t="s">
        <v>35</v>
      </c>
      <c r="AR112" s="37"/>
      <c r="AS112" s="37"/>
      <c r="AT112" s="37"/>
      <c r="AU112" s="10">
        <v>96.7</v>
      </c>
      <c r="AV112" s="10">
        <v>-42</v>
      </c>
      <c r="AW112" s="10">
        <v>42.5</v>
      </c>
      <c r="AX112" s="10">
        <v>44.1</v>
      </c>
      <c r="AY112" s="40">
        <f t="shared" si="65"/>
        <v>133120.78672356269</v>
      </c>
      <c r="AZ112" s="23">
        <f t="shared" si="66"/>
        <v>0</v>
      </c>
      <c r="BA112" s="10" t="e">
        <f>#REF!*AI112*AH112*AJ112*AS112</f>
        <v>#REF!</v>
      </c>
      <c r="BB112" s="10" t="e">
        <f t="shared" si="76"/>
        <v>#REF!</v>
      </c>
      <c r="BC112" s="10" t="e">
        <f>(1-#REF!)*AH112*AI112*AJ112</f>
        <v>#REF!</v>
      </c>
      <c r="BD112" s="41">
        <f t="shared" si="77"/>
        <v>3.8</v>
      </c>
      <c r="BE112" s="38">
        <v>0</v>
      </c>
      <c r="BF112" s="38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38">
        <v>284</v>
      </c>
      <c r="BV112" s="19">
        <v>0.17595321</v>
      </c>
      <c r="BW112" s="19">
        <v>0.16823105999999999</v>
      </c>
      <c r="BX112" s="19">
        <v>0.1178522</v>
      </c>
      <c r="BY112" s="19">
        <v>0.15906603999999999</v>
      </c>
      <c r="BZ112" s="19">
        <v>0.14377096</v>
      </c>
      <c r="CA112" s="19">
        <v>6.3356212999999995E-2</v>
      </c>
      <c r="CB112" s="19">
        <v>9.9745862000000005E-2</v>
      </c>
      <c r="CC112" s="19">
        <v>7.3653407000000004E-2</v>
      </c>
      <c r="CD112" s="19">
        <v>6.1154927999999997E-2</v>
      </c>
      <c r="CE112" s="19">
        <v>0.96733736999999997</v>
      </c>
      <c r="CF112" s="19">
        <v>0.58200377000000003</v>
      </c>
      <c r="CG112" s="19">
        <v>0.14869693</v>
      </c>
      <c r="CH112" s="19">
        <v>1.1529902000000001</v>
      </c>
      <c r="CI112" s="19">
        <v>0.54453879999999999</v>
      </c>
      <c r="CJ112" s="19">
        <v>0.10351912000000001</v>
      </c>
      <c r="CK112" s="19">
        <v>0.96898430999999996</v>
      </c>
      <c r="CL112" s="19">
        <v>0.47660883999999998</v>
      </c>
      <c r="CM112" s="19">
        <v>8.2854852000000007E-2</v>
      </c>
      <c r="CN112" s="19">
        <v>0.67360359000000003</v>
      </c>
      <c r="CO112" s="19">
        <v>0.47144854000000003</v>
      </c>
      <c r="CP112" s="19">
        <v>0.14846474000000001</v>
      </c>
      <c r="CQ112" s="19">
        <v>0.14908073999999999</v>
      </c>
      <c r="CR112" s="19">
        <v>7.9199292000000004E-2</v>
      </c>
      <c r="CS112" s="19">
        <v>8.1057302999999997E-2</v>
      </c>
      <c r="CT112" s="19">
        <v>0.35396128999999998</v>
      </c>
      <c r="CU112" s="19">
        <v>0.20614531999999999</v>
      </c>
      <c r="CV112" s="19">
        <v>7.6122306000000001E-2</v>
      </c>
    </row>
    <row r="113" spans="1:100" s="14" customFormat="1" x14ac:dyDescent="0.35">
      <c r="A113" s="10">
        <v>441</v>
      </c>
      <c r="B113" s="35">
        <v>37.300000000000004</v>
      </c>
      <c r="C113" s="36">
        <v>0.151287</v>
      </c>
      <c r="D113" s="35">
        <v>1.4000000000000001</v>
      </c>
      <c r="E113" s="35">
        <v>2.8000000000000003</v>
      </c>
      <c r="F113" s="35">
        <v>1.8</v>
      </c>
      <c r="G113" s="35">
        <v>0.2</v>
      </c>
      <c r="H113" s="37">
        <v>1.6</v>
      </c>
      <c r="I113" s="35">
        <v>341.6</v>
      </c>
      <c r="J113" s="35">
        <v>330.5</v>
      </c>
      <c r="K113" s="61">
        <v>7</v>
      </c>
      <c r="L113" s="61">
        <v>6</v>
      </c>
      <c r="M113" s="61">
        <v>9</v>
      </c>
      <c r="N113" s="61">
        <v>0.60000000000000009</v>
      </c>
      <c r="O113" s="62">
        <v>10</v>
      </c>
      <c r="P113" s="10">
        <v>0.54291900784634728</v>
      </c>
      <c r="Q113" s="10">
        <f t="shared" si="57"/>
        <v>-7.6</v>
      </c>
      <c r="R113" s="10">
        <f t="shared" si="58"/>
        <v>12.7</v>
      </c>
      <c r="S113" s="10">
        <v>5</v>
      </c>
      <c r="T113" s="10">
        <f t="shared" si="59"/>
        <v>0.60000000000000009</v>
      </c>
      <c r="U113" s="10">
        <f t="shared" si="60"/>
        <v>6</v>
      </c>
      <c r="V113" s="10">
        <f t="shared" si="61"/>
        <v>9</v>
      </c>
      <c r="W113" s="10">
        <f t="shared" si="62"/>
        <v>1.2000000000000002</v>
      </c>
      <c r="X113" s="10">
        <f t="shared" si="63"/>
        <v>-7.3</v>
      </c>
      <c r="Y113" s="10">
        <f t="shared" si="67"/>
        <v>18.7</v>
      </c>
      <c r="Z113" s="10">
        <f t="shared" si="68"/>
        <v>14</v>
      </c>
      <c r="AA113" s="36">
        <f t="shared" si="69"/>
        <v>69</v>
      </c>
      <c r="AB113" s="10">
        <v>1.3107599999999999</v>
      </c>
      <c r="AC113" s="10">
        <v>2.8540169999999998</v>
      </c>
      <c r="AD113" s="10">
        <v>1.7628760000000001</v>
      </c>
      <c r="AE113" s="10">
        <v>0.19745299999999999</v>
      </c>
      <c r="AF113" s="39">
        <f t="shared" si="70"/>
        <v>13.1</v>
      </c>
      <c r="AG113" s="1">
        <f t="shared" si="71"/>
        <v>5.2</v>
      </c>
      <c r="AH113" s="35">
        <f t="shared" si="72"/>
        <v>1.4000000000000001</v>
      </c>
      <c r="AI113" s="35">
        <f t="shared" si="73"/>
        <v>2.8000000000000003</v>
      </c>
      <c r="AJ113" s="35">
        <f t="shared" si="74"/>
        <v>1.8</v>
      </c>
      <c r="AK113" s="35">
        <f t="shared" si="75"/>
        <v>0.2</v>
      </c>
      <c r="AL113" s="37">
        <f t="shared" si="64"/>
        <v>1.6</v>
      </c>
      <c r="AM113" s="10">
        <v>68.530879999999996</v>
      </c>
      <c r="AN113" s="10">
        <v>57.449539999999999</v>
      </c>
      <c r="AO113" s="10"/>
      <c r="AP113" s="10"/>
      <c r="AQ113" s="37" t="s">
        <v>35</v>
      </c>
      <c r="AR113" s="37"/>
      <c r="AS113" s="37"/>
      <c r="AT113" s="37"/>
      <c r="AU113" s="10">
        <v>96.7</v>
      </c>
      <c r="AV113" s="10">
        <v>-42</v>
      </c>
      <c r="AW113" s="10">
        <v>42.5</v>
      </c>
      <c r="AX113" s="10">
        <v>44.1</v>
      </c>
      <c r="AY113" s="40">
        <f t="shared" si="65"/>
        <v>262972.17790753749</v>
      </c>
      <c r="AZ113" s="23">
        <f t="shared" si="66"/>
        <v>0</v>
      </c>
      <c r="BA113" s="10" t="e">
        <f>#REF!*AI113*AH113*AJ113*AS113</f>
        <v>#REF!</v>
      </c>
      <c r="BB113" s="10" t="e">
        <f t="shared" si="76"/>
        <v>#REF!</v>
      </c>
      <c r="BC113" s="10" t="e">
        <f>(1-#REF!)*AH113*AI113*AJ113</f>
        <v>#REF!</v>
      </c>
      <c r="BD113" s="41">
        <f t="shared" si="77"/>
        <v>3.7399999999999998</v>
      </c>
      <c r="BE113" s="38">
        <v>0</v>
      </c>
      <c r="BF113" s="38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38">
        <v>441</v>
      </c>
      <c r="BV113" s="19">
        <v>0.22084491000000001</v>
      </c>
      <c r="BW113" s="19">
        <v>0.24967906000000001</v>
      </c>
      <c r="BX113" s="19">
        <v>0.34074538999999998</v>
      </c>
      <c r="BY113" s="19">
        <v>0.30708730000000001</v>
      </c>
      <c r="BZ113" s="19">
        <v>0.28623447000000002</v>
      </c>
      <c r="CA113" s="19">
        <v>0.25180805000000001</v>
      </c>
      <c r="CB113" s="19">
        <v>0.13906755000000001</v>
      </c>
      <c r="CC113" s="19">
        <v>0.14408003</v>
      </c>
      <c r="CD113" s="19">
        <v>0.19658871</v>
      </c>
      <c r="CE113" s="19">
        <v>2.2771823000000002</v>
      </c>
      <c r="CF113" s="19">
        <v>1.5559191999999999</v>
      </c>
      <c r="CG113" s="19">
        <v>0.77290320000000001</v>
      </c>
      <c r="CH113" s="19">
        <v>2.4556171999999998</v>
      </c>
      <c r="CI113" s="19">
        <v>1.6498594</v>
      </c>
      <c r="CJ113" s="19">
        <v>0.85393834000000002</v>
      </c>
      <c r="CK113" s="19">
        <v>1.8873948</v>
      </c>
      <c r="CL113" s="19">
        <v>1.5240842999999999</v>
      </c>
      <c r="CM113" s="19">
        <v>0.81030124000000003</v>
      </c>
      <c r="CN113" s="19">
        <v>0.73590677999999998</v>
      </c>
      <c r="CO113" s="19">
        <v>0.71061843999999996</v>
      </c>
      <c r="CP113" s="19">
        <v>0.61080628999999997</v>
      </c>
      <c r="CQ113" s="19">
        <v>0.32993516000000001</v>
      </c>
      <c r="CR113" s="19">
        <v>0.25574841999999998</v>
      </c>
      <c r="CS113" s="19">
        <v>0.29091247999999997</v>
      </c>
      <c r="CT113" s="19">
        <v>0.50877267000000004</v>
      </c>
      <c r="CU113" s="19">
        <v>0.50133848000000003</v>
      </c>
      <c r="CV113" s="19">
        <v>0.35347149</v>
      </c>
    </row>
    <row r="114" spans="1:100" s="14" customFormat="1" x14ac:dyDescent="0.35">
      <c r="A114" s="10">
        <v>21</v>
      </c>
      <c r="B114" s="35">
        <v>11.299999999999999</v>
      </c>
      <c r="C114" s="36">
        <v>0.61699130000000002</v>
      </c>
      <c r="D114" s="35">
        <v>1.2000000000000002</v>
      </c>
      <c r="E114" s="35">
        <v>10</v>
      </c>
      <c r="F114" s="35">
        <v>2.2000000000000002</v>
      </c>
      <c r="G114" s="35">
        <v>1.8</v>
      </c>
      <c r="H114" s="37">
        <v>1</v>
      </c>
      <c r="I114" s="35">
        <v>396.5</v>
      </c>
      <c r="J114" s="35">
        <v>363.20000000000005</v>
      </c>
      <c r="K114" s="61">
        <v>18</v>
      </c>
      <c r="L114" s="61">
        <v>4</v>
      </c>
      <c r="M114" s="61">
        <v>5</v>
      </c>
      <c r="N114" s="61">
        <v>1.2000000000000002</v>
      </c>
      <c r="O114" s="62">
        <v>28</v>
      </c>
      <c r="P114" s="10">
        <v>1.1360169157396056</v>
      </c>
      <c r="Q114" s="10">
        <f t="shared" si="57"/>
        <v>-19.2</v>
      </c>
      <c r="R114" s="10">
        <f t="shared" si="58"/>
        <v>22.1</v>
      </c>
      <c r="S114" s="10">
        <v>5</v>
      </c>
      <c r="T114" s="10">
        <f t="shared" si="59"/>
        <v>1.2000000000000002</v>
      </c>
      <c r="U114" s="10">
        <f t="shared" si="60"/>
        <v>4</v>
      </c>
      <c r="V114" s="10">
        <f t="shared" si="61"/>
        <v>5</v>
      </c>
      <c r="W114" s="10">
        <f t="shared" si="62"/>
        <v>9.6000000000000014</v>
      </c>
      <c r="X114" s="10">
        <f t="shared" si="63"/>
        <v>-18.600000000000001</v>
      </c>
      <c r="Y114" s="10">
        <f t="shared" si="67"/>
        <v>26.1</v>
      </c>
      <c r="Z114" s="10">
        <f t="shared" si="68"/>
        <v>10</v>
      </c>
      <c r="AA114" s="36">
        <f t="shared" si="69"/>
        <v>123</v>
      </c>
      <c r="AB114" s="10">
        <v>1.2670889999999999</v>
      </c>
      <c r="AC114" s="10">
        <v>9.9890919999999994</v>
      </c>
      <c r="AD114" s="10">
        <v>2.2617880000000001</v>
      </c>
      <c r="AE114" s="10">
        <v>1.8219920000000001</v>
      </c>
      <c r="AF114" s="39">
        <f t="shared" si="70"/>
        <v>9.5</v>
      </c>
      <c r="AG114" s="1">
        <f t="shared" si="71"/>
        <v>6.8</v>
      </c>
      <c r="AH114" s="35">
        <f t="shared" si="72"/>
        <v>1.2000000000000002</v>
      </c>
      <c r="AI114" s="35">
        <f t="shared" si="73"/>
        <v>10</v>
      </c>
      <c r="AJ114" s="35">
        <f t="shared" si="74"/>
        <v>2.2000000000000002</v>
      </c>
      <c r="AK114" s="35">
        <f t="shared" si="75"/>
        <v>1.8</v>
      </c>
      <c r="AL114" s="37">
        <f t="shared" si="64"/>
        <v>1</v>
      </c>
      <c r="AM114" s="10">
        <v>123.4451</v>
      </c>
      <c r="AN114" s="10">
        <v>90.186660000000003</v>
      </c>
      <c r="AO114" s="10"/>
      <c r="AP114" s="10"/>
      <c r="AQ114" s="37" t="s">
        <v>34</v>
      </c>
      <c r="AR114" s="37">
        <v>2800.1</v>
      </c>
      <c r="AS114" s="37">
        <v>481.3</v>
      </c>
      <c r="AT114" s="37">
        <v>4.51</v>
      </c>
      <c r="AU114" s="10">
        <v>96.7</v>
      </c>
      <c r="AV114" s="10">
        <v>-42</v>
      </c>
      <c r="AW114" s="10">
        <v>42.5</v>
      </c>
      <c r="AX114" s="10">
        <v>44.1</v>
      </c>
      <c r="AY114" s="40">
        <f t="shared" si="65"/>
        <v>132176.45490722285</v>
      </c>
      <c r="AZ114" s="23">
        <f t="shared" si="66"/>
        <v>0.99506079196272257</v>
      </c>
      <c r="BA114" s="10" t="e">
        <f>#REF!*AI114*AH114*AJ114*AS114</f>
        <v>#REF!</v>
      </c>
      <c r="BB114" s="10" t="e">
        <f t="shared" si="76"/>
        <v>#REF!</v>
      </c>
      <c r="BC114" s="10" t="e">
        <f>(1-#REF!)*AH114*AI114*AJ114</f>
        <v>#REF!</v>
      </c>
      <c r="BD114" s="41">
        <f t="shared" si="77"/>
        <v>5.2200000000000006</v>
      </c>
      <c r="BE114" s="38">
        <v>7.8</v>
      </c>
      <c r="BF114" s="38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38">
        <v>21</v>
      </c>
      <c r="BV114" s="19">
        <v>0.11717808</v>
      </c>
      <c r="BW114" s="19">
        <v>0.11734527</v>
      </c>
      <c r="BX114" s="19">
        <v>0.14537928</v>
      </c>
      <c r="BY114" s="19">
        <v>7.3517478999999997E-2</v>
      </c>
      <c r="BZ114" s="19">
        <v>9.3690916999999999E-2</v>
      </c>
      <c r="CA114" s="19">
        <v>9.540382E-2</v>
      </c>
      <c r="CB114" s="19">
        <v>8.1752888999999995E-2</v>
      </c>
      <c r="CC114" s="19">
        <v>0.10466035</v>
      </c>
      <c r="CD114" s="19">
        <v>0.10276386999999999</v>
      </c>
      <c r="CE114" s="19">
        <v>0.42360067000000001</v>
      </c>
      <c r="CF114" s="19">
        <v>0.42163917000000001</v>
      </c>
      <c r="CG114" s="19">
        <v>0.39291148999999997</v>
      </c>
      <c r="CH114" s="19">
        <v>0.45943335000000002</v>
      </c>
      <c r="CI114" s="19">
        <v>0.45771274000000001</v>
      </c>
      <c r="CJ114" s="19">
        <v>0.41316438</v>
      </c>
      <c r="CK114" s="19">
        <v>0.39073843000000003</v>
      </c>
      <c r="CL114" s="19">
        <v>0.38943972999999998</v>
      </c>
      <c r="CM114" s="19">
        <v>0.35258082000000002</v>
      </c>
      <c r="CN114" s="19">
        <v>0.32161902999999997</v>
      </c>
      <c r="CO114" s="19">
        <v>0.32067403</v>
      </c>
      <c r="CP114" s="19">
        <v>0.29601877999999998</v>
      </c>
      <c r="CQ114" s="19">
        <v>0.21783848</v>
      </c>
      <c r="CR114" s="19">
        <v>0.18928946999999999</v>
      </c>
      <c r="CS114" s="19">
        <v>0.17047377999999999</v>
      </c>
      <c r="CT114" s="19">
        <v>0.14598124000000001</v>
      </c>
      <c r="CU114" s="19">
        <v>0.14558383999999999</v>
      </c>
      <c r="CV114" s="19">
        <v>0.15713751000000001</v>
      </c>
    </row>
    <row r="115" spans="1:100" s="14" customFormat="1" x14ac:dyDescent="0.35">
      <c r="A115" s="10">
        <v>87</v>
      </c>
      <c r="B115" s="35">
        <v>21.400000000000002</v>
      </c>
      <c r="C115" s="36">
        <v>0.19801850000000001</v>
      </c>
      <c r="D115" s="35">
        <v>1.8</v>
      </c>
      <c r="E115" s="35">
        <v>4.2</v>
      </c>
      <c r="F115" s="35">
        <v>1.4000000000000001</v>
      </c>
      <c r="G115" s="35">
        <v>1</v>
      </c>
      <c r="H115" s="37">
        <v>1.2000000000000002</v>
      </c>
      <c r="I115" s="35">
        <v>425.1</v>
      </c>
      <c r="J115" s="35">
        <v>335.90000000000003</v>
      </c>
      <c r="K115" s="61">
        <v>7</v>
      </c>
      <c r="L115" s="61">
        <v>10</v>
      </c>
      <c r="M115" s="61">
        <v>8</v>
      </c>
      <c r="N115" s="61">
        <v>1.8</v>
      </c>
      <c r="O115" s="62">
        <v>28</v>
      </c>
      <c r="P115" s="10">
        <v>1.8697508889167076</v>
      </c>
      <c r="Q115" s="10">
        <f t="shared" si="57"/>
        <v>-8.8000000000000007</v>
      </c>
      <c r="R115" s="10">
        <f t="shared" si="58"/>
        <v>13.3</v>
      </c>
      <c r="S115" s="10">
        <v>5</v>
      </c>
      <c r="T115" s="10">
        <f t="shared" si="59"/>
        <v>1.8</v>
      </c>
      <c r="U115" s="10">
        <f t="shared" si="60"/>
        <v>10</v>
      </c>
      <c r="V115" s="10">
        <f t="shared" si="61"/>
        <v>8</v>
      </c>
      <c r="W115" s="10">
        <f t="shared" si="62"/>
        <v>3.8000000000000003</v>
      </c>
      <c r="X115" s="10">
        <f t="shared" si="63"/>
        <v>-7.9</v>
      </c>
      <c r="Y115" s="10">
        <f t="shared" si="67"/>
        <v>23.3</v>
      </c>
      <c r="Z115" s="10">
        <f t="shared" si="68"/>
        <v>13</v>
      </c>
      <c r="AA115" s="36">
        <f t="shared" si="69"/>
        <v>152</v>
      </c>
      <c r="AB115" s="10">
        <v>1.858284</v>
      </c>
      <c r="AC115" s="10">
        <v>4.1590259999999999</v>
      </c>
      <c r="AD115" s="10">
        <v>1.41137</v>
      </c>
      <c r="AE115" s="10">
        <v>0.97306599999999999</v>
      </c>
      <c r="AF115" s="39">
        <f t="shared" si="70"/>
        <v>12.4</v>
      </c>
      <c r="AG115" s="1">
        <f t="shared" si="71"/>
        <v>6</v>
      </c>
      <c r="AH115" s="35">
        <f t="shared" si="72"/>
        <v>1.8</v>
      </c>
      <c r="AI115" s="35">
        <f t="shared" si="73"/>
        <v>4.2</v>
      </c>
      <c r="AJ115" s="35">
        <f t="shared" si="74"/>
        <v>1.4000000000000001</v>
      </c>
      <c r="AK115" s="35">
        <f t="shared" si="75"/>
        <v>1</v>
      </c>
      <c r="AL115" s="37">
        <f t="shared" si="64"/>
        <v>1.2000000000000002</v>
      </c>
      <c r="AM115" s="10">
        <v>152.06110000000001</v>
      </c>
      <c r="AN115" s="10">
        <v>62.892679999999999</v>
      </c>
      <c r="AO115" s="10"/>
      <c r="AP115" s="10"/>
      <c r="AQ115" s="37" t="s">
        <v>34</v>
      </c>
      <c r="AR115" s="37">
        <v>3353.8</v>
      </c>
      <c r="AS115" s="37">
        <v>426.78</v>
      </c>
      <c r="AT115" s="37">
        <v>6.8</v>
      </c>
      <c r="AU115" s="10">
        <v>96.7</v>
      </c>
      <c r="AV115" s="10">
        <v>-42</v>
      </c>
      <c r="AW115" s="10">
        <v>42.5</v>
      </c>
      <c r="AX115" s="10">
        <v>44.1</v>
      </c>
      <c r="AY115" s="40">
        <f t="shared" si="65"/>
        <v>248358.12856994447</v>
      </c>
      <c r="AZ115" s="23">
        <f t="shared" si="66"/>
        <v>0.87062959216584435</v>
      </c>
      <c r="BA115" s="10" t="e">
        <f>#REF!*AI115*AH115*AJ115*AS115</f>
        <v>#REF!</v>
      </c>
      <c r="BB115" s="10" t="e">
        <f t="shared" si="76"/>
        <v>#REF!</v>
      </c>
      <c r="BC115" s="10" t="e">
        <f>(1-#REF!)*AH115*AI115*AJ115</f>
        <v>#REF!</v>
      </c>
      <c r="BD115" s="41">
        <f t="shared" si="77"/>
        <v>4.66</v>
      </c>
      <c r="BE115" s="38">
        <v>6</v>
      </c>
      <c r="BF115" s="38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38">
        <v>87</v>
      </c>
      <c r="BV115" s="19">
        <v>0.16612236</v>
      </c>
      <c r="BW115" s="19">
        <v>0.18537445</v>
      </c>
      <c r="BX115" s="19">
        <v>0.28124433999999998</v>
      </c>
      <c r="BY115" s="19">
        <v>0.14176321</v>
      </c>
      <c r="BZ115" s="19">
        <v>0.14280939000000001</v>
      </c>
      <c r="CA115" s="19">
        <v>0.13337135</v>
      </c>
      <c r="CB115" s="19">
        <v>7.2290927000000005E-2</v>
      </c>
      <c r="CC115" s="19">
        <v>7.8005008000000001E-2</v>
      </c>
      <c r="CD115" s="19">
        <v>0.13076007000000001</v>
      </c>
      <c r="CE115" s="19">
        <v>2.3210149000000002</v>
      </c>
      <c r="CF115" s="19">
        <v>1.0880038999999999</v>
      </c>
      <c r="CG115" s="19">
        <v>0.94730210000000004</v>
      </c>
      <c r="CH115" s="19">
        <v>1.8417994</v>
      </c>
      <c r="CI115" s="19">
        <v>1.2216043000000001</v>
      </c>
      <c r="CJ115" s="19">
        <v>0.89846908999999997</v>
      </c>
      <c r="CK115" s="19">
        <v>0.96094573000000005</v>
      </c>
      <c r="CL115" s="19">
        <v>0.92612088000000004</v>
      </c>
      <c r="CM115" s="19">
        <v>0.52715772000000005</v>
      </c>
      <c r="CN115" s="19">
        <v>0.77320098999999998</v>
      </c>
      <c r="CO115" s="19">
        <v>0.74642533</v>
      </c>
      <c r="CP115" s="19">
        <v>0.54882472999999998</v>
      </c>
      <c r="CQ115" s="19">
        <v>0.33192167</v>
      </c>
      <c r="CR115" s="19">
        <v>0.25947425000000002</v>
      </c>
      <c r="CS115" s="19">
        <v>0.19433473000000001</v>
      </c>
      <c r="CT115" s="19">
        <v>0.24158557999999999</v>
      </c>
      <c r="CU115" s="19">
        <v>0.24487589000000001</v>
      </c>
      <c r="CV115" s="19">
        <v>0.21092398000000001</v>
      </c>
    </row>
    <row r="116" spans="1:100" s="14" customFormat="1" x14ac:dyDescent="0.35">
      <c r="A116" s="10">
        <v>372</v>
      </c>
      <c r="B116" s="35">
        <v>36.6</v>
      </c>
      <c r="C116" s="36">
        <v>0.73882779999999992</v>
      </c>
      <c r="D116" s="35">
        <v>2.4000000000000004</v>
      </c>
      <c r="E116" s="35">
        <v>4.4000000000000004</v>
      </c>
      <c r="F116" s="35">
        <v>1.6</v>
      </c>
      <c r="G116" s="35">
        <v>1</v>
      </c>
      <c r="H116" s="37">
        <v>0.60000000000000009</v>
      </c>
      <c r="I116" s="35">
        <v>416.3</v>
      </c>
      <c r="J116" s="35">
        <v>367.3</v>
      </c>
      <c r="K116" s="61">
        <v>19</v>
      </c>
      <c r="L116" s="61">
        <v>13</v>
      </c>
      <c r="M116" s="61">
        <v>6</v>
      </c>
      <c r="N116" s="61">
        <v>0.8</v>
      </c>
      <c r="O116" s="62">
        <v>13</v>
      </c>
      <c r="P116" s="10">
        <v>0.86709575454223997</v>
      </c>
      <c r="Q116" s="10">
        <f t="shared" si="57"/>
        <v>-19.8</v>
      </c>
      <c r="R116" s="10">
        <f t="shared" si="58"/>
        <v>12.4</v>
      </c>
      <c r="S116" s="10">
        <v>5</v>
      </c>
      <c r="T116" s="10">
        <f t="shared" si="59"/>
        <v>0.8</v>
      </c>
      <c r="U116" s="10">
        <f t="shared" si="60"/>
        <v>13</v>
      </c>
      <c r="V116" s="10">
        <f t="shared" si="61"/>
        <v>6</v>
      </c>
      <c r="W116" s="10">
        <f t="shared" si="62"/>
        <v>4.4000000000000004</v>
      </c>
      <c r="X116" s="10">
        <f t="shared" si="63"/>
        <v>-19.399999999999999</v>
      </c>
      <c r="Y116" s="10">
        <f t="shared" si="67"/>
        <v>25.4</v>
      </c>
      <c r="Z116" s="10">
        <f t="shared" si="68"/>
        <v>11</v>
      </c>
      <c r="AA116" s="36">
        <f t="shared" si="69"/>
        <v>143</v>
      </c>
      <c r="AB116" s="10">
        <v>2.3631090000000001</v>
      </c>
      <c r="AC116" s="10">
        <v>4.4264929999999998</v>
      </c>
      <c r="AD116" s="10">
        <v>1.690941</v>
      </c>
      <c r="AE116" s="10">
        <v>1.091151</v>
      </c>
      <c r="AF116" s="39">
        <f t="shared" si="70"/>
        <v>12.3</v>
      </c>
      <c r="AG116" s="1">
        <f t="shared" si="71"/>
        <v>6</v>
      </c>
      <c r="AH116" s="35">
        <f t="shared" si="72"/>
        <v>2.4000000000000004</v>
      </c>
      <c r="AI116" s="35">
        <f t="shared" si="73"/>
        <v>4.4000000000000004</v>
      </c>
      <c r="AJ116" s="35">
        <f t="shared" si="74"/>
        <v>1.6</v>
      </c>
      <c r="AK116" s="35">
        <f t="shared" si="75"/>
        <v>1</v>
      </c>
      <c r="AL116" s="37">
        <f t="shared" si="64"/>
        <v>0.60000000000000009</v>
      </c>
      <c r="AM116" s="10">
        <v>143.2175</v>
      </c>
      <c r="AN116" s="10">
        <v>94.292330000000007</v>
      </c>
      <c r="AO116" s="10"/>
      <c r="AP116" s="10"/>
      <c r="AQ116" s="37" t="s">
        <v>34</v>
      </c>
      <c r="AR116" s="37">
        <v>6661.7</v>
      </c>
      <c r="AS116" s="37">
        <v>337.53</v>
      </c>
      <c r="AT116" s="37">
        <v>11.09</v>
      </c>
      <c r="AU116" s="10">
        <v>96.7</v>
      </c>
      <c r="AV116" s="10">
        <v>-42</v>
      </c>
      <c r="AW116" s="10">
        <v>42.5</v>
      </c>
      <c r="AX116" s="10">
        <v>44.1</v>
      </c>
      <c r="AY116" s="40">
        <f t="shared" si="65"/>
        <v>90285.685499434621</v>
      </c>
      <c r="AZ116" s="23">
        <f t="shared" si="66"/>
        <v>0.99999999934564321</v>
      </c>
      <c r="BA116" s="10" t="e">
        <f>#REF!*AI116*AH116*AJ116*AS116</f>
        <v>#REF!</v>
      </c>
      <c r="BB116" s="10" t="e">
        <f t="shared" si="76"/>
        <v>#REF!</v>
      </c>
      <c r="BC116" s="10" t="e">
        <f>(1-#REF!)*AH116*AI116*AJ116</f>
        <v>#REF!</v>
      </c>
      <c r="BD116" s="41">
        <f t="shared" si="77"/>
        <v>5.08</v>
      </c>
      <c r="BE116" s="38">
        <v>25.7</v>
      </c>
      <c r="BF116" s="38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38">
        <v>372</v>
      </c>
      <c r="BV116" s="19">
        <v>0.14148299</v>
      </c>
      <c r="BW116" s="19">
        <v>0.14271769000000001</v>
      </c>
      <c r="BX116" s="19">
        <v>0.21243044999999999</v>
      </c>
      <c r="BY116" s="19">
        <v>0.14784916000000001</v>
      </c>
      <c r="BZ116" s="19">
        <v>0.11787888000000001</v>
      </c>
      <c r="CA116" s="19">
        <v>8.1489481000000002E-2</v>
      </c>
      <c r="CB116" s="19">
        <v>8.6720534000000002E-2</v>
      </c>
      <c r="CC116" s="19">
        <v>8.7584831000000002E-2</v>
      </c>
      <c r="CD116" s="19">
        <v>0.12682599999999999</v>
      </c>
      <c r="CE116" s="19">
        <v>0.82158798</v>
      </c>
      <c r="CF116" s="19">
        <v>0.82006752000000005</v>
      </c>
      <c r="CG116" s="19">
        <v>0.78097223999999998</v>
      </c>
      <c r="CH116" s="19">
        <v>0.49185889999999999</v>
      </c>
      <c r="CI116" s="19">
        <v>0.49311854999999999</v>
      </c>
      <c r="CJ116" s="19">
        <v>0.46154054999999999</v>
      </c>
      <c r="CK116" s="19">
        <v>0.25562500999999999</v>
      </c>
      <c r="CL116" s="19">
        <v>0.2569631</v>
      </c>
      <c r="CM116" s="19">
        <v>0.22605969000000001</v>
      </c>
      <c r="CN116" s="19">
        <v>0.46119669000000002</v>
      </c>
      <c r="CO116" s="19">
        <v>0.46188404999999999</v>
      </c>
      <c r="CP116" s="19">
        <v>0.44106075</v>
      </c>
      <c r="CQ116" s="19">
        <v>0.37110251</v>
      </c>
      <c r="CR116" s="19">
        <v>0.20805319</v>
      </c>
      <c r="CS116" s="19">
        <v>0.17551264</v>
      </c>
      <c r="CT116" s="19">
        <v>0.20440240000000001</v>
      </c>
      <c r="CU116" s="19">
        <v>0.20640332</v>
      </c>
      <c r="CV116" s="19">
        <v>0.20920916000000001</v>
      </c>
    </row>
    <row r="117" spans="1:100" s="14" customFormat="1" x14ac:dyDescent="0.35">
      <c r="A117" s="10">
        <v>47</v>
      </c>
      <c r="B117" s="35">
        <v>39.9</v>
      </c>
      <c r="C117" s="36">
        <v>0.57996630000000005</v>
      </c>
      <c r="D117" s="35">
        <v>0.60000000000000009</v>
      </c>
      <c r="E117" s="35">
        <v>3.8000000000000003</v>
      </c>
      <c r="F117" s="35">
        <v>2.8000000000000003</v>
      </c>
      <c r="G117" s="35">
        <v>0.60000000000000009</v>
      </c>
      <c r="H117" s="37">
        <v>1.2000000000000002</v>
      </c>
      <c r="I117" s="35">
        <v>422.8</v>
      </c>
      <c r="J117" s="35">
        <v>340</v>
      </c>
      <c r="K117" s="61">
        <v>5</v>
      </c>
      <c r="L117" s="61">
        <v>3</v>
      </c>
      <c r="M117" s="61">
        <v>12</v>
      </c>
      <c r="N117" s="61">
        <v>1.2000000000000002</v>
      </c>
      <c r="O117" s="62">
        <v>11</v>
      </c>
      <c r="P117" s="10">
        <v>1.2505925748552438</v>
      </c>
      <c r="Q117" s="10">
        <f t="shared" si="57"/>
        <v>-6.2</v>
      </c>
      <c r="R117" s="10">
        <f t="shared" si="58"/>
        <v>14</v>
      </c>
      <c r="S117" s="10">
        <v>5</v>
      </c>
      <c r="T117" s="10">
        <f t="shared" si="59"/>
        <v>1.2000000000000002</v>
      </c>
      <c r="U117" s="10">
        <f t="shared" si="60"/>
        <v>3</v>
      </c>
      <c r="V117" s="10">
        <f t="shared" si="61"/>
        <v>12</v>
      </c>
      <c r="W117" s="10">
        <f t="shared" si="62"/>
        <v>1</v>
      </c>
      <c r="X117" s="10">
        <f t="shared" si="63"/>
        <v>-5.6</v>
      </c>
      <c r="Y117" s="10">
        <f t="shared" si="67"/>
        <v>17</v>
      </c>
      <c r="Z117" s="10">
        <f t="shared" si="68"/>
        <v>17</v>
      </c>
      <c r="AA117" s="36">
        <f t="shared" si="69"/>
        <v>150</v>
      </c>
      <c r="AB117" s="10">
        <v>0.58416049999999997</v>
      </c>
      <c r="AC117" s="10">
        <v>3.7161810000000002</v>
      </c>
      <c r="AD117" s="10">
        <v>2.888811</v>
      </c>
      <c r="AE117" s="10">
        <v>0.55573969999999995</v>
      </c>
      <c r="AF117" s="39">
        <f t="shared" si="70"/>
        <v>12.6</v>
      </c>
      <c r="AG117" s="1">
        <f t="shared" si="71"/>
        <v>5.6</v>
      </c>
      <c r="AH117" s="35">
        <f t="shared" si="72"/>
        <v>0.60000000000000009</v>
      </c>
      <c r="AI117" s="35">
        <f t="shared" si="73"/>
        <v>3.8000000000000003</v>
      </c>
      <c r="AJ117" s="35">
        <f t="shared" si="74"/>
        <v>2.8000000000000003</v>
      </c>
      <c r="AK117" s="35">
        <f t="shared" si="75"/>
        <v>0.60000000000000009</v>
      </c>
      <c r="AL117" s="37">
        <f t="shared" si="64"/>
        <v>1.2000000000000002</v>
      </c>
      <c r="AM117" s="10">
        <v>149.70310000000001</v>
      </c>
      <c r="AN117" s="10">
        <v>66.90334</v>
      </c>
      <c r="AO117" s="10"/>
      <c r="AP117" s="10"/>
      <c r="AQ117" s="37" t="s">
        <v>35</v>
      </c>
      <c r="AR117" s="37"/>
      <c r="AS117" s="37"/>
      <c r="AT117" s="37"/>
      <c r="AU117" s="10">
        <v>96.7</v>
      </c>
      <c r="AV117" s="10">
        <v>-42</v>
      </c>
      <c r="AW117" s="10">
        <v>42.5</v>
      </c>
      <c r="AX117" s="10">
        <v>44.1</v>
      </c>
      <c r="AY117" s="40">
        <f t="shared" si="65"/>
        <v>236631.98605786392</v>
      </c>
      <c r="AZ117" s="23">
        <f t="shared" si="66"/>
        <v>0</v>
      </c>
      <c r="BA117" s="10" t="e">
        <f>#REF!*AI117*AH117*AJ117*AS117</f>
        <v>#REF!</v>
      </c>
      <c r="BB117" s="10" t="e">
        <f t="shared" si="76"/>
        <v>#REF!</v>
      </c>
      <c r="BC117" s="10" t="e">
        <f>(1-#REF!)*AH117*AI117*AJ117</f>
        <v>#REF!</v>
      </c>
      <c r="BD117" s="41">
        <f t="shared" si="77"/>
        <v>3.4</v>
      </c>
      <c r="BE117" s="38">
        <v>0</v>
      </c>
      <c r="BF117" s="38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38">
        <v>47</v>
      </c>
      <c r="BV117" s="19">
        <v>0.31726024000000003</v>
      </c>
      <c r="BW117" s="19">
        <v>0.22808730999999999</v>
      </c>
      <c r="BX117" s="19">
        <v>0.17955003999999999</v>
      </c>
      <c r="BY117" s="19">
        <v>0.30046465999999999</v>
      </c>
      <c r="BZ117" s="19">
        <v>0.25741813000000002</v>
      </c>
      <c r="CA117" s="19">
        <v>0.21647954999999999</v>
      </c>
      <c r="CB117" s="19">
        <v>0.21583036</v>
      </c>
      <c r="CC117" s="19">
        <v>0.24093882999999999</v>
      </c>
      <c r="CD117" s="19">
        <v>0.17654750999999999</v>
      </c>
      <c r="CE117" s="19">
        <v>4.5391665000000003</v>
      </c>
      <c r="CF117" s="19">
        <v>1.3307461</v>
      </c>
      <c r="CG117" s="19">
        <v>0.54831379999999996</v>
      </c>
      <c r="CH117" s="19">
        <v>3.9212224</v>
      </c>
      <c r="CI117" s="19">
        <v>1.2174682999999999</v>
      </c>
      <c r="CJ117" s="19">
        <v>0.60073518999999997</v>
      </c>
      <c r="CK117" s="19">
        <v>2.9669869000000002</v>
      </c>
      <c r="CL117" s="19">
        <v>1.0001551</v>
      </c>
      <c r="CM117" s="19">
        <v>0.48534804999999998</v>
      </c>
      <c r="CN117" s="19">
        <v>1.7479914000000001</v>
      </c>
      <c r="CO117" s="19">
        <v>0.75780714000000005</v>
      </c>
      <c r="CP117" s="19">
        <v>0.4268904</v>
      </c>
      <c r="CQ117" s="19">
        <v>0.20665410000000001</v>
      </c>
      <c r="CR117" s="19">
        <v>0.15219112000000001</v>
      </c>
      <c r="CS117" s="19">
        <v>0.18810789</v>
      </c>
      <c r="CT117" s="19">
        <v>0.66482662999999997</v>
      </c>
      <c r="CU117" s="19">
        <v>0.34198846999999999</v>
      </c>
      <c r="CV117" s="19">
        <v>0.22844524999999999</v>
      </c>
    </row>
    <row r="118" spans="1:100" s="21" customFormat="1" x14ac:dyDescent="0.35">
      <c r="A118" s="47">
        <v>191</v>
      </c>
      <c r="B118" s="48">
        <v>32.5</v>
      </c>
      <c r="C118" s="49">
        <v>0.37813040000000003</v>
      </c>
      <c r="D118" s="48">
        <v>2.8000000000000003</v>
      </c>
      <c r="E118" s="48">
        <v>4.4000000000000004</v>
      </c>
      <c r="F118" s="48">
        <v>1.6</v>
      </c>
      <c r="G118" s="48">
        <v>0.60000000000000009</v>
      </c>
      <c r="H118" s="50">
        <v>1</v>
      </c>
      <c r="I118" s="48">
        <v>419.5</v>
      </c>
      <c r="J118" s="48">
        <v>327.70000000000005</v>
      </c>
      <c r="K118" s="47">
        <v>19</v>
      </c>
      <c r="L118" s="47">
        <v>13</v>
      </c>
      <c r="M118" s="47">
        <v>13</v>
      </c>
      <c r="N118" s="47">
        <v>3</v>
      </c>
      <c r="O118" s="51">
        <v>2</v>
      </c>
      <c r="P118" s="47">
        <v>2.9463166292447274</v>
      </c>
      <c r="Q118" s="47">
        <f t="shared" si="57"/>
        <v>-22</v>
      </c>
      <c r="R118" s="47">
        <f t="shared" si="58"/>
        <v>8.6</v>
      </c>
      <c r="S118" s="47">
        <v>5</v>
      </c>
      <c r="T118" s="47">
        <f t="shared" si="59"/>
        <v>3</v>
      </c>
      <c r="U118" s="47">
        <f t="shared" si="60"/>
        <v>13</v>
      </c>
      <c r="V118" s="47">
        <f t="shared" si="61"/>
        <v>13</v>
      </c>
      <c r="W118" s="47">
        <f t="shared" si="62"/>
        <v>0.60000000000000009</v>
      </c>
      <c r="X118" s="47">
        <f t="shared" si="63"/>
        <v>-20.5</v>
      </c>
      <c r="Y118" s="47">
        <f t="shared" si="67"/>
        <v>21.6</v>
      </c>
      <c r="Z118" s="47">
        <f t="shared" si="68"/>
        <v>18</v>
      </c>
      <c r="AA118" s="49">
        <f t="shared" si="69"/>
        <v>146</v>
      </c>
      <c r="AB118" s="47">
        <v>2.7693319999999999</v>
      </c>
      <c r="AC118" s="47">
        <v>4.4479199999999999</v>
      </c>
      <c r="AD118" s="47">
        <v>1.5256240000000001</v>
      </c>
      <c r="AE118" s="47">
        <v>0.55660549999999998</v>
      </c>
      <c r="AF118" s="52">
        <f t="shared" si="70"/>
        <v>12.3</v>
      </c>
      <c r="AG118" s="53">
        <f t="shared" si="71"/>
        <v>5.6</v>
      </c>
      <c r="AH118" s="48">
        <f t="shared" si="72"/>
        <v>2.8000000000000003</v>
      </c>
      <c r="AI118" s="48">
        <f t="shared" si="73"/>
        <v>4.4000000000000004</v>
      </c>
      <c r="AJ118" s="48">
        <f t="shared" si="74"/>
        <v>1.6</v>
      </c>
      <c r="AK118" s="48">
        <f t="shared" si="75"/>
        <v>0.60000000000000009</v>
      </c>
      <c r="AL118" s="50">
        <f t="shared" si="64"/>
        <v>1</v>
      </c>
      <c r="AM118" s="47">
        <v>146.49180000000001</v>
      </c>
      <c r="AN118" s="47">
        <v>54.621879999999997</v>
      </c>
      <c r="AO118" s="47"/>
      <c r="AP118" s="47"/>
      <c r="AQ118" s="50" t="s">
        <v>35</v>
      </c>
      <c r="AR118" s="50"/>
      <c r="AS118" s="50"/>
      <c r="AT118" s="50"/>
      <c r="AU118" s="47">
        <v>96.7</v>
      </c>
      <c r="AV118" s="47">
        <v>-42</v>
      </c>
      <c r="AW118" s="47">
        <v>42.5</v>
      </c>
      <c r="AX118" s="47">
        <v>44.1</v>
      </c>
      <c r="AY118" s="54">
        <f t="shared" si="65"/>
        <v>270072.79384436598</v>
      </c>
      <c r="AZ118" s="55">
        <f t="shared" si="66"/>
        <v>0</v>
      </c>
      <c r="BA118" s="47" t="e">
        <f>#REF!*AI118*AH118*AJ118*AS118</f>
        <v>#REF!</v>
      </c>
      <c r="BB118" s="47" t="e">
        <f t="shared" si="76"/>
        <v>#REF!</v>
      </c>
      <c r="BC118" s="47" t="e">
        <f>(1-#REF!)*AH118*AI118*AJ118</f>
        <v>#REF!</v>
      </c>
      <c r="BD118" s="56">
        <f t="shared" si="77"/>
        <v>4.32</v>
      </c>
      <c r="BE118" s="51">
        <v>0</v>
      </c>
      <c r="BF118" s="51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51">
        <v>191</v>
      </c>
      <c r="BV118" s="22">
        <v>0.12559474000000001</v>
      </c>
      <c r="BW118" s="22">
        <v>0.13078282999999999</v>
      </c>
      <c r="BX118" s="22">
        <v>0.19586770000000001</v>
      </c>
      <c r="BY118" s="22">
        <v>7.7626549000000003E-2</v>
      </c>
      <c r="BZ118" s="22">
        <v>9.0226263000000001E-2</v>
      </c>
      <c r="CA118" s="22">
        <v>6.6766828E-2</v>
      </c>
      <c r="CB118" s="22">
        <v>5.7335362000000001E-2</v>
      </c>
      <c r="CC118" s="22">
        <v>6.0783990000000003E-2</v>
      </c>
      <c r="CD118" s="22">
        <v>8.1633307000000002E-2</v>
      </c>
      <c r="CE118" s="22">
        <v>0.54730153000000004</v>
      </c>
      <c r="CF118" s="22">
        <v>0.56861888999999999</v>
      </c>
      <c r="CG118" s="22">
        <v>0.32036218</v>
      </c>
      <c r="CH118" s="22">
        <v>0.50103920999999996</v>
      </c>
      <c r="CI118" s="22">
        <v>0.49694523000000002</v>
      </c>
      <c r="CJ118" s="22">
        <v>0.24320064</v>
      </c>
      <c r="CK118" s="22">
        <v>0.49124572</v>
      </c>
      <c r="CL118" s="22">
        <v>0.49810573000000002</v>
      </c>
      <c r="CM118" s="22">
        <v>0.23365135000000001</v>
      </c>
      <c r="CN118" s="22">
        <v>0.41323891000000001</v>
      </c>
      <c r="CO118" s="22">
        <v>0.40768578999999999</v>
      </c>
      <c r="CP118" s="22">
        <v>0.32107439999999998</v>
      </c>
      <c r="CQ118" s="22">
        <v>0.30814627</v>
      </c>
      <c r="CR118" s="22">
        <v>0.17471919999999999</v>
      </c>
      <c r="CS118" s="22">
        <v>0.18062389000000001</v>
      </c>
      <c r="CT118" s="22">
        <v>5.5031912E-12</v>
      </c>
      <c r="CU118" s="22">
        <v>7.1306983999999998E-12</v>
      </c>
      <c r="CV118" s="22">
        <v>0.17862198000000001</v>
      </c>
    </row>
    <row r="119" spans="1:100" s="14" customFormat="1" x14ac:dyDescent="0.35">
      <c r="A119" s="10">
        <v>412</v>
      </c>
      <c r="B119" s="35">
        <v>35.5</v>
      </c>
      <c r="C119" s="36">
        <v>0.59492080000000003</v>
      </c>
      <c r="D119" s="35">
        <v>2.2000000000000002</v>
      </c>
      <c r="E119" s="35">
        <v>7.8000000000000007</v>
      </c>
      <c r="F119" s="35">
        <v>1.6</v>
      </c>
      <c r="G119" s="35">
        <v>1.6</v>
      </c>
      <c r="H119" s="37">
        <v>0.60000000000000009</v>
      </c>
      <c r="I119" s="35">
        <v>379.3</v>
      </c>
      <c r="J119" s="35">
        <v>315.20000000000005</v>
      </c>
      <c r="K119" s="61">
        <v>8</v>
      </c>
      <c r="L119" s="61">
        <v>16</v>
      </c>
      <c r="M119" s="61">
        <v>14</v>
      </c>
      <c r="N119" s="61">
        <v>1.8</v>
      </c>
      <c r="O119" s="62">
        <v>22</v>
      </c>
      <c r="P119" s="10">
        <v>1.8105317348851475</v>
      </c>
      <c r="Q119" s="10">
        <f t="shared" si="57"/>
        <v>-9.8000000000000007</v>
      </c>
      <c r="R119" s="10">
        <f t="shared" si="58"/>
        <v>9.6999999999999993</v>
      </c>
      <c r="S119" s="10">
        <v>5</v>
      </c>
      <c r="T119" s="10">
        <f t="shared" si="59"/>
        <v>1.8</v>
      </c>
      <c r="U119" s="10">
        <f t="shared" si="60"/>
        <v>16</v>
      </c>
      <c r="V119" s="10">
        <f t="shared" si="61"/>
        <v>14</v>
      </c>
      <c r="W119" s="10">
        <f t="shared" si="62"/>
        <v>3.2</v>
      </c>
      <c r="X119" s="10">
        <f t="shared" si="63"/>
        <v>-8.9</v>
      </c>
      <c r="Y119" s="10">
        <f t="shared" si="67"/>
        <v>25.7</v>
      </c>
      <c r="Z119" s="10">
        <f t="shared" si="68"/>
        <v>19</v>
      </c>
      <c r="AA119" s="36">
        <f t="shared" si="69"/>
        <v>106</v>
      </c>
      <c r="AB119" s="10">
        <v>2.145413</v>
      </c>
      <c r="AC119" s="10">
        <v>7.7378020000000003</v>
      </c>
      <c r="AD119" s="10">
        <v>1.6351830000000001</v>
      </c>
      <c r="AE119" s="10">
        <v>1.505431</v>
      </c>
      <c r="AF119" s="39">
        <f t="shared" si="70"/>
        <v>10.6</v>
      </c>
      <c r="AG119" s="1">
        <f t="shared" si="71"/>
        <v>6.6</v>
      </c>
      <c r="AH119" s="35">
        <f t="shared" si="72"/>
        <v>2.2000000000000002</v>
      </c>
      <c r="AI119" s="35">
        <f t="shared" si="73"/>
        <v>7.8000000000000007</v>
      </c>
      <c r="AJ119" s="35">
        <f t="shared" si="74"/>
        <v>1.6</v>
      </c>
      <c r="AK119" s="35">
        <f t="shared" si="75"/>
        <v>1.6</v>
      </c>
      <c r="AL119" s="37">
        <f t="shared" si="64"/>
        <v>0.60000000000000009</v>
      </c>
      <c r="AM119" s="10">
        <v>106.2332</v>
      </c>
      <c r="AN119" s="10">
        <v>42.172879999999999</v>
      </c>
      <c r="AO119" s="10"/>
      <c r="AP119" s="10"/>
      <c r="AQ119" s="37" t="s">
        <v>35</v>
      </c>
      <c r="AR119" s="37"/>
      <c r="AS119" s="37"/>
      <c r="AT119" s="37"/>
      <c r="AU119" s="10">
        <v>96.7</v>
      </c>
      <c r="AV119" s="10">
        <v>-42</v>
      </c>
      <c r="AW119" s="10">
        <v>42.5</v>
      </c>
      <c r="AX119" s="10">
        <v>44.1</v>
      </c>
      <c r="AY119" s="40">
        <f t="shared" si="65"/>
        <v>298256.47035405657</v>
      </c>
      <c r="AZ119" s="23">
        <f t="shared" si="66"/>
        <v>0</v>
      </c>
      <c r="BA119" s="10" t="e">
        <f>#REF!*AI119*AH119*AJ119*AS119</f>
        <v>#REF!</v>
      </c>
      <c r="BB119" s="10" t="e">
        <f t="shared" si="76"/>
        <v>#REF!</v>
      </c>
      <c r="BC119" s="10" t="e">
        <f>(1-#REF!)*AH119*AI119*AJ119</f>
        <v>#REF!</v>
      </c>
      <c r="BD119" s="41">
        <f t="shared" si="77"/>
        <v>5.1400000000000006</v>
      </c>
      <c r="BE119" s="38">
        <v>0</v>
      </c>
      <c r="BF119" s="38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38">
        <v>412</v>
      </c>
      <c r="BV119" s="19">
        <v>0.15606399000000001</v>
      </c>
      <c r="BW119" s="19">
        <v>0.15895095000000001</v>
      </c>
      <c r="BX119" s="19">
        <v>0.16473715999999999</v>
      </c>
      <c r="BY119" s="19">
        <v>8.8286996000000006E-2</v>
      </c>
      <c r="BZ119" s="19">
        <v>8.9776643000000003E-2</v>
      </c>
      <c r="CA119" s="19">
        <v>7.3976465000000005E-2</v>
      </c>
      <c r="CB119" s="19">
        <v>5.1666181999999998E-2</v>
      </c>
      <c r="CC119" s="19">
        <v>4.1740943000000003E-2</v>
      </c>
      <c r="CD119" s="19">
        <v>6.6375129000000005E-2</v>
      </c>
      <c r="CE119" s="19">
        <v>1.2977946</v>
      </c>
      <c r="CF119" s="19">
        <v>0.68728060000000002</v>
      </c>
      <c r="CG119" s="19">
        <v>0.22646222999999999</v>
      </c>
      <c r="CH119" s="19">
        <v>1.7167417</v>
      </c>
      <c r="CI119" s="19">
        <v>0.88639783999999999</v>
      </c>
      <c r="CJ119" s="19">
        <v>0.27300626</v>
      </c>
      <c r="CK119" s="19">
        <v>0.50901109</v>
      </c>
      <c r="CL119" s="19">
        <v>0.40291842999999999</v>
      </c>
      <c r="CM119" s="19">
        <v>0.1645837</v>
      </c>
      <c r="CN119" s="19">
        <v>0.65090155999999999</v>
      </c>
      <c r="CO119" s="19">
        <v>0.54863828000000003</v>
      </c>
      <c r="CP119" s="19">
        <v>0.22900234</v>
      </c>
      <c r="CQ119" s="19">
        <v>0.24393807000000001</v>
      </c>
      <c r="CR119" s="19">
        <v>0.18381125000000001</v>
      </c>
      <c r="CS119" s="19">
        <v>0.13450381</v>
      </c>
      <c r="CT119" s="19">
        <v>0.17166463000000001</v>
      </c>
      <c r="CU119" s="19">
        <v>0.15947193000000001</v>
      </c>
      <c r="CV119" s="19">
        <v>9.1890492000000004E-2</v>
      </c>
    </row>
    <row r="120" spans="1:100" s="14" customFormat="1" x14ac:dyDescent="0.35">
      <c r="A120" s="10">
        <v>255</v>
      </c>
      <c r="B120" s="35">
        <v>9.1999999999999993</v>
      </c>
      <c r="C120" s="36">
        <v>0.2194583</v>
      </c>
      <c r="D120" s="35">
        <v>2</v>
      </c>
      <c r="E120" s="35">
        <v>4.2</v>
      </c>
      <c r="F120" s="35">
        <v>3</v>
      </c>
      <c r="G120" s="35">
        <v>2</v>
      </c>
      <c r="H120" s="37">
        <v>2.4000000000000004</v>
      </c>
      <c r="I120" s="35">
        <v>366</v>
      </c>
      <c r="J120" s="35">
        <v>332.5</v>
      </c>
      <c r="K120" s="61">
        <v>18</v>
      </c>
      <c r="L120" s="61">
        <v>18</v>
      </c>
      <c r="M120" s="61">
        <v>8</v>
      </c>
      <c r="N120" s="61">
        <v>1</v>
      </c>
      <c r="O120" s="62">
        <v>16</v>
      </c>
      <c r="P120" s="10">
        <v>1.0351691961945262</v>
      </c>
      <c r="Q120" s="10">
        <f t="shared" si="57"/>
        <v>-19</v>
      </c>
      <c r="R120" s="10">
        <f t="shared" si="58"/>
        <v>10.7</v>
      </c>
      <c r="S120" s="10">
        <v>5</v>
      </c>
      <c r="T120" s="10">
        <f t="shared" si="59"/>
        <v>1</v>
      </c>
      <c r="U120" s="10">
        <f t="shared" si="60"/>
        <v>18</v>
      </c>
      <c r="V120" s="10">
        <f t="shared" si="61"/>
        <v>8</v>
      </c>
      <c r="W120" s="10">
        <f t="shared" si="62"/>
        <v>5.2</v>
      </c>
      <c r="X120" s="10">
        <f t="shared" si="63"/>
        <v>-18.5</v>
      </c>
      <c r="Y120" s="10">
        <f t="shared" si="67"/>
        <v>28.7</v>
      </c>
      <c r="Z120" s="10">
        <f t="shared" si="68"/>
        <v>13</v>
      </c>
      <c r="AA120" s="36">
        <f t="shared" si="69"/>
        <v>93</v>
      </c>
      <c r="AB120" s="10">
        <v>2.0593499999999998</v>
      </c>
      <c r="AC120" s="10">
        <v>4.1887379999999999</v>
      </c>
      <c r="AD120" s="10">
        <v>2.986081</v>
      </c>
      <c r="AE120" s="10">
        <v>1.9900169999999999</v>
      </c>
      <c r="AF120" s="39">
        <f t="shared" si="70"/>
        <v>12.4</v>
      </c>
      <c r="AG120" s="1">
        <f t="shared" si="71"/>
        <v>7</v>
      </c>
      <c r="AH120" s="35">
        <f t="shared" si="72"/>
        <v>2</v>
      </c>
      <c r="AI120" s="35">
        <f t="shared" si="73"/>
        <v>4.2</v>
      </c>
      <c r="AJ120" s="35">
        <f t="shared" si="74"/>
        <v>3</v>
      </c>
      <c r="AK120" s="35">
        <f t="shared" si="75"/>
        <v>2</v>
      </c>
      <c r="AL120" s="37">
        <f t="shared" si="64"/>
        <v>2.4000000000000004</v>
      </c>
      <c r="AM120" s="10">
        <v>92.948310000000006</v>
      </c>
      <c r="AN120" s="10">
        <v>59.482529999999997</v>
      </c>
      <c r="AO120" s="10"/>
      <c r="AP120" s="10"/>
      <c r="AQ120" s="37" t="s">
        <v>34</v>
      </c>
      <c r="AR120" s="37">
        <v>2704.3</v>
      </c>
      <c r="AS120" s="37">
        <v>494.45</v>
      </c>
      <c r="AT120" s="37">
        <v>4.16</v>
      </c>
      <c r="AU120" s="10">
        <v>96.7</v>
      </c>
      <c r="AV120" s="10">
        <v>-42</v>
      </c>
      <c r="AW120" s="10">
        <v>42.5</v>
      </c>
      <c r="AX120" s="10">
        <v>44.1</v>
      </c>
      <c r="AY120" s="40">
        <f t="shared" si="65"/>
        <v>257669.67279664965</v>
      </c>
      <c r="AZ120" s="23">
        <f t="shared" si="66"/>
        <v>0.77823919533936814</v>
      </c>
      <c r="BA120" s="10" t="e">
        <f>#REF!*AI120*AH120*AJ120*AS120</f>
        <v>#REF!</v>
      </c>
      <c r="BB120" s="10" t="e">
        <f t="shared" si="76"/>
        <v>#REF!</v>
      </c>
      <c r="BC120" s="10" t="e">
        <f>(1-#REF!)*AH120*AI120*AJ120</f>
        <v>#REF!</v>
      </c>
      <c r="BD120" s="41">
        <f t="shared" si="77"/>
        <v>5.74</v>
      </c>
      <c r="BE120" s="38">
        <v>2.5</v>
      </c>
      <c r="BF120" s="38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38">
        <v>255</v>
      </c>
      <c r="BV120" s="19">
        <v>0.14558086000000001</v>
      </c>
      <c r="BW120" s="19">
        <v>0.14497678</v>
      </c>
      <c r="BX120" s="19">
        <v>0.17628951000000001</v>
      </c>
      <c r="BY120" s="19">
        <v>8.8752225000000004E-2</v>
      </c>
      <c r="BZ120" s="19">
        <v>8.0111891000000005E-2</v>
      </c>
      <c r="CA120" s="19">
        <v>5.1602176999999999E-2</v>
      </c>
      <c r="CB120" s="19">
        <v>4.4586464999999999E-2</v>
      </c>
      <c r="CC120" s="19">
        <v>5.5372890000000001E-2</v>
      </c>
      <c r="CD120" s="19">
        <v>7.6692267999999994E-2</v>
      </c>
      <c r="CE120" s="19">
        <v>0.71455466999999995</v>
      </c>
      <c r="CF120" s="19">
        <v>0.64319747999999999</v>
      </c>
      <c r="CG120" s="19">
        <v>0.48143637</v>
      </c>
      <c r="CH120" s="19">
        <v>0.59255195000000005</v>
      </c>
      <c r="CI120" s="19">
        <v>0.53701705</v>
      </c>
      <c r="CJ120" s="19">
        <v>0.29644685999999998</v>
      </c>
      <c r="CK120" s="19">
        <v>0.29406687999999997</v>
      </c>
      <c r="CL120" s="19">
        <v>0.28381798000000003</v>
      </c>
      <c r="CM120" s="19">
        <v>0.20496173000000001</v>
      </c>
      <c r="CN120" s="19">
        <v>0.47555514999999998</v>
      </c>
      <c r="CO120" s="19">
        <v>0.45693414999999998</v>
      </c>
      <c r="CP120" s="19">
        <v>0.34664722999999997</v>
      </c>
      <c r="CQ120" s="19">
        <v>0.27192768</v>
      </c>
      <c r="CR120" s="19">
        <v>0.14822398000000001</v>
      </c>
      <c r="CS120" s="19">
        <v>0.11985945000000001</v>
      </c>
      <c r="CT120" s="19">
        <v>0.14140205</v>
      </c>
      <c r="CU120" s="19">
        <v>0.13772038</v>
      </c>
      <c r="CV120" s="19">
        <v>0.12715510999999999</v>
      </c>
    </row>
    <row r="121" spans="1:100" s="14" customFormat="1" x14ac:dyDescent="0.35">
      <c r="A121" s="10">
        <v>180</v>
      </c>
      <c r="B121" s="35">
        <v>20.900000000000002</v>
      </c>
      <c r="C121" s="36">
        <v>0.19649039999999998</v>
      </c>
      <c r="D121" s="35">
        <v>0.60000000000000009</v>
      </c>
      <c r="E121" s="35">
        <v>9</v>
      </c>
      <c r="F121" s="35">
        <v>1.6</v>
      </c>
      <c r="G121" s="35">
        <v>2</v>
      </c>
      <c r="H121" s="37">
        <v>1.2000000000000002</v>
      </c>
      <c r="I121" s="35">
        <v>407</v>
      </c>
      <c r="J121" s="35">
        <v>302.8</v>
      </c>
      <c r="K121" s="61">
        <v>13</v>
      </c>
      <c r="L121" s="61">
        <v>13</v>
      </c>
      <c r="M121" s="61">
        <v>13</v>
      </c>
      <c r="N121" s="61">
        <v>1</v>
      </c>
      <c r="O121" s="62">
        <v>12</v>
      </c>
      <c r="P121" s="10">
        <v>1.0730463268837807</v>
      </c>
      <c r="Q121" s="10">
        <f t="shared" si="57"/>
        <v>-14</v>
      </c>
      <c r="R121" s="10">
        <f t="shared" si="58"/>
        <v>10.8</v>
      </c>
      <c r="S121" s="10">
        <v>5</v>
      </c>
      <c r="T121" s="10">
        <f t="shared" si="59"/>
        <v>1</v>
      </c>
      <c r="U121" s="10">
        <f t="shared" si="60"/>
        <v>13</v>
      </c>
      <c r="V121" s="10">
        <f t="shared" si="61"/>
        <v>13</v>
      </c>
      <c r="W121" s="10">
        <f t="shared" si="62"/>
        <v>2.8000000000000003</v>
      </c>
      <c r="X121" s="10">
        <f t="shared" si="63"/>
        <v>-13.5</v>
      </c>
      <c r="Y121" s="10">
        <f t="shared" si="67"/>
        <v>23.8</v>
      </c>
      <c r="Z121" s="10">
        <f t="shared" si="68"/>
        <v>18</v>
      </c>
      <c r="AA121" s="36">
        <f t="shared" si="69"/>
        <v>134</v>
      </c>
      <c r="AB121" s="10">
        <v>0.58807010000000004</v>
      </c>
      <c r="AC121" s="10">
        <v>8.9330069999999999</v>
      </c>
      <c r="AD121" s="10">
        <v>1.644828</v>
      </c>
      <c r="AE121" s="10">
        <v>1.9939100000000001</v>
      </c>
      <c r="AF121" s="39">
        <f t="shared" si="70"/>
        <v>10</v>
      </c>
      <c r="AG121" s="1">
        <f t="shared" si="71"/>
        <v>7</v>
      </c>
      <c r="AH121" s="35">
        <f t="shared" si="72"/>
        <v>0.60000000000000009</v>
      </c>
      <c r="AI121" s="35">
        <f t="shared" si="73"/>
        <v>9</v>
      </c>
      <c r="AJ121" s="35">
        <f t="shared" si="74"/>
        <v>1.6</v>
      </c>
      <c r="AK121" s="35">
        <f t="shared" si="75"/>
        <v>2</v>
      </c>
      <c r="AL121" s="37">
        <f t="shared" si="64"/>
        <v>1.2000000000000002</v>
      </c>
      <c r="AM121" s="10">
        <v>133.97730000000001</v>
      </c>
      <c r="AN121" s="10">
        <v>29.76005</v>
      </c>
      <c r="AO121" s="10"/>
      <c r="AP121" s="10"/>
      <c r="AQ121" s="37" t="s">
        <v>35</v>
      </c>
      <c r="AR121" s="37"/>
      <c r="AS121" s="37"/>
      <c r="AT121" s="37"/>
      <c r="AU121" s="10">
        <v>96.7</v>
      </c>
      <c r="AV121" s="10">
        <v>-42</v>
      </c>
      <c r="AW121" s="10">
        <v>42.5</v>
      </c>
      <c r="AX121" s="10">
        <v>44.1</v>
      </c>
      <c r="AY121" s="40">
        <f t="shared" si="65"/>
        <v>322630.01290600811</v>
      </c>
      <c r="AZ121" s="23">
        <f t="shared" si="66"/>
        <v>0</v>
      </c>
      <c r="BA121" s="10" t="e">
        <f>#REF!*AI121*AH121*AJ121*AS121</f>
        <v>#REF!</v>
      </c>
      <c r="BB121" s="10" t="e">
        <f t="shared" si="76"/>
        <v>#REF!</v>
      </c>
      <c r="BC121" s="10" t="e">
        <f>(1-#REF!)*AH121*AI121*AJ121</f>
        <v>#REF!</v>
      </c>
      <c r="BD121" s="41">
        <f t="shared" si="77"/>
        <v>4.76</v>
      </c>
      <c r="BE121" s="38">
        <v>0</v>
      </c>
      <c r="BF121" s="38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38">
        <v>180</v>
      </c>
      <c r="BV121" s="19">
        <v>0.13701509000000001</v>
      </c>
      <c r="BW121" s="19">
        <v>9.1711044000000005E-2</v>
      </c>
      <c r="BX121" s="19">
        <v>0.10983776000000001</v>
      </c>
      <c r="BY121" s="19">
        <v>6.1895619999999998E-2</v>
      </c>
      <c r="BZ121" s="19">
        <v>5.3909804999999998E-2</v>
      </c>
      <c r="CA121" s="19">
        <v>4.4559888999999998E-2</v>
      </c>
      <c r="CB121" s="19">
        <v>6.2285966999999998E-2</v>
      </c>
      <c r="CC121" s="19">
        <v>4.9094974999999999E-2</v>
      </c>
      <c r="CD121" s="19">
        <v>4.5751087000000003E-2</v>
      </c>
      <c r="CE121" s="19">
        <v>0.88740920999999995</v>
      </c>
      <c r="CF121" s="19">
        <v>0.44997104999999998</v>
      </c>
      <c r="CG121" s="19">
        <v>0.24920923</v>
      </c>
      <c r="CH121" s="19">
        <v>0.93275976000000005</v>
      </c>
      <c r="CI121" s="19">
        <v>0.49387488000000002</v>
      </c>
      <c r="CJ121" s="19">
        <v>0.24391799</v>
      </c>
      <c r="CK121" s="19">
        <v>0.4599857</v>
      </c>
      <c r="CL121" s="19">
        <v>0.23680677999999999</v>
      </c>
      <c r="CM121" s="19">
        <v>0.15365166999999999</v>
      </c>
      <c r="CN121" s="19">
        <v>0.46556160000000002</v>
      </c>
      <c r="CO121" s="19">
        <v>0.25288472000000001</v>
      </c>
      <c r="CP121" s="19">
        <v>0.20471589000000001</v>
      </c>
      <c r="CQ121" s="19">
        <v>0.17727931999999999</v>
      </c>
      <c r="CR121" s="19">
        <v>0.12755147999999999</v>
      </c>
      <c r="CS121" s="19">
        <v>8.6479372999999998E-2</v>
      </c>
      <c r="CT121" s="19">
        <v>0.16599442</v>
      </c>
      <c r="CU121" s="19">
        <v>8.9778556999999995E-2</v>
      </c>
      <c r="CV121" s="19">
        <v>7.6025724000000003E-2</v>
      </c>
    </row>
    <row r="122" spans="1:100" s="14" customFormat="1" x14ac:dyDescent="0.35">
      <c r="A122" s="10">
        <v>424</v>
      </c>
      <c r="B122" s="35">
        <v>36.6</v>
      </c>
      <c r="C122" s="36">
        <v>0.3887197</v>
      </c>
      <c r="D122" s="35">
        <v>2.6</v>
      </c>
      <c r="E122" s="35">
        <v>3.2</v>
      </c>
      <c r="F122" s="35">
        <v>1.8</v>
      </c>
      <c r="G122" s="35">
        <v>1</v>
      </c>
      <c r="H122" s="37">
        <v>1.2000000000000002</v>
      </c>
      <c r="I122" s="35">
        <v>398.40000000000003</v>
      </c>
      <c r="J122" s="35">
        <v>289.40000000000003</v>
      </c>
      <c r="K122" s="61">
        <v>7</v>
      </c>
      <c r="L122" s="61">
        <v>8</v>
      </c>
      <c r="M122" s="61">
        <v>16</v>
      </c>
      <c r="N122" s="61">
        <v>0.60000000000000009</v>
      </c>
      <c r="O122" s="62">
        <v>5</v>
      </c>
      <c r="P122" s="10">
        <v>0.6366046172730826</v>
      </c>
      <c r="Q122" s="10">
        <f t="shared" si="57"/>
        <v>-7.6</v>
      </c>
      <c r="R122" s="10">
        <f t="shared" si="58"/>
        <v>11.1</v>
      </c>
      <c r="S122" s="10">
        <v>5</v>
      </c>
      <c r="T122" s="10">
        <f t="shared" si="59"/>
        <v>0.60000000000000009</v>
      </c>
      <c r="U122" s="10">
        <f t="shared" si="60"/>
        <v>8</v>
      </c>
      <c r="V122" s="10">
        <f t="shared" si="61"/>
        <v>16</v>
      </c>
      <c r="W122" s="10">
        <f t="shared" si="62"/>
        <v>0.60000000000000009</v>
      </c>
      <c r="X122" s="10">
        <f t="shared" si="63"/>
        <v>-7.3</v>
      </c>
      <c r="Y122" s="10">
        <f t="shared" si="67"/>
        <v>19.100000000000001</v>
      </c>
      <c r="Z122" s="10">
        <f t="shared" si="68"/>
        <v>21</v>
      </c>
      <c r="AA122" s="36">
        <f t="shared" si="69"/>
        <v>125</v>
      </c>
      <c r="AB122" s="10">
        <v>2.5721430000000001</v>
      </c>
      <c r="AC122" s="10">
        <v>3.2431709999999998</v>
      </c>
      <c r="AD122" s="10">
        <v>1.852533</v>
      </c>
      <c r="AE122" s="10">
        <v>1.0051749999999999</v>
      </c>
      <c r="AF122" s="39">
        <f t="shared" si="70"/>
        <v>12.9</v>
      </c>
      <c r="AG122" s="1">
        <f t="shared" si="71"/>
        <v>6</v>
      </c>
      <c r="AH122" s="35">
        <f t="shared" si="72"/>
        <v>2.6</v>
      </c>
      <c r="AI122" s="35">
        <f t="shared" si="73"/>
        <v>3.2</v>
      </c>
      <c r="AJ122" s="35">
        <f t="shared" si="74"/>
        <v>1.8</v>
      </c>
      <c r="AK122" s="35">
        <f t="shared" si="75"/>
        <v>1</v>
      </c>
      <c r="AL122" s="37">
        <f t="shared" si="64"/>
        <v>1.2000000000000002</v>
      </c>
      <c r="AM122" s="10">
        <v>125.32340000000001</v>
      </c>
      <c r="AN122" s="10">
        <v>16.333939999999998</v>
      </c>
      <c r="AO122" s="10"/>
      <c r="AP122" s="10"/>
      <c r="AQ122" s="37" t="s">
        <v>35</v>
      </c>
      <c r="AR122" s="37"/>
      <c r="AS122" s="37"/>
      <c r="AT122" s="37"/>
      <c r="AU122" s="10">
        <v>96.7</v>
      </c>
      <c r="AV122" s="10">
        <v>-42</v>
      </c>
      <c r="AW122" s="10">
        <v>42.5</v>
      </c>
      <c r="AX122" s="10">
        <v>44.1</v>
      </c>
      <c r="AY122" s="40">
        <f t="shared" si="65"/>
        <v>346027.08881738724</v>
      </c>
      <c r="AZ122" s="23">
        <f t="shared" si="66"/>
        <v>0</v>
      </c>
      <c r="BA122" s="10" t="e">
        <f>#REF!*AI122*AH122*AJ122*AS122</f>
        <v>#REF!</v>
      </c>
      <c r="BB122" s="10" t="e">
        <f t="shared" si="76"/>
        <v>#REF!</v>
      </c>
      <c r="BC122" s="10" t="e">
        <f>(1-#REF!)*AH122*AI122*AJ122</f>
        <v>#REF!</v>
      </c>
      <c r="BD122" s="41">
        <f t="shared" si="77"/>
        <v>3.8200000000000003</v>
      </c>
      <c r="BE122" s="38">
        <v>0</v>
      </c>
      <c r="BF122" s="38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38">
        <v>424</v>
      </c>
      <c r="BV122" s="19">
        <v>0.26607138000000002</v>
      </c>
      <c r="BW122" s="19">
        <v>0.22066854</v>
      </c>
      <c r="BX122" s="19">
        <v>0.19070719</v>
      </c>
      <c r="BY122" s="19">
        <v>0.27656545999999999</v>
      </c>
      <c r="BZ122" s="19">
        <v>0.25777846999999998</v>
      </c>
      <c r="CA122" s="19">
        <v>0.16059659000000001</v>
      </c>
      <c r="CB122" s="19">
        <v>0.13541083000000001</v>
      </c>
      <c r="CC122" s="19">
        <v>0.11002383</v>
      </c>
      <c r="CD122" s="19">
        <v>0.10889815999999999</v>
      </c>
      <c r="CE122" s="19">
        <v>1.9490552000000001</v>
      </c>
      <c r="CF122" s="19">
        <v>0.94520998000000001</v>
      </c>
      <c r="CG122" s="19">
        <v>0.34868357</v>
      </c>
      <c r="CH122" s="19">
        <v>2.3694166999999999</v>
      </c>
      <c r="CI122" s="19">
        <v>1.0246918</v>
      </c>
      <c r="CJ122" s="19">
        <v>0.28011698000000002</v>
      </c>
      <c r="CK122" s="19">
        <v>1.7550068999999999</v>
      </c>
      <c r="CL122" s="19">
        <v>0.91870837999999999</v>
      </c>
      <c r="CM122" s="19">
        <v>0.21269552</v>
      </c>
      <c r="CN122" s="19">
        <v>0.82724070999999999</v>
      </c>
      <c r="CO122" s="19">
        <v>0.59377223000000001</v>
      </c>
      <c r="CP122" s="19">
        <v>0.26472404999999999</v>
      </c>
      <c r="CQ122" s="19">
        <v>0.27741331000000002</v>
      </c>
      <c r="CR122" s="19">
        <v>0.1481335</v>
      </c>
      <c r="CS122" s="19">
        <v>0.15752141</v>
      </c>
      <c r="CT122" s="19">
        <v>0.48101749999999999</v>
      </c>
      <c r="CU122" s="19">
        <v>0.34636980000000001</v>
      </c>
      <c r="CV122" s="19">
        <v>0.13340884</v>
      </c>
    </row>
    <row r="123" spans="1:100" s="14" customFormat="1" x14ac:dyDescent="0.35">
      <c r="A123" s="10">
        <v>452</v>
      </c>
      <c r="B123" s="35">
        <v>34.800000000000004</v>
      </c>
      <c r="C123" s="36">
        <v>0.50405889999999998</v>
      </c>
      <c r="D123" s="35">
        <v>2</v>
      </c>
      <c r="E123" s="35">
        <v>3.8000000000000003</v>
      </c>
      <c r="F123" s="35">
        <v>2</v>
      </c>
      <c r="G123" s="35">
        <v>0.8</v>
      </c>
      <c r="H123" s="37">
        <v>1</v>
      </c>
      <c r="I123" s="35">
        <v>419.1</v>
      </c>
      <c r="J123" s="35">
        <v>343.6</v>
      </c>
      <c r="K123" s="61">
        <v>7</v>
      </c>
      <c r="L123" s="61">
        <v>16</v>
      </c>
      <c r="M123" s="61">
        <v>11</v>
      </c>
      <c r="N123" s="61">
        <v>1</v>
      </c>
      <c r="O123" s="62">
        <v>24</v>
      </c>
      <c r="P123" s="10">
        <v>0.98308245645730596</v>
      </c>
      <c r="Q123" s="10">
        <f t="shared" si="57"/>
        <v>-8</v>
      </c>
      <c r="R123" s="10">
        <f t="shared" si="58"/>
        <v>9.6999999999999993</v>
      </c>
      <c r="S123" s="10">
        <v>5</v>
      </c>
      <c r="T123" s="10">
        <f t="shared" si="59"/>
        <v>1</v>
      </c>
      <c r="U123" s="10">
        <f t="shared" si="60"/>
        <v>16</v>
      </c>
      <c r="V123" s="10">
        <f t="shared" si="61"/>
        <v>11</v>
      </c>
      <c r="W123" s="10">
        <f t="shared" si="62"/>
        <v>3.2</v>
      </c>
      <c r="X123" s="10">
        <f t="shared" si="63"/>
        <v>-7.5</v>
      </c>
      <c r="Y123" s="10">
        <f t="shared" si="67"/>
        <v>25.7</v>
      </c>
      <c r="Z123" s="10">
        <f t="shared" si="68"/>
        <v>16</v>
      </c>
      <c r="AA123" s="36">
        <f t="shared" si="69"/>
        <v>146</v>
      </c>
      <c r="AB123" s="10">
        <v>2.0042599999999999</v>
      </c>
      <c r="AC123" s="10">
        <v>3.772526</v>
      </c>
      <c r="AD123" s="10">
        <v>1.9028449999999999</v>
      </c>
      <c r="AE123" s="10">
        <v>0.78390780000000004</v>
      </c>
      <c r="AF123" s="39">
        <f t="shared" si="70"/>
        <v>12.6</v>
      </c>
      <c r="AG123" s="1">
        <f t="shared" si="71"/>
        <v>5.8</v>
      </c>
      <c r="AH123" s="35">
        <f t="shared" si="72"/>
        <v>2</v>
      </c>
      <c r="AI123" s="35">
        <f t="shared" si="73"/>
        <v>3.8000000000000003</v>
      </c>
      <c r="AJ123" s="35">
        <f t="shared" si="74"/>
        <v>2</v>
      </c>
      <c r="AK123" s="35">
        <f t="shared" si="75"/>
        <v>0.8</v>
      </c>
      <c r="AL123" s="37">
        <f t="shared" si="64"/>
        <v>1</v>
      </c>
      <c r="AM123" s="10">
        <v>146.0103</v>
      </c>
      <c r="AN123" s="10">
        <v>70.526589999999999</v>
      </c>
      <c r="AO123" s="10"/>
      <c r="AP123" s="10"/>
      <c r="AQ123" s="37" t="s">
        <v>35</v>
      </c>
      <c r="AR123" s="37"/>
      <c r="AS123" s="37"/>
      <c r="AT123" s="37"/>
      <c r="AU123" s="10">
        <v>96.7</v>
      </c>
      <c r="AV123" s="10">
        <v>-42</v>
      </c>
      <c r="AW123" s="10">
        <v>42.5</v>
      </c>
      <c r="AX123" s="10">
        <v>44.1</v>
      </c>
      <c r="AY123" s="40">
        <f t="shared" si="65"/>
        <v>225168.5658321029</v>
      </c>
      <c r="AZ123" s="23">
        <f t="shared" si="66"/>
        <v>0</v>
      </c>
      <c r="BA123" s="10" t="e">
        <f>#REF!*AI123*AH123*AJ123*AS123</f>
        <v>#REF!</v>
      </c>
      <c r="BB123" s="10" t="e">
        <f t="shared" si="76"/>
        <v>#REF!</v>
      </c>
      <c r="BC123" s="10" t="e">
        <f>(1-#REF!)*AH123*AI123*AJ123</f>
        <v>#REF!</v>
      </c>
      <c r="BD123" s="41">
        <f t="shared" si="77"/>
        <v>5.1400000000000006</v>
      </c>
      <c r="BE123" s="38">
        <v>0</v>
      </c>
      <c r="BF123" s="38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38">
        <v>452</v>
      </c>
      <c r="BV123" s="19">
        <v>0.19796562000000001</v>
      </c>
      <c r="BW123" s="19">
        <v>0.19880803999999999</v>
      </c>
      <c r="BX123" s="19">
        <v>0.20036313</v>
      </c>
      <c r="BY123" s="19">
        <v>0.10962864</v>
      </c>
      <c r="BZ123" s="19">
        <v>0.13794339999999999</v>
      </c>
      <c r="CA123" s="19">
        <v>9.9607438000000006E-2</v>
      </c>
      <c r="CB123" s="19">
        <v>0.13502312999999999</v>
      </c>
      <c r="CC123" s="19">
        <v>0.10391916</v>
      </c>
      <c r="CD123" s="19">
        <v>0.12348149999999999</v>
      </c>
      <c r="CE123" s="19">
        <v>1.4840139999999999</v>
      </c>
      <c r="CF123" s="19">
        <v>0.98496782999999999</v>
      </c>
      <c r="CG123" s="19">
        <v>0.36848712</v>
      </c>
      <c r="CH123" s="19">
        <v>1.8255828999999999</v>
      </c>
      <c r="CI123" s="19">
        <v>1.0322695</v>
      </c>
      <c r="CJ123" s="19">
        <v>0.45180525999999999</v>
      </c>
      <c r="CK123" s="19">
        <v>0.73190641000000001</v>
      </c>
      <c r="CL123" s="19">
        <v>0.74751604000000005</v>
      </c>
      <c r="CM123" s="19">
        <v>0.34311396</v>
      </c>
      <c r="CN123" s="19">
        <v>0.49569181000000001</v>
      </c>
      <c r="CO123" s="19">
        <v>0.53103876000000005</v>
      </c>
      <c r="CP123" s="19">
        <v>0.29890721999999997</v>
      </c>
      <c r="CQ123" s="19">
        <v>0.22269721000000001</v>
      </c>
      <c r="CR123" s="19">
        <v>0.21201149999999999</v>
      </c>
      <c r="CS123" s="19">
        <v>0.20554662000000001</v>
      </c>
      <c r="CT123" s="19">
        <v>0.20717173999999999</v>
      </c>
      <c r="CU123" s="19">
        <v>0.21683902999999999</v>
      </c>
      <c r="CV123" s="19">
        <v>0.17403152999999999</v>
      </c>
    </row>
    <row r="124" spans="1:100" s="10" customFormat="1" x14ac:dyDescent="0.35">
      <c r="A124" s="10">
        <v>98</v>
      </c>
      <c r="B124" s="35">
        <v>41.5</v>
      </c>
      <c r="C124" s="36">
        <v>0.17709530000000001</v>
      </c>
      <c r="D124" s="35">
        <v>2</v>
      </c>
      <c r="E124" s="35">
        <v>2.2000000000000002</v>
      </c>
      <c r="F124" s="35">
        <v>1.8</v>
      </c>
      <c r="G124" s="35">
        <v>1.8</v>
      </c>
      <c r="H124" s="37">
        <v>1.4000000000000001</v>
      </c>
      <c r="I124" s="35">
        <v>363.40000000000003</v>
      </c>
      <c r="J124" s="35">
        <v>319.20000000000005</v>
      </c>
      <c r="K124" s="10">
        <v>13</v>
      </c>
      <c r="L124" s="10">
        <v>14</v>
      </c>
      <c r="M124" s="10">
        <v>3</v>
      </c>
      <c r="N124" s="10">
        <v>2</v>
      </c>
      <c r="O124" s="38">
        <v>27</v>
      </c>
      <c r="P124" s="10">
        <v>2.072289489604783</v>
      </c>
      <c r="Q124" s="10">
        <f t="shared" si="57"/>
        <v>-15</v>
      </c>
      <c r="R124" s="10">
        <f t="shared" si="58"/>
        <v>14.100000000000001</v>
      </c>
      <c r="S124" s="10">
        <v>5</v>
      </c>
      <c r="T124" s="10">
        <f t="shared" si="59"/>
        <v>2</v>
      </c>
      <c r="U124" s="10">
        <f t="shared" si="60"/>
        <v>14</v>
      </c>
      <c r="V124" s="10">
        <f t="shared" si="61"/>
        <v>3</v>
      </c>
      <c r="W124" s="10">
        <f t="shared" si="62"/>
        <v>6.6000000000000005</v>
      </c>
      <c r="X124" s="10">
        <f t="shared" si="63"/>
        <v>-14</v>
      </c>
      <c r="Y124" s="10">
        <f t="shared" si="67"/>
        <v>28.1</v>
      </c>
      <c r="Z124" s="10">
        <f t="shared" si="68"/>
        <v>8</v>
      </c>
      <c r="AA124" s="36">
        <f t="shared" si="69"/>
        <v>90</v>
      </c>
      <c r="AB124" s="10">
        <v>1.9391719999999999</v>
      </c>
      <c r="AC124" s="10">
        <v>2.1747839999999998</v>
      </c>
      <c r="AD124" s="10">
        <v>1.736785</v>
      </c>
      <c r="AE124" s="10">
        <v>1.8690310000000001</v>
      </c>
      <c r="AF124" s="39">
        <f t="shared" si="70"/>
        <v>13.4</v>
      </c>
      <c r="AG124" s="1">
        <f t="shared" si="71"/>
        <v>6.8</v>
      </c>
      <c r="AH124" s="35">
        <f t="shared" si="72"/>
        <v>2</v>
      </c>
      <c r="AI124" s="35">
        <f t="shared" si="73"/>
        <v>2.2000000000000002</v>
      </c>
      <c r="AJ124" s="35">
        <f t="shared" si="74"/>
        <v>1.8</v>
      </c>
      <c r="AK124" s="35">
        <f t="shared" si="75"/>
        <v>1.8</v>
      </c>
      <c r="AL124" s="37">
        <f t="shared" si="64"/>
        <v>1.4000000000000001</v>
      </c>
      <c r="AM124" s="10">
        <v>90.391170000000002</v>
      </c>
      <c r="AN124" s="10">
        <v>46.118690000000001</v>
      </c>
      <c r="AQ124" s="37" t="s">
        <v>35</v>
      </c>
      <c r="AR124" s="37"/>
      <c r="AS124" s="37"/>
      <c r="AT124" s="37"/>
      <c r="AU124" s="10">
        <v>96.7</v>
      </c>
      <c r="AV124" s="10">
        <v>-42</v>
      </c>
      <c r="AW124" s="10">
        <v>42.5</v>
      </c>
      <c r="AX124" s="10">
        <v>44.1</v>
      </c>
      <c r="AY124" s="40">
        <f t="shared" si="65"/>
        <v>289798.05176706292</v>
      </c>
      <c r="AZ124" s="23">
        <f t="shared" si="66"/>
        <v>0</v>
      </c>
      <c r="BA124" s="10" t="e">
        <f>#REF!*AI124*AH124*AJ124*AS124</f>
        <v>#REF!</v>
      </c>
      <c r="BB124" s="10" t="e">
        <f t="shared" si="76"/>
        <v>#REF!</v>
      </c>
      <c r="BC124" s="10" t="e">
        <f>(1-#REF!)*AH124*AI124*AJ124</f>
        <v>#REF!</v>
      </c>
      <c r="BD124" s="41">
        <f t="shared" si="77"/>
        <v>5.62</v>
      </c>
      <c r="BE124" s="38">
        <v>0</v>
      </c>
      <c r="BF124" s="38"/>
      <c r="BU124" s="38">
        <v>98</v>
      </c>
      <c r="BV124" s="23">
        <v>0.17528648999999999</v>
      </c>
      <c r="BW124" s="23">
        <v>0.17573525000000001</v>
      </c>
      <c r="BX124" s="23">
        <v>0.25710823999999999</v>
      </c>
      <c r="BY124" s="23">
        <v>0.1958473</v>
      </c>
      <c r="BZ124" s="23">
        <v>0.15936059999999999</v>
      </c>
      <c r="CA124" s="23">
        <v>0.12818892000000001</v>
      </c>
      <c r="CB124" s="23">
        <v>0.13672687</v>
      </c>
      <c r="CC124" s="23">
        <v>0.12095665</v>
      </c>
      <c r="CD124" s="23">
        <v>0.11696171</v>
      </c>
      <c r="CE124" s="23">
        <v>1.3546978000000001</v>
      </c>
      <c r="CF124" s="23">
        <v>1.3423103000000001</v>
      </c>
      <c r="CG124" s="23">
        <v>1.2554079</v>
      </c>
      <c r="CH124" s="23">
        <v>0.99567026000000003</v>
      </c>
      <c r="CI124" s="23">
        <v>0.99350101000000002</v>
      </c>
      <c r="CJ124" s="23">
        <v>0.90953695999999995</v>
      </c>
      <c r="CK124" s="23">
        <v>0.58606893000000004</v>
      </c>
      <c r="CL124" s="23">
        <v>0.58560926000000002</v>
      </c>
      <c r="CM124" s="23">
        <v>0.52569127000000004</v>
      </c>
      <c r="CN124" s="23">
        <v>0.68614626000000001</v>
      </c>
      <c r="CO124" s="23">
        <v>0.68310766999999994</v>
      </c>
      <c r="CP124" s="23">
        <v>0.63309389000000005</v>
      </c>
      <c r="CQ124" s="23">
        <v>0.52774823000000004</v>
      </c>
      <c r="CR124" s="23">
        <v>0.38796734999999999</v>
      </c>
      <c r="CS124" s="23">
        <v>0.23496135000000001</v>
      </c>
      <c r="CT124" s="23">
        <v>0.15743624000000001</v>
      </c>
      <c r="CU124" s="23">
        <v>0.15733910000000001</v>
      </c>
      <c r="CV124" s="23">
        <v>0.19374406</v>
      </c>
    </row>
    <row r="125" spans="1:100" s="14" customFormat="1" x14ac:dyDescent="0.35">
      <c r="A125" s="10">
        <v>291</v>
      </c>
      <c r="B125" s="35">
        <v>34.300000000000004</v>
      </c>
      <c r="C125" s="36">
        <v>0.28044259999999999</v>
      </c>
      <c r="D125" s="35">
        <v>2.8000000000000003</v>
      </c>
      <c r="E125" s="35">
        <v>4.6000000000000005</v>
      </c>
      <c r="F125" s="35">
        <v>1.4000000000000001</v>
      </c>
      <c r="G125" s="35">
        <v>0.4</v>
      </c>
      <c r="H125" s="37">
        <v>1</v>
      </c>
      <c r="I125" s="35">
        <v>352.5</v>
      </c>
      <c r="J125" s="35">
        <v>339.20000000000005</v>
      </c>
      <c r="K125" s="61">
        <v>13</v>
      </c>
      <c r="L125" s="61">
        <v>3</v>
      </c>
      <c r="M125" s="61">
        <v>8</v>
      </c>
      <c r="N125" s="61">
        <v>2.4000000000000004</v>
      </c>
      <c r="O125" s="62">
        <v>10</v>
      </c>
      <c r="P125" s="10">
        <v>2.3856843888692727</v>
      </c>
      <c r="Q125" s="10">
        <f t="shared" si="57"/>
        <v>-15.4</v>
      </c>
      <c r="R125" s="10">
        <f t="shared" si="58"/>
        <v>15.2</v>
      </c>
      <c r="S125" s="10">
        <v>5</v>
      </c>
      <c r="T125" s="10">
        <f t="shared" si="59"/>
        <v>2.4000000000000004</v>
      </c>
      <c r="U125" s="10">
        <f t="shared" si="60"/>
        <v>3</v>
      </c>
      <c r="V125" s="10">
        <f t="shared" si="61"/>
        <v>8</v>
      </c>
      <c r="W125" s="10">
        <f t="shared" si="62"/>
        <v>2.2000000000000002</v>
      </c>
      <c r="X125" s="10">
        <f t="shared" si="63"/>
        <v>-14.2</v>
      </c>
      <c r="Y125" s="10">
        <f t="shared" si="67"/>
        <v>18.2</v>
      </c>
      <c r="Z125" s="10">
        <f t="shared" si="68"/>
        <v>13</v>
      </c>
      <c r="AA125" s="36">
        <f t="shared" si="69"/>
        <v>79</v>
      </c>
      <c r="AB125" s="10">
        <v>2.8257189999999999</v>
      </c>
      <c r="AC125" s="10">
        <v>4.551552</v>
      </c>
      <c r="AD125" s="10">
        <v>1.4083110000000001</v>
      </c>
      <c r="AE125" s="10">
        <v>0.41302620000000001</v>
      </c>
      <c r="AF125" s="39">
        <f t="shared" si="70"/>
        <v>12.2</v>
      </c>
      <c r="AG125" s="1">
        <f t="shared" si="71"/>
        <v>5.4</v>
      </c>
      <c r="AH125" s="35">
        <f t="shared" si="72"/>
        <v>2.8000000000000003</v>
      </c>
      <c r="AI125" s="35">
        <f t="shared" si="73"/>
        <v>4.6000000000000005</v>
      </c>
      <c r="AJ125" s="35">
        <f t="shared" si="74"/>
        <v>1.4000000000000001</v>
      </c>
      <c r="AK125" s="35">
        <f t="shared" si="75"/>
        <v>0.4</v>
      </c>
      <c r="AL125" s="37">
        <f t="shared" si="64"/>
        <v>1</v>
      </c>
      <c r="AM125" s="10">
        <v>79.40916</v>
      </c>
      <c r="AN125" s="10">
        <v>66.129320000000007</v>
      </c>
      <c r="AO125" s="10"/>
      <c r="AP125" s="10"/>
      <c r="AQ125" s="37" t="s">
        <v>35</v>
      </c>
      <c r="AR125" s="37"/>
      <c r="AS125" s="37"/>
      <c r="AT125" s="37"/>
      <c r="AU125" s="10">
        <v>96.7</v>
      </c>
      <c r="AV125" s="10">
        <v>-42</v>
      </c>
      <c r="AW125" s="10">
        <v>42.5</v>
      </c>
      <c r="AX125" s="10">
        <v>44.1</v>
      </c>
      <c r="AY125" s="40">
        <f t="shared" si="65"/>
        <v>238967.65207433928</v>
      </c>
      <c r="AZ125" s="23">
        <f t="shared" si="66"/>
        <v>0</v>
      </c>
      <c r="BA125" s="10" t="e">
        <f>#REF!*AI125*AH125*AJ125*AS125</f>
        <v>#REF!</v>
      </c>
      <c r="BB125" s="10" t="e">
        <f t="shared" si="76"/>
        <v>#REF!</v>
      </c>
      <c r="BC125" s="10" t="e">
        <f>(1-#REF!)*AH125*AI125*AJ125</f>
        <v>#REF!</v>
      </c>
      <c r="BD125" s="41">
        <f t="shared" si="77"/>
        <v>3.6399999999999997</v>
      </c>
      <c r="BE125" s="38">
        <v>0</v>
      </c>
      <c r="BF125" s="38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38">
        <v>291</v>
      </c>
      <c r="BV125" s="24">
        <v>0.17461257999999999</v>
      </c>
      <c r="BW125" s="24">
        <v>0.17954535999999999</v>
      </c>
      <c r="BX125" s="24">
        <v>0.19893675999999999</v>
      </c>
      <c r="BY125" s="24">
        <v>0.19064058</v>
      </c>
      <c r="BZ125" s="24">
        <v>0.19516866999999999</v>
      </c>
      <c r="CA125" s="24">
        <v>0.22254802000000001</v>
      </c>
      <c r="CB125" s="24">
        <v>0.18765512000000001</v>
      </c>
      <c r="CC125" s="24">
        <v>0.19114444999999999</v>
      </c>
      <c r="CD125" s="24">
        <v>0.23822088999999999</v>
      </c>
      <c r="CE125" s="24">
        <v>1.1634157000000001</v>
      </c>
      <c r="CF125" s="24">
        <v>1.1362205000000001</v>
      </c>
      <c r="CG125" s="24">
        <v>1.0756816</v>
      </c>
      <c r="CH125" s="24">
        <v>1.2387131</v>
      </c>
      <c r="CI125" s="24">
        <v>1.2319335</v>
      </c>
      <c r="CJ125" s="24">
        <v>1.210313</v>
      </c>
      <c r="CK125" s="24">
        <v>1.0464758999999999</v>
      </c>
      <c r="CL125" s="24">
        <v>1.0588918</v>
      </c>
      <c r="CM125" s="24">
        <v>1.0858787999999999</v>
      </c>
      <c r="CN125" s="24">
        <v>0.66456366</v>
      </c>
      <c r="CO125" s="24">
        <v>0.66008306000000005</v>
      </c>
      <c r="CP125" s="24">
        <v>0.60263668999999997</v>
      </c>
      <c r="CQ125" s="24">
        <v>0.37013769000000002</v>
      </c>
      <c r="CR125" s="24">
        <v>0.34434128000000003</v>
      </c>
      <c r="CS125" s="24">
        <v>0.38437366000000001</v>
      </c>
      <c r="CT125" s="24">
        <v>0.32673704999999997</v>
      </c>
      <c r="CU125" s="24">
        <v>0.33308649000000001</v>
      </c>
      <c r="CV125" s="24">
        <v>0.35922638000000001</v>
      </c>
    </row>
    <row r="126" spans="1:100" s="14" customFormat="1" x14ac:dyDescent="0.35">
      <c r="A126" s="10">
        <v>408</v>
      </c>
      <c r="B126" s="35">
        <v>8</v>
      </c>
      <c r="C126" s="36">
        <v>0.30988130000000003</v>
      </c>
      <c r="D126" s="35">
        <v>2.8000000000000003</v>
      </c>
      <c r="E126" s="35">
        <v>6.6000000000000005</v>
      </c>
      <c r="F126" s="35">
        <v>3</v>
      </c>
      <c r="G126" s="35">
        <v>1.8</v>
      </c>
      <c r="H126" s="37">
        <v>2</v>
      </c>
      <c r="I126" s="35">
        <v>298.8</v>
      </c>
      <c r="J126" s="35">
        <v>287.40000000000003</v>
      </c>
      <c r="K126" s="61">
        <v>14</v>
      </c>
      <c r="L126" s="61">
        <v>13</v>
      </c>
      <c r="M126" s="61">
        <v>17</v>
      </c>
      <c r="N126" s="61">
        <v>2.2000000000000002</v>
      </c>
      <c r="O126" s="62">
        <v>11</v>
      </c>
      <c r="P126" s="10">
        <v>2.1911291452776163</v>
      </c>
      <c r="Q126" s="10">
        <f t="shared" si="57"/>
        <v>-16.2</v>
      </c>
      <c r="R126" s="10">
        <f t="shared" si="58"/>
        <v>10.8</v>
      </c>
      <c r="S126" s="10">
        <v>5</v>
      </c>
      <c r="T126" s="10">
        <f t="shared" si="59"/>
        <v>2.2000000000000002</v>
      </c>
      <c r="U126" s="10">
        <f t="shared" si="60"/>
        <v>13</v>
      </c>
      <c r="V126" s="10">
        <f t="shared" si="61"/>
        <v>17</v>
      </c>
      <c r="W126" s="10">
        <f t="shared" si="62"/>
        <v>2.8000000000000003</v>
      </c>
      <c r="X126" s="10">
        <f t="shared" si="63"/>
        <v>-15.1</v>
      </c>
      <c r="Y126" s="10">
        <f t="shared" si="67"/>
        <v>23.8</v>
      </c>
      <c r="Z126" s="10">
        <f t="shared" si="68"/>
        <v>22</v>
      </c>
      <c r="AA126" s="36">
        <f t="shared" si="69"/>
        <v>26</v>
      </c>
      <c r="AB126" s="10">
        <v>2.7032940000000001</v>
      </c>
      <c r="AC126" s="10">
        <v>6.5793239999999997</v>
      </c>
      <c r="AD126" s="10">
        <v>2.9051490000000002</v>
      </c>
      <c r="AE126" s="10">
        <v>1.86188</v>
      </c>
      <c r="AF126" s="39">
        <f t="shared" si="70"/>
        <v>11.2</v>
      </c>
      <c r="AG126" s="1">
        <f t="shared" si="71"/>
        <v>6.8</v>
      </c>
      <c r="AH126" s="35">
        <f t="shared" si="72"/>
        <v>2.8000000000000003</v>
      </c>
      <c r="AI126" s="35">
        <f t="shared" si="73"/>
        <v>6.6000000000000005</v>
      </c>
      <c r="AJ126" s="35">
        <f t="shared" si="74"/>
        <v>3</v>
      </c>
      <c r="AK126" s="35">
        <f t="shared" si="75"/>
        <v>1.8</v>
      </c>
      <c r="AL126" s="37">
        <f t="shared" si="64"/>
        <v>2</v>
      </c>
      <c r="AM126" s="10">
        <v>25.719750000000001</v>
      </c>
      <c r="AN126" s="10">
        <v>14.35525</v>
      </c>
      <c r="AO126" s="10"/>
      <c r="AP126" s="10"/>
      <c r="AQ126" s="37" t="s">
        <v>35</v>
      </c>
      <c r="AR126" s="37"/>
      <c r="AS126" s="37"/>
      <c r="AT126" s="37"/>
      <c r="AU126" s="10">
        <v>96.7</v>
      </c>
      <c r="AV126" s="10">
        <v>-42</v>
      </c>
      <c r="AW126" s="10">
        <v>42.5</v>
      </c>
      <c r="AX126" s="10">
        <v>44.1</v>
      </c>
      <c r="AY126" s="40">
        <f t="shared" si="65"/>
        <v>349265.60491958901</v>
      </c>
      <c r="AZ126" s="23">
        <f t="shared" si="66"/>
        <v>0</v>
      </c>
      <c r="BA126" s="10" t="e">
        <f>#REF!*AI126*AH126*AJ126*AS126</f>
        <v>#REF!</v>
      </c>
      <c r="BB126" s="10" t="e">
        <f t="shared" si="76"/>
        <v>#REF!</v>
      </c>
      <c r="BC126" s="10" t="e">
        <f>(1-#REF!)*AH126*AI126*AJ126</f>
        <v>#REF!</v>
      </c>
      <c r="BD126" s="41">
        <f t="shared" si="77"/>
        <v>4.76</v>
      </c>
      <c r="BE126" s="38">
        <v>0</v>
      </c>
      <c r="BF126" s="38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38">
        <v>408</v>
      </c>
      <c r="BV126" s="19">
        <v>0.14704734</v>
      </c>
      <c r="BW126" s="19">
        <v>0.13437294999999999</v>
      </c>
      <c r="BX126" s="19">
        <v>0.12338291</v>
      </c>
      <c r="BY126" s="19">
        <v>7.9414338000000001E-2</v>
      </c>
      <c r="BZ126" s="19">
        <v>7.8093662999999994E-2</v>
      </c>
      <c r="CA126" s="19">
        <v>7.4991189E-2</v>
      </c>
      <c r="CB126" s="19">
        <v>6.1394095000000003E-2</v>
      </c>
      <c r="CC126" s="19">
        <v>5.4767563999999998E-2</v>
      </c>
      <c r="CD126" s="19">
        <v>5.8271725000000003E-2</v>
      </c>
      <c r="CE126" s="19">
        <v>0.77411686999999996</v>
      </c>
      <c r="CF126" s="19">
        <v>0.45943974999999998</v>
      </c>
      <c r="CG126" s="19">
        <v>0.35046259000000002</v>
      </c>
      <c r="CH126" s="19">
        <v>0.83918154</v>
      </c>
      <c r="CI126" s="19">
        <v>0.42298608999999998</v>
      </c>
      <c r="CJ126" s="19">
        <v>0.28600839</v>
      </c>
      <c r="CK126" s="19">
        <v>0.48217323000000001</v>
      </c>
      <c r="CL126" s="19">
        <v>0.27237934000000003</v>
      </c>
      <c r="CM126" s="19">
        <v>0.21323121</v>
      </c>
      <c r="CN126" s="19">
        <v>0.47719622</v>
      </c>
      <c r="CO126" s="19">
        <v>0.38035911</v>
      </c>
      <c r="CP126" s="19">
        <v>0.28776132999999998</v>
      </c>
      <c r="CQ126" s="19">
        <v>0.18994554999999999</v>
      </c>
      <c r="CR126" s="19">
        <v>0.11507534</v>
      </c>
      <c r="CS126" s="19">
        <v>0.1031096</v>
      </c>
      <c r="CT126" s="19">
        <v>0.21882984</v>
      </c>
      <c r="CU126" s="19">
        <v>0.13275173000000001</v>
      </c>
      <c r="CV126" s="19">
        <v>0.11958887</v>
      </c>
    </row>
    <row r="127" spans="1:100" s="14" customFormat="1" x14ac:dyDescent="0.35">
      <c r="A127" s="10">
        <v>195</v>
      </c>
      <c r="B127" s="35">
        <v>18.200000000000003</v>
      </c>
      <c r="C127" s="36">
        <v>0.21231929999999999</v>
      </c>
      <c r="D127" s="35">
        <v>2.8000000000000003</v>
      </c>
      <c r="E127" s="35">
        <v>4.8000000000000007</v>
      </c>
      <c r="F127" s="35">
        <v>1.4000000000000001</v>
      </c>
      <c r="G127" s="35">
        <v>1.8</v>
      </c>
      <c r="H127" s="37">
        <v>1.2000000000000002</v>
      </c>
      <c r="I127" s="35">
        <v>391.3</v>
      </c>
      <c r="J127" s="35">
        <v>310.70000000000005</v>
      </c>
      <c r="K127" s="61">
        <v>12</v>
      </c>
      <c r="L127" s="61">
        <v>16</v>
      </c>
      <c r="M127" s="61">
        <v>16</v>
      </c>
      <c r="N127" s="61">
        <v>2.2000000000000002</v>
      </c>
      <c r="O127" s="62">
        <v>0</v>
      </c>
      <c r="P127" s="10">
        <v>2.2906862820337559</v>
      </c>
      <c r="Q127" s="10">
        <f t="shared" si="57"/>
        <v>-14.2</v>
      </c>
      <c r="R127" s="10">
        <f t="shared" si="58"/>
        <v>6.5</v>
      </c>
      <c r="S127" s="10">
        <v>5</v>
      </c>
      <c r="T127" s="10">
        <f t="shared" si="59"/>
        <v>2.2000000000000002</v>
      </c>
      <c r="U127" s="10">
        <f t="shared" si="60"/>
        <v>16</v>
      </c>
      <c r="V127" s="10">
        <f t="shared" si="61"/>
        <v>16</v>
      </c>
      <c r="W127" s="10">
        <f t="shared" si="62"/>
        <v>0</v>
      </c>
      <c r="X127" s="10">
        <f t="shared" si="63"/>
        <v>-13.1</v>
      </c>
      <c r="Y127" s="10">
        <f t="shared" si="67"/>
        <v>22.5</v>
      </c>
      <c r="Z127" s="10">
        <f t="shared" si="68"/>
        <v>21</v>
      </c>
      <c r="AA127" s="36">
        <f t="shared" si="69"/>
        <v>118</v>
      </c>
      <c r="AB127" s="10">
        <v>2.701924</v>
      </c>
      <c r="AC127" s="10">
        <v>4.8353469999999996</v>
      </c>
      <c r="AD127" s="10">
        <v>1.4083669999999999</v>
      </c>
      <c r="AE127" s="10">
        <v>1.713816</v>
      </c>
      <c r="AF127" s="39">
        <f t="shared" si="70"/>
        <v>12.1</v>
      </c>
      <c r="AG127" s="1">
        <f t="shared" si="71"/>
        <v>6.8</v>
      </c>
      <c r="AH127" s="35">
        <f t="shared" si="72"/>
        <v>2.8000000000000003</v>
      </c>
      <c r="AI127" s="35">
        <f t="shared" si="73"/>
        <v>4.8000000000000007</v>
      </c>
      <c r="AJ127" s="35">
        <f t="shared" si="74"/>
        <v>1.4000000000000001</v>
      </c>
      <c r="AK127" s="35">
        <f t="shared" si="75"/>
        <v>1.8</v>
      </c>
      <c r="AL127" s="37">
        <f t="shared" si="64"/>
        <v>1.2000000000000002</v>
      </c>
      <c r="AM127" s="10">
        <v>118.2072</v>
      </c>
      <c r="AN127" s="10">
        <v>37.656399999999998</v>
      </c>
      <c r="AO127" s="10"/>
      <c r="AP127" s="10"/>
      <c r="AQ127" s="37" t="s">
        <v>35</v>
      </c>
      <c r="AR127" s="37"/>
      <c r="AS127" s="37"/>
      <c r="AT127" s="37"/>
      <c r="AU127" s="10">
        <v>96.7</v>
      </c>
      <c r="AV127" s="10">
        <v>-42</v>
      </c>
      <c r="AW127" s="10">
        <v>42.5</v>
      </c>
      <c r="AX127" s="10">
        <v>44.1</v>
      </c>
      <c r="AY127" s="40">
        <f t="shared" si="65"/>
        <v>307486.78612774197</v>
      </c>
      <c r="AZ127" s="23">
        <f t="shared" si="66"/>
        <v>0</v>
      </c>
      <c r="BA127" s="10" t="e">
        <f>#REF!*AI127*AH127*AJ127*AS127</f>
        <v>#REF!</v>
      </c>
      <c r="BB127" s="10" t="e">
        <f t="shared" si="76"/>
        <v>#REF!</v>
      </c>
      <c r="BC127" s="10" t="e">
        <f>(1-#REF!)*AH127*AI127*AJ127</f>
        <v>#REF!</v>
      </c>
      <c r="BD127" s="41">
        <f t="shared" si="77"/>
        <v>4.5</v>
      </c>
      <c r="BE127" s="38">
        <v>0</v>
      </c>
      <c r="BF127" s="38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38">
        <v>195</v>
      </c>
      <c r="BV127" s="19">
        <v>0.15298685000000001</v>
      </c>
      <c r="BW127" s="19">
        <v>0.15378903999999999</v>
      </c>
      <c r="BX127" s="19">
        <v>0.1189616</v>
      </c>
      <c r="BY127" s="19">
        <v>9.8836339999999995E-2</v>
      </c>
      <c r="BZ127" s="19">
        <v>0.10000531999999999</v>
      </c>
      <c r="CA127" s="19">
        <v>5.9550326000000001E-2</v>
      </c>
      <c r="CB127" s="19">
        <v>8.2147494000000001E-2</v>
      </c>
      <c r="CC127" s="19">
        <v>6.5568059999999997E-2</v>
      </c>
      <c r="CD127" s="19">
        <v>8.4871814000000004E-2</v>
      </c>
      <c r="CE127" s="19">
        <v>0.72679943000000002</v>
      </c>
      <c r="CF127" s="19">
        <v>0.37883022</v>
      </c>
      <c r="CG127" s="19">
        <v>0.13632447</v>
      </c>
      <c r="CH127" s="19">
        <v>0.96457857000000002</v>
      </c>
      <c r="CI127" s="19">
        <v>0.5012297</v>
      </c>
      <c r="CJ127" s="19">
        <v>0.16342567</v>
      </c>
      <c r="CK127" s="19">
        <v>0.57521701000000003</v>
      </c>
      <c r="CL127" s="19">
        <v>0.31335341999999999</v>
      </c>
      <c r="CM127" s="19">
        <v>0.12974485999999999</v>
      </c>
      <c r="CN127" s="19">
        <v>0.55117850999999995</v>
      </c>
      <c r="CO127" s="19">
        <v>0.39530190999999998</v>
      </c>
      <c r="CP127" s="19">
        <v>0.1698925</v>
      </c>
      <c r="CQ127" s="19">
        <v>0.13384855000000001</v>
      </c>
      <c r="CR127" s="19">
        <v>0.12328119999999999</v>
      </c>
      <c r="CS127" s="19">
        <v>0.12023370999999999</v>
      </c>
      <c r="CT127" s="19">
        <v>0.27126303000000002</v>
      </c>
      <c r="CU127" s="19">
        <v>0.19130701</v>
      </c>
      <c r="CV127" s="19">
        <v>0.10384607999999999</v>
      </c>
    </row>
    <row r="128" spans="1:100" s="14" customFormat="1" x14ac:dyDescent="0.35">
      <c r="A128" s="10">
        <v>457</v>
      </c>
      <c r="B128" s="35">
        <v>37.800000000000004</v>
      </c>
      <c r="C128" s="36">
        <v>0.47897150000000005</v>
      </c>
      <c r="D128" s="35">
        <v>1.6</v>
      </c>
      <c r="E128" s="35">
        <v>3.4000000000000004</v>
      </c>
      <c r="F128" s="35">
        <v>1.8</v>
      </c>
      <c r="G128" s="35">
        <v>1.8</v>
      </c>
      <c r="H128" s="37">
        <v>1</v>
      </c>
      <c r="I128" s="35">
        <v>316.60000000000002</v>
      </c>
      <c r="J128" s="35">
        <v>350.70000000000005</v>
      </c>
      <c r="K128" s="61">
        <v>19</v>
      </c>
      <c r="L128" s="61">
        <v>15</v>
      </c>
      <c r="M128" s="61">
        <v>10</v>
      </c>
      <c r="N128" s="61">
        <v>2.2000000000000002</v>
      </c>
      <c r="O128" s="62">
        <v>10</v>
      </c>
      <c r="P128" s="10">
        <v>2.2705821647439333</v>
      </c>
      <c r="Q128" s="10">
        <f t="shared" si="57"/>
        <v>-21.2</v>
      </c>
      <c r="R128" s="10">
        <f t="shared" si="58"/>
        <v>10.4</v>
      </c>
      <c r="S128" s="10">
        <v>5</v>
      </c>
      <c r="T128" s="10">
        <f t="shared" si="59"/>
        <v>2.2000000000000002</v>
      </c>
      <c r="U128" s="10">
        <f t="shared" si="60"/>
        <v>15</v>
      </c>
      <c r="V128" s="10">
        <f t="shared" si="61"/>
        <v>10</v>
      </c>
      <c r="W128" s="10">
        <f t="shared" si="62"/>
        <v>3.4000000000000004</v>
      </c>
      <c r="X128" s="10">
        <f t="shared" si="63"/>
        <v>-20.100000000000001</v>
      </c>
      <c r="Y128" s="10">
        <f t="shared" si="67"/>
        <v>25.4</v>
      </c>
      <c r="Z128" s="10">
        <f t="shared" si="68"/>
        <v>15</v>
      </c>
      <c r="AA128" s="36">
        <f t="shared" si="69"/>
        <v>44</v>
      </c>
      <c r="AB128" s="10">
        <v>1.5246040000000001</v>
      </c>
      <c r="AC128" s="10">
        <v>3.318479</v>
      </c>
      <c r="AD128" s="10">
        <v>1.7159329999999999</v>
      </c>
      <c r="AE128" s="10">
        <v>1.8517479999999999</v>
      </c>
      <c r="AF128" s="39">
        <f t="shared" si="70"/>
        <v>12.8</v>
      </c>
      <c r="AG128" s="1">
        <f t="shared" si="71"/>
        <v>6.8</v>
      </c>
      <c r="AH128" s="35">
        <f t="shared" si="72"/>
        <v>1.6</v>
      </c>
      <c r="AI128" s="35">
        <f t="shared" si="73"/>
        <v>3.4000000000000004</v>
      </c>
      <c r="AJ128" s="35">
        <f t="shared" si="74"/>
        <v>1.8</v>
      </c>
      <c r="AK128" s="35">
        <f t="shared" si="75"/>
        <v>1.8</v>
      </c>
      <c r="AL128" s="37">
        <f t="shared" si="64"/>
        <v>1</v>
      </c>
      <c r="AM128" s="10">
        <v>43.531129999999997</v>
      </c>
      <c r="AN128" s="10">
        <v>77.688019999999995</v>
      </c>
      <c r="AO128" s="10"/>
      <c r="AP128" s="10"/>
      <c r="AQ128" s="37" t="s">
        <v>35</v>
      </c>
      <c r="AR128" s="37"/>
      <c r="AS128" s="37"/>
      <c r="AT128" s="37"/>
      <c r="AU128" s="10">
        <v>96.7</v>
      </c>
      <c r="AV128" s="10">
        <v>-42</v>
      </c>
      <c r="AW128" s="10">
        <v>42.5</v>
      </c>
      <c r="AX128" s="10">
        <v>44.1</v>
      </c>
      <c r="AY128" s="40">
        <f t="shared" si="65"/>
        <v>199220.82679733422</v>
      </c>
      <c r="AZ128" s="23">
        <f t="shared" si="66"/>
        <v>0</v>
      </c>
      <c r="BA128" s="10" t="e">
        <f>#REF!*AI128*AH128*AJ128*AS128</f>
        <v>#REF!</v>
      </c>
      <c r="BB128" s="10" t="e">
        <f t="shared" si="76"/>
        <v>#REF!</v>
      </c>
      <c r="BC128" s="10" t="e">
        <f>(1-#REF!)*AH128*AI128*AJ128</f>
        <v>#REF!</v>
      </c>
      <c r="BD128" s="41">
        <f t="shared" si="77"/>
        <v>5.08</v>
      </c>
      <c r="BE128" s="38">
        <v>0</v>
      </c>
      <c r="BF128" s="38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38">
        <v>457</v>
      </c>
      <c r="BV128" s="19">
        <v>0.124403</v>
      </c>
      <c r="BW128" s="19">
        <v>0.12571553999999999</v>
      </c>
      <c r="BX128" s="19">
        <v>0.17714667000000001</v>
      </c>
      <c r="BY128" s="19">
        <v>4.9787547000000001E-2</v>
      </c>
      <c r="BZ128" s="19">
        <v>6.8753338999999997E-2</v>
      </c>
      <c r="CA128" s="19">
        <v>5.6691695E-2</v>
      </c>
      <c r="CB128" s="19">
        <v>4.1926865000000001E-2</v>
      </c>
      <c r="CC128" s="19">
        <v>3.9175924000000001E-2</v>
      </c>
      <c r="CD128" s="19">
        <v>5.9586182000000001E-2</v>
      </c>
      <c r="CE128" s="19">
        <v>0.57530915999999999</v>
      </c>
      <c r="CF128" s="19">
        <v>0.59239209000000004</v>
      </c>
      <c r="CG128" s="19">
        <v>0.32485767999999998</v>
      </c>
      <c r="CH128" s="19">
        <v>0.47224727</v>
      </c>
      <c r="CI128" s="19">
        <v>0.46040374000000001</v>
      </c>
      <c r="CJ128" s="19">
        <v>0.22176383</v>
      </c>
      <c r="CK128" s="19">
        <v>0.35793048</v>
      </c>
      <c r="CL128" s="19">
        <v>0.35504782000000001</v>
      </c>
      <c r="CM128" s="19">
        <v>0.20770219000000001</v>
      </c>
      <c r="CN128" s="19">
        <v>0.39770340999999998</v>
      </c>
      <c r="CO128" s="19">
        <v>0.39954484000000001</v>
      </c>
      <c r="CP128" s="19">
        <v>0.29929978000000002</v>
      </c>
      <c r="CQ128" s="19">
        <v>0.25927296</v>
      </c>
      <c r="CR128" s="19">
        <v>0.14212336</v>
      </c>
      <c r="CS128" s="19">
        <v>0.13693205</v>
      </c>
      <c r="CT128" s="19">
        <v>0.14942543</v>
      </c>
      <c r="CU128" s="19">
        <v>0.14873722</v>
      </c>
      <c r="CV128" s="19">
        <v>0.11319344000000001</v>
      </c>
    </row>
    <row r="129" spans="1:100" s="14" customFormat="1" x14ac:dyDescent="0.35">
      <c r="A129" s="10">
        <v>19</v>
      </c>
      <c r="B129" s="35">
        <v>17.900000000000002</v>
      </c>
      <c r="C129" s="36">
        <v>0.28611819999999999</v>
      </c>
      <c r="D129" s="35">
        <v>2.6</v>
      </c>
      <c r="E129" s="35">
        <v>7.4</v>
      </c>
      <c r="F129" s="35">
        <v>1</v>
      </c>
      <c r="G129" s="35">
        <v>1.4000000000000001</v>
      </c>
      <c r="H129" s="37">
        <v>0.8</v>
      </c>
      <c r="I129" s="35">
        <v>382</v>
      </c>
      <c r="J129" s="35">
        <v>350.8</v>
      </c>
      <c r="K129" s="61">
        <v>5</v>
      </c>
      <c r="L129" s="61">
        <v>6</v>
      </c>
      <c r="M129" s="61">
        <v>15</v>
      </c>
      <c r="N129" s="61">
        <v>0.8</v>
      </c>
      <c r="O129" s="62">
        <v>24</v>
      </c>
      <c r="P129" s="10">
        <v>0.77524747391204607</v>
      </c>
      <c r="Q129" s="10">
        <f t="shared" si="57"/>
        <v>-5.8</v>
      </c>
      <c r="R129" s="10">
        <f t="shared" si="58"/>
        <v>13.7</v>
      </c>
      <c r="S129" s="10">
        <v>5</v>
      </c>
      <c r="T129" s="10">
        <f t="shared" si="59"/>
        <v>0.8</v>
      </c>
      <c r="U129" s="10">
        <f t="shared" si="60"/>
        <v>6</v>
      </c>
      <c r="V129" s="10">
        <f t="shared" si="61"/>
        <v>15</v>
      </c>
      <c r="W129" s="10">
        <f t="shared" si="62"/>
        <v>2.2000000000000002</v>
      </c>
      <c r="X129" s="10">
        <f t="shared" si="63"/>
        <v>-5.4</v>
      </c>
      <c r="Y129" s="10">
        <f t="shared" si="67"/>
        <v>19.7</v>
      </c>
      <c r="Z129" s="10">
        <f t="shared" si="68"/>
        <v>20</v>
      </c>
      <c r="AA129" s="36">
        <f t="shared" si="69"/>
        <v>109</v>
      </c>
      <c r="AB129" s="10">
        <v>2.5019179999999999</v>
      </c>
      <c r="AC129" s="10">
        <v>7.4914820000000004</v>
      </c>
      <c r="AD129" s="10">
        <v>1.040481</v>
      </c>
      <c r="AE129" s="10">
        <v>1.3063180000000001</v>
      </c>
      <c r="AF129" s="39">
        <f t="shared" si="70"/>
        <v>10.8</v>
      </c>
      <c r="AG129" s="1">
        <f t="shared" si="71"/>
        <v>6.4</v>
      </c>
      <c r="AH129" s="35">
        <f t="shared" si="72"/>
        <v>2.6</v>
      </c>
      <c r="AI129" s="35">
        <f t="shared" si="73"/>
        <v>7.4</v>
      </c>
      <c r="AJ129" s="35">
        <f t="shared" si="74"/>
        <v>1</v>
      </c>
      <c r="AK129" s="35">
        <f t="shared" si="75"/>
        <v>1.4000000000000001</v>
      </c>
      <c r="AL129" s="37">
        <f t="shared" si="64"/>
        <v>0.8</v>
      </c>
      <c r="AM129" s="10">
        <v>108.93389999999999</v>
      </c>
      <c r="AN129" s="10">
        <v>77.768259999999998</v>
      </c>
      <c r="AO129" s="10"/>
      <c r="AP129" s="10"/>
      <c r="AQ129" s="37" t="s">
        <v>34</v>
      </c>
      <c r="AR129" s="37">
        <v>3132.3</v>
      </c>
      <c r="AS129" s="37">
        <v>444.85</v>
      </c>
      <c r="AT129" s="37">
        <v>6.61</v>
      </c>
      <c r="AU129" s="10">
        <v>96.7</v>
      </c>
      <c r="AV129" s="10">
        <v>-42</v>
      </c>
      <c r="AW129" s="10">
        <v>42.5</v>
      </c>
      <c r="AX129" s="10">
        <v>44.1</v>
      </c>
      <c r="AY129" s="40">
        <f t="shared" si="65"/>
        <v>198898.37599246975</v>
      </c>
      <c r="AZ129" s="23">
        <f t="shared" si="66"/>
        <v>0.95261058761197226</v>
      </c>
      <c r="BA129" s="10" t="e">
        <f>#REF!*AI129*AH129*AJ129*AS129</f>
        <v>#REF!</v>
      </c>
      <c r="BB129" s="10" t="e">
        <f t="shared" si="76"/>
        <v>#REF!</v>
      </c>
      <c r="BC129" s="10" t="e">
        <f>(1-#REF!)*AH129*AI129*AJ129</f>
        <v>#REF!</v>
      </c>
      <c r="BD129" s="41">
        <f t="shared" si="77"/>
        <v>3.9400000000000004</v>
      </c>
      <c r="BE129" s="38">
        <v>5.7</v>
      </c>
      <c r="BF129" s="38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38">
        <v>19</v>
      </c>
      <c r="BV129" s="19">
        <v>0.26613956999999999</v>
      </c>
      <c r="BW129" s="19">
        <v>0.23545680999999999</v>
      </c>
      <c r="BX129" s="19">
        <v>0.23441302999999999</v>
      </c>
      <c r="BY129" s="19">
        <v>0.22879189</v>
      </c>
      <c r="BZ129" s="19">
        <v>0.23999533000000001</v>
      </c>
      <c r="CA129" s="19">
        <v>0.19885844</v>
      </c>
      <c r="CB129" s="19">
        <v>0.12503338999999999</v>
      </c>
      <c r="CC129" s="19">
        <v>0.11689358</v>
      </c>
      <c r="CD129" s="19">
        <v>0.15053552000000001</v>
      </c>
      <c r="CE129" s="19">
        <v>3.749619</v>
      </c>
      <c r="CF129" s="19">
        <v>1.8220311</v>
      </c>
      <c r="CG129" s="19">
        <v>0.86629093000000001</v>
      </c>
      <c r="CH129" s="19">
        <v>3.1978556999999999</v>
      </c>
      <c r="CI129" s="19">
        <v>1.5311568</v>
      </c>
      <c r="CJ129" s="19">
        <v>0.92635548000000001</v>
      </c>
      <c r="CK129" s="19">
        <v>1.6823714000000001</v>
      </c>
      <c r="CL129" s="19">
        <v>0.98110419999999998</v>
      </c>
      <c r="CM129" s="19">
        <v>0.67338001999999997</v>
      </c>
      <c r="CN129" s="19">
        <v>1.4019444999999999</v>
      </c>
      <c r="CO129" s="19">
        <v>0.85707599000000001</v>
      </c>
      <c r="CP129" s="19">
        <v>0.59267031999999997</v>
      </c>
      <c r="CQ129" s="19">
        <v>0.32809295999999999</v>
      </c>
      <c r="CR129" s="19">
        <v>0.22224453</v>
      </c>
      <c r="CS129" s="19">
        <v>0.24343279000000001</v>
      </c>
      <c r="CT129" s="19">
        <v>0.42492651999999997</v>
      </c>
      <c r="CU129" s="19">
        <v>0.31527256999999997</v>
      </c>
      <c r="CV129" s="19">
        <v>0.28985906</v>
      </c>
    </row>
    <row r="130" spans="1:100" s="14" customFormat="1" x14ac:dyDescent="0.35">
      <c r="A130" s="10">
        <v>245</v>
      </c>
      <c r="B130" s="35">
        <v>22.700000000000003</v>
      </c>
      <c r="C130" s="36">
        <v>0.55193449999999999</v>
      </c>
      <c r="D130" s="35">
        <v>0.8</v>
      </c>
      <c r="E130" s="35">
        <v>7.6000000000000005</v>
      </c>
      <c r="F130" s="35">
        <v>2.4000000000000004</v>
      </c>
      <c r="G130" s="35">
        <v>1.2000000000000002</v>
      </c>
      <c r="H130" s="37">
        <v>1</v>
      </c>
      <c r="I130" s="35">
        <v>451.20000000000005</v>
      </c>
      <c r="J130" s="35">
        <v>288.5</v>
      </c>
      <c r="K130" s="61">
        <v>12</v>
      </c>
      <c r="L130" s="61">
        <v>18</v>
      </c>
      <c r="M130" s="61">
        <v>7</v>
      </c>
      <c r="N130" s="61">
        <v>2.2000000000000002</v>
      </c>
      <c r="O130" s="62">
        <v>6</v>
      </c>
      <c r="P130" s="10">
        <v>2.1859947340128865</v>
      </c>
      <c r="Q130" s="10">
        <f t="shared" ref="Q130:Q161" si="78">-K130-N130</f>
        <v>-14.2</v>
      </c>
      <c r="R130" s="10">
        <f t="shared" ref="R130:R161" si="79">14.5-L130/2+W130</f>
        <v>6.7</v>
      </c>
      <c r="S130" s="10">
        <v>5</v>
      </c>
      <c r="T130" s="10">
        <f t="shared" ref="T130:T161" si="80">N130</f>
        <v>2.2000000000000002</v>
      </c>
      <c r="U130" s="10">
        <f t="shared" ref="U130:U161" si="81">L130</f>
        <v>18</v>
      </c>
      <c r="V130" s="10">
        <f t="shared" ref="V130:V161" si="82">M130</f>
        <v>7</v>
      </c>
      <c r="W130" s="10">
        <f t="shared" ref="W130:W161" si="83">MROUND(K130*TAN(RADIANS(O130)),0.2)</f>
        <v>1.2000000000000002</v>
      </c>
      <c r="X130" s="10">
        <f t="shared" ref="X130:X161" si="84">(Q130-K130)/2</f>
        <v>-13.1</v>
      </c>
      <c r="Y130" s="10">
        <f t="shared" si="67"/>
        <v>24.7</v>
      </c>
      <c r="Z130" s="10">
        <f t="shared" si="68"/>
        <v>12</v>
      </c>
      <c r="AA130" s="36">
        <f t="shared" si="69"/>
        <v>178</v>
      </c>
      <c r="AB130" s="10">
        <v>0.75811609999999996</v>
      </c>
      <c r="AC130" s="10">
        <v>7.681972</v>
      </c>
      <c r="AD130" s="10">
        <v>2.3441339999999999</v>
      </c>
      <c r="AE130" s="10">
        <v>1.161672</v>
      </c>
      <c r="AF130" s="39">
        <f t="shared" si="70"/>
        <v>10.7</v>
      </c>
      <c r="AG130" s="1">
        <f t="shared" si="71"/>
        <v>6.2</v>
      </c>
      <c r="AH130" s="35">
        <f t="shared" si="72"/>
        <v>0.8</v>
      </c>
      <c r="AI130" s="35">
        <f t="shared" si="73"/>
        <v>7.6000000000000005</v>
      </c>
      <c r="AJ130" s="35">
        <f t="shared" si="74"/>
        <v>2.4000000000000004</v>
      </c>
      <c r="AK130" s="35">
        <f t="shared" si="75"/>
        <v>1.2000000000000002</v>
      </c>
      <c r="AL130" s="37">
        <f t="shared" ref="AL130:AL161" si="85">IF(BE130&gt;0,CEILING((1-C130)*AJ130,0.2),IF(MROUND((1-C130)*AJ130,0.2)&lt;0.2,MROUND((1-C130)*AJ130,0.2)+0.2, MROUND((1-C130)*AJ130,0.2)))</f>
        <v>1</v>
      </c>
      <c r="AM130" s="10">
        <v>178.13069999999999</v>
      </c>
      <c r="AN130" s="10">
        <v>15.43915</v>
      </c>
      <c r="AO130" s="10"/>
      <c r="AP130" s="10"/>
      <c r="AQ130" s="37" t="s">
        <v>35</v>
      </c>
      <c r="AR130" s="37"/>
      <c r="AS130" s="37"/>
      <c r="AT130" s="37"/>
      <c r="AU130" s="10">
        <v>96.7</v>
      </c>
      <c r="AV130" s="10">
        <v>-42</v>
      </c>
      <c r="AW130" s="10">
        <v>42.5</v>
      </c>
      <c r="AX130" s="10">
        <v>44.1</v>
      </c>
      <c r="AY130" s="40">
        <f t="shared" ref="AY130:AY161" si="86">((1.092*8.3144*(AV130+273)*(LN(AW130)-1.013)/(0.93-(AV130+273)/(AU130+273)))*((AU130-AN130)/(AU130-AV130))^0.383)*1000/AX130</f>
        <v>347497.61223740852</v>
      </c>
      <c r="AZ130" s="23">
        <f t="shared" ref="AZ130:AZ161" si="87">1-EXP(-2.63*(AR130/AY130)*(AU130-AV130)*(1-((AU130-AN130)/(AU130-AV130))^0.38))</f>
        <v>0</v>
      </c>
      <c r="BA130" s="10" t="e">
        <f>#REF!*AI130*AH130*AJ130*AS130</f>
        <v>#REF!</v>
      </c>
      <c r="BB130" s="10" t="e">
        <f t="shared" si="76"/>
        <v>#REF!</v>
      </c>
      <c r="BC130" s="10" t="e">
        <f>(1-#REF!)*AH130*AI130*AJ130</f>
        <v>#REF!</v>
      </c>
      <c r="BD130" s="41">
        <f t="shared" si="77"/>
        <v>4.9400000000000004</v>
      </c>
      <c r="BE130" s="38">
        <v>0</v>
      </c>
      <c r="BF130" s="38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38">
        <v>245</v>
      </c>
      <c r="BV130" s="19">
        <v>0.10967536</v>
      </c>
      <c r="BW130" s="19">
        <v>0.11032452</v>
      </c>
      <c r="BX130" s="19">
        <v>0.13789183999999999</v>
      </c>
      <c r="BY130" s="19">
        <v>5.1471349E-2</v>
      </c>
      <c r="BZ130" s="19">
        <v>4.7050595000000001E-2</v>
      </c>
      <c r="CA130" s="19">
        <v>6.5044722999999999E-2</v>
      </c>
      <c r="CB130" s="19">
        <v>6.0663505999999999E-2</v>
      </c>
      <c r="CC130" s="19">
        <v>5.7885214999999997E-2</v>
      </c>
      <c r="CD130" s="19">
        <v>7.6416506999999995E-2</v>
      </c>
      <c r="CE130" s="19">
        <v>0.55997872000000004</v>
      </c>
      <c r="CF130" s="19">
        <v>0.53348881000000004</v>
      </c>
      <c r="CG130" s="19">
        <v>0.34227945999999998</v>
      </c>
      <c r="CH130" s="19">
        <v>1.0052768999999999</v>
      </c>
      <c r="CI130" s="19">
        <v>0.93979990000000002</v>
      </c>
      <c r="CJ130" s="19">
        <v>0.66288119999999995</v>
      </c>
      <c r="CK130" s="19">
        <v>0.21826692</v>
      </c>
      <c r="CL130" s="19">
        <v>0.20883093999999999</v>
      </c>
      <c r="CM130" s="19">
        <v>0.1537905</v>
      </c>
      <c r="CN130" s="19">
        <v>0.31778148000000001</v>
      </c>
      <c r="CO130" s="19">
        <v>0.31234619000000002</v>
      </c>
      <c r="CP130" s="19">
        <v>0.25847136999999998</v>
      </c>
      <c r="CQ130" s="19">
        <v>0.1458296</v>
      </c>
      <c r="CR130" s="19">
        <v>0.20935134999999999</v>
      </c>
      <c r="CS130" s="19">
        <v>0.11943292</v>
      </c>
      <c r="CT130" s="19">
        <v>0.13189993999999999</v>
      </c>
      <c r="CU130" s="19">
        <v>0.12836961</v>
      </c>
      <c r="CV130" s="19">
        <v>0.11303306</v>
      </c>
    </row>
    <row r="131" spans="1:100" s="14" customFormat="1" x14ac:dyDescent="0.35">
      <c r="A131" s="10">
        <v>23</v>
      </c>
      <c r="B131" s="35">
        <v>22.1</v>
      </c>
      <c r="C131" s="36">
        <v>0.59702309999999992</v>
      </c>
      <c r="D131" s="35">
        <v>1.6</v>
      </c>
      <c r="E131" s="35">
        <v>7.4</v>
      </c>
      <c r="F131" s="35">
        <v>1.4000000000000001</v>
      </c>
      <c r="G131" s="35">
        <v>1</v>
      </c>
      <c r="H131" s="37">
        <v>0.60000000000000009</v>
      </c>
      <c r="I131" s="35">
        <v>382.8</v>
      </c>
      <c r="J131" s="35">
        <v>358.1</v>
      </c>
      <c r="K131" s="61">
        <v>8</v>
      </c>
      <c r="L131" s="61">
        <v>9</v>
      </c>
      <c r="M131" s="61">
        <v>14</v>
      </c>
      <c r="N131" s="61">
        <v>2.8000000000000003</v>
      </c>
      <c r="O131" s="62">
        <v>25</v>
      </c>
      <c r="P131" s="10">
        <v>2.7203239509498967</v>
      </c>
      <c r="Q131" s="10">
        <f t="shared" si="78"/>
        <v>-10.8</v>
      </c>
      <c r="R131" s="10">
        <f t="shared" si="79"/>
        <v>13.8</v>
      </c>
      <c r="S131" s="10">
        <v>5</v>
      </c>
      <c r="T131" s="10">
        <f t="shared" si="80"/>
        <v>2.8000000000000003</v>
      </c>
      <c r="U131" s="10">
        <f t="shared" si="81"/>
        <v>9</v>
      </c>
      <c r="V131" s="10">
        <f t="shared" si="82"/>
        <v>14</v>
      </c>
      <c r="W131" s="10">
        <f t="shared" si="83"/>
        <v>3.8000000000000003</v>
      </c>
      <c r="X131" s="10">
        <f t="shared" si="84"/>
        <v>-9.4</v>
      </c>
      <c r="Y131" s="10">
        <f t="shared" si="67"/>
        <v>22.8</v>
      </c>
      <c r="Z131" s="10">
        <f t="shared" si="68"/>
        <v>19</v>
      </c>
      <c r="AA131" s="36">
        <f t="shared" si="69"/>
        <v>110</v>
      </c>
      <c r="AB131" s="10">
        <v>1.559555</v>
      </c>
      <c r="AC131" s="10">
        <v>7.487787</v>
      </c>
      <c r="AD131" s="10">
        <v>1.417967</v>
      </c>
      <c r="AE131" s="10">
        <v>0.90210330000000005</v>
      </c>
      <c r="AF131" s="39">
        <f t="shared" si="70"/>
        <v>10.8</v>
      </c>
      <c r="AG131" s="1">
        <f t="shared" si="71"/>
        <v>6</v>
      </c>
      <c r="AH131" s="35">
        <f t="shared" si="72"/>
        <v>1.6</v>
      </c>
      <c r="AI131" s="35">
        <f t="shared" si="73"/>
        <v>7.4</v>
      </c>
      <c r="AJ131" s="35">
        <f t="shared" si="74"/>
        <v>1.4000000000000001</v>
      </c>
      <c r="AK131" s="35">
        <f t="shared" si="75"/>
        <v>1</v>
      </c>
      <c r="AL131" s="37">
        <f t="shared" si="85"/>
        <v>0.60000000000000009</v>
      </c>
      <c r="AM131" s="10">
        <v>109.7139</v>
      </c>
      <c r="AN131" s="10">
        <v>85.00609</v>
      </c>
      <c r="AO131" s="10"/>
      <c r="AP131" s="10"/>
      <c r="AQ131" s="37" t="s">
        <v>34</v>
      </c>
      <c r="AR131" s="37">
        <v>3404.5</v>
      </c>
      <c r="AS131" s="37">
        <v>423.18</v>
      </c>
      <c r="AT131" s="37">
        <v>7.79</v>
      </c>
      <c r="AU131" s="10">
        <v>96.7</v>
      </c>
      <c r="AV131" s="10">
        <v>-42</v>
      </c>
      <c r="AW131" s="10">
        <v>42.5</v>
      </c>
      <c r="AX131" s="10">
        <v>44.1</v>
      </c>
      <c r="AY131" s="40">
        <f t="shared" si="86"/>
        <v>165384.89683987718</v>
      </c>
      <c r="AZ131" s="23">
        <f t="shared" si="87"/>
        <v>0.98969747401968866</v>
      </c>
      <c r="BA131" s="10" t="e">
        <f>#REF!*AI131*AH131*AJ131*AS131</f>
        <v>#REF!</v>
      </c>
      <c r="BB131" s="10" t="e">
        <f t="shared" si="76"/>
        <v>#REF!</v>
      </c>
      <c r="BC131" s="10" t="e">
        <f>(1-#REF!)*AH131*AI131*AJ131</f>
        <v>#REF!</v>
      </c>
      <c r="BD131" s="41">
        <f t="shared" si="77"/>
        <v>4.5600000000000005</v>
      </c>
      <c r="BE131" s="38">
        <v>15.3</v>
      </c>
      <c r="BF131" s="38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38">
        <v>23</v>
      </c>
      <c r="BV131" s="19">
        <v>0.19826852</v>
      </c>
      <c r="BW131" s="19">
        <v>0.21691273</v>
      </c>
      <c r="BX131" s="19">
        <v>0.16637716999999999</v>
      </c>
      <c r="BY131" s="19">
        <v>0.11495378000000001</v>
      </c>
      <c r="BZ131" s="19">
        <v>0.11815754000000001</v>
      </c>
      <c r="CA131" s="19">
        <v>0.11934991</v>
      </c>
      <c r="CB131" s="19">
        <v>6.3741437999999997E-2</v>
      </c>
      <c r="CC131" s="19">
        <v>7.5005672999999995E-2</v>
      </c>
      <c r="CD131" s="19">
        <v>7.8246325000000005E-2</v>
      </c>
      <c r="CE131" s="19">
        <v>2.1568432</v>
      </c>
      <c r="CF131" s="19">
        <v>1.1397203</v>
      </c>
      <c r="CG131" s="19">
        <v>0.29450583000000002</v>
      </c>
      <c r="CH131" s="19">
        <v>1.4013959</v>
      </c>
      <c r="CI131" s="19">
        <v>0.78942758000000002</v>
      </c>
      <c r="CJ131" s="19">
        <v>0.27349510999999999</v>
      </c>
      <c r="CK131" s="19">
        <v>0.78447062000000001</v>
      </c>
      <c r="CL131" s="19">
        <v>0.47997546000000002</v>
      </c>
      <c r="CM131" s="19">
        <v>0.16148130999999999</v>
      </c>
      <c r="CN131" s="19">
        <v>0.86333554999999995</v>
      </c>
      <c r="CO131" s="19">
        <v>0.73929184999999997</v>
      </c>
      <c r="CP131" s="19">
        <v>0.26737949</v>
      </c>
      <c r="CQ131" s="19">
        <v>0.23922278</v>
      </c>
      <c r="CR131" s="19">
        <v>0.14765739</v>
      </c>
      <c r="CS131" s="19">
        <v>0.12497722</v>
      </c>
      <c r="CT131" s="19">
        <v>0.19005363</v>
      </c>
      <c r="CU131" s="19">
        <v>0.17882758000000001</v>
      </c>
      <c r="CV131" s="19">
        <v>0.12707703000000001</v>
      </c>
    </row>
    <row r="132" spans="1:100" s="14" customFormat="1" x14ac:dyDescent="0.35">
      <c r="A132" s="10">
        <v>142</v>
      </c>
      <c r="B132" s="35">
        <v>23.3</v>
      </c>
      <c r="C132" s="36">
        <v>0.71465410000000007</v>
      </c>
      <c r="D132" s="35">
        <v>2.4000000000000004</v>
      </c>
      <c r="E132" s="35">
        <v>8.2000000000000011</v>
      </c>
      <c r="F132" s="35">
        <v>2.8000000000000003</v>
      </c>
      <c r="G132" s="35">
        <v>1.6</v>
      </c>
      <c r="H132" s="37">
        <v>0.8</v>
      </c>
      <c r="I132" s="35">
        <v>307</v>
      </c>
      <c r="J132" s="35">
        <v>306.3</v>
      </c>
      <c r="K132" s="61">
        <v>11</v>
      </c>
      <c r="L132" s="61">
        <v>10</v>
      </c>
      <c r="M132" s="61">
        <v>10</v>
      </c>
      <c r="N132" s="61">
        <v>0.60000000000000009</v>
      </c>
      <c r="O132" s="62">
        <v>20</v>
      </c>
      <c r="P132" s="10">
        <v>0.53194322025968777</v>
      </c>
      <c r="Q132" s="10">
        <f t="shared" si="78"/>
        <v>-11.6</v>
      </c>
      <c r="R132" s="10">
        <f t="shared" si="79"/>
        <v>13.5</v>
      </c>
      <c r="S132" s="10">
        <v>5</v>
      </c>
      <c r="T132" s="10">
        <f t="shared" si="80"/>
        <v>0.60000000000000009</v>
      </c>
      <c r="U132" s="10">
        <f t="shared" si="81"/>
        <v>10</v>
      </c>
      <c r="V132" s="10">
        <f t="shared" si="82"/>
        <v>10</v>
      </c>
      <c r="W132" s="10">
        <f t="shared" si="83"/>
        <v>4</v>
      </c>
      <c r="X132" s="10">
        <f t="shared" si="84"/>
        <v>-11.3</v>
      </c>
      <c r="Y132" s="10">
        <f t="shared" si="67"/>
        <v>23.5</v>
      </c>
      <c r="Z132" s="10">
        <f t="shared" si="68"/>
        <v>15</v>
      </c>
      <c r="AA132" s="36">
        <f t="shared" si="69"/>
        <v>34</v>
      </c>
      <c r="AB132" s="10">
        <v>2.34646</v>
      </c>
      <c r="AC132" s="10">
        <v>8.1476880000000005</v>
      </c>
      <c r="AD132" s="10">
        <v>2.7768809999999999</v>
      </c>
      <c r="AE132" s="10">
        <v>1.627319</v>
      </c>
      <c r="AF132" s="39">
        <f t="shared" si="70"/>
        <v>10.399999999999999</v>
      </c>
      <c r="AG132" s="1">
        <f t="shared" si="71"/>
        <v>6.6</v>
      </c>
      <c r="AH132" s="35">
        <f t="shared" si="72"/>
        <v>2.4000000000000004</v>
      </c>
      <c r="AI132" s="35">
        <f t="shared" si="73"/>
        <v>8.2000000000000011</v>
      </c>
      <c r="AJ132" s="35">
        <f t="shared" si="74"/>
        <v>2.8000000000000003</v>
      </c>
      <c r="AK132" s="35">
        <f t="shared" si="75"/>
        <v>1.6</v>
      </c>
      <c r="AL132" s="37">
        <f t="shared" si="85"/>
        <v>0.8</v>
      </c>
      <c r="AM132" s="10">
        <v>33.945909999999998</v>
      </c>
      <c r="AN132" s="10">
        <v>33.201509999999999</v>
      </c>
      <c r="AO132" s="10"/>
      <c r="AP132" s="10"/>
      <c r="AQ132" s="37" t="s">
        <v>35</v>
      </c>
      <c r="AR132" s="37"/>
      <c r="AS132" s="37"/>
      <c r="AT132" s="37"/>
      <c r="AU132" s="10">
        <v>96.7</v>
      </c>
      <c r="AV132" s="10">
        <v>-42</v>
      </c>
      <c r="AW132" s="10">
        <v>42.5</v>
      </c>
      <c r="AX132" s="10">
        <v>44.1</v>
      </c>
      <c r="AY132" s="40">
        <f t="shared" si="86"/>
        <v>316173.62967151514</v>
      </c>
      <c r="AZ132" s="23">
        <f t="shared" si="87"/>
        <v>0</v>
      </c>
      <c r="BA132" s="10" t="e">
        <f>#REF!*AI132*AH132*AJ132*AS132</f>
        <v>#REF!</v>
      </c>
      <c r="BB132" s="10" t="e">
        <f t="shared" si="76"/>
        <v>#REF!</v>
      </c>
      <c r="BC132" s="10" t="e">
        <f>(1-#REF!)*AH132*AI132*AJ132</f>
        <v>#REF!</v>
      </c>
      <c r="BD132" s="41">
        <f t="shared" si="77"/>
        <v>4.7</v>
      </c>
      <c r="BE132" s="38">
        <v>0</v>
      </c>
      <c r="BF132" s="38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38">
        <v>142</v>
      </c>
      <c r="BV132" s="19">
        <v>0.19754981999999999</v>
      </c>
      <c r="BW132" s="19">
        <v>0.20824289000000001</v>
      </c>
      <c r="BX132" s="19">
        <v>0.23319550999999999</v>
      </c>
      <c r="BY132" s="19">
        <v>0.11603032000000001</v>
      </c>
      <c r="BZ132" s="19">
        <v>0.14178863</v>
      </c>
      <c r="CA132" s="19">
        <v>0.10301399</v>
      </c>
      <c r="CB132" s="19">
        <v>7.8073121999999995E-2</v>
      </c>
      <c r="CC132" s="19">
        <v>7.9967961000000004E-2</v>
      </c>
      <c r="CD132" s="19">
        <v>0.11997798</v>
      </c>
      <c r="CE132" s="19">
        <v>1.5777903</v>
      </c>
      <c r="CF132" s="19">
        <v>1.4316827000000001</v>
      </c>
      <c r="CG132" s="19">
        <v>0.80271029000000005</v>
      </c>
      <c r="CH132" s="19">
        <v>1.0974473</v>
      </c>
      <c r="CI132" s="19">
        <v>0.93780719999999995</v>
      </c>
      <c r="CJ132" s="19">
        <v>0.59425961999999999</v>
      </c>
      <c r="CK132" s="19">
        <v>0.65996467999999997</v>
      </c>
      <c r="CL132" s="19">
        <v>0.57804173000000003</v>
      </c>
      <c r="CM132" s="19">
        <v>0.36795117999999999</v>
      </c>
      <c r="CN132" s="19">
        <v>0.81874937000000003</v>
      </c>
      <c r="CO132" s="19">
        <v>0.79258662000000002</v>
      </c>
      <c r="CP132" s="19">
        <v>0.48087665000000002</v>
      </c>
      <c r="CQ132" s="19">
        <v>0.35881143999999998</v>
      </c>
      <c r="CR132" s="19">
        <v>0.24148796</v>
      </c>
      <c r="CS132" s="19">
        <v>0.17673380999999999</v>
      </c>
      <c r="CT132" s="19">
        <v>0.24545330000000001</v>
      </c>
      <c r="CU132" s="19">
        <v>0.23643364</v>
      </c>
      <c r="CV132" s="19">
        <v>0.16696303000000001</v>
      </c>
    </row>
    <row r="133" spans="1:100" s="14" customFormat="1" x14ac:dyDescent="0.35">
      <c r="A133" s="10">
        <v>121</v>
      </c>
      <c r="B133" s="35">
        <v>36.9</v>
      </c>
      <c r="C133" s="36">
        <v>0.57945360000000001</v>
      </c>
      <c r="D133" s="35">
        <v>2.6</v>
      </c>
      <c r="E133" s="35">
        <v>3.4000000000000004</v>
      </c>
      <c r="F133" s="35">
        <v>2.6</v>
      </c>
      <c r="G133" s="35">
        <v>1.2000000000000002</v>
      </c>
      <c r="H133" s="37">
        <v>1</v>
      </c>
      <c r="I133" s="35">
        <v>330.8</v>
      </c>
      <c r="J133" s="35">
        <v>287</v>
      </c>
      <c r="K133" s="61">
        <v>17</v>
      </c>
      <c r="L133" s="61">
        <v>6</v>
      </c>
      <c r="M133" s="61">
        <v>5</v>
      </c>
      <c r="N133" s="61">
        <v>1.6</v>
      </c>
      <c r="O133" s="62">
        <v>26</v>
      </c>
      <c r="P133" s="10">
        <v>1.6044992746829698</v>
      </c>
      <c r="Q133" s="10">
        <f t="shared" si="78"/>
        <v>-18.600000000000001</v>
      </c>
      <c r="R133" s="10">
        <f t="shared" si="79"/>
        <v>19.700000000000003</v>
      </c>
      <c r="S133" s="10">
        <v>5</v>
      </c>
      <c r="T133" s="10">
        <f t="shared" si="80"/>
        <v>1.6</v>
      </c>
      <c r="U133" s="10">
        <f t="shared" si="81"/>
        <v>6</v>
      </c>
      <c r="V133" s="10">
        <f t="shared" si="82"/>
        <v>5</v>
      </c>
      <c r="W133" s="10">
        <f t="shared" si="83"/>
        <v>8.2000000000000011</v>
      </c>
      <c r="X133" s="10">
        <f t="shared" si="84"/>
        <v>-17.8</v>
      </c>
      <c r="Y133" s="10">
        <f t="shared" si="67"/>
        <v>25.700000000000003</v>
      </c>
      <c r="Z133" s="10">
        <f t="shared" si="68"/>
        <v>10</v>
      </c>
      <c r="AA133" s="36">
        <f t="shared" si="69"/>
        <v>58</v>
      </c>
      <c r="AB133" s="10">
        <v>2.5859510000000001</v>
      </c>
      <c r="AC133" s="10">
        <v>3.4138989999999998</v>
      </c>
      <c r="AD133" s="10">
        <v>2.5608469999999999</v>
      </c>
      <c r="AE133" s="10">
        <v>1.1030310000000001</v>
      </c>
      <c r="AF133" s="39">
        <f t="shared" si="70"/>
        <v>12.8</v>
      </c>
      <c r="AG133" s="1">
        <f t="shared" si="71"/>
        <v>6.2</v>
      </c>
      <c r="AH133" s="35">
        <f t="shared" si="72"/>
        <v>2.6</v>
      </c>
      <c r="AI133" s="35">
        <f t="shared" si="73"/>
        <v>3.4000000000000004</v>
      </c>
      <c r="AJ133" s="35">
        <f t="shared" si="74"/>
        <v>2.6</v>
      </c>
      <c r="AK133" s="35">
        <f t="shared" si="75"/>
        <v>1.2000000000000002</v>
      </c>
      <c r="AL133" s="37">
        <f t="shared" si="85"/>
        <v>1</v>
      </c>
      <c r="AM133" s="10">
        <v>57.735799999999998</v>
      </c>
      <c r="AN133" s="10">
        <v>13.99178</v>
      </c>
      <c r="AO133" s="10"/>
      <c r="AP133" s="10"/>
      <c r="AQ133" s="37" t="s">
        <v>35</v>
      </c>
      <c r="AR133" s="37"/>
      <c r="AS133" s="37"/>
      <c r="AT133" s="37"/>
      <c r="AU133" s="10">
        <v>96.7</v>
      </c>
      <c r="AV133" s="10">
        <v>-42</v>
      </c>
      <c r="AW133" s="10">
        <v>42.5</v>
      </c>
      <c r="AX133" s="10">
        <v>44.1</v>
      </c>
      <c r="AY133" s="40">
        <f t="shared" si="86"/>
        <v>349855.25839566527</v>
      </c>
      <c r="AZ133" s="23">
        <f t="shared" si="87"/>
        <v>0</v>
      </c>
      <c r="BA133" s="10" t="e">
        <f>#REF!*AI133*AH133*AJ133*AS133</f>
        <v>#REF!</v>
      </c>
      <c r="BB133" s="10" t="e">
        <f t="shared" si="76"/>
        <v>#REF!</v>
      </c>
      <c r="BC133" s="10" t="e">
        <f>(1-#REF!)*AH133*AI133*AJ133</f>
        <v>#REF!</v>
      </c>
      <c r="BD133" s="41">
        <f t="shared" si="77"/>
        <v>5.1400000000000006</v>
      </c>
      <c r="BE133" s="38">
        <v>0</v>
      </c>
      <c r="BF133" s="38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38">
        <v>121</v>
      </c>
      <c r="BV133" s="19">
        <v>0.10910232</v>
      </c>
      <c r="BW133" s="19">
        <v>0.10946155</v>
      </c>
      <c r="BX133" s="19">
        <v>0.13614414999999999</v>
      </c>
      <c r="BY133" s="19">
        <v>8.3323620000000001E-2</v>
      </c>
      <c r="BZ133" s="19">
        <v>8.7090320999999998E-2</v>
      </c>
      <c r="CA133" s="19">
        <v>7.6231107000000006E-2</v>
      </c>
      <c r="CB133" s="19">
        <v>6.5565056999999996E-2</v>
      </c>
      <c r="CC133" s="19">
        <v>8.4466926999999997E-2</v>
      </c>
      <c r="CD133" s="19">
        <v>0.10719591000000001</v>
      </c>
      <c r="CE133" s="19">
        <v>0.43432468000000002</v>
      </c>
      <c r="CF133" s="19">
        <v>0.43311968000000001</v>
      </c>
      <c r="CG133" s="19">
        <v>0.41116523999999999</v>
      </c>
      <c r="CH133" s="19">
        <v>0.50149882000000001</v>
      </c>
      <c r="CI133" s="19">
        <v>0.50156540000000005</v>
      </c>
      <c r="CJ133" s="19">
        <v>0.46623302</v>
      </c>
      <c r="CK133" s="19">
        <v>0.45901050999999998</v>
      </c>
      <c r="CL133" s="19">
        <v>0.46006688000000001</v>
      </c>
      <c r="CM133" s="19">
        <v>0.42961495999999999</v>
      </c>
      <c r="CN133" s="19">
        <v>0.30704534</v>
      </c>
      <c r="CO133" s="19">
        <v>0.30657145000000002</v>
      </c>
      <c r="CP133" s="19">
        <v>0.28403684000000001</v>
      </c>
      <c r="CQ133" s="19">
        <v>0.2151238</v>
      </c>
      <c r="CR133" s="19">
        <v>0.19847849000000001</v>
      </c>
      <c r="CS133" s="19">
        <v>0.18970919</v>
      </c>
      <c r="CT133" s="19">
        <v>0.15411607999999999</v>
      </c>
      <c r="CU133" s="19">
        <v>0.15461996</v>
      </c>
      <c r="CV133" s="19">
        <v>0.17976569000000001</v>
      </c>
    </row>
    <row r="134" spans="1:100" s="14" customFormat="1" x14ac:dyDescent="0.35">
      <c r="A134" s="10">
        <v>188</v>
      </c>
      <c r="B134" s="35">
        <v>38.9</v>
      </c>
      <c r="C134" s="36">
        <v>0.47997120000000004</v>
      </c>
      <c r="D134" s="35">
        <v>2.2000000000000002</v>
      </c>
      <c r="E134" s="35">
        <v>9</v>
      </c>
      <c r="F134" s="35">
        <v>1.2000000000000002</v>
      </c>
      <c r="G134" s="35">
        <v>0.60000000000000009</v>
      </c>
      <c r="H134" s="37">
        <v>0.60000000000000009</v>
      </c>
      <c r="I134" s="35">
        <v>443.90000000000003</v>
      </c>
      <c r="J134" s="35">
        <v>336.8</v>
      </c>
      <c r="K134" s="61">
        <v>16</v>
      </c>
      <c r="L134" s="61">
        <v>16</v>
      </c>
      <c r="M134" s="61">
        <v>5</v>
      </c>
      <c r="N134" s="61">
        <v>1.2000000000000002</v>
      </c>
      <c r="O134" s="62">
        <v>2</v>
      </c>
      <c r="P134" s="10">
        <v>1.2608216000314294</v>
      </c>
      <c r="Q134" s="10">
        <f t="shared" si="78"/>
        <v>-17.2</v>
      </c>
      <c r="R134" s="10">
        <f t="shared" si="79"/>
        <v>7.1</v>
      </c>
      <c r="S134" s="10">
        <v>5</v>
      </c>
      <c r="T134" s="10">
        <f t="shared" si="80"/>
        <v>1.2000000000000002</v>
      </c>
      <c r="U134" s="10">
        <f t="shared" si="81"/>
        <v>16</v>
      </c>
      <c r="V134" s="10">
        <f t="shared" si="82"/>
        <v>5</v>
      </c>
      <c r="W134" s="10">
        <f t="shared" si="83"/>
        <v>0.60000000000000009</v>
      </c>
      <c r="X134" s="10">
        <f t="shared" si="84"/>
        <v>-16.600000000000001</v>
      </c>
      <c r="Y134" s="10">
        <f t="shared" si="67"/>
        <v>23.1</v>
      </c>
      <c r="Z134" s="10">
        <f t="shared" si="68"/>
        <v>10</v>
      </c>
      <c r="AA134" s="36">
        <f t="shared" ref="AA134:AA165" si="88">MROUND(AM134,1)</f>
        <v>171</v>
      </c>
      <c r="AB134" s="10">
        <v>2.2396389999999999</v>
      </c>
      <c r="AC134" s="10">
        <v>8.9062219999999996</v>
      </c>
      <c r="AD134" s="10">
        <v>1.2505409999999999</v>
      </c>
      <c r="AE134" s="10">
        <v>0.56275580000000003</v>
      </c>
      <c r="AF134" s="39">
        <f t="shared" ref="AF134:AF165" si="89">14.5-AI134/2</f>
        <v>10</v>
      </c>
      <c r="AG134" s="1">
        <f t="shared" ref="AG134:AG165" si="90">MROUND(AE134,0.2)+5</f>
        <v>5.6</v>
      </c>
      <c r="AH134" s="35">
        <f t="shared" ref="AH134:AH165" si="91">MROUND(AB134,0.2)</f>
        <v>2.2000000000000002</v>
      </c>
      <c r="AI134" s="35">
        <f t="shared" ref="AI134:AI165" si="92">MROUND(AC134,0.2)</f>
        <v>9</v>
      </c>
      <c r="AJ134" s="35">
        <f t="shared" ref="AJ134:AJ165" si="93">MROUND(AD134,0.2)</f>
        <v>1.2000000000000002</v>
      </c>
      <c r="AK134" s="35">
        <f t="shared" ref="AK134:AK165" si="94">MROUND(AE134,0.2)</f>
        <v>0.60000000000000009</v>
      </c>
      <c r="AL134" s="37">
        <f t="shared" si="85"/>
        <v>0.60000000000000009</v>
      </c>
      <c r="AM134" s="10">
        <v>170.88130000000001</v>
      </c>
      <c r="AN134" s="10">
        <v>63.730969999999999</v>
      </c>
      <c r="AO134" s="10"/>
      <c r="AP134" s="10"/>
      <c r="AQ134" s="37" t="s">
        <v>35</v>
      </c>
      <c r="AR134" s="37"/>
      <c r="AS134" s="37"/>
      <c r="AT134" s="37"/>
      <c r="AU134" s="10">
        <v>96.7</v>
      </c>
      <c r="AV134" s="10">
        <v>-42</v>
      </c>
      <c r="AW134" s="10">
        <v>42.5</v>
      </c>
      <c r="AX134" s="10">
        <v>44.1</v>
      </c>
      <c r="AY134" s="40">
        <f t="shared" si="86"/>
        <v>245981.20607805709</v>
      </c>
      <c r="AZ134" s="23">
        <f t="shared" si="87"/>
        <v>0</v>
      </c>
      <c r="BA134" s="10" t="e">
        <f>#REF!*AI134*AH134*AJ134*AS134</f>
        <v>#REF!</v>
      </c>
      <c r="BB134" s="10" t="e">
        <f t="shared" ref="BB134:BB165" si="95">0.07*BA134*AZ134/AT134</f>
        <v>#REF!</v>
      </c>
      <c r="BC134" s="10" t="e">
        <f>(1-#REF!)*AH134*AI134*AJ134</f>
        <v>#REF!</v>
      </c>
      <c r="BD134" s="41">
        <f t="shared" ref="BD134:BD165" si="96">MROUND(Y134,0.1)/5</f>
        <v>4.62</v>
      </c>
      <c r="BE134" s="38">
        <v>0</v>
      </c>
      <c r="BF134" s="38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38">
        <v>188</v>
      </c>
      <c r="BV134" s="19">
        <v>0.12150453999999999</v>
      </c>
      <c r="BW134" s="19">
        <v>0.12248394999999999</v>
      </c>
      <c r="BX134" s="19">
        <v>0.20803013000000001</v>
      </c>
      <c r="BY134" s="19">
        <v>0.10258660999999999</v>
      </c>
      <c r="BZ134" s="19">
        <v>0.10261772</v>
      </c>
      <c r="CA134" s="19">
        <v>9.9319152999999993E-2</v>
      </c>
      <c r="CB134" s="19">
        <v>7.1866341E-2</v>
      </c>
      <c r="CC134" s="19">
        <v>9.0272567999999997E-2</v>
      </c>
      <c r="CD134" s="19">
        <v>0.11981000999999999</v>
      </c>
      <c r="CE134" s="19">
        <v>0.60804069000000005</v>
      </c>
      <c r="CF134" s="19">
        <v>0.61651814000000005</v>
      </c>
      <c r="CG134" s="19">
        <v>0.55452310999999999</v>
      </c>
      <c r="CH134" s="19">
        <v>0.88162845000000001</v>
      </c>
      <c r="CI134" s="19">
        <v>0.88196445000000001</v>
      </c>
      <c r="CJ134" s="19">
        <v>0.76263725999999998</v>
      </c>
      <c r="CK134" s="19">
        <v>0.56796431999999997</v>
      </c>
      <c r="CL134" s="19">
        <v>0.57586466999999997</v>
      </c>
      <c r="CM134" s="19">
        <v>0.50810527999999999</v>
      </c>
      <c r="CN134" s="19">
        <v>0.36615702999999999</v>
      </c>
      <c r="CO134" s="19">
        <v>0.36616829000000001</v>
      </c>
      <c r="CP134" s="19">
        <v>0.34597176000000002</v>
      </c>
      <c r="CQ134" s="19">
        <v>0.27873387999999999</v>
      </c>
      <c r="CR134" s="19">
        <v>0.34244171000000001</v>
      </c>
      <c r="CS134" s="19">
        <v>0.26376467999999997</v>
      </c>
      <c r="CT134" s="19">
        <v>0.22698062999999999</v>
      </c>
      <c r="CU134" s="19">
        <v>0.23034565000000001</v>
      </c>
      <c r="CV134" s="19">
        <v>0.24981149</v>
      </c>
    </row>
    <row r="135" spans="1:100" s="14" customFormat="1" x14ac:dyDescent="0.35">
      <c r="A135" s="10">
        <v>355</v>
      </c>
      <c r="B135" s="35">
        <v>39</v>
      </c>
      <c r="C135" s="36">
        <v>0.7195783</v>
      </c>
      <c r="D135" s="35">
        <v>2</v>
      </c>
      <c r="E135" s="35">
        <v>4</v>
      </c>
      <c r="F135" s="35">
        <v>2.8000000000000003</v>
      </c>
      <c r="G135" s="35">
        <v>1.4000000000000001</v>
      </c>
      <c r="H135" s="37">
        <v>0.8</v>
      </c>
      <c r="I135" s="35">
        <v>447.40000000000003</v>
      </c>
      <c r="J135" s="35">
        <v>358.8</v>
      </c>
      <c r="K135" s="61">
        <v>18</v>
      </c>
      <c r="L135" s="61">
        <v>4</v>
      </c>
      <c r="M135" s="61">
        <v>3</v>
      </c>
      <c r="N135" s="61">
        <v>2.6</v>
      </c>
      <c r="O135" s="62">
        <v>23</v>
      </c>
      <c r="P135" s="10">
        <v>2.6473071501354615</v>
      </c>
      <c r="Q135" s="10">
        <f t="shared" si="78"/>
        <v>-20.6</v>
      </c>
      <c r="R135" s="10">
        <f t="shared" si="79"/>
        <v>20.100000000000001</v>
      </c>
      <c r="S135" s="10">
        <v>5</v>
      </c>
      <c r="T135" s="10">
        <f t="shared" si="80"/>
        <v>2.6</v>
      </c>
      <c r="U135" s="10">
        <f t="shared" si="81"/>
        <v>4</v>
      </c>
      <c r="V135" s="10">
        <f t="shared" si="82"/>
        <v>3</v>
      </c>
      <c r="W135" s="10">
        <f t="shared" si="83"/>
        <v>7.6000000000000005</v>
      </c>
      <c r="X135" s="10">
        <f t="shared" si="84"/>
        <v>-19.3</v>
      </c>
      <c r="Y135" s="10">
        <f t="shared" si="67"/>
        <v>24.1</v>
      </c>
      <c r="Z135" s="10">
        <f t="shared" si="68"/>
        <v>8</v>
      </c>
      <c r="AA135" s="36">
        <f t="shared" si="88"/>
        <v>174</v>
      </c>
      <c r="AB135" s="10">
        <v>1.9998499999999999</v>
      </c>
      <c r="AC135" s="10">
        <v>4.0253550000000002</v>
      </c>
      <c r="AD135" s="10">
        <v>2.7328229999999998</v>
      </c>
      <c r="AE135" s="10">
        <v>1.3619049999999999</v>
      </c>
      <c r="AF135" s="39">
        <f t="shared" si="89"/>
        <v>12.5</v>
      </c>
      <c r="AG135" s="1">
        <f t="shared" si="90"/>
        <v>6.4</v>
      </c>
      <c r="AH135" s="35">
        <f t="shared" si="91"/>
        <v>2</v>
      </c>
      <c r="AI135" s="35">
        <f t="shared" si="92"/>
        <v>4</v>
      </c>
      <c r="AJ135" s="35">
        <f t="shared" si="93"/>
        <v>2.8000000000000003</v>
      </c>
      <c r="AK135" s="35">
        <f t="shared" si="94"/>
        <v>1.4000000000000001</v>
      </c>
      <c r="AL135" s="37">
        <f t="shared" si="85"/>
        <v>0.8</v>
      </c>
      <c r="AM135" s="10">
        <v>174.35509999999999</v>
      </c>
      <c r="AN135" s="10">
        <v>85.707400000000007</v>
      </c>
      <c r="AO135" s="10"/>
      <c r="AP135" s="10"/>
      <c r="AQ135" s="37" t="s">
        <v>35</v>
      </c>
      <c r="AR135" s="37"/>
      <c r="AS135" s="37"/>
      <c r="AT135" s="37"/>
      <c r="AU135" s="10">
        <v>96.7</v>
      </c>
      <c r="AV135" s="10">
        <v>-42</v>
      </c>
      <c r="AW135" s="10">
        <v>42.5</v>
      </c>
      <c r="AX135" s="10">
        <v>44.1</v>
      </c>
      <c r="AY135" s="40">
        <f t="shared" si="86"/>
        <v>161513.46206272193</v>
      </c>
      <c r="AZ135" s="23">
        <f t="shared" si="87"/>
        <v>0</v>
      </c>
      <c r="BA135" s="10" t="e">
        <f>#REF!*AI135*AH135*AJ135*AS135</f>
        <v>#REF!</v>
      </c>
      <c r="BB135" s="10" t="e">
        <f t="shared" si="95"/>
        <v>#REF!</v>
      </c>
      <c r="BC135" s="10" t="e">
        <f>(1-#REF!)*AH135*AI135*AJ135</f>
        <v>#REF!</v>
      </c>
      <c r="BD135" s="41">
        <f t="shared" si="96"/>
        <v>4.82</v>
      </c>
      <c r="BE135" s="38">
        <v>0</v>
      </c>
      <c r="BF135" s="38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38">
        <v>355</v>
      </c>
      <c r="BV135" s="19">
        <v>0.10094212</v>
      </c>
      <c r="BW135" s="19">
        <v>0.10086364</v>
      </c>
      <c r="BX135" s="19">
        <v>0.12744448</v>
      </c>
      <c r="BY135" s="19">
        <v>9.7878567999999999E-2</v>
      </c>
      <c r="BZ135" s="19">
        <v>9.6224211000000004E-2</v>
      </c>
      <c r="CA135" s="19">
        <v>8.0016680000000007E-2</v>
      </c>
      <c r="CB135" s="19">
        <v>0.10867357</v>
      </c>
      <c r="CC135" s="19">
        <v>9.4674744000000005E-2</v>
      </c>
      <c r="CD135" s="19">
        <v>9.1334215999999996E-2</v>
      </c>
      <c r="CE135" s="19">
        <v>0.39178713999999998</v>
      </c>
      <c r="CF135" s="19">
        <v>0.39219606000000001</v>
      </c>
      <c r="CG135" s="19">
        <v>0.37032749999999998</v>
      </c>
      <c r="CH135" s="19">
        <v>0.45988989000000002</v>
      </c>
      <c r="CI135" s="19">
        <v>0.46047263999999999</v>
      </c>
      <c r="CJ135" s="19">
        <v>0.41838691</v>
      </c>
      <c r="CK135" s="19">
        <v>0.42316183000000002</v>
      </c>
      <c r="CL135" s="19">
        <v>0.42382976</v>
      </c>
      <c r="CM135" s="19">
        <v>0.38769087000000002</v>
      </c>
      <c r="CN135" s="19">
        <v>0.30038538999999997</v>
      </c>
      <c r="CO135" s="19">
        <v>0.30072963000000003</v>
      </c>
      <c r="CP135" s="19">
        <v>0.27239636</v>
      </c>
      <c r="CQ135" s="19">
        <v>0.21356976</v>
      </c>
      <c r="CR135" s="19">
        <v>0.19712192000000001</v>
      </c>
      <c r="CS135" s="19">
        <v>0.18500873000000001</v>
      </c>
      <c r="CT135" s="19">
        <v>0.14519323000000001</v>
      </c>
      <c r="CU135" s="19">
        <v>0.14541765000000001</v>
      </c>
      <c r="CV135" s="19">
        <v>0.17274491</v>
      </c>
    </row>
    <row r="136" spans="1:100" s="14" customFormat="1" x14ac:dyDescent="0.35">
      <c r="A136" s="10">
        <v>464</v>
      </c>
      <c r="B136" s="35">
        <v>19.3</v>
      </c>
      <c r="C136" s="36">
        <v>0.7001387</v>
      </c>
      <c r="D136" s="35">
        <v>0.8</v>
      </c>
      <c r="E136" s="35">
        <v>8.6</v>
      </c>
      <c r="F136" s="35">
        <v>2.6</v>
      </c>
      <c r="G136" s="35">
        <v>0.4</v>
      </c>
      <c r="H136" s="37">
        <v>0.8</v>
      </c>
      <c r="I136" s="35">
        <v>300.5</v>
      </c>
      <c r="J136" s="35">
        <v>345.6</v>
      </c>
      <c r="K136" s="61">
        <v>9</v>
      </c>
      <c r="L136" s="61">
        <v>13</v>
      </c>
      <c r="M136" s="61">
        <v>5</v>
      </c>
      <c r="N136" s="61">
        <v>1.6</v>
      </c>
      <c r="O136" s="62">
        <v>14</v>
      </c>
      <c r="P136" s="10">
        <v>1.5671256510241673</v>
      </c>
      <c r="Q136" s="10">
        <f t="shared" si="78"/>
        <v>-10.6</v>
      </c>
      <c r="R136" s="10">
        <f t="shared" si="79"/>
        <v>10.199999999999999</v>
      </c>
      <c r="S136" s="10">
        <v>5</v>
      </c>
      <c r="T136" s="10">
        <f t="shared" si="80"/>
        <v>1.6</v>
      </c>
      <c r="U136" s="10">
        <f t="shared" si="81"/>
        <v>13</v>
      </c>
      <c r="V136" s="10">
        <f t="shared" si="82"/>
        <v>5</v>
      </c>
      <c r="W136" s="10">
        <f t="shared" si="83"/>
        <v>2.2000000000000002</v>
      </c>
      <c r="X136" s="10">
        <f t="shared" si="84"/>
        <v>-9.8000000000000007</v>
      </c>
      <c r="Y136" s="10">
        <f t="shared" si="67"/>
        <v>23.2</v>
      </c>
      <c r="Z136" s="10">
        <f t="shared" si="68"/>
        <v>10</v>
      </c>
      <c r="AA136" s="36">
        <f t="shared" si="88"/>
        <v>27</v>
      </c>
      <c r="AB136" s="10">
        <v>0.81122539999999999</v>
      </c>
      <c r="AC136" s="10">
        <v>8.655049</v>
      </c>
      <c r="AD136" s="10">
        <v>2.5253830000000002</v>
      </c>
      <c r="AE136" s="10">
        <v>0.35369440000000002</v>
      </c>
      <c r="AF136" s="39">
        <f t="shared" si="89"/>
        <v>10.199999999999999</v>
      </c>
      <c r="AG136" s="1">
        <f t="shared" si="90"/>
        <v>5.4</v>
      </c>
      <c r="AH136" s="35">
        <f t="shared" si="91"/>
        <v>0.8</v>
      </c>
      <c r="AI136" s="35">
        <f t="shared" si="92"/>
        <v>8.6</v>
      </c>
      <c r="AJ136" s="35">
        <f t="shared" si="93"/>
        <v>2.6</v>
      </c>
      <c r="AK136" s="35">
        <f t="shared" si="94"/>
        <v>0.4</v>
      </c>
      <c r="AL136" s="37">
        <f t="shared" si="85"/>
        <v>0.8</v>
      </c>
      <c r="AM136" s="10">
        <v>27.460290000000001</v>
      </c>
      <c r="AN136" s="10">
        <v>72.521259999999998</v>
      </c>
      <c r="AO136" s="10"/>
      <c r="AP136" s="10"/>
      <c r="AQ136" s="37" t="s">
        <v>34</v>
      </c>
      <c r="AR136" s="37">
        <v>3215.3</v>
      </c>
      <c r="AS136" s="37">
        <v>437.58</v>
      </c>
      <c r="AT136" s="37">
        <v>9.41</v>
      </c>
      <c r="AU136" s="10">
        <v>96.7</v>
      </c>
      <c r="AV136" s="10">
        <v>-42</v>
      </c>
      <c r="AW136" s="10">
        <v>42.5</v>
      </c>
      <c r="AX136" s="10">
        <v>44.1</v>
      </c>
      <c r="AY136" s="40">
        <f t="shared" si="86"/>
        <v>218435.06559849667</v>
      </c>
      <c r="AZ136" s="23">
        <f t="shared" si="87"/>
        <v>0.92608023538275208</v>
      </c>
      <c r="BA136" s="10" t="e">
        <f>#REF!*AI136*AH136*AJ136*AS136</f>
        <v>#REF!</v>
      </c>
      <c r="BB136" s="10" t="e">
        <f t="shared" si="95"/>
        <v>#REF!</v>
      </c>
      <c r="BC136" s="10" t="e">
        <f>(1-#REF!)*AH136*AI136*AJ136</f>
        <v>#REF!</v>
      </c>
      <c r="BD136" s="41">
        <f t="shared" si="96"/>
        <v>4.6400000000000006</v>
      </c>
      <c r="BE136" s="38">
        <v>16</v>
      </c>
      <c r="BF136" s="38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38">
        <v>464</v>
      </c>
      <c r="BV136" s="19">
        <v>0.16183797</v>
      </c>
      <c r="BW136" s="19">
        <v>0.16722018</v>
      </c>
      <c r="BX136" s="19">
        <v>0.25639579000000001</v>
      </c>
      <c r="BY136" s="19">
        <v>0.1693112</v>
      </c>
      <c r="BZ136" s="19">
        <v>9.6698417999999994E-2</v>
      </c>
      <c r="CA136" s="19">
        <v>0.10665217</v>
      </c>
      <c r="CB136" s="19">
        <v>5.8584653E-2</v>
      </c>
      <c r="CC136" s="19">
        <v>7.3624185999999994E-2</v>
      </c>
      <c r="CD136" s="19">
        <v>0.13012130999999999</v>
      </c>
      <c r="CE136" s="19">
        <v>1.1639600000000001</v>
      </c>
      <c r="CF136" s="19">
        <v>1.1301447</v>
      </c>
      <c r="CG136" s="19">
        <v>1.0183827000000001</v>
      </c>
      <c r="CH136" s="19">
        <v>1.5498320000000001</v>
      </c>
      <c r="CI136" s="19">
        <v>1.4816172999999999</v>
      </c>
      <c r="CJ136" s="19">
        <v>1.2893637</v>
      </c>
      <c r="CK136" s="19">
        <v>0.64933514999999997</v>
      </c>
      <c r="CL136" s="19">
        <v>0.64446919999999996</v>
      </c>
      <c r="CM136" s="19">
        <v>0.59892719999999999</v>
      </c>
      <c r="CN136" s="19">
        <v>0.54531193</v>
      </c>
      <c r="CO136" s="19">
        <v>0.54105013999999996</v>
      </c>
      <c r="CP136" s="19">
        <v>0.51907974000000001</v>
      </c>
      <c r="CQ136" s="19">
        <v>0.41998687000000001</v>
      </c>
      <c r="CR136" s="19">
        <v>0.35208261000000002</v>
      </c>
      <c r="CS136" s="19">
        <v>0.21180576000000001</v>
      </c>
      <c r="CT136" s="19">
        <v>0.18637809</v>
      </c>
      <c r="CU136" s="19">
        <v>0.18567289000000001</v>
      </c>
      <c r="CV136" s="19">
        <v>0.20860869000000001</v>
      </c>
    </row>
    <row r="137" spans="1:100" s="14" customFormat="1" x14ac:dyDescent="0.35">
      <c r="A137" s="10">
        <v>20</v>
      </c>
      <c r="B137" s="35">
        <v>35.5</v>
      </c>
      <c r="C137" s="36">
        <v>0.63454580000000005</v>
      </c>
      <c r="D137" s="35">
        <v>1.6</v>
      </c>
      <c r="E137" s="35">
        <v>7.2</v>
      </c>
      <c r="F137" s="35">
        <v>1.6</v>
      </c>
      <c r="G137" s="35">
        <v>1</v>
      </c>
      <c r="H137" s="37">
        <v>0.60000000000000009</v>
      </c>
      <c r="I137" s="35">
        <v>436.20000000000005</v>
      </c>
      <c r="J137" s="35">
        <v>310.3</v>
      </c>
      <c r="K137" s="61">
        <v>5</v>
      </c>
      <c r="L137" s="61">
        <v>14</v>
      </c>
      <c r="M137" s="61">
        <v>3</v>
      </c>
      <c r="N137" s="61">
        <v>1.8</v>
      </c>
      <c r="O137" s="62">
        <v>10</v>
      </c>
      <c r="P137" s="10">
        <v>1.8608812179747618</v>
      </c>
      <c r="Q137" s="10">
        <f t="shared" si="78"/>
        <v>-6.8</v>
      </c>
      <c r="R137" s="10">
        <f t="shared" si="79"/>
        <v>8.3000000000000007</v>
      </c>
      <c r="S137" s="10">
        <v>5</v>
      </c>
      <c r="T137" s="10">
        <f t="shared" si="80"/>
        <v>1.8</v>
      </c>
      <c r="U137" s="10">
        <f t="shared" si="81"/>
        <v>14</v>
      </c>
      <c r="V137" s="10">
        <f t="shared" si="82"/>
        <v>3</v>
      </c>
      <c r="W137" s="10">
        <f t="shared" si="83"/>
        <v>0.8</v>
      </c>
      <c r="X137" s="10">
        <f t="shared" si="84"/>
        <v>-5.9</v>
      </c>
      <c r="Y137" s="10">
        <f t="shared" si="67"/>
        <v>22.3</v>
      </c>
      <c r="Z137" s="10">
        <f t="shared" si="68"/>
        <v>8</v>
      </c>
      <c r="AA137" s="36">
        <f t="shared" si="88"/>
        <v>163</v>
      </c>
      <c r="AB137" s="10">
        <v>1.5467550000000001</v>
      </c>
      <c r="AC137" s="10">
        <v>7.2336790000000004</v>
      </c>
      <c r="AD137" s="10">
        <v>1.509034</v>
      </c>
      <c r="AE137" s="10">
        <v>0.95434649999999999</v>
      </c>
      <c r="AF137" s="39">
        <f t="shared" si="89"/>
        <v>10.9</v>
      </c>
      <c r="AG137" s="1">
        <f t="shared" si="90"/>
        <v>6</v>
      </c>
      <c r="AH137" s="35">
        <f t="shared" si="91"/>
        <v>1.6</v>
      </c>
      <c r="AI137" s="35">
        <f t="shared" si="92"/>
        <v>7.2</v>
      </c>
      <c r="AJ137" s="35">
        <f t="shared" si="93"/>
        <v>1.6</v>
      </c>
      <c r="AK137" s="35">
        <f t="shared" si="94"/>
        <v>1</v>
      </c>
      <c r="AL137" s="37">
        <f t="shared" si="85"/>
        <v>0.60000000000000009</v>
      </c>
      <c r="AM137" s="10">
        <v>163.1773</v>
      </c>
      <c r="AN137" s="10">
        <v>37.255789999999998</v>
      </c>
      <c r="AO137" s="10"/>
      <c r="AP137" s="10"/>
      <c r="AQ137" s="37" t="s">
        <v>35</v>
      </c>
      <c r="AR137" s="37"/>
      <c r="AS137" s="37"/>
      <c r="AT137" s="37"/>
      <c r="AU137" s="10">
        <v>96.7</v>
      </c>
      <c r="AV137" s="10">
        <v>-42</v>
      </c>
      <c r="AW137" s="10">
        <v>42.5</v>
      </c>
      <c r="AX137" s="10">
        <v>44.1</v>
      </c>
      <c r="AY137" s="40">
        <f t="shared" si="86"/>
        <v>308284.17009715346</v>
      </c>
      <c r="AZ137" s="23">
        <f t="shared" si="87"/>
        <v>0</v>
      </c>
      <c r="BA137" s="10" t="e">
        <f>#REF!*AI137*AH137*AJ137*AS137</f>
        <v>#REF!</v>
      </c>
      <c r="BB137" s="10" t="e">
        <f t="shared" si="95"/>
        <v>#REF!</v>
      </c>
      <c r="BC137" s="10" t="e">
        <f>(1-#REF!)*AH137*AI137*AJ137</f>
        <v>#REF!</v>
      </c>
      <c r="BD137" s="41">
        <f t="shared" si="96"/>
        <v>4.46</v>
      </c>
      <c r="BE137" s="38">
        <v>0</v>
      </c>
      <c r="BF137" s="38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38">
        <v>20</v>
      </c>
      <c r="BV137" s="19">
        <v>0.24380743999999999</v>
      </c>
      <c r="BW137" s="19">
        <v>0.19626084999999999</v>
      </c>
      <c r="BX137" s="19">
        <v>0.20378740000000001</v>
      </c>
      <c r="BY137" s="19">
        <v>0.19613621000000001</v>
      </c>
      <c r="BZ137" s="19">
        <v>0.13701706999999999</v>
      </c>
      <c r="CA137" s="19">
        <v>0.16161134999999999</v>
      </c>
      <c r="CB137" s="19">
        <v>0.12647222</v>
      </c>
      <c r="CC137" s="19">
        <v>0.12481051999999999</v>
      </c>
      <c r="CD137" s="19">
        <v>0.16477114000000001</v>
      </c>
      <c r="CE137" s="19">
        <v>1.2776978999999999</v>
      </c>
      <c r="CF137" s="19">
        <v>1.2380853000000001</v>
      </c>
      <c r="CG137" s="19">
        <v>0.85827266999999996</v>
      </c>
      <c r="CH137" s="19">
        <v>3.8663012999999999</v>
      </c>
      <c r="CI137" s="19">
        <v>3.6232104000000001</v>
      </c>
      <c r="CJ137" s="19">
        <v>2.3175666000000001</v>
      </c>
      <c r="CK137" s="19">
        <v>0.98067081</v>
      </c>
      <c r="CL137" s="19">
        <v>0.97606850000000001</v>
      </c>
      <c r="CM137" s="19">
        <v>0.84031915999999995</v>
      </c>
      <c r="CN137" s="19">
        <v>0.31668132999999998</v>
      </c>
      <c r="CO137" s="19">
        <v>0.35300558999999998</v>
      </c>
      <c r="CP137" s="19">
        <v>0.36611795000000003</v>
      </c>
      <c r="CQ137" s="19">
        <v>0.33762729000000002</v>
      </c>
      <c r="CR137" s="19">
        <v>0.62617533999999997</v>
      </c>
      <c r="CS137" s="19">
        <v>0.31491893999999998</v>
      </c>
      <c r="CT137" s="19">
        <v>0.23972423000000001</v>
      </c>
      <c r="CU137" s="19">
        <v>0.24314696</v>
      </c>
      <c r="CV137" s="19">
        <v>0.31087509000000002</v>
      </c>
    </row>
    <row r="138" spans="1:100" s="14" customFormat="1" x14ac:dyDescent="0.35">
      <c r="A138" s="10">
        <v>377</v>
      </c>
      <c r="B138" s="35">
        <v>21</v>
      </c>
      <c r="C138" s="36">
        <v>0.44109749999999998</v>
      </c>
      <c r="D138" s="35">
        <v>1.2000000000000002</v>
      </c>
      <c r="E138" s="35">
        <v>9</v>
      </c>
      <c r="F138" s="35">
        <v>1.4000000000000001</v>
      </c>
      <c r="G138" s="35">
        <v>0.4</v>
      </c>
      <c r="H138" s="37">
        <v>0.8</v>
      </c>
      <c r="I138" s="35">
        <v>333.8</v>
      </c>
      <c r="J138" s="35">
        <v>344.90000000000003</v>
      </c>
      <c r="K138" s="61">
        <v>13</v>
      </c>
      <c r="L138" s="61">
        <v>4</v>
      </c>
      <c r="M138" s="61">
        <v>8</v>
      </c>
      <c r="N138" s="61">
        <v>1</v>
      </c>
      <c r="O138" s="62">
        <v>8</v>
      </c>
      <c r="P138" s="10">
        <v>0.96944943699214758</v>
      </c>
      <c r="Q138" s="10">
        <f t="shared" si="78"/>
        <v>-14</v>
      </c>
      <c r="R138" s="10">
        <f t="shared" si="79"/>
        <v>14.3</v>
      </c>
      <c r="S138" s="10">
        <v>5</v>
      </c>
      <c r="T138" s="10">
        <f t="shared" si="80"/>
        <v>1</v>
      </c>
      <c r="U138" s="10">
        <f t="shared" si="81"/>
        <v>4</v>
      </c>
      <c r="V138" s="10">
        <f t="shared" si="82"/>
        <v>8</v>
      </c>
      <c r="W138" s="10">
        <f t="shared" si="83"/>
        <v>1.8</v>
      </c>
      <c r="X138" s="10">
        <f t="shared" si="84"/>
        <v>-13.5</v>
      </c>
      <c r="Y138" s="10">
        <f t="shared" si="67"/>
        <v>18.3</v>
      </c>
      <c r="Z138" s="10">
        <f t="shared" si="68"/>
        <v>13</v>
      </c>
      <c r="AA138" s="36">
        <f t="shared" si="88"/>
        <v>61</v>
      </c>
      <c r="AB138" s="10">
        <v>1.1962930000000001</v>
      </c>
      <c r="AC138" s="10">
        <v>9.0016210000000001</v>
      </c>
      <c r="AD138" s="10">
        <v>1.394415</v>
      </c>
      <c r="AE138" s="10">
        <v>0.46902529999999998</v>
      </c>
      <c r="AF138" s="39">
        <f t="shared" si="89"/>
        <v>10</v>
      </c>
      <c r="AG138" s="1">
        <f t="shared" si="90"/>
        <v>5.4</v>
      </c>
      <c r="AH138" s="35">
        <f t="shared" si="91"/>
        <v>1.2000000000000002</v>
      </c>
      <c r="AI138" s="35">
        <f t="shared" si="92"/>
        <v>9</v>
      </c>
      <c r="AJ138" s="35">
        <f t="shared" si="93"/>
        <v>1.4000000000000001</v>
      </c>
      <c r="AK138" s="35">
        <f t="shared" si="94"/>
        <v>0.4</v>
      </c>
      <c r="AL138" s="37">
        <f t="shared" si="85"/>
        <v>0.8</v>
      </c>
      <c r="AM138" s="10">
        <v>60.752690000000001</v>
      </c>
      <c r="AN138" s="10">
        <v>71.865660000000005</v>
      </c>
      <c r="AO138" s="10"/>
      <c r="AP138" s="10"/>
      <c r="AQ138" s="37" t="s">
        <v>34</v>
      </c>
      <c r="AR138" s="37">
        <v>3325.9</v>
      </c>
      <c r="AS138" s="37">
        <v>428.83</v>
      </c>
      <c r="AT138" s="37">
        <v>8.7899999999999991</v>
      </c>
      <c r="AU138" s="10">
        <v>96.7</v>
      </c>
      <c r="AV138" s="10">
        <v>-42</v>
      </c>
      <c r="AW138" s="10">
        <v>42.5</v>
      </c>
      <c r="AX138" s="10">
        <v>44.1</v>
      </c>
      <c r="AY138" s="40">
        <f t="shared" si="86"/>
        <v>220684.79824530394</v>
      </c>
      <c r="AZ138" s="23">
        <f t="shared" si="87"/>
        <v>0.92849462792297266</v>
      </c>
      <c r="BA138" s="10" t="e">
        <f>#REF!*AI138*AH138*AJ138*AS138</f>
        <v>#REF!</v>
      </c>
      <c r="BB138" s="10" t="e">
        <f t="shared" si="95"/>
        <v>#REF!</v>
      </c>
      <c r="BC138" s="10" t="e">
        <f>(1-#REF!)*AH138*AI138*AJ138</f>
        <v>#REF!</v>
      </c>
      <c r="BD138" s="41">
        <f t="shared" si="96"/>
        <v>3.66</v>
      </c>
      <c r="BE138" s="38">
        <v>9.3000000000000007</v>
      </c>
      <c r="BF138" s="38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38">
        <v>377</v>
      </c>
      <c r="BV138" s="19">
        <v>0.16597232000000001</v>
      </c>
      <c r="BW138" s="19">
        <v>0.16951777000000001</v>
      </c>
      <c r="BX138" s="19">
        <v>0.20619719</v>
      </c>
      <c r="BY138" s="19">
        <v>0.18855395999999999</v>
      </c>
      <c r="BZ138" s="19">
        <v>0.18582396000000001</v>
      </c>
      <c r="CA138" s="19">
        <v>0.17769589999999999</v>
      </c>
      <c r="CB138" s="19">
        <v>0.10773948999999999</v>
      </c>
      <c r="CC138" s="19">
        <v>0.10919825</v>
      </c>
      <c r="CD138" s="19">
        <v>0.17677440999999999</v>
      </c>
      <c r="CE138" s="19">
        <v>1.1329296</v>
      </c>
      <c r="CF138" s="19">
        <v>1.0950158000000001</v>
      </c>
      <c r="CG138" s="19">
        <v>0.93266123999999995</v>
      </c>
      <c r="CH138" s="19">
        <v>1.1147605</v>
      </c>
      <c r="CI138" s="19">
        <v>1.0850644</v>
      </c>
      <c r="CJ138" s="19">
        <v>0.94189018000000002</v>
      </c>
      <c r="CK138" s="19">
        <v>0.87497919999999996</v>
      </c>
      <c r="CL138" s="19">
        <v>0.86284125</v>
      </c>
      <c r="CM138" s="19">
        <v>0.76617389999999996</v>
      </c>
      <c r="CN138" s="19">
        <v>0.63262498</v>
      </c>
      <c r="CO138" s="19">
        <v>0.62610984000000003</v>
      </c>
      <c r="CP138" s="19">
        <v>0.56141138000000002</v>
      </c>
      <c r="CQ138" s="19">
        <v>0.39219432999999998</v>
      </c>
      <c r="CR138" s="19">
        <v>0.31395297999999999</v>
      </c>
      <c r="CS138" s="19">
        <v>0.31812024</v>
      </c>
      <c r="CT138" s="19">
        <v>0.36761442</v>
      </c>
      <c r="CU138" s="19">
        <v>0.36680436</v>
      </c>
      <c r="CV138" s="19">
        <v>0.34286382999999998</v>
      </c>
    </row>
    <row r="139" spans="1:100" s="14" customFormat="1" x14ac:dyDescent="0.35">
      <c r="A139" s="10">
        <v>251</v>
      </c>
      <c r="B139" s="35">
        <v>37.300000000000004</v>
      </c>
      <c r="C139" s="36">
        <v>0.59108119999999997</v>
      </c>
      <c r="D139" s="35">
        <v>1.4000000000000001</v>
      </c>
      <c r="E139" s="35">
        <v>4.6000000000000005</v>
      </c>
      <c r="F139" s="35">
        <v>2</v>
      </c>
      <c r="G139" s="35">
        <v>1.4000000000000001</v>
      </c>
      <c r="H139" s="37">
        <v>0.8</v>
      </c>
      <c r="I139" s="35">
        <v>323</v>
      </c>
      <c r="J139" s="35">
        <v>290.40000000000003</v>
      </c>
      <c r="K139" s="61">
        <v>6</v>
      </c>
      <c r="L139" s="61">
        <v>6</v>
      </c>
      <c r="M139" s="61">
        <v>8</v>
      </c>
      <c r="N139" s="61">
        <v>0.8</v>
      </c>
      <c r="O139" s="62">
        <v>0</v>
      </c>
      <c r="P139" s="10">
        <v>0.8472995489930556</v>
      </c>
      <c r="Q139" s="10">
        <f t="shared" si="78"/>
        <v>-6.8</v>
      </c>
      <c r="R139" s="10">
        <f t="shared" si="79"/>
        <v>11.5</v>
      </c>
      <c r="S139" s="10">
        <v>5</v>
      </c>
      <c r="T139" s="10">
        <f t="shared" si="80"/>
        <v>0.8</v>
      </c>
      <c r="U139" s="10">
        <f t="shared" si="81"/>
        <v>6</v>
      </c>
      <c r="V139" s="10">
        <f t="shared" si="82"/>
        <v>8</v>
      </c>
      <c r="W139" s="10">
        <f t="shared" si="83"/>
        <v>0</v>
      </c>
      <c r="X139" s="10">
        <f t="shared" si="84"/>
        <v>-6.4</v>
      </c>
      <c r="Y139" s="10">
        <f t="shared" si="67"/>
        <v>17.5</v>
      </c>
      <c r="Z139" s="10">
        <f t="shared" si="68"/>
        <v>13</v>
      </c>
      <c r="AA139" s="36">
        <f t="shared" si="88"/>
        <v>50</v>
      </c>
      <c r="AB139" s="10">
        <v>1.489039</v>
      </c>
      <c r="AC139" s="10">
        <v>4.507892</v>
      </c>
      <c r="AD139" s="10">
        <v>1.9132659999999999</v>
      </c>
      <c r="AE139" s="10">
        <v>1.3983110000000001</v>
      </c>
      <c r="AF139" s="39">
        <f t="shared" si="89"/>
        <v>12.2</v>
      </c>
      <c r="AG139" s="1">
        <f t="shared" si="90"/>
        <v>6.4</v>
      </c>
      <c r="AH139" s="35">
        <f t="shared" si="91"/>
        <v>1.4000000000000001</v>
      </c>
      <c r="AI139" s="35">
        <f t="shared" si="92"/>
        <v>4.6000000000000005</v>
      </c>
      <c r="AJ139" s="35">
        <f t="shared" si="93"/>
        <v>2</v>
      </c>
      <c r="AK139" s="35">
        <f t="shared" si="94"/>
        <v>1.4000000000000001</v>
      </c>
      <c r="AL139" s="37">
        <f t="shared" si="85"/>
        <v>0.8</v>
      </c>
      <c r="AM139" s="10">
        <v>49.943129999999996</v>
      </c>
      <c r="AN139" s="10">
        <v>17.31081</v>
      </c>
      <c r="AO139" s="10"/>
      <c r="AP139" s="10"/>
      <c r="AQ139" s="37" t="s">
        <v>35</v>
      </c>
      <c r="AR139" s="37"/>
      <c r="AS139" s="37"/>
      <c r="AT139" s="37"/>
      <c r="AU139" s="10">
        <v>96.7</v>
      </c>
      <c r="AV139" s="10">
        <v>-42</v>
      </c>
      <c r="AW139" s="10">
        <v>42.5</v>
      </c>
      <c r="AX139" s="10">
        <v>44.1</v>
      </c>
      <c r="AY139" s="40">
        <f t="shared" si="86"/>
        <v>344410.09188244748</v>
      </c>
      <c r="AZ139" s="23">
        <f t="shared" si="87"/>
        <v>0</v>
      </c>
      <c r="BA139" s="10" t="e">
        <f>#REF!*AI139*AH139*AJ139*AS139</f>
        <v>#REF!</v>
      </c>
      <c r="BB139" s="10" t="e">
        <f t="shared" si="95"/>
        <v>#REF!</v>
      </c>
      <c r="BC139" s="10" t="e">
        <f>(1-#REF!)*AH139*AI139*AJ139</f>
        <v>#REF!</v>
      </c>
      <c r="BD139" s="41">
        <f t="shared" si="96"/>
        <v>3.5</v>
      </c>
      <c r="BE139" s="38">
        <v>0</v>
      </c>
      <c r="BF139" s="38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38">
        <v>251</v>
      </c>
      <c r="BV139" s="19">
        <v>0.20291881000000001</v>
      </c>
      <c r="BW139" s="19">
        <v>0.15409359</v>
      </c>
      <c r="BX139" s="19">
        <v>0.20277908</v>
      </c>
      <c r="BY139" s="19">
        <v>0.25605162999999997</v>
      </c>
      <c r="BZ139" s="19">
        <v>0.24308650000000001</v>
      </c>
      <c r="CA139" s="19">
        <v>0.17719451</v>
      </c>
      <c r="CB139" s="19">
        <v>0.14866083999999999</v>
      </c>
      <c r="CC139" s="19">
        <v>0.12940855000000001</v>
      </c>
      <c r="CD139" s="19">
        <v>0.18103728999999999</v>
      </c>
      <c r="CE139" s="19">
        <v>2.2084320000000002</v>
      </c>
      <c r="CF139" s="19">
        <v>0.92287748999999997</v>
      </c>
      <c r="CG139" s="19">
        <v>0.93012344999999996</v>
      </c>
      <c r="CH139" s="19">
        <v>3.0409712999999998</v>
      </c>
      <c r="CI139" s="19">
        <v>1.3081023000000001</v>
      </c>
      <c r="CJ139" s="19">
        <v>1.0952039</v>
      </c>
      <c r="CK139" s="19">
        <v>2.1373487</v>
      </c>
      <c r="CL139" s="19">
        <v>0.89421695000000001</v>
      </c>
      <c r="CM139" s="19">
        <v>0.91714799000000002</v>
      </c>
      <c r="CN139" s="19">
        <v>0.56075633000000003</v>
      </c>
      <c r="CO139" s="19">
        <v>0.37615374000000001</v>
      </c>
      <c r="CP139" s="19">
        <v>0.34038415999999999</v>
      </c>
      <c r="CQ139" s="19">
        <v>0.30090612</v>
      </c>
      <c r="CR139" s="19">
        <v>0.27404991000000001</v>
      </c>
      <c r="CS139" s="19">
        <v>0.29705345999999999</v>
      </c>
      <c r="CT139" s="19">
        <v>0.53067070000000005</v>
      </c>
      <c r="CU139" s="19">
        <v>0.36931953000000001</v>
      </c>
      <c r="CV139" s="19">
        <v>0.32851857000000001</v>
      </c>
    </row>
    <row r="140" spans="1:100" s="14" customFormat="1" x14ac:dyDescent="0.35">
      <c r="A140" s="10">
        <v>120</v>
      </c>
      <c r="B140" s="35">
        <v>41.800000000000004</v>
      </c>
      <c r="C140" s="36">
        <v>0.26037900000000003</v>
      </c>
      <c r="D140" s="35">
        <v>2.4000000000000004</v>
      </c>
      <c r="E140" s="35">
        <v>8.4</v>
      </c>
      <c r="F140" s="35">
        <v>0.8</v>
      </c>
      <c r="G140" s="35">
        <v>0.4</v>
      </c>
      <c r="H140" s="37">
        <v>0.60000000000000009</v>
      </c>
      <c r="I140" s="35">
        <v>402.5</v>
      </c>
      <c r="J140" s="35">
        <v>284.90000000000003</v>
      </c>
      <c r="K140" s="61">
        <v>10</v>
      </c>
      <c r="L140" s="61">
        <v>13</v>
      </c>
      <c r="M140" s="61">
        <v>6</v>
      </c>
      <c r="N140" s="61">
        <v>1.4000000000000001</v>
      </c>
      <c r="O140" s="62">
        <v>16</v>
      </c>
      <c r="P140" s="10">
        <v>1.338010136008531</v>
      </c>
      <c r="Q140" s="10">
        <f t="shared" si="78"/>
        <v>-11.4</v>
      </c>
      <c r="R140" s="10">
        <f t="shared" si="79"/>
        <v>10.8</v>
      </c>
      <c r="S140" s="10">
        <v>5</v>
      </c>
      <c r="T140" s="10">
        <f t="shared" si="80"/>
        <v>1.4000000000000001</v>
      </c>
      <c r="U140" s="10">
        <f t="shared" si="81"/>
        <v>13</v>
      </c>
      <c r="V140" s="10">
        <f t="shared" si="82"/>
        <v>6</v>
      </c>
      <c r="W140" s="10">
        <f t="shared" si="83"/>
        <v>2.8000000000000003</v>
      </c>
      <c r="X140" s="10">
        <f t="shared" si="84"/>
        <v>-10.7</v>
      </c>
      <c r="Y140" s="10">
        <f t="shared" si="67"/>
        <v>23.8</v>
      </c>
      <c r="Z140" s="10">
        <f t="shared" si="68"/>
        <v>11</v>
      </c>
      <c r="AA140" s="36">
        <f t="shared" si="88"/>
        <v>129</v>
      </c>
      <c r="AB140" s="10">
        <v>2.3167339999999998</v>
      </c>
      <c r="AC140" s="10">
        <v>8.4222699999999993</v>
      </c>
      <c r="AD140" s="10">
        <v>0.7816497</v>
      </c>
      <c r="AE140" s="10">
        <v>0.40035359999999998</v>
      </c>
      <c r="AF140" s="39">
        <f t="shared" si="89"/>
        <v>10.3</v>
      </c>
      <c r="AG140" s="1">
        <f t="shared" si="90"/>
        <v>5.4</v>
      </c>
      <c r="AH140" s="35">
        <f t="shared" si="91"/>
        <v>2.4000000000000004</v>
      </c>
      <c r="AI140" s="35">
        <f t="shared" si="92"/>
        <v>8.4</v>
      </c>
      <c r="AJ140" s="35">
        <f t="shared" si="93"/>
        <v>0.8</v>
      </c>
      <c r="AK140" s="35">
        <f t="shared" si="94"/>
        <v>0.4</v>
      </c>
      <c r="AL140" s="37">
        <f t="shared" si="85"/>
        <v>0.60000000000000009</v>
      </c>
      <c r="AM140" s="10">
        <v>129.41120000000001</v>
      </c>
      <c r="AN140" s="10">
        <v>11.80789</v>
      </c>
      <c r="AO140" s="10"/>
      <c r="AP140" s="10"/>
      <c r="AQ140" s="37" t="s">
        <v>35</v>
      </c>
      <c r="AR140" s="37"/>
      <c r="AS140" s="37"/>
      <c r="AT140" s="37"/>
      <c r="AU140" s="10">
        <v>96.7</v>
      </c>
      <c r="AV140" s="10">
        <v>-42</v>
      </c>
      <c r="AW140" s="10">
        <v>42.5</v>
      </c>
      <c r="AX140" s="10">
        <v>44.1</v>
      </c>
      <c r="AY140" s="40">
        <f t="shared" si="86"/>
        <v>353364.93396284938</v>
      </c>
      <c r="AZ140" s="23">
        <f t="shared" si="87"/>
        <v>0</v>
      </c>
      <c r="BA140" s="10" t="e">
        <f>#REF!*AI140*AH140*AJ140*AS140</f>
        <v>#REF!</v>
      </c>
      <c r="BB140" s="10" t="e">
        <f t="shared" si="95"/>
        <v>#REF!</v>
      </c>
      <c r="BC140" s="10" t="e">
        <f>(1-#REF!)*AH140*AI140*AJ140</f>
        <v>#REF!</v>
      </c>
      <c r="BD140" s="41">
        <f t="shared" si="96"/>
        <v>4.76</v>
      </c>
      <c r="BE140" s="38">
        <v>0</v>
      </c>
      <c r="BF140" s="38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38">
        <v>120</v>
      </c>
      <c r="BV140" s="19">
        <v>0.17559230000000001</v>
      </c>
      <c r="BW140" s="19">
        <v>0.16140731999999999</v>
      </c>
      <c r="BX140" s="19">
        <v>0.31176346999999999</v>
      </c>
      <c r="BY140" s="19">
        <v>0.22385803000000001</v>
      </c>
      <c r="BZ140" s="19">
        <v>0.15138662</v>
      </c>
      <c r="CA140" s="19">
        <v>0.12498128999999999</v>
      </c>
      <c r="CB140" s="19">
        <v>7.1828223999999996E-2</v>
      </c>
      <c r="CC140" s="19">
        <v>7.1026697999999999E-2</v>
      </c>
      <c r="CD140" s="19">
        <v>0.17460737000000001</v>
      </c>
      <c r="CE140" s="19">
        <v>1.1844300999999999</v>
      </c>
      <c r="CF140" s="19">
        <v>1.2036951</v>
      </c>
      <c r="CG140" s="19">
        <v>1.2401861999999999</v>
      </c>
      <c r="CH140" s="19">
        <v>1.3902321</v>
      </c>
      <c r="CI140" s="19">
        <v>1.4020306</v>
      </c>
      <c r="CJ140" s="19">
        <v>1.4058537</v>
      </c>
      <c r="CK140" s="19">
        <v>0.67160576999999999</v>
      </c>
      <c r="CL140" s="19">
        <v>0.70263743000000001</v>
      </c>
      <c r="CM140" s="19">
        <v>0.75065190000000004</v>
      </c>
      <c r="CN140" s="19">
        <v>0.6264267</v>
      </c>
      <c r="CO140" s="19">
        <v>0.64817153999999999</v>
      </c>
      <c r="CP140" s="19">
        <v>0.65441799</v>
      </c>
      <c r="CQ140" s="19">
        <v>0.53015535999999996</v>
      </c>
      <c r="CR140" s="19">
        <v>0.44467366000000003</v>
      </c>
      <c r="CS140" s="19">
        <v>0.30106031999999999</v>
      </c>
      <c r="CT140" s="19">
        <v>0.21565303</v>
      </c>
      <c r="CU140" s="19">
        <v>0.22518042999999999</v>
      </c>
      <c r="CV140" s="19">
        <v>0.28464635999999999</v>
      </c>
    </row>
    <row r="141" spans="1:100" s="14" customFormat="1" x14ac:dyDescent="0.35">
      <c r="A141" s="10">
        <v>336</v>
      </c>
      <c r="B141" s="35">
        <v>36.300000000000004</v>
      </c>
      <c r="C141" s="36">
        <v>0.5825034</v>
      </c>
      <c r="D141" s="35">
        <v>2</v>
      </c>
      <c r="E141" s="35">
        <v>5.4</v>
      </c>
      <c r="F141" s="35">
        <v>1.4000000000000001</v>
      </c>
      <c r="G141" s="35">
        <v>1.8</v>
      </c>
      <c r="H141" s="37">
        <v>0.60000000000000009</v>
      </c>
      <c r="I141" s="35">
        <v>388.20000000000005</v>
      </c>
      <c r="J141" s="35">
        <v>330.20000000000005</v>
      </c>
      <c r="K141" s="61">
        <v>13</v>
      </c>
      <c r="L141" s="61">
        <v>11</v>
      </c>
      <c r="M141" s="61">
        <v>17</v>
      </c>
      <c r="N141" s="61">
        <v>1.8</v>
      </c>
      <c r="O141" s="62">
        <v>28</v>
      </c>
      <c r="P141" s="10">
        <v>1.7153985141854249</v>
      </c>
      <c r="Q141" s="10">
        <f t="shared" si="78"/>
        <v>-14.8</v>
      </c>
      <c r="R141" s="10">
        <f t="shared" si="79"/>
        <v>16</v>
      </c>
      <c r="S141" s="10">
        <v>5</v>
      </c>
      <c r="T141" s="10">
        <f t="shared" si="80"/>
        <v>1.8</v>
      </c>
      <c r="U141" s="10">
        <f t="shared" si="81"/>
        <v>11</v>
      </c>
      <c r="V141" s="10">
        <f t="shared" si="82"/>
        <v>17</v>
      </c>
      <c r="W141" s="10">
        <f t="shared" si="83"/>
        <v>7</v>
      </c>
      <c r="X141" s="10">
        <f t="shared" si="84"/>
        <v>-13.9</v>
      </c>
      <c r="Y141" s="10">
        <f t="shared" si="67"/>
        <v>27</v>
      </c>
      <c r="Z141" s="10">
        <f t="shared" si="68"/>
        <v>22</v>
      </c>
      <c r="AA141" s="36">
        <f t="shared" si="88"/>
        <v>115</v>
      </c>
      <c r="AB141" s="10">
        <v>1.928193</v>
      </c>
      <c r="AC141" s="10">
        <v>5.4354750000000003</v>
      </c>
      <c r="AD141" s="10">
        <v>1.433341</v>
      </c>
      <c r="AE141" s="10">
        <v>1.835515</v>
      </c>
      <c r="AF141" s="39">
        <f t="shared" si="89"/>
        <v>11.8</v>
      </c>
      <c r="AG141" s="1">
        <f t="shared" si="90"/>
        <v>6.8</v>
      </c>
      <c r="AH141" s="35">
        <f t="shared" si="91"/>
        <v>2</v>
      </c>
      <c r="AI141" s="35">
        <f t="shared" si="92"/>
        <v>5.4</v>
      </c>
      <c r="AJ141" s="35">
        <f t="shared" si="93"/>
        <v>1.4000000000000001</v>
      </c>
      <c r="AK141" s="35">
        <f t="shared" si="94"/>
        <v>1.8</v>
      </c>
      <c r="AL141" s="37">
        <f t="shared" si="85"/>
        <v>0.60000000000000009</v>
      </c>
      <c r="AM141" s="10">
        <v>115.18559999999999</v>
      </c>
      <c r="AN141" s="10">
        <v>57.145319999999998</v>
      </c>
      <c r="AO141" s="10"/>
      <c r="AP141" s="10"/>
      <c r="AQ141" s="37" t="s">
        <v>35</v>
      </c>
      <c r="AR141" s="37"/>
      <c r="AS141" s="37"/>
      <c r="AT141" s="37"/>
      <c r="AU141" s="10">
        <v>96.7</v>
      </c>
      <c r="AV141" s="10">
        <v>-42</v>
      </c>
      <c r="AW141" s="10">
        <v>42.5</v>
      </c>
      <c r="AX141" s="10">
        <v>44.1</v>
      </c>
      <c r="AY141" s="40">
        <f t="shared" si="86"/>
        <v>263750.96048811532</v>
      </c>
      <c r="AZ141" s="23">
        <f t="shared" si="87"/>
        <v>0</v>
      </c>
      <c r="BA141" s="10" t="e">
        <f>#REF!*AI141*AH141*AJ141*AS141</f>
        <v>#REF!</v>
      </c>
      <c r="BB141" s="10" t="e">
        <f t="shared" si="95"/>
        <v>#REF!</v>
      </c>
      <c r="BC141" s="10" t="e">
        <f>(1-#REF!)*AH141*AI141*AJ141</f>
        <v>#REF!</v>
      </c>
      <c r="BD141" s="41">
        <f t="shared" si="96"/>
        <v>5.4</v>
      </c>
      <c r="BE141" s="38">
        <v>0</v>
      </c>
      <c r="BF141" s="38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38">
        <v>336</v>
      </c>
      <c r="BV141" s="19">
        <v>0.12137473</v>
      </c>
      <c r="BW141" s="19">
        <v>0.10426684</v>
      </c>
      <c r="BX141" s="19">
        <v>6.9606282000000005E-2</v>
      </c>
      <c r="BY141" s="19">
        <v>4.9497757000000003E-2</v>
      </c>
      <c r="BZ141" s="19">
        <v>4.8624791000000001E-2</v>
      </c>
      <c r="CA141" s="19">
        <v>5.8349053999999997E-2</v>
      </c>
      <c r="CB141" s="19">
        <v>3.9159652000000003E-2</v>
      </c>
      <c r="CC141" s="19">
        <v>3.8956258000000001E-2</v>
      </c>
      <c r="CD141" s="19">
        <v>4.7669127999999998E-2</v>
      </c>
      <c r="CE141" s="19">
        <v>0.71705693000000004</v>
      </c>
      <c r="CF141" s="19">
        <v>0.41193372</v>
      </c>
      <c r="CG141" s="19">
        <v>0.19209467999999999</v>
      </c>
      <c r="CH141" s="19">
        <v>0.65493475999999995</v>
      </c>
      <c r="CI141" s="19">
        <v>0.42994511000000002</v>
      </c>
      <c r="CJ141" s="19">
        <v>0.23900351</v>
      </c>
      <c r="CK141" s="19">
        <v>0.39100266</v>
      </c>
      <c r="CL141" s="19">
        <v>0.34033802000000002</v>
      </c>
      <c r="CM141" s="19">
        <v>0.19166943</v>
      </c>
      <c r="CN141" s="19">
        <v>0.41930133000000003</v>
      </c>
      <c r="CO141" s="19">
        <v>0.26829513999999999</v>
      </c>
      <c r="CP141" s="19">
        <v>0.14741789999999999</v>
      </c>
      <c r="CQ141" s="19">
        <v>0.10172552999999999</v>
      </c>
      <c r="CR141" s="19">
        <v>8.9366405999999995E-2</v>
      </c>
      <c r="CS141" s="19">
        <v>8.4808282999999998E-2</v>
      </c>
      <c r="CT141" s="19">
        <v>0.14626328999999999</v>
      </c>
      <c r="CU141" s="19">
        <v>0.13733107</v>
      </c>
      <c r="CV141" s="19">
        <v>9.0287334999999996E-2</v>
      </c>
    </row>
    <row r="142" spans="1:100" s="14" customFormat="1" x14ac:dyDescent="0.35">
      <c r="A142" s="10">
        <v>72</v>
      </c>
      <c r="B142" s="35">
        <v>37.200000000000003</v>
      </c>
      <c r="C142" s="36">
        <v>0.68665120000000002</v>
      </c>
      <c r="D142" s="35">
        <v>1</v>
      </c>
      <c r="E142" s="35">
        <v>5</v>
      </c>
      <c r="F142" s="35">
        <v>2.4000000000000004</v>
      </c>
      <c r="G142" s="35">
        <v>1.2000000000000002</v>
      </c>
      <c r="H142" s="37">
        <v>0.8</v>
      </c>
      <c r="I142" s="35">
        <v>310.8</v>
      </c>
      <c r="J142" s="35">
        <v>286.5</v>
      </c>
      <c r="K142" s="61">
        <v>8</v>
      </c>
      <c r="L142" s="61">
        <v>16</v>
      </c>
      <c r="M142" s="61">
        <v>9</v>
      </c>
      <c r="N142" s="61">
        <v>1.6</v>
      </c>
      <c r="O142" s="62">
        <v>3</v>
      </c>
      <c r="P142" s="10">
        <v>1.6286133637065743</v>
      </c>
      <c r="Q142" s="10">
        <f t="shared" si="78"/>
        <v>-9.6</v>
      </c>
      <c r="R142" s="10">
        <f t="shared" si="79"/>
        <v>6.9</v>
      </c>
      <c r="S142" s="10">
        <v>5</v>
      </c>
      <c r="T142" s="10">
        <f t="shared" si="80"/>
        <v>1.6</v>
      </c>
      <c r="U142" s="10">
        <f t="shared" si="81"/>
        <v>16</v>
      </c>
      <c r="V142" s="10">
        <f t="shared" si="82"/>
        <v>9</v>
      </c>
      <c r="W142" s="10">
        <f t="shared" si="83"/>
        <v>0.4</v>
      </c>
      <c r="X142" s="10">
        <f t="shared" si="84"/>
        <v>-8.8000000000000007</v>
      </c>
      <c r="Y142" s="10">
        <f t="shared" si="67"/>
        <v>22.9</v>
      </c>
      <c r="Z142" s="10">
        <f t="shared" si="68"/>
        <v>14</v>
      </c>
      <c r="AA142" s="36">
        <f t="shared" si="88"/>
        <v>38</v>
      </c>
      <c r="AB142" s="10">
        <v>0.97906439999999995</v>
      </c>
      <c r="AC142" s="10">
        <v>4.9258410000000001</v>
      </c>
      <c r="AD142" s="10">
        <v>2.4122210000000002</v>
      </c>
      <c r="AE142" s="10">
        <v>1.1344289999999999</v>
      </c>
      <c r="AF142" s="39">
        <f t="shared" si="89"/>
        <v>12</v>
      </c>
      <c r="AG142" s="1">
        <f t="shared" si="90"/>
        <v>6.2</v>
      </c>
      <c r="AH142" s="35">
        <f t="shared" si="91"/>
        <v>1</v>
      </c>
      <c r="AI142" s="35">
        <f t="shared" si="92"/>
        <v>5</v>
      </c>
      <c r="AJ142" s="35">
        <f t="shared" si="93"/>
        <v>2.4000000000000004</v>
      </c>
      <c r="AK142" s="35">
        <f t="shared" si="94"/>
        <v>1.2000000000000002</v>
      </c>
      <c r="AL142" s="37">
        <f t="shared" si="85"/>
        <v>0.8</v>
      </c>
      <c r="AM142" s="10">
        <v>37.767989999999998</v>
      </c>
      <c r="AN142" s="10">
        <v>13.48963</v>
      </c>
      <c r="AO142" s="10"/>
      <c r="AP142" s="10"/>
      <c r="AQ142" s="37" t="s">
        <v>35</v>
      </c>
      <c r="AR142" s="37"/>
      <c r="AS142" s="37"/>
      <c r="AT142" s="37"/>
      <c r="AU142" s="10">
        <v>96.7</v>
      </c>
      <c r="AV142" s="10">
        <v>-42</v>
      </c>
      <c r="AW142" s="10">
        <v>42.5</v>
      </c>
      <c r="AX142" s="10">
        <v>44.1</v>
      </c>
      <c r="AY142" s="40">
        <f t="shared" si="86"/>
        <v>350667.26662104786</v>
      </c>
      <c r="AZ142" s="23">
        <f t="shared" si="87"/>
        <v>0</v>
      </c>
      <c r="BA142" s="10" t="e">
        <f>#REF!*AI142*AH142*AJ142*AS142</f>
        <v>#REF!</v>
      </c>
      <c r="BB142" s="10" t="e">
        <f t="shared" si="95"/>
        <v>#REF!</v>
      </c>
      <c r="BC142" s="10" t="e">
        <f>(1-#REF!)*AH142*AI142*AJ142</f>
        <v>#REF!</v>
      </c>
      <c r="BD142" s="41">
        <f t="shared" si="96"/>
        <v>4.58</v>
      </c>
      <c r="BE142" s="38">
        <v>0</v>
      </c>
      <c r="BF142" s="38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38">
        <v>72</v>
      </c>
      <c r="BV142" s="19">
        <v>0.12457602</v>
      </c>
      <c r="BW142" s="19">
        <v>0.12717212999999999</v>
      </c>
      <c r="BX142" s="19">
        <v>0.10146558</v>
      </c>
      <c r="BY142" s="19">
        <v>9.9938220999999994E-2</v>
      </c>
      <c r="BZ142" s="19">
        <v>5.8991861E-2</v>
      </c>
      <c r="CA142" s="19">
        <v>7.6529718999999996E-2</v>
      </c>
      <c r="CB142" s="19">
        <v>5.9379174999999999E-2</v>
      </c>
      <c r="CC142" s="19">
        <v>5.8907359999999999E-2</v>
      </c>
      <c r="CD142" s="19">
        <v>7.6582707E-2</v>
      </c>
      <c r="CE142" s="19">
        <v>0.79187655000000001</v>
      </c>
      <c r="CF142" s="19">
        <v>0.62717319000000005</v>
      </c>
      <c r="CG142" s="19">
        <v>0.20511842</v>
      </c>
      <c r="CH142" s="19">
        <v>1.7876551000000001</v>
      </c>
      <c r="CI142" s="19">
        <v>1.0833162999999999</v>
      </c>
      <c r="CJ142" s="19">
        <v>0.35185193999999997</v>
      </c>
      <c r="CK142" s="19">
        <v>0.69257986999999999</v>
      </c>
      <c r="CL142" s="19">
        <v>0.58003961999999998</v>
      </c>
      <c r="CM142" s="19">
        <v>0.18838153999999999</v>
      </c>
      <c r="CN142" s="19">
        <v>0.31282493</v>
      </c>
      <c r="CO142" s="19">
        <v>0.30415729000000002</v>
      </c>
      <c r="CP142" s="19">
        <v>0.13350965000000001</v>
      </c>
      <c r="CQ142" s="19">
        <v>0.15855565999999999</v>
      </c>
      <c r="CR142" s="19">
        <v>0.20502735999999999</v>
      </c>
      <c r="CS142" s="19">
        <v>0.14553382000000001</v>
      </c>
      <c r="CT142" s="19">
        <v>0.18107714999999999</v>
      </c>
      <c r="CU142" s="19">
        <v>0.17407164999999999</v>
      </c>
      <c r="CV142" s="19">
        <v>0.12220858</v>
      </c>
    </row>
    <row r="143" spans="1:100" s="14" customFormat="1" x14ac:dyDescent="0.35">
      <c r="A143" s="10">
        <v>126</v>
      </c>
      <c r="B143" s="35">
        <v>11.4</v>
      </c>
      <c r="C143" s="36">
        <v>0.68941160000000001</v>
      </c>
      <c r="D143" s="35">
        <v>1.4000000000000001</v>
      </c>
      <c r="E143" s="35">
        <v>5.6000000000000005</v>
      </c>
      <c r="F143" s="35">
        <v>2.6</v>
      </c>
      <c r="G143" s="35">
        <v>1.6</v>
      </c>
      <c r="H143" s="37">
        <v>1</v>
      </c>
      <c r="I143" s="35">
        <v>352.6</v>
      </c>
      <c r="J143" s="35">
        <v>313.60000000000002</v>
      </c>
      <c r="K143" s="61">
        <v>15</v>
      </c>
      <c r="L143" s="61">
        <v>4</v>
      </c>
      <c r="M143" s="61">
        <v>18</v>
      </c>
      <c r="N143" s="61">
        <v>2.6</v>
      </c>
      <c r="O143" s="62">
        <v>7</v>
      </c>
      <c r="P143" s="10">
        <v>2.6580787705870588</v>
      </c>
      <c r="Q143" s="10">
        <f t="shared" si="78"/>
        <v>-17.600000000000001</v>
      </c>
      <c r="R143" s="10">
        <f t="shared" si="79"/>
        <v>14.3</v>
      </c>
      <c r="S143" s="10">
        <v>5</v>
      </c>
      <c r="T143" s="10">
        <f t="shared" si="80"/>
        <v>2.6</v>
      </c>
      <c r="U143" s="10">
        <f t="shared" si="81"/>
        <v>4</v>
      </c>
      <c r="V143" s="10">
        <f t="shared" si="82"/>
        <v>18</v>
      </c>
      <c r="W143" s="10">
        <f t="shared" si="83"/>
        <v>1.8</v>
      </c>
      <c r="X143" s="10">
        <f t="shared" si="84"/>
        <v>-16.3</v>
      </c>
      <c r="Y143" s="10">
        <f t="shared" si="67"/>
        <v>18.3</v>
      </c>
      <c r="Z143" s="10">
        <f t="shared" si="68"/>
        <v>23</v>
      </c>
      <c r="AA143" s="36">
        <f t="shared" si="88"/>
        <v>80</v>
      </c>
      <c r="AB143" s="10">
        <v>1.418069</v>
      </c>
      <c r="AC143" s="10">
        <v>5.5758429999999999</v>
      </c>
      <c r="AD143" s="10">
        <v>2.6061740000000002</v>
      </c>
      <c r="AE143" s="10">
        <v>1.5761639999999999</v>
      </c>
      <c r="AF143" s="39">
        <f t="shared" si="89"/>
        <v>11.7</v>
      </c>
      <c r="AG143" s="1">
        <f t="shared" si="90"/>
        <v>6.6</v>
      </c>
      <c r="AH143" s="35">
        <f t="shared" si="91"/>
        <v>1.4000000000000001</v>
      </c>
      <c r="AI143" s="35">
        <f t="shared" si="92"/>
        <v>5.6000000000000005</v>
      </c>
      <c r="AJ143" s="35">
        <f t="shared" si="93"/>
        <v>2.6</v>
      </c>
      <c r="AK143" s="35">
        <f t="shared" si="94"/>
        <v>1.6</v>
      </c>
      <c r="AL143" s="37">
        <f t="shared" si="85"/>
        <v>1</v>
      </c>
      <c r="AM143" s="10">
        <v>79.590699999999998</v>
      </c>
      <c r="AN143" s="10">
        <v>40.566249999999997</v>
      </c>
      <c r="AO143" s="10"/>
      <c r="AP143" s="10"/>
      <c r="AQ143" s="37" t="s">
        <v>34</v>
      </c>
      <c r="AR143" s="37">
        <v>2804.7</v>
      </c>
      <c r="AS143" s="37">
        <v>480.7</v>
      </c>
      <c r="AT143" s="37">
        <v>5.12</v>
      </c>
      <c r="AU143" s="10">
        <v>96.7</v>
      </c>
      <c r="AV143" s="10">
        <v>-42</v>
      </c>
      <c r="AW143" s="10">
        <v>42.5</v>
      </c>
      <c r="AX143" s="10">
        <v>44.1</v>
      </c>
      <c r="AY143" s="40">
        <f t="shared" si="86"/>
        <v>301592.1803988195</v>
      </c>
      <c r="AZ143" s="23">
        <f t="shared" si="87"/>
        <v>0.6272257198398562</v>
      </c>
      <c r="BA143" s="10" t="e">
        <f>#REF!*AI143*AH143*AJ143*AS143</f>
        <v>#REF!</v>
      </c>
      <c r="BB143" s="10" t="e">
        <f t="shared" si="95"/>
        <v>#REF!</v>
      </c>
      <c r="BC143" s="10" t="e">
        <f>(1-#REF!)*AH143*AI143*AJ143</f>
        <v>#REF!</v>
      </c>
      <c r="BD143" s="41">
        <f t="shared" si="96"/>
        <v>3.66</v>
      </c>
      <c r="BE143" s="38">
        <v>7.8</v>
      </c>
      <c r="BF143" s="38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38">
        <v>126</v>
      </c>
      <c r="BV143" s="19">
        <v>0.12822562000000001</v>
      </c>
      <c r="BW143" s="19">
        <v>0.12162085</v>
      </c>
      <c r="BX143" s="19">
        <v>8.0703385000000002E-2</v>
      </c>
      <c r="BY143" s="19">
        <v>0.11996409</v>
      </c>
      <c r="BZ143" s="19">
        <v>0.10981684999999999</v>
      </c>
      <c r="CA143" s="19">
        <v>7.7997021E-2</v>
      </c>
      <c r="CB143" s="19">
        <v>7.9597555E-2</v>
      </c>
      <c r="CC143" s="19">
        <v>7.8490465999999995E-2</v>
      </c>
      <c r="CD143" s="19">
        <v>6.7861550000000007E-2</v>
      </c>
      <c r="CE143" s="19">
        <v>0.80546801999999995</v>
      </c>
      <c r="CF143" s="19">
        <v>0.54849075999999997</v>
      </c>
      <c r="CG143" s="19">
        <v>0.11346442</v>
      </c>
      <c r="CH143" s="19">
        <v>0.84922445000000002</v>
      </c>
      <c r="CI143" s="19">
        <v>0.57743955000000002</v>
      </c>
      <c r="CJ143" s="19">
        <v>0.12779681000000001</v>
      </c>
      <c r="CK143" s="19">
        <v>0.69804716</v>
      </c>
      <c r="CL143" s="19">
        <v>0.44265357</v>
      </c>
      <c r="CM143" s="19">
        <v>0.10620265</v>
      </c>
      <c r="CN143" s="19">
        <v>0.45725429000000001</v>
      </c>
      <c r="CO143" s="19">
        <v>0.37567464</v>
      </c>
      <c r="CP143" s="19">
        <v>0.10129903</v>
      </c>
      <c r="CQ143" s="19">
        <v>0.11404615</v>
      </c>
      <c r="CR143" s="19">
        <v>9.7387507999999998E-2</v>
      </c>
      <c r="CS143" s="19">
        <v>0.10207471999999999</v>
      </c>
      <c r="CT143" s="19">
        <v>0.25180989999999998</v>
      </c>
      <c r="CU143" s="19">
        <v>0.20655492</v>
      </c>
      <c r="CV143" s="19">
        <v>8.8630169999999994E-2</v>
      </c>
    </row>
    <row r="144" spans="1:100" s="14" customFormat="1" x14ac:dyDescent="0.35">
      <c r="A144" s="10">
        <v>210</v>
      </c>
      <c r="B144" s="35">
        <v>5.6</v>
      </c>
      <c r="C144" s="36">
        <v>0.30433589999999999</v>
      </c>
      <c r="D144" s="35">
        <v>1.2000000000000002</v>
      </c>
      <c r="E144" s="35">
        <v>6.4</v>
      </c>
      <c r="F144" s="35">
        <v>3</v>
      </c>
      <c r="G144" s="35">
        <v>0.8</v>
      </c>
      <c r="H144" s="37">
        <v>2.2000000000000002</v>
      </c>
      <c r="I144" s="35">
        <v>307.5</v>
      </c>
      <c r="J144" s="35">
        <v>299.60000000000002</v>
      </c>
      <c r="K144" s="61">
        <v>8</v>
      </c>
      <c r="L144" s="61">
        <v>11</v>
      </c>
      <c r="M144" s="61">
        <v>5</v>
      </c>
      <c r="N144" s="61">
        <v>1.6</v>
      </c>
      <c r="O144" s="62">
        <v>7</v>
      </c>
      <c r="P144" s="10">
        <v>1.5208756483686252</v>
      </c>
      <c r="Q144" s="10">
        <f t="shared" si="78"/>
        <v>-9.6</v>
      </c>
      <c r="R144" s="10">
        <f t="shared" si="79"/>
        <v>10</v>
      </c>
      <c r="S144" s="10">
        <v>5</v>
      </c>
      <c r="T144" s="10">
        <f t="shared" si="80"/>
        <v>1.6</v>
      </c>
      <c r="U144" s="10">
        <f t="shared" si="81"/>
        <v>11</v>
      </c>
      <c r="V144" s="10">
        <f t="shared" si="82"/>
        <v>5</v>
      </c>
      <c r="W144" s="10">
        <f t="shared" si="83"/>
        <v>1</v>
      </c>
      <c r="X144" s="10">
        <f t="shared" si="84"/>
        <v>-8.8000000000000007</v>
      </c>
      <c r="Y144" s="10">
        <f t="shared" si="67"/>
        <v>21</v>
      </c>
      <c r="Z144" s="10">
        <f t="shared" si="68"/>
        <v>10</v>
      </c>
      <c r="AA144" s="36">
        <f t="shared" si="88"/>
        <v>34</v>
      </c>
      <c r="AB144" s="10">
        <v>1.2055</v>
      </c>
      <c r="AC144" s="10">
        <v>6.4054640000000003</v>
      </c>
      <c r="AD144" s="10">
        <v>2.99288</v>
      </c>
      <c r="AE144" s="10">
        <v>0.73232969999999997</v>
      </c>
      <c r="AF144" s="39">
        <f t="shared" si="89"/>
        <v>11.3</v>
      </c>
      <c r="AG144" s="1">
        <f t="shared" si="90"/>
        <v>5.8</v>
      </c>
      <c r="AH144" s="35">
        <f t="shared" si="91"/>
        <v>1.2000000000000002</v>
      </c>
      <c r="AI144" s="35">
        <f t="shared" si="92"/>
        <v>6.4</v>
      </c>
      <c r="AJ144" s="35">
        <f t="shared" si="93"/>
        <v>3</v>
      </c>
      <c r="AK144" s="35">
        <f t="shared" si="94"/>
        <v>0.8</v>
      </c>
      <c r="AL144" s="37">
        <f t="shared" si="85"/>
        <v>2.2000000000000002</v>
      </c>
      <c r="AM144" s="10">
        <v>34.445079999999997</v>
      </c>
      <c r="AN144" s="10">
        <v>26.501999999999999</v>
      </c>
      <c r="AO144" s="10"/>
      <c r="AP144" s="10"/>
      <c r="AQ144" s="37" t="s">
        <v>34</v>
      </c>
      <c r="AR144" s="37">
        <v>2536.1999999999998</v>
      </c>
      <c r="AS144" s="37">
        <v>520.99</v>
      </c>
      <c r="AT144" s="37">
        <v>3.74</v>
      </c>
      <c r="AU144" s="10">
        <v>96.7</v>
      </c>
      <c r="AV144" s="10">
        <v>-42</v>
      </c>
      <c r="AW144" s="10">
        <v>42.5</v>
      </c>
      <c r="AX144" s="10">
        <v>44.1</v>
      </c>
      <c r="AY144" s="40">
        <f t="shared" si="86"/>
        <v>328556.17854841333</v>
      </c>
      <c r="AZ144" s="23">
        <f t="shared" si="87"/>
        <v>0.47377347022579808</v>
      </c>
      <c r="BA144" s="10" t="e">
        <f>#REF!*AI144*AH144*AJ144*AS144</f>
        <v>#REF!</v>
      </c>
      <c r="BB144" s="10" t="e">
        <f t="shared" si="95"/>
        <v>#REF!</v>
      </c>
      <c r="BC144" s="10" t="e">
        <f>(1-#REF!)*AH144*AI144*AJ144</f>
        <v>#REF!</v>
      </c>
      <c r="BD144" s="41">
        <f t="shared" si="96"/>
        <v>4.2</v>
      </c>
      <c r="BE144" s="38">
        <v>1.7</v>
      </c>
      <c r="BF144" s="38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38">
        <v>210</v>
      </c>
      <c r="BV144" s="19">
        <v>0.16410014000000001</v>
      </c>
      <c r="BW144" s="19">
        <v>0.16338</v>
      </c>
      <c r="BX144" s="19">
        <v>0.21767923</v>
      </c>
      <c r="BY144" s="19">
        <v>0.16143315999999999</v>
      </c>
      <c r="BZ144" s="19">
        <v>9.4023988000000003E-2</v>
      </c>
      <c r="CA144" s="19">
        <v>8.5216515000000007E-2</v>
      </c>
      <c r="CB144" s="19">
        <v>7.4630274999999996E-2</v>
      </c>
      <c r="CC144" s="19">
        <v>9.4724930999999998E-2</v>
      </c>
      <c r="CD144" s="19">
        <v>0.10715158</v>
      </c>
      <c r="CE144" s="19">
        <v>1.1397094000000001</v>
      </c>
      <c r="CF144" s="19">
        <v>0.86089914999999995</v>
      </c>
      <c r="CG144" s="19">
        <v>0.53138333999999998</v>
      </c>
      <c r="CH144" s="19">
        <v>1.7926621</v>
      </c>
      <c r="CI144" s="19">
        <v>1.4532430000000001</v>
      </c>
      <c r="CJ144" s="19">
        <v>0.83276360999999999</v>
      </c>
      <c r="CK144" s="19">
        <v>0.88510739999999999</v>
      </c>
      <c r="CL144" s="19">
        <v>0.68717486000000005</v>
      </c>
      <c r="CM144" s="19">
        <v>0.39871796999999998</v>
      </c>
      <c r="CN144" s="19">
        <v>0.62160671000000001</v>
      </c>
      <c r="CO144" s="19">
        <v>0.55987597</v>
      </c>
      <c r="CP144" s="19">
        <v>0.43420583000000001</v>
      </c>
      <c r="CQ144" s="19">
        <v>0.31957524999999998</v>
      </c>
      <c r="CR144" s="19">
        <v>0.27558570999999998</v>
      </c>
      <c r="CS144" s="19">
        <v>0.16825757999999999</v>
      </c>
      <c r="CT144" s="19">
        <v>0.24994172000000001</v>
      </c>
      <c r="CU144" s="19">
        <v>0.22665115</v>
      </c>
      <c r="CV144" s="19">
        <v>0.17030161999999999</v>
      </c>
    </row>
    <row r="145" spans="1:100" s="14" customFormat="1" x14ac:dyDescent="0.35">
      <c r="A145" s="10">
        <v>38</v>
      </c>
      <c r="B145" s="35">
        <v>16.700000000000003</v>
      </c>
      <c r="C145" s="36">
        <v>0.2943134</v>
      </c>
      <c r="D145" s="35">
        <v>1.8</v>
      </c>
      <c r="E145" s="35">
        <v>5.8000000000000007</v>
      </c>
      <c r="F145" s="35">
        <v>1.4000000000000001</v>
      </c>
      <c r="G145" s="35">
        <v>0.4</v>
      </c>
      <c r="H145" s="37">
        <v>1</v>
      </c>
      <c r="I145" s="35">
        <v>359.3</v>
      </c>
      <c r="J145" s="35">
        <v>346.40000000000003</v>
      </c>
      <c r="K145" s="61">
        <v>19</v>
      </c>
      <c r="L145" s="61">
        <v>4</v>
      </c>
      <c r="M145" s="61">
        <v>17</v>
      </c>
      <c r="N145" s="61">
        <v>2.8000000000000003</v>
      </c>
      <c r="O145" s="62">
        <v>4</v>
      </c>
      <c r="P145" s="10">
        <v>2.8820384539538244</v>
      </c>
      <c r="Q145" s="10">
        <f t="shared" si="78"/>
        <v>-21.8</v>
      </c>
      <c r="R145" s="10">
        <f t="shared" si="79"/>
        <v>13.9</v>
      </c>
      <c r="S145" s="10">
        <v>5</v>
      </c>
      <c r="T145" s="10">
        <f t="shared" si="80"/>
        <v>2.8000000000000003</v>
      </c>
      <c r="U145" s="10">
        <f t="shared" si="81"/>
        <v>4</v>
      </c>
      <c r="V145" s="10">
        <f t="shared" si="82"/>
        <v>17</v>
      </c>
      <c r="W145" s="10">
        <f t="shared" si="83"/>
        <v>1.4000000000000001</v>
      </c>
      <c r="X145" s="10">
        <f t="shared" si="84"/>
        <v>-20.399999999999999</v>
      </c>
      <c r="Y145" s="10">
        <f t="shared" si="67"/>
        <v>17.899999999999999</v>
      </c>
      <c r="Z145" s="10">
        <f t="shared" si="68"/>
        <v>22</v>
      </c>
      <c r="AA145" s="36">
        <f t="shared" si="88"/>
        <v>86</v>
      </c>
      <c r="AB145" s="10">
        <v>1.751174</v>
      </c>
      <c r="AC145" s="10">
        <v>5.7276959999999999</v>
      </c>
      <c r="AD145" s="10">
        <v>1.401848</v>
      </c>
      <c r="AE145" s="10">
        <v>0.4487237</v>
      </c>
      <c r="AF145" s="39">
        <f t="shared" si="89"/>
        <v>11.6</v>
      </c>
      <c r="AG145" s="1">
        <f t="shared" si="90"/>
        <v>5.4</v>
      </c>
      <c r="AH145" s="35">
        <f t="shared" si="91"/>
        <v>1.8</v>
      </c>
      <c r="AI145" s="35">
        <f t="shared" si="92"/>
        <v>5.8000000000000007</v>
      </c>
      <c r="AJ145" s="35">
        <f t="shared" si="93"/>
        <v>1.4000000000000001</v>
      </c>
      <c r="AK145" s="35">
        <f t="shared" si="94"/>
        <v>0.4</v>
      </c>
      <c r="AL145" s="37">
        <f t="shared" si="85"/>
        <v>1</v>
      </c>
      <c r="AM145" s="10">
        <v>86.238990000000001</v>
      </c>
      <c r="AN145" s="10">
        <v>73.37988</v>
      </c>
      <c r="AO145" s="10"/>
      <c r="AP145" s="10"/>
      <c r="AQ145" s="37" t="s">
        <v>34</v>
      </c>
      <c r="AR145" s="37">
        <v>3065.7</v>
      </c>
      <c r="AS145" s="37">
        <v>451.15</v>
      </c>
      <c r="AT145" s="37">
        <v>6.6</v>
      </c>
      <c r="AU145" s="10">
        <v>96.7</v>
      </c>
      <c r="AV145" s="10">
        <v>-42</v>
      </c>
      <c r="AW145" s="10">
        <v>42.5</v>
      </c>
      <c r="AX145" s="10">
        <v>44.1</v>
      </c>
      <c r="AY145" s="40">
        <f t="shared" si="86"/>
        <v>215430.97781211598</v>
      </c>
      <c r="AZ145" s="23">
        <f t="shared" si="87"/>
        <v>0.92228339911847812</v>
      </c>
      <c r="BA145" s="10" t="e">
        <f>#REF!*AI145*AH145*AJ145*AS145</f>
        <v>#REF!</v>
      </c>
      <c r="BB145" s="10" t="e">
        <f t="shared" si="95"/>
        <v>#REF!</v>
      </c>
      <c r="BC145" s="10" t="e">
        <f>(1-#REF!)*AH145*AI145*AJ145</f>
        <v>#REF!</v>
      </c>
      <c r="BD145" s="41">
        <f t="shared" si="96"/>
        <v>3.5800000000000005</v>
      </c>
      <c r="BE145" s="38">
        <v>5.6</v>
      </c>
      <c r="BF145" s="38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38">
        <v>38</v>
      </c>
      <c r="BV145" s="19">
        <v>0.12179395</v>
      </c>
      <c r="BW145" s="19">
        <v>0.12163266</v>
      </c>
      <c r="BX145" s="19">
        <v>9.8668023999999993E-2</v>
      </c>
      <c r="BY145" s="19">
        <v>0.12347356</v>
      </c>
      <c r="BZ145" s="19">
        <v>0.11910042999999999</v>
      </c>
      <c r="CA145" s="19">
        <v>0.14174184000000001</v>
      </c>
      <c r="CB145" s="19">
        <v>8.9559934999999993E-2</v>
      </c>
      <c r="CC145" s="19">
        <v>8.8731423000000004E-2</v>
      </c>
      <c r="CD145" s="19">
        <v>9.7433932000000001E-2</v>
      </c>
      <c r="CE145" s="19">
        <v>0.69671618999999996</v>
      </c>
      <c r="CF145" s="19">
        <v>0.64820420999999995</v>
      </c>
      <c r="CG145" s="19">
        <v>0.31195062000000001</v>
      </c>
      <c r="CH145" s="19">
        <v>0.74340123000000002</v>
      </c>
      <c r="CI145" s="19">
        <v>0.70926493000000002</v>
      </c>
      <c r="CJ145" s="19">
        <v>0.39532128</v>
      </c>
      <c r="CK145" s="19">
        <v>0.60980224999999999</v>
      </c>
      <c r="CL145" s="19">
        <v>0.60477935999999999</v>
      </c>
      <c r="CM145" s="19">
        <v>0.30752000000000002</v>
      </c>
      <c r="CN145" s="19">
        <v>0.38607975999999999</v>
      </c>
      <c r="CO145" s="19">
        <v>0.36670135999999998</v>
      </c>
      <c r="CP145" s="19">
        <v>0.22776542999999999</v>
      </c>
      <c r="CQ145" s="19">
        <v>0.17520975999999999</v>
      </c>
      <c r="CR145" s="19">
        <v>0.1543698</v>
      </c>
      <c r="CS145" s="19">
        <v>0.16565625</v>
      </c>
      <c r="CT145" s="19">
        <v>0.22633739</v>
      </c>
      <c r="CU145" s="19">
        <v>0.22380448999999999</v>
      </c>
      <c r="CV145" s="19">
        <v>0.17523673000000001</v>
      </c>
    </row>
    <row r="146" spans="1:100" s="14" customFormat="1" x14ac:dyDescent="0.35">
      <c r="A146" s="10">
        <v>491</v>
      </c>
      <c r="B146" s="35">
        <v>35.1</v>
      </c>
      <c r="C146" s="36">
        <v>0.3431517</v>
      </c>
      <c r="D146" s="35">
        <v>2.6</v>
      </c>
      <c r="E146" s="35">
        <v>3.6</v>
      </c>
      <c r="F146" s="35">
        <v>1.4000000000000001</v>
      </c>
      <c r="G146" s="35">
        <v>1.2000000000000002</v>
      </c>
      <c r="H146" s="37">
        <v>1</v>
      </c>
      <c r="I146" s="35">
        <v>332</v>
      </c>
      <c r="J146" s="35">
        <v>291.40000000000003</v>
      </c>
      <c r="K146" s="61">
        <v>8</v>
      </c>
      <c r="L146" s="61">
        <v>8</v>
      </c>
      <c r="M146" s="61">
        <v>18</v>
      </c>
      <c r="N146" s="61">
        <v>1</v>
      </c>
      <c r="O146" s="62">
        <v>1</v>
      </c>
      <c r="P146" s="10">
        <v>0.96621053043383853</v>
      </c>
      <c r="Q146" s="10">
        <f t="shared" si="78"/>
        <v>-9</v>
      </c>
      <c r="R146" s="10">
        <f t="shared" si="79"/>
        <v>10.7</v>
      </c>
      <c r="S146" s="10">
        <v>5</v>
      </c>
      <c r="T146" s="10">
        <f t="shared" si="80"/>
        <v>1</v>
      </c>
      <c r="U146" s="10">
        <f t="shared" si="81"/>
        <v>8</v>
      </c>
      <c r="V146" s="10">
        <f t="shared" si="82"/>
        <v>18</v>
      </c>
      <c r="W146" s="10">
        <f t="shared" si="83"/>
        <v>0.2</v>
      </c>
      <c r="X146" s="10">
        <f t="shared" si="84"/>
        <v>-8.5</v>
      </c>
      <c r="Y146" s="10">
        <f t="shared" si="67"/>
        <v>18.7</v>
      </c>
      <c r="Z146" s="10">
        <f t="shared" si="68"/>
        <v>23</v>
      </c>
      <c r="AA146" s="36">
        <f t="shared" si="88"/>
        <v>59</v>
      </c>
      <c r="AB146" s="10">
        <v>2.6434259999999998</v>
      </c>
      <c r="AC146" s="10">
        <v>3.660085</v>
      </c>
      <c r="AD146" s="10">
        <v>1.319987</v>
      </c>
      <c r="AE146" s="10">
        <v>1.2254620000000001</v>
      </c>
      <c r="AF146" s="39">
        <f t="shared" si="89"/>
        <v>12.7</v>
      </c>
      <c r="AG146" s="1">
        <f t="shared" si="90"/>
        <v>6.2</v>
      </c>
      <c r="AH146" s="35">
        <f t="shared" si="91"/>
        <v>2.6</v>
      </c>
      <c r="AI146" s="35">
        <f t="shared" si="92"/>
        <v>3.6</v>
      </c>
      <c r="AJ146" s="35">
        <f t="shared" si="93"/>
        <v>1.4000000000000001</v>
      </c>
      <c r="AK146" s="35">
        <f t="shared" si="94"/>
        <v>1.2000000000000002</v>
      </c>
      <c r="AL146" s="37">
        <f t="shared" si="85"/>
        <v>1</v>
      </c>
      <c r="AM146" s="10">
        <v>58.963250000000002</v>
      </c>
      <c r="AN146" s="10">
        <v>18.342469999999999</v>
      </c>
      <c r="AO146" s="10"/>
      <c r="AP146" s="10"/>
      <c r="AQ146" s="37" t="s">
        <v>35</v>
      </c>
      <c r="AR146" s="37"/>
      <c r="AS146" s="37"/>
      <c r="AT146" s="37"/>
      <c r="AU146" s="10">
        <v>96.7</v>
      </c>
      <c r="AV146" s="10">
        <v>-42</v>
      </c>
      <c r="AW146" s="10">
        <v>42.5</v>
      </c>
      <c r="AX146" s="10">
        <v>44.1</v>
      </c>
      <c r="AY146" s="40">
        <f t="shared" si="86"/>
        <v>342689.01727371191</v>
      </c>
      <c r="AZ146" s="23">
        <f t="shared" si="87"/>
        <v>0</v>
      </c>
      <c r="BA146" s="10" t="e">
        <f>#REF!*AI146*AH146*AJ146*AS146</f>
        <v>#REF!</v>
      </c>
      <c r="BB146" s="10" t="e">
        <f t="shared" si="95"/>
        <v>#REF!</v>
      </c>
      <c r="BC146" s="10" t="e">
        <f>(1-#REF!)*AH146*AI146*AJ146</f>
        <v>#REF!</v>
      </c>
      <c r="BD146" s="41">
        <f t="shared" si="96"/>
        <v>3.7399999999999998</v>
      </c>
      <c r="BE146" s="38">
        <v>0</v>
      </c>
      <c r="BF146" s="38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38">
        <v>491</v>
      </c>
      <c r="BV146" s="19">
        <v>0.19456771</v>
      </c>
      <c r="BW146" s="19">
        <v>0.19642586000000001</v>
      </c>
      <c r="BX146" s="19">
        <v>0.15811992</v>
      </c>
      <c r="BY146" s="19">
        <v>0.21963427999999999</v>
      </c>
      <c r="BZ146" s="19">
        <v>0.21088725</v>
      </c>
      <c r="CA146" s="19">
        <v>0.11189067</v>
      </c>
      <c r="CB146" s="19">
        <v>0.11706161</v>
      </c>
      <c r="CC146" s="19">
        <v>8.9607321000000004E-2</v>
      </c>
      <c r="CD146" s="19">
        <v>8.7826833000000007E-2</v>
      </c>
      <c r="CE146" s="19">
        <v>1.4354785999999999</v>
      </c>
      <c r="CF146" s="19">
        <v>0.73589408000000001</v>
      </c>
      <c r="CG146" s="19">
        <v>0.20274164</v>
      </c>
      <c r="CH146" s="19">
        <v>1.7542146000000001</v>
      </c>
      <c r="CI146" s="19">
        <v>0.81161033999999999</v>
      </c>
      <c r="CJ146" s="19">
        <v>0.15102656</v>
      </c>
      <c r="CK146" s="19">
        <v>1.3973333999999999</v>
      </c>
      <c r="CL146" s="19">
        <v>0.73154604000000001</v>
      </c>
      <c r="CM146" s="19">
        <v>0.12349822000000001</v>
      </c>
      <c r="CN146" s="19">
        <v>0.66372054999999996</v>
      </c>
      <c r="CO146" s="19">
        <v>0.57196891000000005</v>
      </c>
      <c r="CP146" s="19">
        <v>0.18589109000000001</v>
      </c>
      <c r="CQ146" s="19">
        <v>0.19471105999999999</v>
      </c>
      <c r="CR146" s="19">
        <v>0.10250884</v>
      </c>
      <c r="CS146" s="19">
        <v>0.10798932999999999</v>
      </c>
      <c r="CT146" s="19">
        <v>0.42994442999999999</v>
      </c>
      <c r="CU146" s="19">
        <v>0.28540125</v>
      </c>
      <c r="CV146" s="19">
        <v>0.10192022000000001</v>
      </c>
    </row>
    <row r="147" spans="1:100" s="14" customFormat="1" x14ac:dyDescent="0.35">
      <c r="A147" s="10">
        <v>224</v>
      </c>
      <c r="B147" s="35">
        <v>22.900000000000002</v>
      </c>
      <c r="C147" s="36">
        <v>0.25997420000000004</v>
      </c>
      <c r="D147" s="35">
        <v>2.6</v>
      </c>
      <c r="E147" s="35">
        <v>7.4</v>
      </c>
      <c r="F147" s="35">
        <v>0.8</v>
      </c>
      <c r="G147" s="35">
        <v>1.6</v>
      </c>
      <c r="H147" s="37">
        <v>0.60000000000000009</v>
      </c>
      <c r="I147" s="35">
        <v>322.70000000000005</v>
      </c>
      <c r="J147" s="35">
        <v>364</v>
      </c>
      <c r="K147" s="61">
        <v>6</v>
      </c>
      <c r="L147" s="61">
        <v>8</v>
      </c>
      <c r="M147" s="61">
        <v>8</v>
      </c>
      <c r="N147" s="61">
        <v>2</v>
      </c>
      <c r="O147" s="62">
        <v>12</v>
      </c>
      <c r="P147" s="10">
        <v>2.0763837612337115</v>
      </c>
      <c r="Q147" s="10">
        <f t="shared" si="78"/>
        <v>-8</v>
      </c>
      <c r="R147" s="10">
        <f t="shared" si="79"/>
        <v>11.7</v>
      </c>
      <c r="S147" s="10">
        <v>5</v>
      </c>
      <c r="T147" s="10">
        <f t="shared" si="80"/>
        <v>2</v>
      </c>
      <c r="U147" s="10">
        <f t="shared" si="81"/>
        <v>8</v>
      </c>
      <c r="V147" s="10">
        <f t="shared" si="82"/>
        <v>8</v>
      </c>
      <c r="W147" s="10">
        <f t="shared" si="83"/>
        <v>1.2000000000000002</v>
      </c>
      <c r="X147" s="10">
        <f t="shared" si="84"/>
        <v>-7</v>
      </c>
      <c r="Y147" s="10">
        <f t="shared" si="67"/>
        <v>19.7</v>
      </c>
      <c r="Z147" s="10">
        <f t="shared" si="68"/>
        <v>13</v>
      </c>
      <c r="AA147" s="36">
        <f t="shared" si="88"/>
        <v>50</v>
      </c>
      <c r="AB147" s="10">
        <v>2.5358749999999999</v>
      </c>
      <c r="AC147" s="10">
        <v>7.3581770000000004</v>
      </c>
      <c r="AD147" s="10">
        <v>0.75367379999999995</v>
      </c>
      <c r="AE147" s="10">
        <v>1.577326</v>
      </c>
      <c r="AF147" s="39">
        <f t="shared" si="89"/>
        <v>10.8</v>
      </c>
      <c r="AG147" s="1">
        <f t="shared" si="90"/>
        <v>6.6</v>
      </c>
      <c r="AH147" s="35">
        <f t="shared" si="91"/>
        <v>2.6</v>
      </c>
      <c r="AI147" s="35">
        <f t="shared" si="92"/>
        <v>7.4</v>
      </c>
      <c r="AJ147" s="35">
        <f t="shared" si="93"/>
        <v>0.8</v>
      </c>
      <c r="AK147" s="35">
        <f t="shared" si="94"/>
        <v>1.6</v>
      </c>
      <c r="AL147" s="37">
        <f t="shared" si="85"/>
        <v>0.60000000000000009</v>
      </c>
      <c r="AM147" s="10">
        <v>49.604050000000001</v>
      </c>
      <c r="AN147" s="10">
        <v>90.921369999999996</v>
      </c>
      <c r="AO147" s="10"/>
      <c r="AP147" s="10"/>
      <c r="AQ147" s="37" t="s">
        <v>34</v>
      </c>
      <c r="AR147" s="37">
        <v>3466</v>
      </c>
      <c r="AS147" s="37">
        <v>419.07</v>
      </c>
      <c r="AT147" s="37">
        <v>9.93</v>
      </c>
      <c r="AU147" s="10">
        <v>96.7</v>
      </c>
      <c r="AV147" s="10">
        <v>-42</v>
      </c>
      <c r="AW147" s="10">
        <v>42.5</v>
      </c>
      <c r="AX147" s="10">
        <v>44.1</v>
      </c>
      <c r="AY147" s="40">
        <f t="shared" si="86"/>
        <v>126254.30502896997</v>
      </c>
      <c r="AZ147" s="23">
        <f t="shared" si="87"/>
        <v>0.99910713627368475</v>
      </c>
      <c r="BA147" s="10" t="e">
        <f>#REF!*AI147*AH147*AJ147*AS147</f>
        <v>#REF!</v>
      </c>
      <c r="BB147" s="10" t="e">
        <f t="shared" si="95"/>
        <v>#REF!</v>
      </c>
      <c r="BC147" s="10" t="e">
        <f>(1-#REF!)*AH147*AI147*AJ147</f>
        <v>#REF!</v>
      </c>
      <c r="BD147" s="41">
        <f t="shared" si="96"/>
        <v>3.9400000000000004</v>
      </c>
      <c r="BE147" s="38">
        <v>8.1</v>
      </c>
      <c r="BF147" s="38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38">
        <v>224</v>
      </c>
      <c r="BV147" s="19">
        <v>0.17048131</v>
      </c>
      <c r="BW147" s="19">
        <v>0.18587165</v>
      </c>
      <c r="BX147" s="19">
        <v>0.23747094999999999</v>
      </c>
      <c r="BY147" s="19">
        <v>0.17980987000000001</v>
      </c>
      <c r="BZ147" s="19">
        <v>0.22088748</v>
      </c>
      <c r="CA147" s="19">
        <v>0.14351079999999999</v>
      </c>
      <c r="CB147" s="19">
        <v>0.10083042</v>
      </c>
      <c r="CC147" s="19">
        <v>9.5618702E-2</v>
      </c>
      <c r="CD147" s="19">
        <v>0.14702709</v>
      </c>
      <c r="CE147" s="19">
        <v>2.0243948</v>
      </c>
      <c r="CF147" s="19">
        <v>1.2255037</v>
      </c>
      <c r="CG147" s="19">
        <v>1.0248170999999999</v>
      </c>
      <c r="CH147" s="19">
        <v>2.8572044000000001</v>
      </c>
      <c r="CI147" s="19">
        <v>1.4459242000000001</v>
      </c>
      <c r="CJ147" s="19">
        <v>1.3421419999999999</v>
      </c>
      <c r="CK147" s="19">
        <v>1.3788165999999999</v>
      </c>
      <c r="CL147" s="19">
        <v>0.79366601000000003</v>
      </c>
      <c r="CM147" s="19">
        <v>0.77201861000000005</v>
      </c>
      <c r="CN147" s="19">
        <v>0.75267452000000001</v>
      </c>
      <c r="CO147" s="19">
        <v>0.68095665999999999</v>
      </c>
      <c r="CP147" s="19">
        <v>0.45078304000000002</v>
      </c>
      <c r="CQ147" s="19">
        <v>0.35456472999999999</v>
      </c>
      <c r="CR147" s="19">
        <v>0.33229788999999998</v>
      </c>
      <c r="CS147" s="19">
        <v>0.27601492</v>
      </c>
      <c r="CT147" s="19">
        <v>0.3458136</v>
      </c>
      <c r="CU147" s="19">
        <v>0.30321061999999999</v>
      </c>
      <c r="CV147" s="19">
        <v>0.23549901000000001</v>
      </c>
    </row>
    <row r="148" spans="1:100" s="14" customFormat="1" x14ac:dyDescent="0.35">
      <c r="A148" s="10">
        <v>132</v>
      </c>
      <c r="B148" s="35">
        <v>10.799999999999999</v>
      </c>
      <c r="C148" s="36">
        <v>0.46071410000000002</v>
      </c>
      <c r="D148" s="35">
        <v>2.6</v>
      </c>
      <c r="E148" s="35">
        <v>4.6000000000000005</v>
      </c>
      <c r="F148" s="35">
        <v>2.4000000000000004</v>
      </c>
      <c r="G148" s="35">
        <v>1.6</v>
      </c>
      <c r="H148" s="37">
        <v>1.4000000000000001</v>
      </c>
      <c r="I148" s="35">
        <v>355.3</v>
      </c>
      <c r="J148" s="35">
        <v>337.3</v>
      </c>
      <c r="K148" s="61">
        <v>19</v>
      </c>
      <c r="L148" s="61">
        <v>12</v>
      </c>
      <c r="M148" s="61">
        <v>12</v>
      </c>
      <c r="N148" s="61">
        <v>1.8</v>
      </c>
      <c r="O148" s="62">
        <v>5</v>
      </c>
      <c r="P148" s="10">
        <v>1.8391718768895573</v>
      </c>
      <c r="Q148" s="10">
        <f t="shared" si="78"/>
        <v>-20.8</v>
      </c>
      <c r="R148" s="10">
        <f t="shared" si="79"/>
        <v>10.1</v>
      </c>
      <c r="S148" s="10">
        <v>5</v>
      </c>
      <c r="T148" s="10">
        <f t="shared" si="80"/>
        <v>1.8</v>
      </c>
      <c r="U148" s="10">
        <f t="shared" si="81"/>
        <v>12</v>
      </c>
      <c r="V148" s="10">
        <f t="shared" si="82"/>
        <v>12</v>
      </c>
      <c r="W148" s="10">
        <f t="shared" si="83"/>
        <v>1.6</v>
      </c>
      <c r="X148" s="10">
        <f t="shared" si="84"/>
        <v>-19.899999999999999</v>
      </c>
      <c r="Y148" s="10">
        <f t="shared" si="67"/>
        <v>22.1</v>
      </c>
      <c r="Z148" s="10">
        <f t="shared" si="68"/>
        <v>17</v>
      </c>
      <c r="AA148" s="36">
        <f t="shared" si="88"/>
        <v>82</v>
      </c>
      <c r="AB148" s="10">
        <v>2.6065659999999999</v>
      </c>
      <c r="AC148" s="10">
        <v>4.583564</v>
      </c>
      <c r="AD148" s="10">
        <v>2.4836239999999998</v>
      </c>
      <c r="AE148" s="10">
        <v>1.527571</v>
      </c>
      <c r="AF148" s="39">
        <f t="shared" si="89"/>
        <v>12.2</v>
      </c>
      <c r="AG148" s="1">
        <f t="shared" si="90"/>
        <v>6.6</v>
      </c>
      <c r="AH148" s="35">
        <f t="shared" si="91"/>
        <v>2.6</v>
      </c>
      <c r="AI148" s="35">
        <f t="shared" si="92"/>
        <v>4.6000000000000005</v>
      </c>
      <c r="AJ148" s="35">
        <f t="shared" si="93"/>
        <v>2.4000000000000004</v>
      </c>
      <c r="AK148" s="35">
        <f t="shared" si="94"/>
        <v>1.6</v>
      </c>
      <c r="AL148" s="37">
        <f t="shared" si="85"/>
        <v>1.4000000000000001</v>
      </c>
      <c r="AM148" s="10">
        <v>82.257769999999994</v>
      </c>
      <c r="AN148" s="10">
        <v>64.220320000000001</v>
      </c>
      <c r="AO148" s="10"/>
      <c r="AP148" s="10"/>
      <c r="AQ148" s="37" t="s">
        <v>34</v>
      </c>
      <c r="AR148" s="37">
        <v>2777.2</v>
      </c>
      <c r="AS148" s="37">
        <v>484.33</v>
      </c>
      <c r="AT148" s="37">
        <v>4.92</v>
      </c>
      <c r="AU148" s="10">
        <v>96.7</v>
      </c>
      <c r="AV148" s="10">
        <v>-42</v>
      </c>
      <c r="AW148" s="10">
        <v>42.5</v>
      </c>
      <c r="AX148" s="10">
        <v>44.1</v>
      </c>
      <c r="AY148" s="40">
        <f t="shared" si="86"/>
        <v>244576.40703883077</v>
      </c>
      <c r="AZ148" s="23">
        <f t="shared" si="87"/>
        <v>0.82731090106413907</v>
      </c>
      <c r="BA148" s="10" t="e">
        <f>#REF!*AI148*AH148*AJ148*AS148</f>
        <v>#REF!</v>
      </c>
      <c r="BB148" s="10" t="e">
        <f t="shared" si="95"/>
        <v>#REF!</v>
      </c>
      <c r="BC148" s="10" t="e">
        <f>(1-#REF!)*AH148*AI148*AJ148</f>
        <v>#REF!</v>
      </c>
      <c r="BD148" s="41">
        <f t="shared" si="96"/>
        <v>4.42</v>
      </c>
      <c r="BE148" s="38">
        <v>5</v>
      </c>
      <c r="BF148" s="38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38">
        <v>132</v>
      </c>
      <c r="BV148" s="19">
        <v>0.13265626</v>
      </c>
      <c r="BW148" s="19">
        <v>0.13387342999999999</v>
      </c>
      <c r="BX148" s="19">
        <v>0.18704006000000001</v>
      </c>
      <c r="BY148" s="19">
        <v>7.1235321000000004E-2</v>
      </c>
      <c r="BZ148" s="19">
        <v>7.9109906999999993E-2</v>
      </c>
      <c r="CA148" s="19">
        <v>5.4097258000000002E-2</v>
      </c>
      <c r="CB148" s="19">
        <v>6.6693454999999999E-2</v>
      </c>
      <c r="CC148" s="19">
        <v>6.6505618000000002E-2</v>
      </c>
      <c r="CD148" s="19">
        <v>8.1683627999999994E-2</v>
      </c>
      <c r="CE148" s="19">
        <v>0.75804906999999999</v>
      </c>
      <c r="CF148" s="19">
        <v>0.74871116999999998</v>
      </c>
      <c r="CG148" s="19">
        <v>0.33907646000000002</v>
      </c>
      <c r="CH148" s="19">
        <v>0.48239514</v>
      </c>
      <c r="CI148" s="19">
        <v>0.45244023</v>
      </c>
      <c r="CJ148" s="19">
        <v>0.18620232</v>
      </c>
      <c r="CK148" s="19">
        <v>0.37224256999999999</v>
      </c>
      <c r="CL148" s="19">
        <v>0.36031878000000001</v>
      </c>
      <c r="CM148" s="19">
        <v>0.16792525</v>
      </c>
      <c r="CN148" s="19">
        <v>0.45031117999999998</v>
      </c>
      <c r="CO148" s="19">
        <v>0.44482997000000002</v>
      </c>
      <c r="CP148" s="19">
        <v>0.28005197999999998</v>
      </c>
      <c r="CQ148" s="19">
        <v>0.27574587</v>
      </c>
      <c r="CR148" s="19">
        <v>0.12939740999999999</v>
      </c>
      <c r="CS148" s="19">
        <v>0.13066746000000001</v>
      </c>
      <c r="CT148" s="19">
        <v>0.21138029</v>
      </c>
      <c r="CU148" s="19">
        <v>0.21046293999999999</v>
      </c>
      <c r="CV148" s="19">
        <v>0.13623989</v>
      </c>
    </row>
    <row r="149" spans="1:100" s="14" customFormat="1" x14ac:dyDescent="0.35">
      <c r="A149" s="10">
        <v>131</v>
      </c>
      <c r="B149" s="35">
        <v>28.8</v>
      </c>
      <c r="C149" s="36">
        <v>0.30117670000000002</v>
      </c>
      <c r="D149" s="35">
        <v>1.2000000000000002</v>
      </c>
      <c r="E149" s="35">
        <v>4.4000000000000004</v>
      </c>
      <c r="F149" s="35">
        <v>1</v>
      </c>
      <c r="G149" s="35">
        <v>1.8</v>
      </c>
      <c r="H149" s="37">
        <v>0.8</v>
      </c>
      <c r="I149" s="35">
        <v>302.10000000000002</v>
      </c>
      <c r="J149" s="35">
        <v>352.90000000000003</v>
      </c>
      <c r="K149" s="61">
        <v>5</v>
      </c>
      <c r="L149" s="61">
        <v>8</v>
      </c>
      <c r="M149" s="61">
        <v>16</v>
      </c>
      <c r="N149" s="61">
        <v>1.4000000000000001</v>
      </c>
      <c r="O149" s="62">
        <v>26</v>
      </c>
      <c r="P149" s="10">
        <v>1.3053090238948855</v>
      </c>
      <c r="Q149" s="10">
        <f t="shared" si="78"/>
        <v>-6.4</v>
      </c>
      <c r="R149" s="10">
        <f t="shared" si="79"/>
        <v>12.9</v>
      </c>
      <c r="S149" s="10">
        <v>5</v>
      </c>
      <c r="T149" s="10">
        <f t="shared" si="80"/>
        <v>1.4000000000000001</v>
      </c>
      <c r="U149" s="10">
        <f t="shared" si="81"/>
        <v>8</v>
      </c>
      <c r="V149" s="10">
        <f t="shared" si="82"/>
        <v>16</v>
      </c>
      <c r="W149" s="10">
        <f t="shared" si="83"/>
        <v>2.4000000000000004</v>
      </c>
      <c r="X149" s="10">
        <f t="shared" si="84"/>
        <v>-5.7</v>
      </c>
      <c r="Y149" s="10">
        <f t="shared" si="67"/>
        <v>20.9</v>
      </c>
      <c r="Z149" s="10">
        <f t="shared" si="68"/>
        <v>21</v>
      </c>
      <c r="AA149" s="36">
        <f t="shared" si="88"/>
        <v>29</v>
      </c>
      <c r="AB149" s="10">
        <v>1.1163650000000001</v>
      </c>
      <c r="AC149" s="10">
        <v>4.3941540000000003</v>
      </c>
      <c r="AD149" s="10">
        <v>1.017323</v>
      </c>
      <c r="AE149" s="10">
        <v>1.775164</v>
      </c>
      <c r="AF149" s="39">
        <f t="shared" si="89"/>
        <v>12.3</v>
      </c>
      <c r="AG149" s="1">
        <f t="shared" si="90"/>
        <v>6.8</v>
      </c>
      <c r="AH149" s="35">
        <f t="shared" si="91"/>
        <v>1.2000000000000002</v>
      </c>
      <c r="AI149" s="35">
        <f t="shared" si="92"/>
        <v>4.4000000000000004</v>
      </c>
      <c r="AJ149" s="35">
        <f t="shared" si="93"/>
        <v>1</v>
      </c>
      <c r="AK149" s="35">
        <f t="shared" si="94"/>
        <v>1.8</v>
      </c>
      <c r="AL149" s="37">
        <f t="shared" si="85"/>
        <v>0.8</v>
      </c>
      <c r="AM149" s="10">
        <v>29.092860000000002</v>
      </c>
      <c r="AN149" s="10">
        <v>79.885180000000005</v>
      </c>
      <c r="AO149" s="10"/>
      <c r="AP149" s="10"/>
      <c r="AQ149" s="37" t="s">
        <v>34</v>
      </c>
      <c r="AR149" s="37">
        <v>4097.2</v>
      </c>
      <c r="AS149" s="37">
        <v>387.77</v>
      </c>
      <c r="AT149" s="37">
        <v>13.48</v>
      </c>
      <c r="AU149" s="10">
        <v>96.7</v>
      </c>
      <c r="AV149" s="10">
        <v>-42</v>
      </c>
      <c r="AW149" s="10">
        <v>42.5</v>
      </c>
      <c r="AX149" s="10">
        <v>44.1</v>
      </c>
      <c r="AY149" s="40">
        <f t="shared" si="86"/>
        <v>190067.29100778137</v>
      </c>
      <c r="AZ149" s="23">
        <f t="shared" si="87"/>
        <v>0.98691890934205373</v>
      </c>
      <c r="BA149" s="10" t="e">
        <f>#REF!*AI149*AH149*AJ149*AS149</f>
        <v>#REF!</v>
      </c>
      <c r="BB149" s="10" t="e">
        <f t="shared" si="95"/>
        <v>#REF!</v>
      </c>
      <c r="BC149" s="10" t="e">
        <f>(1-#REF!)*AH149*AI149*AJ149</f>
        <v>#REF!</v>
      </c>
      <c r="BD149" s="41">
        <f t="shared" si="96"/>
        <v>4.1800000000000006</v>
      </c>
      <c r="BE149" s="38">
        <v>7.5</v>
      </c>
      <c r="BF149" s="38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38">
        <v>131</v>
      </c>
      <c r="BV149" s="19">
        <v>0.18119740000000001</v>
      </c>
      <c r="BW149" s="19">
        <v>0.13128105000000001</v>
      </c>
      <c r="BX149" s="19">
        <v>0.13818437</v>
      </c>
      <c r="BY149" s="19">
        <v>0.15069068999999999</v>
      </c>
      <c r="BZ149" s="19">
        <v>0.11878334</v>
      </c>
      <c r="CA149" s="19">
        <v>7.4749737999999996E-2</v>
      </c>
      <c r="CB149" s="19">
        <v>8.4105006999999996E-2</v>
      </c>
      <c r="CC149" s="19">
        <v>5.4206558000000002E-2</v>
      </c>
      <c r="CD149" s="19">
        <v>7.0891342999999996E-2</v>
      </c>
      <c r="CE149" s="19">
        <v>3.1892154000000001</v>
      </c>
      <c r="CF149" s="19">
        <v>1.0428113999999999</v>
      </c>
      <c r="CG149" s="19">
        <v>0.19001275000000001</v>
      </c>
      <c r="CH149" s="19">
        <v>2.7210261999999998</v>
      </c>
      <c r="CI149" s="19">
        <v>1.0228155999999999</v>
      </c>
      <c r="CJ149" s="19">
        <v>0.16569711000000001</v>
      </c>
      <c r="CK149" s="19">
        <v>1.2378514</v>
      </c>
      <c r="CL149" s="19">
        <v>0.57641518000000003</v>
      </c>
      <c r="CM149" s="19">
        <v>0.12432072</v>
      </c>
      <c r="CN149" s="19">
        <v>0.88787179999999999</v>
      </c>
      <c r="CO149" s="19">
        <v>0.41623633999999998</v>
      </c>
      <c r="CP149" s="19">
        <v>0.17508443000000001</v>
      </c>
      <c r="CQ149" s="19">
        <v>0.17521800000000001</v>
      </c>
      <c r="CR149" s="19">
        <v>0.10321130000000001</v>
      </c>
      <c r="CS149" s="19">
        <v>0.10657917</v>
      </c>
      <c r="CT149" s="19">
        <v>0.29476978999999998</v>
      </c>
      <c r="CU149" s="19">
        <v>0.17260897</v>
      </c>
      <c r="CV149" s="19">
        <v>9.3787462000000002E-2</v>
      </c>
    </row>
    <row r="150" spans="1:100" s="14" customFormat="1" ht="15" customHeight="1" x14ac:dyDescent="0.35">
      <c r="A150" s="10">
        <v>30</v>
      </c>
      <c r="B150" s="35">
        <v>19.400000000000002</v>
      </c>
      <c r="C150" s="36">
        <v>0.7020518</v>
      </c>
      <c r="D150" s="35">
        <v>1.8</v>
      </c>
      <c r="E150" s="35">
        <v>3.8000000000000003</v>
      </c>
      <c r="F150" s="35">
        <v>2.6</v>
      </c>
      <c r="G150" s="35">
        <v>1.2000000000000002</v>
      </c>
      <c r="H150" s="37">
        <v>0.8</v>
      </c>
      <c r="I150" s="35">
        <v>378.20000000000005</v>
      </c>
      <c r="J150" s="35">
        <v>352.1</v>
      </c>
      <c r="K150" s="61">
        <v>14</v>
      </c>
      <c r="L150" s="61">
        <v>3</v>
      </c>
      <c r="M150" s="61">
        <v>10</v>
      </c>
      <c r="N150" s="61">
        <v>3</v>
      </c>
      <c r="O150" s="62">
        <v>7</v>
      </c>
      <c r="P150" s="10">
        <v>2.9979046656799664</v>
      </c>
      <c r="Q150" s="10">
        <f t="shared" si="78"/>
        <v>-17</v>
      </c>
      <c r="R150" s="10">
        <f t="shared" si="79"/>
        <v>14.8</v>
      </c>
      <c r="S150" s="10">
        <v>5</v>
      </c>
      <c r="T150" s="10">
        <f t="shared" si="80"/>
        <v>3</v>
      </c>
      <c r="U150" s="10">
        <f t="shared" si="81"/>
        <v>3</v>
      </c>
      <c r="V150" s="10">
        <f t="shared" si="82"/>
        <v>10</v>
      </c>
      <c r="W150" s="10">
        <f t="shared" si="83"/>
        <v>1.8</v>
      </c>
      <c r="X150" s="10">
        <f t="shared" si="84"/>
        <v>-15.5</v>
      </c>
      <c r="Y150" s="10">
        <f t="shared" si="67"/>
        <v>17.8</v>
      </c>
      <c r="Z150" s="10">
        <f t="shared" si="68"/>
        <v>15</v>
      </c>
      <c r="AA150" s="36">
        <f t="shared" si="88"/>
        <v>105</v>
      </c>
      <c r="AB150" s="10">
        <v>1.762208</v>
      </c>
      <c r="AC150" s="10">
        <v>3.873885</v>
      </c>
      <c r="AD150" s="10">
        <v>2.622992</v>
      </c>
      <c r="AE150" s="10">
        <v>1.2277549999999999</v>
      </c>
      <c r="AF150" s="39">
        <f t="shared" si="89"/>
        <v>12.6</v>
      </c>
      <c r="AG150" s="1">
        <f t="shared" si="90"/>
        <v>6.2</v>
      </c>
      <c r="AH150" s="35">
        <f t="shared" si="91"/>
        <v>1.8</v>
      </c>
      <c r="AI150" s="35">
        <f t="shared" si="92"/>
        <v>3.8000000000000003</v>
      </c>
      <c r="AJ150" s="35">
        <f t="shared" si="93"/>
        <v>2.6</v>
      </c>
      <c r="AK150" s="35">
        <f t="shared" si="94"/>
        <v>1.2000000000000002</v>
      </c>
      <c r="AL150" s="37">
        <f t="shared" si="85"/>
        <v>0.8</v>
      </c>
      <c r="AM150" s="10">
        <v>105.16200000000001</v>
      </c>
      <c r="AN150" s="10">
        <v>79.079880000000003</v>
      </c>
      <c r="AO150" s="10"/>
      <c r="AP150" s="10"/>
      <c r="AQ150" s="37" t="s">
        <v>34</v>
      </c>
      <c r="AR150" s="37">
        <v>3221.5</v>
      </c>
      <c r="AS150" s="37">
        <v>437.07</v>
      </c>
      <c r="AT150" s="37">
        <v>7.14</v>
      </c>
      <c r="AU150" s="10">
        <v>96.7</v>
      </c>
      <c r="AV150" s="10">
        <v>-42</v>
      </c>
      <c r="AW150" s="10">
        <v>42.5</v>
      </c>
      <c r="AX150" s="10">
        <v>44.1</v>
      </c>
      <c r="AY150" s="40">
        <f t="shared" si="86"/>
        <v>193503.42555266916</v>
      </c>
      <c r="AZ150" s="23">
        <f t="shared" si="87"/>
        <v>0.96312869442744187</v>
      </c>
      <c r="BA150" s="10" t="e">
        <f>#REF!*AI150*AH150*AJ150*AS150</f>
        <v>#REF!</v>
      </c>
      <c r="BB150" s="10" t="e">
        <f t="shared" si="95"/>
        <v>#REF!</v>
      </c>
      <c r="BC150" s="10" t="e">
        <f>(1-#REF!)*AH150*AI150*AJ150</f>
        <v>#REF!</v>
      </c>
      <c r="BD150" s="41">
        <f t="shared" si="96"/>
        <v>3.56</v>
      </c>
      <c r="BE150" s="38">
        <v>18.8</v>
      </c>
      <c r="BF150" s="38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38">
        <v>30</v>
      </c>
      <c r="BV150" s="19">
        <v>0.14819418000000001</v>
      </c>
      <c r="BW150" s="19">
        <v>0.15219385999999999</v>
      </c>
      <c r="BX150" s="19">
        <v>0.15709844000000001</v>
      </c>
      <c r="BY150" s="19">
        <v>0.14535366</v>
      </c>
      <c r="BZ150" s="19">
        <v>0.14454939999999999</v>
      </c>
      <c r="CA150" s="19">
        <v>0.17061531999999999</v>
      </c>
      <c r="CB150" s="19">
        <v>0.14227463000000001</v>
      </c>
      <c r="CC150" s="19">
        <v>0.14154077000000001</v>
      </c>
      <c r="CD150" s="19">
        <v>0.16420154000000001</v>
      </c>
      <c r="CE150" s="19">
        <v>0.86345649000000002</v>
      </c>
      <c r="CF150" s="19">
        <v>0.86586088000000005</v>
      </c>
      <c r="CG150" s="19">
        <v>0.71762252000000004</v>
      </c>
      <c r="CH150" s="19">
        <v>0.75383252000000001</v>
      </c>
      <c r="CI150" s="19">
        <v>0.80603718999999996</v>
      </c>
      <c r="CJ150" s="19">
        <v>0.71428132</v>
      </c>
      <c r="CK150" s="19">
        <v>0.59130263000000005</v>
      </c>
      <c r="CL150" s="19">
        <v>0.58016776999999997</v>
      </c>
      <c r="CM150" s="19">
        <v>0.43555999000000001</v>
      </c>
      <c r="CN150" s="19">
        <v>0.55149197999999999</v>
      </c>
      <c r="CO150" s="19">
        <v>0.55434017999999996</v>
      </c>
      <c r="CP150" s="19">
        <v>0.46518897999999997</v>
      </c>
      <c r="CQ150" s="19">
        <v>0.25607025999999999</v>
      </c>
      <c r="CR150" s="19">
        <v>0.23516883999999999</v>
      </c>
      <c r="CS150" s="19">
        <v>0.22243605999999999</v>
      </c>
      <c r="CT150" s="19">
        <v>0.23029019000000001</v>
      </c>
      <c r="CU150" s="19">
        <v>0.23124890000000001</v>
      </c>
      <c r="CV150" s="19">
        <v>0.20114209</v>
      </c>
    </row>
    <row r="151" spans="1:100" s="14" customFormat="1" x14ac:dyDescent="0.35">
      <c r="A151" s="10">
        <v>415</v>
      </c>
      <c r="B151" s="35">
        <v>32.1</v>
      </c>
      <c r="C151" s="36">
        <v>0.51193390000000005</v>
      </c>
      <c r="D151" s="35">
        <v>2.6</v>
      </c>
      <c r="E151" s="35">
        <v>4.4000000000000004</v>
      </c>
      <c r="F151" s="35">
        <v>1</v>
      </c>
      <c r="G151" s="35">
        <v>2</v>
      </c>
      <c r="H151" s="37">
        <v>0.60000000000000009</v>
      </c>
      <c r="I151" s="35">
        <v>329.1</v>
      </c>
      <c r="J151" s="35">
        <v>362.6</v>
      </c>
      <c r="K151" s="61">
        <v>11</v>
      </c>
      <c r="L151" s="61">
        <v>6</v>
      </c>
      <c r="M151" s="61">
        <v>11</v>
      </c>
      <c r="N151" s="61">
        <v>0.60000000000000009</v>
      </c>
      <c r="O151" s="62">
        <v>7</v>
      </c>
      <c r="P151" s="10">
        <v>0.69488859997766395</v>
      </c>
      <c r="Q151" s="10">
        <f t="shared" si="78"/>
        <v>-11.6</v>
      </c>
      <c r="R151" s="10">
        <f t="shared" si="79"/>
        <v>12.9</v>
      </c>
      <c r="S151" s="10">
        <v>5</v>
      </c>
      <c r="T151" s="10">
        <f t="shared" si="80"/>
        <v>0.60000000000000009</v>
      </c>
      <c r="U151" s="10">
        <f t="shared" si="81"/>
        <v>6</v>
      </c>
      <c r="V151" s="10">
        <f t="shared" si="82"/>
        <v>11</v>
      </c>
      <c r="W151" s="10">
        <f t="shared" si="83"/>
        <v>1.4000000000000001</v>
      </c>
      <c r="X151" s="10">
        <f t="shared" si="84"/>
        <v>-11.3</v>
      </c>
      <c r="Y151" s="10">
        <f t="shared" si="67"/>
        <v>18.899999999999999</v>
      </c>
      <c r="Z151" s="10">
        <f t="shared" si="68"/>
        <v>16</v>
      </c>
      <c r="AA151" s="36">
        <f t="shared" si="88"/>
        <v>56</v>
      </c>
      <c r="AB151" s="10">
        <v>2.5232559999999999</v>
      </c>
      <c r="AC151" s="10">
        <v>4.4936980000000002</v>
      </c>
      <c r="AD151" s="10">
        <v>1.0800970000000001</v>
      </c>
      <c r="AE151" s="10">
        <v>1.9861519999999999</v>
      </c>
      <c r="AF151" s="39">
        <f t="shared" si="89"/>
        <v>12.3</v>
      </c>
      <c r="AG151" s="1">
        <f t="shared" si="90"/>
        <v>7</v>
      </c>
      <c r="AH151" s="35">
        <f t="shared" si="91"/>
        <v>2.6</v>
      </c>
      <c r="AI151" s="35">
        <f t="shared" si="92"/>
        <v>4.4000000000000004</v>
      </c>
      <c r="AJ151" s="35">
        <f t="shared" si="93"/>
        <v>1</v>
      </c>
      <c r="AK151" s="35">
        <f t="shared" si="94"/>
        <v>2</v>
      </c>
      <c r="AL151" s="37">
        <f t="shared" si="85"/>
        <v>0.60000000000000009</v>
      </c>
      <c r="AM151" s="10">
        <v>56.052230000000002</v>
      </c>
      <c r="AN151" s="10">
        <v>89.596299999999999</v>
      </c>
      <c r="AO151" s="10"/>
      <c r="AP151" s="10"/>
      <c r="AQ151" s="37" t="s">
        <v>34</v>
      </c>
      <c r="AR151" s="37">
        <v>4724.5</v>
      </c>
      <c r="AS151" s="37">
        <v>368.56</v>
      </c>
      <c r="AT151" s="37">
        <v>13.14</v>
      </c>
      <c r="AU151" s="10">
        <v>96.7</v>
      </c>
      <c r="AV151" s="10">
        <v>-42</v>
      </c>
      <c r="AW151" s="10">
        <v>42.5</v>
      </c>
      <c r="AX151" s="10">
        <v>44.1</v>
      </c>
      <c r="AY151" s="40">
        <f t="shared" si="86"/>
        <v>136642.52228746846</v>
      </c>
      <c r="AZ151" s="23">
        <f t="shared" si="87"/>
        <v>0.99980356638726464</v>
      </c>
      <c r="BA151" s="10" t="e">
        <f>#REF!*AI151*AH151*AJ151*AS151</f>
        <v>#REF!</v>
      </c>
      <c r="BB151" s="10" t="e">
        <f t="shared" si="95"/>
        <v>#REF!</v>
      </c>
      <c r="BC151" s="10" t="e">
        <f>(1-#REF!)*AH151*AI151*AJ151</f>
        <v>#REF!</v>
      </c>
      <c r="BD151" s="41">
        <f t="shared" si="96"/>
        <v>3.7800000000000002</v>
      </c>
      <c r="BE151" s="38">
        <v>14.2</v>
      </c>
      <c r="BF151" s="38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38">
        <v>415</v>
      </c>
      <c r="BV151" s="19">
        <v>0.17382932000000001</v>
      </c>
      <c r="BW151" s="19">
        <v>0.19297062000000001</v>
      </c>
      <c r="BX151" s="19">
        <v>0.19628429</v>
      </c>
      <c r="BY151" s="19">
        <v>0.18645997</v>
      </c>
      <c r="BZ151" s="19">
        <v>0.18942837000000001</v>
      </c>
      <c r="CA151" s="19">
        <v>0.15254888999999999</v>
      </c>
      <c r="CB151" s="19">
        <v>0.10540851</v>
      </c>
      <c r="CC151" s="19">
        <v>9.8350778E-2</v>
      </c>
      <c r="CD151" s="19">
        <v>0.1337277</v>
      </c>
      <c r="CE151" s="19">
        <v>0.99741398999999997</v>
      </c>
      <c r="CF151" s="19">
        <v>0.89844179000000002</v>
      </c>
      <c r="CG151" s="19">
        <v>0.56647581000000002</v>
      </c>
      <c r="CH151" s="19">
        <v>1.0504568999999999</v>
      </c>
      <c r="CI151" s="19">
        <v>0.61250322999999995</v>
      </c>
      <c r="CJ151" s="19">
        <v>0.54087143999999998</v>
      </c>
      <c r="CK151" s="19">
        <v>0.91439705999999998</v>
      </c>
      <c r="CL151" s="19">
        <v>0.51501094999999997</v>
      </c>
      <c r="CM151" s="19">
        <v>0.48559542999999999</v>
      </c>
      <c r="CN151" s="19">
        <v>0.56384270999999997</v>
      </c>
      <c r="CO151" s="19">
        <v>0.63422078000000004</v>
      </c>
      <c r="CP151" s="19">
        <v>0.38856163999999999</v>
      </c>
      <c r="CQ151" s="19">
        <v>0.28649729000000002</v>
      </c>
      <c r="CR151" s="19">
        <v>0.21486583000000001</v>
      </c>
      <c r="CS151" s="19">
        <v>0.21932666000000001</v>
      </c>
      <c r="CT151" s="19">
        <v>0.35642168000000002</v>
      </c>
      <c r="CU151" s="19">
        <v>0.26527292000000002</v>
      </c>
      <c r="CV151" s="19">
        <v>0.23233240999999999</v>
      </c>
    </row>
    <row r="152" spans="1:100" s="14" customFormat="1" x14ac:dyDescent="0.35">
      <c r="A152" s="10">
        <v>313</v>
      </c>
      <c r="B152" s="35">
        <v>14.1</v>
      </c>
      <c r="C152" s="36">
        <v>0.14718000000000001</v>
      </c>
      <c r="D152" s="35">
        <v>0.60000000000000009</v>
      </c>
      <c r="E152" s="35">
        <v>7.6000000000000005</v>
      </c>
      <c r="F152" s="35">
        <v>1.4000000000000001</v>
      </c>
      <c r="G152" s="35">
        <v>1.6</v>
      </c>
      <c r="H152" s="37">
        <v>1.2000000000000002</v>
      </c>
      <c r="I152" s="35">
        <v>422.5</v>
      </c>
      <c r="J152" s="35">
        <v>337.70000000000005</v>
      </c>
      <c r="K152" s="61">
        <v>6</v>
      </c>
      <c r="L152" s="61">
        <v>10</v>
      </c>
      <c r="M152" s="61">
        <v>14</v>
      </c>
      <c r="N152" s="61">
        <v>0.4</v>
      </c>
      <c r="O152" s="62">
        <v>3</v>
      </c>
      <c r="P152" s="10">
        <v>0.44999730784156822</v>
      </c>
      <c r="Q152" s="10">
        <f t="shared" si="78"/>
        <v>-6.4</v>
      </c>
      <c r="R152" s="10">
        <f t="shared" si="79"/>
        <v>9.9</v>
      </c>
      <c r="S152" s="10">
        <v>5</v>
      </c>
      <c r="T152" s="10">
        <f t="shared" si="80"/>
        <v>0.4</v>
      </c>
      <c r="U152" s="10">
        <f t="shared" si="81"/>
        <v>10</v>
      </c>
      <c r="V152" s="10">
        <f t="shared" si="82"/>
        <v>14</v>
      </c>
      <c r="W152" s="10">
        <f t="shared" si="83"/>
        <v>0.4</v>
      </c>
      <c r="X152" s="10">
        <f t="shared" si="84"/>
        <v>-6.2</v>
      </c>
      <c r="Y152" s="10">
        <f t="shared" si="67"/>
        <v>19.899999999999999</v>
      </c>
      <c r="Z152" s="10">
        <f t="shared" si="68"/>
        <v>19</v>
      </c>
      <c r="AA152" s="36">
        <f t="shared" si="88"/>
        <v>149</v>
      </c>
      <c r="AB152" s="10">
        <v>0.53492200000000001</v>
      </c>
      <c r="AC152" s="10">
        <v>7.6266109999999996</v>
      </c>
      <c r="AD152" s="10">
        <v>1.4425410000000001</v>
      </c>
      <c r="AE152" s="10">
        <v>1.6617189999999999</v>
      </c>
      <c r="AF152" s="39">
        <f t="shared" si="89"/>
        <v>10.7</v>
      </c>
      <c r="AG152" s="1">
        <f t="shared" si="90"/>
        <v>6.6</v>
      </c>
      <c r="AH152" s="35">
        <f t="shared" si="91"/>
        <v>0.60000000000000009</v>
      </c>
      <c r="AI152" s="35">
        <f t="shared" si="92"/>
        <v>7.6000000000000005</v>
      </c>
      <c r="AJ152" s="35">
        <f t="shared" si="93"/>
        <v>1.4000000000000001</v>
      </c>
      <c r="AK152" s="35">
        <f t="shared" si="94"/>
        <v>1.6</v>
      </c>
      <c r="AL152" s="37">
        <f t="shared" si="85"/>
        <v>1.2000000000000002</v>
      </c>
      <c r="AM152" s="10">
        <v>149.43629999999999</v>
      </c>
      <c r="AN152" s="10">
        <v>64.669839999999994</v>
      </c>
      <c r="AO152" s="10"/>
      <c r="AP152" s="10"/>
      <c r="AQ152" s="37" t="s">
        <v>34</v>
      </c>
      <c r="AR152" s="37">
        <v>2932.5</v>
      </c>
      <c r="AS152" s="37">
        <v>465.2</v>
      </c>
      <c r="AT152" s="37">
        <v>4.87</v>
      </c>
      <c r="AU152" s="10">
        <v>96.7</v>
      </c>
      <c r="AV152" s="10">
        <v>-42</v>
      </c>
      <c r="AW152" s="10">
        <v>42.5</v>
      </c>
      <c r="AX152" s="10">
        <v>44.1</v>
      </c>
      <c r="AY152" s="40">
        <f t="shared" si="86"/>
        <v>243274.39544847864</v>
      </c>
      <c r="AZ152" s="23">
        <f t="shared" si="87"/>
        <v>0.847070027510054</v>
      </c>
      <c r="BA152" s="10" t="e">
        <f>#REF!*AI152*AH152*AJ152*AS152</f>
        <v>#REF!</v>
      </c>
      <c r="BB152" s="10" t="e">
        <f t="shared" si="95"/>
        <v>#REF!</v>
      </c>
      <c r="BC152" s="10" t="e">
        <f>(1-#REF!)*AH152*AI152*AJ152</f>
        <v>#REF!</v>
      </c>
      <c r="BD152" s="41">
        <f t="shared" si="96"/>
        <v>3.9800000000000004</v>
      </c>
      <c r="BE152" s="38">
        <v>3.4</v>
      </c>
      <c r="BF152" s="38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38">
        <v>313</v>
      </c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</row>
    <row r="153" spans="1:100" s="14" customFormat="1" x14ac:dyDescent="0.35">
      <c r="A153" s="10">
        <v>114</v>
      </c>
      <c r="B153" s="35">
        <v>22.6</v>
      </c>
      <c r="C153" s="36">
        <v>0.1897432</v>
      </c>
      <c r="D153" s="35">
        <v>2.6</v>
      </c>
      <c r="E153" s="35">
        <v>7.6000000000000005</v>
      </c>
      <c r="F153" s="35">
        <v>1</v>
      </c>
      <c r="G153" s="35">
        <v>0.8</v>
      </c>
      <c r="H153" s="37">
        <v>0.8</v>
      </c>
      <c r="I153" s="35">
        <v>426.70000000000005</v>
      </c>
      <c r="J153" s="35">
        <v>297.10000000000002</v>
      </c>
      <c r="K153" s="61">
        <v>5</v>
      </c>
      <c r="L153" s="61">
        <v>3</v>
      </c>
      <c r="M153" s="61">
        <v>10</v>
      </c>
      <c r="N153" s="61">
        <v>2.8000000000000003</v>
      </c>
      <c r="O153" s="62">
        <v>25</v>
      </c>
      <c r="P153" s="10">
        <v>2.8684557875502925</v>
      </c>
      <c r="Q153" s="10">
        <f t="shared" si="78"/>
        <v>-7.8000000000000007</v>
      </c>
      <c r="R153" s="10">
        <f t="shared" si="79"/>
        <v>15.4</v>
      </c>
      <c r="S153" s="10">
        <v>5</v>
      </c>
      <c r="T153" s="10">
        <f t="shared" si="80"/>
        <v>2.8000000000000003</v>
      </c>
      <c r="U153" s="10">
        <f t="shared" si="81"/>
        <v>3</v>
      </c>
      <c r="V153" s="10">
        <f t="shared" si="82"/>
        <v>10</v>
      </c>
      <c r="W153" s="10">
        <f t="shared" si="83"/>
        <v>2.4000000000000004</v>
      </c>
      <c r="X153" s="10">
        <f t="shared" si="84"/>
        <v>-6.4</v>
      </c>
      <c r="Y153" s="10">
        <f t="shared" si="67"/>
        <v>18.399999999999999</v>
      </c>
      <c r="Z153" s="10">
        <f t="shared" si="68"/>
        <v>15</v>
      </c>
      <c r="AA153" s="36">
        <f t="shared" si="88"/>
        <v>154</v>
      </c>
      <c r="AB153" s="10">
        <v>2.6977869999999999</v>
      </c>
      <c r="AC153" s="10">
        <v>7.6290129999999996</v>
      </c>
      <c r="AD153" s="10">
        <v>0.90570059999999997</v>
      </c>
      <c r="AE153" s="10">
        <v>0.75621150000000004</v>
      </c>
      <c r="AF153" s="39">
        <f t="shared" si="89"/>
        <v>10.7</v>
      </c>
      <c r="AG153" s="1">
        <f t="shared" si="90"/>
        <v>5.8</v>
      </c>
      <c r="AH153" s="35">
        <f t="shared" si="91"/>
        <v>2.6</v>
      </c>
      <c r="AI153" s="35">
        <f t="shared" si="92"/>
        <v>7.6000000000000005</v>
      </c>
      <c r="AJ153" s="35">
        <f t="shared" si="93"/>
        <v>1</v>
      </c>
      <c r="AK153" s="35">
        <f t="shared" si="94"/>
        <v>0.8</v>
      </c>
      <c r="AL153" s="37">
        <f t="shared" si="85"/>
        <v>0.8</v>
      </c>
      <c r="AM153" s="10">
        <v>153.61949999999999</v>
      </c>
      <c r="AN153" s="10">
        <v>24.074819999999999</v>
      </c>
      <c r="AO153" s="10"/>
      <c r="AP153" s="10"/>
      <c r="AQ153" s="37" t="s">
        <v>35</v>
      </c>
      <c r="AR153" s="37"/>
      <c r="AS153" s="37"/>
      <c r="AT153" s="37"/>
      <c r="AU153" s="10">
        <v>96.7</v>
      </c>
      <c r="AV153" s="10">
        <v>-42</v>
      </c>
      <c r="AW153" s="10">
        <v>42.5</v>
      </c>
      <c r="AX153" s="10">
        <v>44.1</v>
      </c>
      <c r="AY153" s="40">
        <f t="shared" si="86"/>
        <v>332861.5793890013</v>
      </c>
      <c r="AZ153" s="23">
        <f t="shared" si="87"/>
        <v>0</v>
      </c>
      <c r="BA153" s="10" t="e">
        <f>#REF!*AI153*AH153*AJ153*AS153</f>
        <v>#REF!</v>
      </c>
      <c r="BB153" s="10" t="e">
        <f t="shared" si="95"/>
        <v>#REF!</v>
      </c>
      <c r="BC153" s="10" t="e">
        <f>(1-#REF!)*AH153*AI153*AJ153</f>
        <v>#REF!</v>
      </c>
      <c r="BD153" s="41">
        <f t="shared" si="96"/>
        <v>3.6800000000000006</v>
      </c>
      <c r="BE153" s="38">
        <v>0</v>
      </c>
      <c r="BF153" s="38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38">
        <v>114</v>
      </c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</row>
    <row r="154" spans="1:100" s="14" customFormat="1" x14ac:dyDescent="0.35">
      <c r="A154" s="10">
        <v>113</v>
      </c>
      <c r="B154" s="35">
        <v>7.8999999999999995</v>
      </c>
      <c r="C154" s="36">
        <v>0.2049309</v>
      </c>
      <c r="D154" s="35">
        <v>1.2000000000000002</v>
      </c>
      <c r="E154" s="35">
        <v>5.8000000000000007</v>
      </c>
      <c r="F154" s="35">
        <v>1.8</v>
      </c>
      <c r="G154" s="35">
        <v>1.6</v>
      </c>
      <c r="H154" s="37">
        <v>1.6</v>
      </c>
      <c r="I154" s="35">
        <v>304.70000000000005</v>
      </c>
      <c r="J154" s="35">
        <v>312.5</v>
      </c>
      <c r="K154" s="61">
        <v>11</v>
      </c>
      <c r="L154" s="61">
        <v>13</v>
      </c>
      <c r="M154" s="61">
        <v>15</v>
      </c>
      <c r="N154" s="61">
        <v>0.8</v>
      </c>
      <c r="O154" s="62">
        <v>29</v>
      </c>
      <c r="P154" s="10">
        <v>0.81814044058758928</v>
      </c>
      <c r="Q154" s="10">
        <f t="shared" si="78"/>
        <v>-11.8</v>
      </c>
      <c r="R154" s="10">
        <f t="shared" si="79"/>
        <v>14</v>
      </c>
      <c r="S154" s="10">
        <v>5</v>
      </c>
      <c r="T154" s="10">
        <f t="shared" si="80"/>
        <v>0.8</v>
      </c>
      <c r="U154" s="10">
        <f t="shared" si="81"/>
        <v>13</v>
      </c>
      <c r="V154" s="10">
        <f t="shared" si="82"/>
        <v>15</v>
      </c>
      <c r="W154" s="10">
        <f t="shared" si="83"/>
        <v>6</v>
      </c>
      <c r="X154" s="10">
        <f t="shared" si="84"/>
        <v>-11.4</v>
      </c>
      <c r="Y154" s="10">
        <f t="shared" si="67"/>
        <v>27</v>
      </c>
      <c r="Z154" s="10">
        <f t="shared" si="68"/>
        <v>20</v>
      </c>
      <c r="AA154" s="36">
        <f t="shared" si="88"/>
        <v>32</v>
      </c>
      <c r="AB154" s="10">
        <v>1.205341</v>
      </c>
      <c r="AC154" s="10">
        <v>5.8986739999999998</v>
      </c>
      <c r="AD154" s="10">
        <v>1.8760840000000001</v>
      </c>
      <c r="AE154" s="10">
        <v>1.542972</v>
      </c>
      <c r="AF154" s="39">
        <f t="shared" si="89"/>
        <v>11.6</v>
      </c>
      <c r="AG154" s="1">
        <f t="shared" si="90"/>
        <v>6.6</v>
      </c>
      <c r="AH154" s="35">
        <f t="shared" si="91"/>
        <v>1.2000000000000002</v>
      </c>
      <c r="AI154" s="35">
        <f t="shared" si="92"/>
        <v>5.8000000000000007</v>
      </c>
      <c r="AJ154" s="35">
        <f t="shared" si="93"/>
        <v>1.8</v>
      </c>
      <c r="AK154" s="35">
        <f t="shared" si="94"/>
        <v>1.6</v>
      </c>
      <c r="AL154" s="37">
        <f t="shared" si="85"/>
        <v>1.6</v>
      </c>
      <c r="AM154" s="10">
        <v>31.606089999999998</v>
      </c>
      <c r="AN154" s="10">
        <v>39.474530000000001</v>
      </c>
      <c r="AO154" s="10"/>
      <c r="AP154" s="10"/>
      <c r="AQ154" s="37" t="s">
        <v>34</v>
      </c>
      <c r="AR154" s="37">
        <v>2644.9</v>
      </c>
      <c r="AS154" s="37">
        <v>503.29</v>
      </c>
      <c r="AT154" s="37">
        <v>4.71</v>
      </c>
      <c r="AU154" s="10">
        <v>96.7</v>
      </c>
      <c r="AV154" s="10">
        <v>-42</v>
      </c>
      <c r="AW154" s="10">
        <v>42.5</v>
      </c>
      <c r="AX154" s="10">
        <v>44.1</v>
      </c>
      <c r="AY154" s="40">
        <f t="shared" si="86"/>
        <v>303825.33933686436</v>
      </c>
      <c r="AZ154" s="23">
        <f t="shared" si="87"/>
        <v>0.59633788089956807</v>
      </c>
      <c r="BA154" s="10" t="e">
        <f>#REF!*AI154*AH154*AJ154*AS154</f>
        <v>#REF!</v>
      </c>
      <c r="BB154" s="10" t="e">
        <f t="shared" si="95"/>
        <v>#REF!</v>
      </c>
      <c r="BC154" s="10" t="e">
        <f>(1-#REF!)*AH154*AI154*AJ154</f>
        <v>#REF!</v>
      </c>
      <c r="BD154" s="41">
        <f t="shared" si="96"/>
        <v>5.4</v>
      </c>
      <c r="BE154" s="38">
        <v>1.8</v>
      </c>
      <c r="BF154" s="38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38">
        <v>113</v>
      </c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</row>
    <row r="155" spans="1:100" s="14" customFormat="1" x14ac:dyDescent="0.35">
      <c r="A155" s="10">
        <v>380</v>
      </c>
      <c r="B155" s="35">
        <v>34.300000000000004</v>
      </c>
      <c r="C155" s="36">
        <v>0.12399060000000001</v>
      </c>
      <c r="D155" s="35">
        <v>0.60000000000000009</v>
      </c>
      <c r="E155" s="35">
        <v>5.8000000000000007</v>
      </c>
      <c r="F155" s="35">
        <v>0.8</v>
      </c>
      <c r="G155" s="35">
        <v>1</v>
      </c>
      <c r="H155" s="37">
        <v>0.8</v>
      </c>
      <c r="I155" s="35">
        <v>445.6</v>
      </c>
      <c r="J155" s="35">
        <v>307.60000000000002</v>
      </c>
      <c r="K155" s="61">
        <v>14</v>
      </c>
      <c r="L155" s="61">
        <v>10</v>
      </c>
      <c r="M155" s="61">
        <v>18</v>
      </c>
      <c r="N155" s="61">
        <v>0.60000000000000009</v>
      </c>
      <c r="O155" s="62">
        <v>19</v>
      </c>
      <c r="P155" s="10">
        <v>0.65392444081131273</v>
      </c>
      <c r="Q155" s="10">
        <f t="shared" si="78"/>
        <v>-14.6</v>
      </c>
      <c r="R155" s="10">
        <f t="shared" si="79"/>
        <v>14.3</v>
      </c>
      <c r="S155" s="10">
        <v>5</v>
      </c>
      <c r="T155" s="10">
        <f t="shared" si="80"/>
        <v>0.60000000000000009</v>
      </c>
      <c r="U155" s="10">
        <f t="shared" si="81"/>
        <v>10</v>
      </c>
      <c r="V155" s="10">
        <f t="shared" si="82"/>
        <v>18</v>
      </c>
      <c r="W155" s="10">
        <f t="shared" si="83"/>
        <v>4.8000000000000007</v>
      </c>
      <c r="X155" s="10">
        <f t="shared" si="84"/>
        <v>-14.3</v>
      </c>
      <c r="Y155" s="10">
        <f t="shared" si="67"/>
        <v>24.3</v>
      </c>
      <c r="Z155" s="10">
        <f t="shared" si="68"/>
        <v>23</v>
      </c>
      <c r="AA155" s="36">
        <f t="shared" si="88"/>
        <v>173</v>
      </c>
      <c r="AB155" s="10">
        <v>0.59468509999999997</v>
      </c>
      <c r="AC155" s="10">
        <v>5.7311310000000004</v>
      </c>
      <c r="AD155" s="10">
        <v>0.70801749999999997</v>
      </c>
      <c r="AE155" s="10">
        <v>1.096714</v>
      </c>
      <c r="AF155" s="39">
        <f t="shared" si="89"/>
        <v>11.6</v>
      </c>
      <c r="AG155" s="1">
        <f t="shared" si="90"/>
        <v>6</v>
      </c>
      <c r="AH155" s="35">
        <f t="shared" si="91"/>
        <v>0.60000000000000009</v>
      </c>
      <c r="AI155" s="35">
        <f t="shared" si="92"/>
        <v>5.8000000000000007</v>
      </c>
      <c r="AJ155" s="35">
        <f t="shared" si="93"/>
        <v>0.8</v>
      </c>
      <c r="AK155" s="35">
        <f t="shared" si="94"/>
        <v>1</v>
      </c>
      <c r="AL155" s="37">
        <f t="shared" si="85"/>
        <v>0.8</v>
      </c>
      <c r="AM155" s="10">
        <v>172.55549999999999</v>
      </c>
      <c r="AN155" s="10">
        <v>34.52711</v>
      </c>
      <c r="AO155" s="10"/>
      <c r="AP155" s="10"/>
      <c r="AQ155" s="37" t="s">
        <v>35</v>
      </c>
      <c r="AR155" s="37"/>
      <c r="AS155" s="37"/>
      <c r="AT155" s="37"/>
      <c r="AU155" s="10">
        <v>96.7</v>
      </c>
      <c r="AV155" s="10">
        <v>-42</v>
      </c>
      <c r="AW155" s="10">
        <v>42.5</v>
      </c>
      <c r="AX155" s="10">
        <v>44.1</v>
      </c>
      <c r="AY155" s="40">
        <f t="shared" si="86"/>
        <v>313629.18374103395</v>
      </c>
      <c r="AZ155" s="23">
        <f t="shared" si="87"/>
        <v>0</v>
      </c>
      <c r="BA155" s="10" t="e">
        <f>#REF!*AI155*AH155*AJ155*AS155</f>
        <v>#REF!</v>
      </c>
      <c r="BB155" s="10" t="e">
        <f t="shared" si="95"/>
        <v>#REF!</v>
      </c>
      <c r="BC155" s="10" t="e">
        <f>(1-#REF!)*AH155*AI155*AJ155</f>
        <v>#REF!</v>
      </c>
      <c r="BD155" s="41">
        <f t="shared" si="96"/>
        <v>4.8600000000000003</v>
      </c>
      <c r="BE155" s="38">
        <v>0</v>
      </c>
      <c r="BF155" s="38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38">
        <v>380</v>
      </c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</row>
    <row r="156" spans="1:100" s="14" customFormat="1" x14ac:dyDescent="0.35">
      <c r="A156" s="10">
        <v>420</v>
      </c>
      <c r="B156" s="35">
        <v>23.1</v>
      </c>
      <c r="C156" s="36">
        <v>0.41331870000000004</v>
      </c>
      <c r="D156" s="35">
        <v>1.2000000000000002</v>
      </c>
      <c r="E156" s="35">
        <v>6.4</v>
      </c>
      <c r="F156" s="35">
        <v>1</v>
      </c>
      <c r="G156" s="35">
        <v>1.6</v>
      </c>
      <c r="H156" s="37">
        <v>0.60000000000000009</v>
      </c>
      <c r="I156" s="35">
        <v>360</v>
      </c>
      <c r="J156" s="35">
        <v>362.8</v>
      </c>
      <c r="K156" s="61">
        <v>11</v>
      </c>
      <c r="L156" s="61">
        <v>8</v>
      </c>
      <c r="M156" s="61">
        <v>11</v>
      </c>
      <c r="N156" s="61">
        <v>1.8</v>
      </c>
      <c r="O156" s="62">
        <v>3</v>
      </c>
      <c r="P156" s="10">
        <v>1.7235999529621604</v>
      </c>
      <c r="Q156" s="10">
        <f t="shared" si="78"/>
        <v>-12.8</v>
      </c>
      <c r="R156" s="10">
        <f t="shared" si="79"/>
        <v>11.1</v>
      </c>
      <c r="S156" s="10">
        <v>5</v>
      </c>
      <c r="T156" s="10">
        <f t="shared" si="80"/>
        <v>1.8</v>
      </c>
      <c r="U156" s="10">
        <f t="shared" si="81"/>
        <v>8</v>
      </c>
      <c r="V156" s="10">
        <f t="shared" si="82"/>
        <v>11</v>
      </c>
      <c r="W156" s="10">
        <f t="shared" si="83"/>
        <v>0.60000000000000009</v>
      </c>
      <c r="X156" s="10">
        <f t="shared" si="84"/>
        <v>-11.9</v>
      </c>
      <c r="Y156" s="10">
        <f t="shared" si="67"/>
        <v>19.100000000000001</v>
      </c>
      <c r="Z156" s="10">
        <f t="shared" si="68"/>
        <v>16</v>
      </c>
      <c r="AA156" s="36">
        <f t="shared" si="88"/>
        <v>87</v>
      </c>
      <c r="AB156" s="10">
        <v>1.183071</v>
      </c>
      <c r="AC156" s="10">
        <v>6.4937240000000003</v>
      </c>
      <c r="AD156" s="10">
        <v>0.98732880000000001</v>
      </c>
      <c r="AE156" s="10">
        <v>1.5935889999999999</v>
      </c>
      <c r="AF156" s="39">
        <f t="shared" si="89"/>
        <v>11.3</v>
      </c>
      <c r="AG156" s="1">
        <f t="shared" si="90"/>
        <v>6.6</v>
      </c>
      <c r="AH156" s="35">
        <f t="shared" si="91"/>
        <v>1.2000000000000002</v>
      </c>
      <c r="AI156" s="35">
        <f t="shared" si="92"/>
        <v>6.4</v>
      </c>
      <c r="AJ156" s="35">
        <f t="shared" si="93"/>
        <v>1</v>
      </c>
      <c r="AK156" s="35">
        <f t="shared" si="94"/>
        <v>1.6</v>
      </c>
      <c r="AL156" s="37">
        <f t="shared" si="85"/>
        <v>0.60000000000000009</v>
      </c>
      <c r="AM156" s="10">
        <v>86.928730000000002</v>
      </c>
      <c r="AN156" s="10">
        <v>89.793660000000003</v>
      </c>
      <c r="AO156" s="10"/>
      <c r="AP156" s="10"/>
      <c r="AQ156" s="37" t="s">
        <v>34</v>
      </c>
      <c r="AR156" s="37">
        <v>3482</v>
      </c>
      <c r="AS156" s="37">
        <v>418</v>
      </c>
      <c r="AT156" s="37">
        <v>8.69</v>
      </c>
      <c r="AU156" s="10">
        <v>96.7</v>
      </c>
      <c r="AV156" s="10">
        <v>-42</v>
      </c>
      <c r="AW156" s="10">
        <v>42.5</v>
      </c>
      <c r="AX156" s="10">
        <v>44.1</v>
      </c>
      <c r="AY156" s="40">
        <f t="shared" si="86"/>
        <v>135175.88771364512</v>
      </c>
      <c r="AZ156" s="23">
        <f t="shared" si="87"/>
        <v>0.99832360857271407</v>
      </c>
      <c r="BA156" s="10" t="e">
        <f>#REF!*AI156*AH156*AJ156*AS156</f>
        <v>#REF!</v>
      </c>
      <c r="BB156" s="10" t="e">
        <f t="shared" si="95"/>
        <v>#REF!</v>
      </c>
      <c r="BC156" s="10" t="e">
        <f>(1-#REF!)*AH156*AI156*AJ156</f>
        <v>#REF!</v>
      </c>
      <c r="BD156" s="41">
        <f t="shared" si="96"/>
        <v>3.8200000000000003</v>
      </c>
      <c r="BE156" s="38">
        <v>10.1</v>
      </c>
      <c r="BF156" s="38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38">
        <v>420</v>
      </c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</row>
    <row r="157" spans="1:100" s="14" customFormat="1" x14ac:dyDescent="0.35">
      <c r="A157" s="10">
        <v>58</v>
      </c>
      <c r="B157" s="35">
        <v>37.4</v>
      </c>
      <c r="C157" s="36">
        <v>0.61742540000000001</v>
      </c>
      <c r="D157" s="35">
        <v>2.6</v>
      </c>
      <c r="E157" s="35">
        <v>9.6000000000000014</v>
      </c>
      <c r="F157" s="35">
        <v>1.6</v>
      </c>
      <c r="G157" s="35">
        <v>0.60000000000000009</v>
      </c>
      <c r="H157" s="37">
        <v>0.60000000000000009</v>
      </c>
      <c r="I157" s="35">
        <v>345.70000000000005</v>
      </c>
      <c r="J157" s="35">
        <v>350.8</v>
      </c>
      <c r="K157" s="61">
        <v>13</v>
      </c>
      <c r="L157" s="61">
        <v>4</v>
      </c>
      <c r="M157" s="61">
        <v>12</v>
      </c>
      <c r="N157" s="61">
        <v>1.2000000000000002</v>
      </c>
      <c r="O157" s="62">
        <v>1</v>
      </c>
      <c r="P157" s="10">
        <v>1.2315818514485417</v>
      </c>
      <c r="Q157" s="10">
        <f t="shared" si="78"/>
        <v>-14.2</v>
      </c>
      <c r="R157" s="10">
        <f t="shared" si="79"/>
        <v>12.7</v>
      </c>
      <c r="S157" s="10">
        <v>5</v>
      </c>
      <c r="T157" s="10">
        <f t="shared" si="80"/>
        <v>1.2000000000000002</v>
      </c>
      <c r="U157" s="10">
        <f t="shared" si="81"/>
        <v>4</v>
      </c>
      <c r="V157" s="10">
        <f t="shared" si="82"/>
        <v>12</v>
      </c>
      <c r="W157" s="10">
        <f t="shared" si="83"/>
        <v>0.2</v>
      </c>
      <c r="X157" s="10">
        <f t="shared" si="84"/>
        <v>-13.6</v>
      </c>
      <c r="Y157" s="10">
        <f t="shared" si="67"/>
        <v>16.7</v>
      </c>
      <c r="Z157" s="10">
        <f t="shared" si="68"/>
        <v>17</v>
      </c>
      <c r="AA157" s="36">
        <f t="shared" si="88"/>
        <v>73</v>
      </c>
      <c r="AB157" s="10">
        <v>2.5661749999999999</v>
      </c>
      <c r="AC157" s="10">
        <v>9.6712989999999994</v>
      </c>
      <c r="AD157" s="10">
        <v>1.5166660000000001</v>
      </c>
      <c r="AE157" s="10">
        <v>0.58707580000000004</v>
      </c>
      <c r="AF157" s="39">
        <f t="shared" si="89"/>
        <v>9.6999999999999993</v>
      </c>
      <c r="AG157" s="1">
        <f t="shared" si="90"/>
        <v>5.6</v>
      </c>
      <c r="AH157" s="35">
        <f t="shared" si="91"/>
        <v>2.6</v>
      </c>
      <c r="AI157" s="35">
        <f t="shared" si="92"/>
        <v>9.6000000000000014</v>
      </c>
      <c r="AJ157" s="35">
        <f t="shared" si="93"/>
        <v>1.6</v>
      </c>
      <c r="AK157" s="35">
        <f t="shared" si="94"/>
        <v>0.60000000000000009</v>
      </c>
      <c r="AL157" s="37">
        <f t="shared" si="85"/>
        <v>0.60000000000000009</v>
      </c>
      <c r="AM157" s="10">
        <v>72.677390000000003</v>
      </c>
      <c r="AN157" s="10">
        <v>77.705070000000006</v>
      </c>
      <c r="AO157" s="10"/>
      <c r="AP157" s="10"/>
      <c r="AQ157" s="37" t="s">
        <v>35</v>
      </c>
      <c r="AR157" s="37"/>
      <c r="AS157" s="37"/>
      <c r="AT157" s="37"/>
      <c r="AU157" s="10">
        <v>96.7</v>
      </c>
      <c r="AV157" s="10">
        <v>-42</v>
      </c>
      <c r="AW157" s="10">
        <v>42.5</v>
      </c>
      <c r="AX157" s="10">
        <v>44.1</v>
      </c>
      <c r="AY157" s="40">
        <f t="shared" si="86"/>
        <v>199152.38037672965</v>
      </c>
      <c r="AZ157" s="23">
        <f t="shared" si="87"/>
        <v>0</v>
      </c>
      <c r="BA157" s="10" t="e">
        <f>#REF!*AI157*AH157*AJ157*AS157</f>
        <v>#REF!</v>
      </c>
      <c r="BB157" s="10" t="e">
        <f t="shared" si="95"/>
        <v>#REF!</v>
      </c>
      <c r="BC157" s="10" t="e">
        <f>(1-#REF!)*AH157*AI157*AJ157</f>
        <v>#REF!</v>
      </c>
      <c r="BD157" s="41">
        <f t="shared" si="96"/>
        <v>3.34</v>
      </c>
      <c r="BE157" s="38">
        <v>0</v>
      </c>
      <c r="BF157" s="38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38">
        <v>58</v>
      </c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</row>
    <row r="158" spans="1:100" s="14" customFormat="1" x14ac:dyDescent="0.35">
      <c r="A158" s="10">
        <v>316</v>
      </c>
      <c r="B158" s="35">
        <v>31.8</v>
      </c>
      <c r="C158" s="36">
        <v>0.30285990000000002</v>
      </c>
      <c r="D158" s="35">
        <v>2</v>
      </c>
      <c r="E158" s="35">
        <v>2.4000000000000004</v>
      </c>
      <c r="F158" s="35">
        <v>2.4000000000000004</v>
      </c>
      <c r="G158" s="35">
        <v>1.2000000000000002</v>
      </c>
      <c r="H158" s="37">
        <v>1.6</v>
      </c>
      <c r="I158" s="35">
        <v>313.60000000000002</v>
      </c>
      <c r="J158" s="35">
        <v>313.70000000000005</v>
      </c>
      <c r="K158" s="61">
        <v>9</v>
      </c>
      <c r="L158" s="61">
        <v>6</v>
      </c>
      <c r="M158" s="61">
        <v>15</v>
      </c>
      <c r="N158" s="61">
        <v>0.4</v>
      </c>
      <c r="O158" s="62">
        <v>23</v>
      </c>
      <c r="P158" s="10">
        <v>0.42007292436853394</v>
      </c>
      <c r="Q158" s="10">
        <f t="shared" si="78"/>
        <v>-9.4</v>
      </c>
      <c r="R158" s="10">
        <f t="shared" si="79"/>
        <v>15.3</v>
      </c>
      <c r="S158" s="10">
        <v>5</v>
      </c>
      <c r="T158" s="10">
        <f t="shared" si="80"/>
        <v>0.4</v>
      </c>
      <c r="U158" s="10">
        <f t="shared" si="81"/>
        <v>6</v>
      </c>
      <c r="V158" s="10">
        <f t="shared" si="82"/>
        <v>15</v>
      </c>
      <c r="W158" s="10">
        <f t="shared" si="83"/>
        <v>3.8000000000000003</v>
      </c>
      <c r="X158" s="10">
        <f t="shared" si="84"/>
        <v>-9.1999999999999993</v>
      </c>
      <c r="Y158" s="10">
        <f t="shared" si="67"/>
        <v>21.3</v>
      </c>
      <c r="Z158" s="10">
        <f t="shared" si="68"/>
        <v>20</v>
      </c>
      <c r="AA158" s="36">
        <f t="shared" si="88"/>
        <v>41</v>
      </c>
      <c r="AB158" s="10">
        <v>2.0620750000000001</v>
      </c>
      <c r="AC158" s="10">
        <v>2.4595159999999998</v>
      </c>
      <c r="AD158" s="10">
        <v>2.3887019999999999</v>
      </c>
      <c r="AE158" s="10">
        <v>1.2792429999999999</v>
      </c>
      <c r="AF158" s="39">
        <f t="shared" si="89"/>
        <v>13.3</v>
      </c>
      <c r="AG158" s="1">
        <f t="shared" si="90"/>
        <v>6.2</v>
      </c>
      <c r="AH158" s="35">
        <f t="shared" si="91"/>
        <v>2</v>
      </c>
      <c r="AI158" s="35">
        <f t="shared" si="92"/>
        <v>2.4000000000000004</v>
      </c>
      <c r="AJ158" s="35">
        <f t="shared" si="93"/>
        <v>2.4000000000000004</v>
      </c>
      <c r="AK158" s="35">
        <f t="shared" si="94"/>
        <v>1.2000000000000002</v>
      </c>
      <c r="AL158" s="37">
        <f t="shared" si="85"/>
        <v>1.6</v>
      </c>
      <c r="AM158" s="10">
        <v>40.585299999999997</v>
      </c>
      <c r="AN158" s="10">
        <v>40.639789999999998</v>
      </c>
      <c r="AO158" s="10"/>
      <c r="AP158" s="10"/>
      <c r="AQ158" s="37" t="s">
        <v>35</v>
      </c>
      <c r="AR158" s="37"/>
      <c r="AS158" s="37"/>
      <c r="AT158" s="37"/>
      <c r="AU158" s="10">
        <v>96.7</v>
      </c>
      <c r="AV158" s="10">
        <v>-42</v>
      </c>
      <c r="AW158" s="10">
        <v>42.5</v>
      </c>
      <c r="AX158" s="10">
        <v>44.1</v>
      </c>
      <c r="AY158" s="40">
        <f t="shared" si="86"/>
        <v>301440.79149859532</v>
      </c>
      <c r="AZ158" s="23">
        <f t="shared" si="87"/>
        <v>0</v>
      </c>
      <c r="BA158" s="10" t="e">
        <f>#REF!*AI158*AH158*AJ158*AS158</f>
        <v>#REF!</v>
      </c>
      <c r="BB158" s="10" t="e">
        <f t="shared" si="95"/>
        <v>#REF!</v>
      </c>
      <c r="BC158" s="10" t="e">
        <f>(1-#REF!)*AH158*AI158*AJ158</f>
        <v>#REF!</v>
      </c>
      <c r="BD158" s="41">
        <f t="shared" si="96"/>
        <v>4.26</v>
      </c>
      <c r="BE158" s="38">
        <v>0</v>
      </c>
      <c r="BF158" s="38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38">
        <v>316</v>
      </c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</row>
    <row r="159" spans="1:100" s="14" customFormat="1" x14ac:dyDescent="0.35">
      <c r="A159" s="10">
        <v>425</v>
      </c>
      <c r="B159" s="35">
        <v>8.6</v>
      </c>
      <c r="C159" s="36">
        <v>0.30658580000000002</v>
      </c>
      <c r="D159" s="35">
        <v>2.6</v>
      </c>
      <c r="E159" s="35">
        <v>8</v>
      </c>
      <c r="F159" s="35">
        <v>1.6</v>
      </c>
      <c r="G159" s="35">
        <v>0.8</v>
      </c>
      <c r="H159" s="37">
        <v>1.2000000000000002</v>
      </c>
      <c r="I159" s="35">
        <v>430.8</v>
      </c>
      <c r="J159" s="35">
        <v>357.90000000000003</v>
      </c>
      <c r="K159" s="61">
        <v>6</v>
      </c>
      <c r="L159" s="61">
        <v>6</v>
      </c>
      <c r="M159" s="61">
        <v>17</v>
      </c>
      <c r="N159" s="61">
        <v>2.2000000000000002</v>
      </c>
      <c r="O159" s="62">
        <v>13</v>
      </c>
      <c r="P159" s="10">
        <v>2.1539880051961342</v>
      </c>
      <c r="Q159" s="10">
        <f t="shared" si="78"/>
        <v>-8.1999999999999993</v>
      </c>
      <c r="R159" s="10">
        <f t="shared" si="79"/>
        <v>12.9</v>
      </c>
      <c r="S159" s="10">
        <v>5</v>
      </c>
      <c r="T159" s="10">
        <f t="shared" si="80"/>
        <v>2.2000000000000002</v>
      </c>
      <c r="U159" s="10">
        <f t="shared" si="81"/>
        <v>6</v>
      </c>
      <c r="V159" s="10">
        <f t="shared" si="82"/>
        <v>17</v>
      </c>
      <c r="W159" s="10">
        <f t="shared" si="83"/>
        <v>1.4000000000000001</v>
      </c>
      <c r="X159" s="10">
        <f t="shared" si="84"/>
        <v>-7.1</v>
      </c>
      <c r="Y159" s="10">
        <f t="shared" si="67"/>
        <v>18.899999999999999</v>
      </c>
      <c r="Z159" s="10">
        <f t="shared" si="68"/>
        <v>22</v>
      </c>
      <c r="AA159" s="36">
        <f t="shared" si="88"/>
        <v>158</v>
      </c>
      <c r="AB159" s="10">
        <v>2.5476429999999999</v>
      </c>
      <c r="AC159" s="10">
        <v>7.9251899999999997</v>
      </c>
      <c r="AD159" s="10">
        <v>1.5381659999999999</v>
      </c>
      <c r="AE159" s="10">
        <v>0.87740260000000003</v>
      </c>
      <c r="AF159" s="39">
        <f t="shared" si="89"/>
        <v>10.5</v>
      </c>
      <c r="AG159" s="1">
        <f t="shared" si="90"/>
        <v>5.8</v>
      </c>
      <c r="AH159" s="35">
        <f t="shared" si="91"/>
        <v>2.6</v>
      </c>
      <c r="AI159" s="35">
        <f t="shared" si="92"/>
        <v>8</v>
      </c>
      <c r="AJ159" s="35">
        <f t="shared" si="93"/>
        <v>1.6</v>
      </c>
      <c r="AK159" s="35">
        <f t="shared" si="94"/>
        <v>0.8</v>
      </c>
      <c r="AL159" s="37">
        <f t="shared" si="85"/>
        <v>1.2000000000000002</v>
      </c>
      <c r="AM159" s="10">
        <v>157.721</v>
      </c>
      <c r="AN159" s="10">
        <v>84.847610000000003</v>
      </c>
      <c r="AO159" s="10"/>
      <c r="AP159" s="10"/>
      <c r="AQ159" s="37" t="s">
        <v>34</v>
      </c>
      <c r="AR159" s="37">
        <v>2677</v>
      </c>
      <c r="AS159" s="37">
        <v>498.45</v>
      </c>
      <c r="AT159" s="37">
        <v>3.37</v>
      </c>
      <c r="AU159" s="10">
        <v>96.7</v>
      </c>
      <c r="AV159" s="10">
        <v>-42</v>
      </c>
      <c r="AW159" s="10">
        <v>42.5</v>
      </c>
      <c r="AX159" s="10">
        <v>44.1</v>
      </c>
      <c r="AY159" s="40">
        <f t="shared" si="86"/>
        <v>166239.7725738358</v>
      </c>
      <c r="AZ159" s="23">
        <f t="shared" si="87"/>
        <v>0.9717707325768653</v>
      </c>
      <c r="BA159" s="10" t="e">
        <f>#REF!*AI159*AH159*AJ159*AS159</f>
        <v>#REF!</v>
      </c>
      <c r="BB159" s="10" t="e">
        <f t="shared" si="95"/>
        <v>#REF!</v>
      </c>
      <c r="BC159" s="10" t="e">
        <f>(1-#REF!)*AH159*AI159*AJ159</f>
        <v>#REF!</v>
      </c>
      <c r="BD159" s="41">
        <f t="shared" si="96"/>
        <v>3.7800000000000002</v>
      </c>
      <c r="BE159" s="38">
        <v>3.6</v>
      </c>
      <c r="BF159" s="38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38">
        <v>425</v>
      </c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</row>
    <row r="160" spans="1:100" s="14" customFormat="1" x14ac:dyDescent="0.35">
      <c r="A160" s="10">
        <v>444</v>
      </c>
      <c r="B160" s="35">
        <v>29.1</v>
      </c>
      <c r="C160" s="36">
        <v>0.74209310000000006</v>
      </c>
      <c r="D160" s="35">
        <v>1.6</v>
      </c>
      <c r="E160" s="35">
        <v>7</v>
      </c>
      <c r="F160" s="35">
        <v>2.2000000000000002</v>
      </c>
      <c r="G160" s="35">
        <v>1.8</v>
      </c>
      <c r="H160" s="37">
        <v>0.60000000000000009</v>
      </c>
      <c r="I160" s="35">
        <v>326.8</v>
      </c>
      <c r="J160" s="35">
        <v>345.5</v>
      </c>
      <c r="K160" s="61">
        <v>15</v>
      </c>
      <c r="L160" s="61">
        <v>12</v>
      </c>
      <c r="M160" s="61">
        <v>4</v>
      </c>
      <c r="N160" s="61">
        <v>2.4000000000000004</v>
      </c>
      <c r="O160" s="62">
        <v>21</v>
      </c>
      <c r="P160" s="10">
        <v>2.4744619468926894</v>
      </c>
      <c r="Q160" s="10">
        <f t="shared" si="78"/>
        <v>-17.399999999999999</v>
      </c>
      <c r="R160" s="10">
        <f t="shared" si="79"/>
        <v>14.3</v>
      </c>
      <c r="S160" s="10">
        <v>5</v>
      </c>
      <c r="T160" s="10">
        <f t="shared" si="80"/>
        <v>2.4000000000000004</v>
      </c>
      <c r="U160" s="10">
        <f t="shared" si="81"/>
        <v>12</v>
      </c>
      <c r="V160" s="10">
        <f t="shared" si="82"/>
        <v>4</v>
      </c>
      <c r="W160" s="10">
        <f t="shared" si="83"/>
        <v>5.8000000000000007</v>
      </c>
      <c r="X160" s="10">
        <f t="shared" si="84"/>
        <v>-16.2</v>
      </c>
      <c r="Y160" s="10">
        <f t="shared" si="67"/>
        <v>26.3</v>
      </c>
      <c r="Z160" s="10">
        <f t="shared" si="68"/>
        <v>9</v>
      </c>
      <c r="AA160" s="36">
        <f t="shared" si="88"/>
        <v>54</v>
      </c>
      <c r="AB160" s="10">
        <v>1.570581</v>
      </c>
      <c r="AC160" s="10">
        <v>7.0674989999999998</v>
      </c>
      <c r="AD160" s="10">
        <v>2.276735</v>
      </c>
      <c r="AE160" s="10">
        <v>1.7364839999999999</v>
      </c>
      <c r="AF160" s="39">
        <f t="shared" si="89"/>
        <v>11</v>
      </c>
      <c r="AG160" s="1">
        <f t="shared" si="90"/>
        <v>6.8</v>
      </c>
      <c r="AH160" s="35">
        <f t="shared" si="91"/>
        <v>1.6</v>
      </c>
      <c r="AI160" s="35">
        <f t="shared" si="92"/>
        <v>7</v>
      </c>
      <c r="AJ160" s="35">
        <f t="shared" si="93"/>
        <v>2.2000000000000002</v>
      </c>
      <c r="AK160" s="35">
        <f t="shared" si="94"/>
        <v>1.8</v>
      </c>
      <c r="AL160" s="37">
        <f t="shared" si="85"/>
        <v>0.60000000000000009</v>
      </c>
      <c r="AM160" s="10">
        <v>53.70205</v>
      </c>
      <c r="AN160" s="10">
        <v>72.430930000000004</v>
      </c>
      <c r="AO160" s="10"/>
      <c r="AP160" s="10"/>
      <c r="AQ160" s="37" t="s">
        <v>35</v>
      </c>
      <c r="AR160" s="37"/>
      <c r="AS160" s="37"/>
      <c r="AT160" s="37"/>
      <c r="AU160" s="10">
        <v>96.7</v>
      </c>
      <c r="AV160" s="10">
        <v>-42</v>
      </c>
      <c r="AW160" s="10">
        <v>42.5</v>
      </c>
      <c r="AX160" s="10">
        <v>44.1</v>
      </c>
      <c r="AY160" s="40">
        <f t="shared" si="86"/>
        <v>218747.25607846197</v>
      </c>
      <c r="AZ160" s="23">
        <f t="shared" si="87"/>
        <v>0</v>
      </c>
      <c r="BA160" s="10" t="e">
        <f>#REF!*AI160*AH160*AJ160*AS160</f>
        <v>#REF!</v>
      </c>
      <c r="BB160" s="10" t="e">
        <f t="shared" si="95"/>
        <v>#REF!</v>
      </c>
      <c r="BC160" s="10" t="e">
        <f>(1-#REF!)*AH160*AI160*AJ160</f>
        <v>#REF!</v>
      </c>
      <c r="BD160" s="41">
        <f t="shared" si="96"/>
        <v>5.26</v>
      </c>
      <c r="BE160" s="38">
        <v>0</v>
      </c>
      <c r="BF160" s="38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38">
        <v>444</v>
      </c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</row>
    <row r="161" spans="1:100" s="14" customFormat="1" x14ac:dyDescent="0.35">
      <c r="A161" s="10">
        <v>140</v>
      </c>
      <c r="B161" s="35">
        <v>39.9</v>
      </c>
      <c r="C161" s="36">
        <v>0.50058010000000008</v>
      </c>
      <c r="D161" s="35">
        <v>2.8000000000000003</v>
      </c>
      <c r="E161" s="35">
        <v>4.2</v>
      </c>
      <c r="F161" s="35">
        <v>1.8</v>
      </c>
      <c r="G161" s="35">
        <v>0.60000000000000009</v>
      </c>
      <c r="H161" s="37">
        <v>0.8</v>
      </c>
      <c r="I161" s="35">
        <v>385.3</v>
      </c>
      <c r="J161" s="35">
        <v>312.5</v>
      </c>
      <c r="K161" s="61">
        <v>9</v>
      </c>
      <c r="L161" s="61">
        <v>14</v>
      </c>
      <c r="M161" s="61">
        <v>6</v>
      </c>
      <c r="N161" s="61">
        <v>0.4</v>
      </c>
      <c r="O161" s="62">
        <v>6</v>
      </c>
      <c r="P161" s="10">
        <v>0.48987142531831673</v>
      </c>
      <c r="Q161" s="10">
        <f t="shared" si="78"/>
        <v>-9.4</v>
      </c>
      <c r="R161" s="10">
        <f t="shared" si="79"/>
        <v>8.5</v>
      </c>
      <c r="S161" s="10">
        <v>5</v>
      </c>
      <c r="T161" s="10">
        <f t="shared" si="80"/>
        <v>0.4</v>
      </c>
      <c r="U161" s="10">
        <f t="shared" si="81"/>
        <v>14</v>
      </c>
      <c r="V161" s="10">
        <f t="shared" si="82"/>
        <v>6</v>
      </c>
      <c r="W161" s="10">
        <f t="shared" si="83"/>
        <v>1</v>
      </c>
      <c r="X161" s="10">
        <f t="shared" si="84"/>
        <v>-9.1999999999999993</v>
      </c>
      <c r="Y161" s="10">
        <f t="shared" si="67"/>
        <v>22.5</v>
      </c>
      <c r="Z161" s="10">
        <f t="shared" si="68"/>
        <v>11</v>
      </c>
      <c r="AA161" s="36">
        <f t="shared" si="88"/>
        <v>112</v>
      </c>
      <c r="AB161" s="10">
        <v>2.8690989999999998</v>
      </c>
      <c r="AC161" s="10">
        <v>4.2543920000000002</v>
      </c>
      <c r="AD161" s="10">
        <v>1.890809</v>
      </c>
      <c r="AE161" s="10">
        <v>0.62483889999999997</v>
      </c>
      <c r="AF161" s="39">
        <f t="shared" si="89"/>
        <v>12.4</v>
      </c>
      <c r="AG161" s="1">
        <f t="shared" si="90"/>
        <v>5.6</v>
      </c>
      <c r="AH161" s="35">
        <f t="shared" si="91"/>
        <v>2.8000000000000003</v>
      </c>
      <c r="AI161" s="35">
        <f t="shared" si="92"/>
        <v>4.2</v>
      </c>
      <c r="AJ161" s="35">
        <f t="shared" si="93"/>
        <v>1.8</v>
      </c>
      <c r="AK161" s="35">
        <f t="shared" si="94"/>
        <v>0.60000000000000009</v>
      </c>
      <c r="AL161" s="37">
        <f t="shared" si="85"/>
        <v>0.8</v>
      </c>
      <c r="AM161" s="10">
        <v>112.2373</v>
      </c>
      <c r="AN161" s="10">
        <v>39.438499999999998</v>
      </c>
      <c r="AO161" s="10"/>
      <c r="AP161" s="10"/>
      <c r="AQ161" s="37" t="s">
        <v>35</v>
      </c>
      <c r="AR161" s="37"/>
      <c r="AS161" s="37"/>
      <c r="AT161" s="37"/>
      <c r="AU161" s="10">
        <v>96.7</v>
      </c>
      <c r="AV161" s="10">
        <v>-42</v>
      </c>
      <c r="AW161" s="10">
        <v>42.5</v>
      </c>
      <c r="AX161" s="10">
        <v>44.1</v>
      </c>
      <c r="AY161" s="40">
        <f t="shared" si="86"/>
        <v>303898.590297441</v>
      </c>
      <c r="AZ161" s="23">
        <f t="shared" si="87"/>
        <v>0</v>
      </c>
      <c r="BA161" s="10" t="e">
        <f>#REF!*AI161*AH161*AJ161*AS161</f>
        <v>#REF!</v>
      </c>
      <c r="BB161" s="10" t="e">
        <f t="shared" si="95"/>
        <v>#REF!</v>
      </c>
      <c r="BC161" s="10" t="e">
        <f>(1-#REF!)*AH161*AI161*AJ161</f>
        <v>#REF!</v>
      </c>
      <c r="BD161" s="41">
        <f t="shared" si="96"/>
        <v>4.5</v>
      </c>
      <c r="BE161" s="38">
        <v>0</v>
      </c>
      <c r="BF161" s="38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38">
        <v>140</v>
      </c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</row>
    <row r="162" spans="1:100" s="14" customFormat="1" x14ac:dyDescent="0.35">
      <c r="A162" s="10">
        <v>209</v>
      </c>
      <c r="B162" s="35">
        <v>26</v>
      </c>
      <c r="C162" s="36">
        <v>0.20149930000000002</v>
      </c>
      <c r="D162" s="35">
        <v>1.4000000000000001</v>
      </c>
      <c r="E162" s="35">
        <v>2.2000000000000002</v>
      </c>
      <c r="F162" s="35">
        <v>2.2000000000000002</v>
      </c>
      <c r="G162" s="35">
        <v>0.8</v>
      </c>
      <c r="H162" s="37">
        <v>1.8</v>
      </c>
      <c r="I162" s="35">
        <v>390.1</v>
      </c>
      <c r="J162" s="35">
        <v>316.10000000000002</v>
      </c>
      <c r="K162" s="61">
        <v>14</v>
      </c>
      <c r="L162" s="61">
        <v>6</v>
      </c>
      <c r="M162" s="61">
        <v>17</v>
      </c>
      <c r="N162" s="61">
        <v>1.6</v>
      </c>
      <c r="O162" s="62">
        <v>14</v>
      </c>
      <c r="P162" s="10">
        <v>1.5675096784620544</v>
      </c>
      <c r="Q162" s="10">
        <f t="shared" ref="Q162:Q193" si="97">-K162-N162</f>
        <v>-15.6</v>
      </c>
      <c r="R162" s="10">
        <f t="shared" ref="R162:R193" si="98">14.5-L162/2+W162</f>
        <v>14.9</v>
      </c>
      <c r="S162" s="10">
        <v>5</v>
      </c>
      <c r="T162" s="10">
        <f t="shared" ref="T162:T193" si="99">N162</f>
        <v>1.6</v>
      </c>
      <c r="U162" s="10">
        <f t="shared" ref="U162:U193" si="100">L162</f>
        <v>6</v>
      </c>
      <c r="V162" s="10">
        <f t="shared" ref="V162:V193" si="101">M162</f>
        <v>17</v>
      </c>
      <c r="W162" s="10">
        <f t="shared" ref="W162:W193" si="102">MROUND(K162*TAN(RADIANS(O162)),0.2)</f>
        <v>3.4000000000000004</v>
      </c>
      <c r="X162" s="10">
        <f t="shared" ref="X162:X193" si="103">(Q162-K162)/2</f>
        <v>-14.8</v>
      </c>
      <c r="Y162" s="10">
        <f t="shared" si="67"/>
        <v>20.9</v>
      </c>
      <c r="Z162" s="10">
        <f t="shared" si="68"/>
        <v>22</v>
      </c>
      <c r="AA162" s="36">
        <f t="shared" si="88"/>
        <v>117</v>
      </c>
      <c r="AB162" s="10">
        <v>1.3923779999999999</v>
      </c>
      <c r="AC162" s="10">
        <v>2.219271</v>
      </c>
      <c r="AD162" s="10">
        <v>2.2087240000000001</v>
      </c>
      <c r="AE162" s="10">
        <v>0.76516379999999995</v>
      </c>
      <c r="AF162" s="39">
        <f t="shared" si="89"/>
        <v>13.4</v>
      </c>
      <c r="AG162" s="1">
        <f t="shared" si="90"/>
        <v>5.8</v>
      </c>
      <c r="AH162" s="35">
        <f t="shared" si="91"/>
        <v>1.4000000000000001</v>
      </c>
      <c r="AI162" s="35">
        <f t="shared" si="92"/>
        <v>2.2000000000000002</v>
      </c>
      <c r="AJ162" s="35">
        <f t="shared" si="93"/>
        <v>2.2000000000000002</v>
      </c>
      <c r="AK162" s="35">
        <f t="shared" si="94"/>
        <v>0.8</v>
      </c>
      <c r="AL162" s="37">
        <f t="shared" ref="AL162:AL193" si="104">IF(BE162&gt;0,CEILING((1-C162)*AJ162,0.2),IF(MROUND((1-C162)*AJ162,0.2)&lt;0.2,MROUND((1-C162)*AJ162,0.2)+0.2, MROUND((1-C162)*AJ162,0.2)))</f>
        <v>1.8</v>
      </c>
      <c r="AM162" s="10">
        <v>117.0155</v>
      </c>
      <c r="AN162" s="10">
        <v>43.078049999999998</v>
      </c>
      <c r="AO162" s="10"/>
      <c r="AP162" s="10"/>
      <c r="AQ162" s="37" t="s">
        <v>35</v>
      </c>
      <c r="AR162" s="37"/>
      <c r="AS162" s="37"/>
      <c r="AT162" s="37"/>
      <c r="AU162" s="10">
        <v>96.7</v>
      </c>
      <c r="AV162" s="10">
        <v>-42</v>
      </c>
      <c r="AW162" s="10">
        <v>42.5</v>
      </c>
      <c r="AX162" s="10">
        <v>44.1</v>
      </c>
      <c r="AY162" s="40">
        <f t="shared" ref="AY162:AY193" si="105">((1.092*8.3144*(AV162+273)*(LN(AW162)-1.013)/(0.93-(AV162+273)/(AU162+273)))*((AU162-AN162)/(AU162-AV162))^0.383)*1000/AX162</f>
        <v>296350.37468507735</v>
      </c>
      <c r="AZ162" s="23">
        <f t="shared" ref="AZ162:AZ193" si="106">1-EXP(-2.63*(AR162/AY162)*(AU162-AV162)*(1-((AU162-AN162)/(AU162-AV162))^0.38))</f>
        <v>0</v>
      </c>
      <c r="BA162" s="10" t="e">
        <f>#REF!*AI162*AH162*AJ162*AS162</f>
        <v>#REF!</v>
      </c>
      <c r="BB162" s="10" t="e">
        <f t="shared" si="95"/>
        <v>#REF!</v>
      </c>
      <c r="BC162" s="10" t="e">
        <f>(1-#REF!)*AH162*AI162*AJ162</f>
        <v>#REF!</v>
      </c>
      <c r="BD162" s="41">
        <f t="shared" si="96"/>
        <v>4.1800000000000006</v>
      </c>
      <c r="BE162" s="38">
        <v>0</v>
      </c>
      <c r="BF162" s="38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38">
        <v>209</v>
      </c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</row>
    <row r="163" spans="1:100" s="14" customFormat="1" x14ac:dyDescent="0.35">
      <c r="A163" s="10">
        <v>244</v>
      </c>
      <c r="B163" s="35">
        <v>34.6</v>
      </c>
      <c r="C163" s="36">
        <v>0.56606040000000002</v>
      </c>
      <c r="D163" s="35">
        <v>1.6</v>
      </c>
      <c r="E163" s="35">
        <v>2.8000000000000003</v>
      </c>
      <c r="F163" s="35">
        <v>2.6</v>
      </c>
      <c r="G163" s="35">
        <v>0.8</v>
      </c>
      <c r="H163" s="37">
        <v>1.2000000000000002</v>
      </c>
      <c r="I163" s="35">
        <v>431.70000000000005</v>
      </c>
      <c r="J163" s="35">
        <v>332.5</v>
      </c>
      <c r="K163" s="61">
        <v>17</v>
      </c>
      <c r="L163" s="61">
        <v>4</v>
      </c>
      <c r="M163" s="61">
        <v>16</v>
      </c>
      <c r="N163" s="61">
        <v>2.2000000000000002</v>
      </c>
      <c r="O163" s="62">
        <v>13</v>
      </c>
      <c r="P163" s="10">
        <v>2.1681089978598473</v>
      </c>
      <c r="Q163" s="10">
        <f t="shared" si="97"/>
        <v>-19.2</v>
      </c>
      <c r="R163" s="10">
        <f t="shared" si="98"/>
        <v>16.5</v>
      </c>
      <c r="S163" s="10">
        <v>5</v>
      </c>
      <c r="T163" s="10">
        <f t="shared" si="99"/>
        <v>2.2000000000000002</v>
      </c>
      <c r="U163" s="10">
        <f t="shared" si="100"/>
        <v>4</v>
      </c>
      <c r="V163" s="10">
        <f t="shared" si="101"/>
        <v>16</v>
      </c>
      <c r="W163" s="10">
        <f t="shared" si="102"/>
        <v>4</v>
      </c>
      <c r="X163" s="10">
        <f t="shared" si="103"/>
        <v>-18.100000000000001</v>
      </c>
      <c r="Y163" s="10">
        <f t="shared" si="67"/>
        <v>20.5</v>
      </c>
      <c r="Z163" s="10">
        <f t="shared" si="68"/>
        <v>21</v>
      </c>
      <c r="AA163" s="36">
        <f t="shared" si="88"/>
        <v>159</v>
      </c>
      <c r="AB163" s="10">
        <v>1.5160940000000001</v>
      </c>
      <c r="AC163" s="10">
        <v>2.7396150000000001</v>
      </c>
      <c r="AD163" s="10">
        <v>2.6558220000000001</v>
      </c>
      <c r="AE163" s="10">
        <v>0.7405948</v>
      </c>
      <c r="AF163" s="39">
        <f t="shared" si="89"/>
        <v>13.1</v>
      </c>
      <c r="AG163" s="1">
        <f t="shared" si="90"/>
        <v>5.8</v>
      </c>
      <c r="AH163" s="35">
        <f t="shared" si="91"/>
        <v>1.6</v>
      </c>
      <c r="AI163" s="35">
        <f t="shared" si="92"/>
        <v>2.8000000000000003</v>
      </c>
      <c r="AJ163" s="35">
        <f t="shared" si="93"/>
        <v>2.6</v>
      </c>
      <c r="AK163" s="35">
        <f t="shared" si="94"/>
        <v>0.8</v>
      </c>
      <c r="AL163" s="37">
        <f t="shared" si="104"/>
        <v>1.2000000000000002</v>
      </c>
      <c r="AM163" s="10">
        <v>158.64340000000001</v>
      </c>
      <c r="AN163" s="10">
        <v>59.432679999999998</v>
      </c>
      <c r="AO163" s="10"/>
      <c r="AP163" s="10"/>
      <c r="AQ163" s="37" t="s">
        <v>35</v>
      </c>
      <c r="AR163" s="37"/>
      <c r="AS163" s="37"/>
      <c r="AT163" s="37"/>
      <c r="AU163" s="10">
        <v>96.7</v>
      </c>
      <c r="AV163" s="10">
        <v>-42</v>
      </c>
      <c r="AW163" s="10">
        <v>42.5</v>
      </c>
      <c r="AX163" s="10">
        <v>44.1</v>
      </c>
      <c r="AY163" s="40">
        <f t="shared" si="105"/>
        <v>257801.80267407643</v>
      </c>
      <c r="AZ163" s="23">
        <f t="shared" si="106"/>
        <v>0</v>
      </c>
      <c r="BA163" s="10" t="e">
        <f>#REF!*AI163*AH163*AJ163*AS163</f>
        <v>#REF!</v>
      </c>
      <c r="BB163" s="10" t="e">
        <f t="shared" si="95"/>
        <v>#REF!</v>
      </c>
      <c r="BC163" s="10" t="e">
        <f>(1-#REF!)*AH163*AI163*AJ163</f>
        <v>#REF!</v>
      </c>
      <c r="BD163" s="41">
        <f t="shared" si="96"/>
        <v>4.0999999999999996</v>
      </c>
      <c r="BE163" s="38">
        <v>0</v>
      </c>
      <c r="BF163" s="38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38">
        <v>244</v>
      </c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</row>
    <row r="164" spans="1:100" s="14" customFormat="1" x14ac:dyDescent="0.35">
      <c r="A164" s="10">
        <v>76</v>
      </c>
      <c r="B164" s="35">
        <v>42</v>
      </c>
      <c r="C164" s="36">
        <v>0.6365229</v>
      </c>
      <c r="D164" s="35">
        <v>2.8000000000000003</v>
      </c>
      <c r="E164" s="35">
        <v>6.2</v>
      </c>
      <c r="F164" s="35">
        <v>1.8</v>
      </c>
      <c r="G164" s="35">
        <v>0.2</v>
      </c>
      <c r="H164" s="37">
        <v>0.60000000000000009</v>
      </c>
      <c r="I164" s="35">
        <v>364.6</v>
      </c>
      <c r="J164" s="35">
        <v>368.20000000000005</v>
      </c>
      <c r="K164" s="61">
        <v>7</v>
      </c>
      <c r="L164" s="61">
        <v>15</v>
      </c>
      <c r="M164" s="61">
        <v>6</v>
      </c>
      <c r="N164" s="61">
        <v>3</v>
      </c>
      <c r="O164" s="62">
        <v>10</v>
      </c>
      <c r="P164" s="10">
        <v>2.9865742901956689</v>
      </c>
      <c r="Q164" s="10">
        <f t="shared" si="97"/>
        <v>-10</v>
      </c>
      <c r="R164" s="10">
        <f t="shared" si="98"/>
        <v>8.1999999999999993</v>
      </c>
      <c r="S164" s="10">
        <v>5</v>
      </c>
      <c r="T164" s="10">
        <f t="shared" si="99"/>
        <v>3</v>
      </c>
      <c r="U164" s="10">
        <f t="shared" si="100"/>
        <v>15</v>
      </c>
      <c r="V164" s="10">
        <f t="shared" si="101"/>
        <v>6</v>
      </c>
      <c r="W164" s="10">
        <f t="shared" si="102"/>
        <v>1.2000000000000002</v>
      </c>
      <c r="X164" s="10">
        <f t="shared" si="103"/>
        <v>-8.5</v>
      </c>
      <c r="Y164" s="10">
        <f t="shared" si="67"/>
        <v>23.2</v>
      </c>
      <c r="Z164" s="10">
        <f t="shared" si="68"/>
        <v>11</v>
      </c>
      <c r="AA164" s="36">
        <f t="shared" si="88"/>
        <v>92</v>
      </c>
      <c r="AB164" s="10">
        <v>2.8741449999999999</v>
      </c>
      <c r="AC164" s="10">
        <v>6.2243630000000003</v>
      </c>
      <c r="AD164" s="10">
        <v>1.715954</v>
      </c>
      <c r="AE164" s="10">
        <v>0.21885679999999999</v>
      </c>
      <c r="AF164" s="39">
        <f t="shared" si="89"/>
        <v>11.4</v>
      </c>
      <c r="AG164" s="1">
        <f t="shared" si="90"/>
        <v>5.2</v>
      </c>
      <c r="AH164" s="35">
        <f t="shared" si="91"/>
        <v>2.8000000000000003</v>
      </c>
      <c r="AI164" s="35">
        <f t="shared" si="92"/>
        <v>6.2</v>
      </c>
      <c r="AJ164" s="35">
        <f t="shared" si="93"/>
        <v>1.8</v>
      </c>
      <c r="AK164" s="35">
        <f t="shared" si="94"/>
        <v>0.2</v>
      </c>
      <c r="AL164" s="37">
        <f t="shared" si="104"/>
        <v>0.60000000000000009</v>
      </c>
      <c r="AM164" s="10">
        <v>91.54016</v>
      </c>
      <c r="AN164" s="10">
        <v>95.197620000000001</v>
      </c>
      <c r="AO164" s="10"/>
      <c r="AP164" s="10"/>
      <c r="AQ164" s="37" t="s">
        <v>35</v>
      </c>
      <c r="AR164" s="37"/>
      <c r="AS164" s="37"/>
      <c r="AT164" s="37"/>
      <c r="AU164" s="10">
        <v>96.7</v>
      </c>
      <c r="AV164" s="10">
        <v>-42</v>
      </c>
      <c r="AW164" s="10">
        <v>42.5</v>
      </c>
      <c r="AX164" s="10">
        <v>44.1</v>
      </c>
      <c r="AY164" s="40">
        <f t="shared" si="105"/>
        <v>75365.732495944481</v>
      </c>
      <c r="AZ164" s="23">
        <f t="shared" si="106"/>
        <v>0</v>
      </c>
      <c r="BA164" s="10" t="e">
        <f>#REF!*AI164*AH164*AJ164*AS164</f>
        <v>#REF!</v>
      </c>
      <c r="BB164" s="10" t="e">
        <f t="shared" si="95"/>
        <v>#REF!</v>
      </c>
      <c r="BC164" s="10" t="e">
        <f>(1-#REF!)*AH164*AI164*AJ164</f>
        <v>#REF!</v>
      </c>
      <c r="BD164" s="41">
        <f t="shared" si="96"/>
        <v>4.6400000000000006</v>
      </c>
      <c r="BE164" s="38">
        <v>0</v>
      </c>
      <c r="BF164" s="38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38">
        <v>76</v>
      </c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</row>
    <row r="165" spans="1:100" s="14" customFormat="1" x14ac:dyDescent="0.35">
      <c r="A165" s="10">
        <v>108</v>
      </c>
      <c r="B165" s="35">
        <v>33</v>
      </c>
      <c r="C165" s="36">
        <v>0.56907799999999997</v>
      </c>
      <c r="D165" s="35">
        <v>2.4000000000000004</v>
      </c>
      <c r="E165" s="35">
        <v>5</v>
      </c>
      <c r="F165" s="35">
        <v>1.8</v>
      </c>
      <c r="G165" s="35">
        <v>0.2</v>
      </c>
      <c r="H165" s="37">
        <v>0.8</v>
      </c>
      <c r="I165" s="35">
        <v>387</v>
      </c>
      <c r="J165" s="35">
        <v>323.8</v>
      </c>
      <c r="K165" s="61">
        <v>10</v>
      </c>
      <c r="L165" s="61">
        <v>7</v>
      </c>
      <c r="M165" s="61">
        <v>5</v>
      </c>
      <c r="N165" s="61">
        <v>2.8000000000000003</v>
      </c>
      <c r="O165" s="62">
        <v>3</v>
      </c>
      <c r="P165" s="10">
        <v>2.7432627374810461</v>
      </c>
      <c r="Q165" s="10">
        <f t="shared" si="97"/>
        <v>-12.8</v>
      </c>
      <c r="R165" s="10">
        <f t="shared" si="98"/>
        <v>11.6</v>
      </c>
      <c r="S165" s="10">
        <v>5</v>
      </c>
      <c r="T165" s="10">
        <f t="shared" si="99"/>
        <v>2.8000000000000003</v>
      </c>
      <c r="U165" s="10">
        <f t="shared" si="100"/>
        <v>7</v>
      </c>
      <c r="V165" s="10">
        <f t="shared" si="101"/>
        <v>5</v>
      </c>
      <c r="W165" s="10">
        <f t="shared" si="102"/>
        <v>0.60000000000000009</v>
      </c>
      <c r="X165" s="10">
        <f t="shared" si="103"/>
        <v>-11.4</v>
      </c>
      <c r="Y165" s="10">
        <f t="shared" si="67"/>
        <v>18.600000000000001</v>
      </c>
      <c r="Z165" s="10">
        <f t="shared" si="68"/>
        <v>10</v>
      </c>
      <c r="AA165" s="36">
        <f t="shared" si="88"/>
        <v>114</v>
      </c>
      <c r="AB165" s="10">
        <v>2.405262</v>
      </c>
      <c r="AC165" s="10">
        <v>4.9435890000000002</v>
      </c>
      <c r="AD165" s="10">
        <v>1.7160029999999999</v>
      </c>
      <c r="AE165" s="10">
        <v>0.29105449999999999</v>
      </c>
      <c r="AF165" s="39">
        <f t="shared" si="89"/>
        <v>12</v>
      </c>
      <c r="AG165" s="1">
        <f t="shared" si="90"/>
        <v>5.2</v>
      </c>
      <c r="AH165" s="35">
        <f t="shared" si="91"/>
        <v>2.4000000000000004</v>
      </c>
      <c r="AI165" s="35">
        <f t="shared" si="92"/>
        <v>5</v>
      </c>
      <c r="AJ165" s="35">
        <f t="shared" si="93"/>
        <v>1.8</v>
      </c>
      <c r="AK165" s="35">
        <f t="shared" si="94"/>
        <v>0.2</v>
      </c>
      <c r="AL165" s="37">
        <f t="shared" si="104"/>
        <v>0.8</v>
      </c>
      <c r="AM165" s="10">
        <v>113.90770000000001</v>
      </c>
      <c r="AN165" s="10">
        <v>50.753729999999997</v>
      </c>
      <c r="AO165" s="10"/>
      <c r="AP165" s="10"/>
      <c r="AQ165" s="37" t="s">
        <v>35</v>
      </c>
      <c r="AR165" s="37"/>
      <c r="AS165" s="37"/>
      <c r="AT165" s="37"/>
      <c r="AU165" s="10">
        <v>96.7</v>
      </c>
      <c r="AV165" s="10">
        <v>-42</v>
      </c>
      <c r="AW165" s="10">
        <v>42.5</v>
      </c>
      <c r="AX165" s="10">
        <v>44.1</v>
      </c>
      <c r="AY165" s="40">
        <f t="shared" si="105"/>
        <v>279324.55354969029</v>
      </c>
      <c r="AZ165" s="23">
        <f t="shared" si="106"/>
        <v>0</v>
      </c>
      <c r="BA165" s="10" t="e">
        <f>#REF!*AI165*AH165*AJ165*AS165</f>
        <v>#REF!</v>
      </c>
      <c r="BB165" s="10" t="e">
        <f t="shared" si="95"/>
        <v>#REF!</v>
      </c>
      <c r="BC165" s="10" t="e">
        <f>(1-#REF!)*AH165*AI165*AJ165</f>
        <v>#REF!</v>
      </c>
      <c r="BD165" s="41">
        <f t="shared" si="96"/>
        <v>3.72</v>
      </c>
      <c r="BE165" s="38">
        <v>0</v>
      </c>
      <c r="BF165" s="38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38">
        <v>108</v>
      </c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</row>
    <row r="166" spans="1:100" s="14" customFormat="1" x14ac:dyDescent="0.35">
      <c r="A166" s="10">
        <v>286</v>
      </c>
      <c r="B166" s="35">
        <v>12.1</v>
      </c>
      <c r="C166" s="36">
        <v>0.53924230000000006</v>
      </c>
      <c r="D166" s="35">
        <v>2.4000000000000004</v>
      </c>
      <c r="E166" s="35">
        <v>8.6</v>
      </c>
      <c r="F166" s="35">
        <v>2.6</v>
      </c>
      <c r="G166" s="35">
        <v>0.8</v>
      </c>
      <c r="H166" s="37">
        <v>1.2000000000000002</v>
      </c>
      <c r="I166" s="35">
        <v>383</v>
      </c>
      <c r="J166" s="35">
        <v>283.10000000000002</v>
      </c>
      <c r="K166" s="61">
        <v>14</v>
      </c>
      <c r="L166" s="61">
        <v>6</v>
      </c>
      <c r="M166" s="61">
        <v>18</v>
      </c>
      <c r="N166" s="61">
        <v>2.8000000000000003</v>
      </c>
      <c r="O166" s="62">
        <v>22</v>
      </c>
      <c r="P166" s="10">
        <v>2.8776923758783575</v>
      </c>
      <c r="Q166" s="10">
        <f t="shared" si="97"/>
        <v>-16.8</v>
      </c>
      <c r="R166" s="10">
        <f t="shared" si="98"/>
        <v>17.100000000000001</v>
      </c>
      <c r="S166" s="10">
        <v>5</v>
      </c>
      <c r="T166" s="10">
        <f t="shared" si="99"/>
        <v>2.8000000000000003</v>
      </c>
      <c r="U166" s="10">
        <f t="shared" si="100"/>
        <v>6</v>
      </c>
      <c r="V166" s="10">
        <f t="shared" si="101"/>
        <v>18</v>
      </c>
      <c r="W166" s="10">
        <f t="shared" si="102"/>
        <v>5.6000000000000005</v>
      </c>
      <c r="X166" s="10">
        <f t="shared" si="103"/>
        <v>-15.4</v>
      </c>
      <c r="Y166" s="10">
        <f t="shared" ref="Y166:Y201" si="107">R166+U166</f>
        <v>23.1</v>
      </c>
      <c r="Z166" s="10">
        <f t="shared" ref="Z166:Z201" si="108">S166+V166</f>
        <v>23</v>
      </c>
      <c r="AA166" s="36">
        <f t="shared" ref="AA166:AA201" si="109">MROUND(AM166,1)</f>
        <v>110</v>
      </c>
      <c r="AB166" s="10">
        <v>2.405348</v>
      </c>
      <c r="AC166" s="10">
        <v>8.6094369999999998</v>
      </c>
      <c r="AD166" s="10">
        <v>2.6045929999999999</v>
      </c>
      <c r="AE166" s="10">
        <v>0.87380290000000005</v>
      </c>
      <c r="AF166" s="39">
        <f t="shared" ref="AF166:AF201" si="110">14.5-AI166/2</f>
        <v>10.199999999999999</v>
      </c>
      <c r="AG166" s="1">
        <f t="shared" ref="AG166:AG201" si="111">MROUND(AE166,0.2)+5</f>
        <v>5.8</v>
      </c>
      <c r="AH166" s="35">
        <f t="shared" ref="AH166:AH201" si="112">MROUND(AB166,0.2)</f>
        <v>2.4000000000000004</v>
      </c>
      <c r="AI166" s="35">
        <f t="shared" ref="AI166:AI201" si="113">MROUND(AC166,0.2)</f>
        <v>8.6</v>
      </c>
      <c r="AJ166" s="35">
        <f t="shared" ref="AJ166:AJ201" si="114">MROUND(AD166,0.2)</f>
        <v>2.6</v>
      </c>
      <c r="AK166" s="35">
        <f t="shared" ref="AK166:AK201" si="115">MROUND(AE166,0.2)</f>
        <v>0.8</v>
      </c>
      <c r="AL166" s="37">
        <f t="shared" si="104"/>
        <v>1.2000000000000002</v>
      </c>
      <c r="AM166" s="10">
        <v>109.979</v>
      </c>
      <c r="AN166" s="10">
        <v>10.03032</v>
      </c>
      <c r="AO166" s="10"/>
      <c r="AP166" s="10"/>
      <c r="AQ166" s="37" t="s">
        <v>35</v>
      </c>
      <c r="AR166" s="37"/>
      <c r="AS166" s="37"/>
      <c r="AT166" s="37"/>
      <c r="AU166" s="10">
        <v>96.7</v>
      </c>
      <c r="AV166" s="10">
        <v>-42</v>
      </c>
      <c r="AW166" s="10">
        <v>42.5</v>
      </c>
      <c r="AX166" s="10">
        <v>44.1</v>
      </c>
      <c r="AY166" s="40">
        <f t="shared" si="105"/>
        <v>356180.71265903296</v>
      </c>
      <c r="AZ166" s="23">
        <f t="shared" si="106"/>
        <v>0</v>
      </c>
      <c r="BA166" s="10" t="e">
        <f>#REF!*AI166*AH166*AJ166*AS166</f>
        <v>#REF!</v>
      </c>
      <c r="BB166" s="10" t="e">
        <f t="shared" ref="BB166:BB197" si="116">0.07*BA166*AZ166/AT166</f>
        <v>#REF!</v>
      </c>
      <c r="BC166" s="10" t="e">
        <f>(1-#REF!)*AH166*AI166*AJ166</f>
        <v>#REF!</v>
      </c>
      <c r="BD166" s="41">
        <f t="shared" ref="BD166:BD201" si="117">MROUND(Y166,0.1)/5</f>
        <v>4.62</v>
      </c>
      <c r="BE166" s="38">
        <v>0</v>
      </c>
      <c r="BF166" s="38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38">
        <v>286</v>
      </c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</row>
    <row r="167" spans="1:100" s="14" customFormat="1" x14ac:dyDescent="0.35">
      <c r="A167" s="10">
        <v>469</v>
      </c>
      <c r="B167" s="35">
        <v>16.400000000000002</v>
      </c>
      <c r="C167" s="36">
        <v>0.53985249999999996</v>
      </c>
      <c r="D167" s="35">
        <v>1.4000000000000001</v>
      </c>
      <c r="E167" s="35">
        <v>6.8000000000000007</v>
      </c>
      <c r="F167" s="35">
        <v>1.4000000000000001</v>
      </c>
      <c r="G167" s="35">
        <v>0.60000000000000009</v>
      </c>
      <c r="H167" s="37">
        <v>0.8</v>
      </c>
      <c r="I167" s="35">
        <v>327.90000000000003</v>
      </c>
      <c r="J167" s="35">
        <v>341.40000000000003</v>
      </c>
      <c r="K167" s="61">
        <v>13</v>
      </c>
      <c r="L167" s="61">
        <v>7</v>
      </c>
      <c r="M167" s="61">
        <v>4</v>
      </c>
      <c r="N167" s="61">
        <v>0.8</v>
      </c>
      <c r="O167" s="62">
        <v>5</v>
      </c>
      <c r="P167" s="10">
        <v>0.77189521890869828</v>
      </c>
      <c r="Q167" s="10">
        <f t="shared" si="97"/>
        <v>-13.8</v>
      </c>
      <c r="R167" s="10">
        <f t="shared" si="98"/>
        <v>12.2</v>
      </c>
      <c r="S167" s="10">
        <v>5</v>
      </c>
      <c r="T167" s="10">
        <f t="shared" si="99"/>
        <v>0.8</v>
      </c>
      <c r="U167" s="10">
        <f t="shared" si="100"/>
        <v>7</v>
      </c>
      <c r="V167" s="10">
        <f t="shared" si="101"/>
        <v>4</v>
      </c>
      <c r="W167" s="10">
        <f t="shared" si="102"/>
        <v>1.2000000000000002</v>
      </c>
      <c r="X167" s="10">
        <f t="shared" si="103"/>
        <v>-13.4</v>
      </c>
      <c r="Y167" s="10">
        <f t="shared" si="107"/>
        <v>19.2</v>
      </c>
      <c r="Z167" s="10">
        <f t="shared" si="108"/>
        <v>9</v>
      </c>
      <c r="AA167" s="36">
        <f t="shared" si="109"/>
        <v>55</v>
      </c>
      <c r="AB167" s="10">
        <v>1.340049</v>
      </c>
      <c r="AC167" s="10">
        <v>6.7278039999999999</v>
      </c>
      <c r="AD167" s="10">
        <v>1.3910670000000001</v>
      </c>
      <c r="AE167" s="10">
        <v>0.52072799999999997</v>
      </c>
      <c r="AF167" s="39">
        <f t="shared" si="110"/>
        <v>11.1</v>
      </c>
      <c r="AG167" s="1">
        <f t="shared" si="111"/>
        <v>5.6</v>
      </c>
      <c r="AH167" s="35">
        <f t="shared" si="112"/>
        <v>1.4000000000000001</v>
      </c>
      <c r="AI167" s="35">
        <f t="shared" si="113"/>
        <v>6.8000000000000007</v>
      </c>
      <c r="AJ167" s="35">
        <f t="shared" si="114"/>
        <v>1.4000000000000001</v>
      </c>
      <c r="AK167" s="35">
        <f t="shared" si="115"/>
        <v>0.60000000000000009</v>
      </c>
      <c r="AL167" s="37">
        <f t="shared" si="104"/>
        <v>0.8</v>
      </c>
      <c r="AM167" s="10">
        <v>54.887889999999999</v>
      </c>
      <c r="AN167" s="10">
        <v>68.318799999999996</v>
      </c>
      <c r="AO167" s="10"/>
      <c r="AP167" s="10"/>
      <c r="AQ167" s="37" t="s">
        <v>34</v>
      </c>
      <c r="AR167" s="37">
        <v>3049.6</v>
      </c>
      <c r="AS167" s="37">
        <v>452.74</v>
      </c>
      <c r="AT167" s="37">
        <v>7.34</v>
      </c>
      <c r="AU167" s="10">
        <v>96.7</v>
      </c>
      <c r="AV167" s="10">
        <v>-42</v>
      </c>
      <c r="AW167" s="10">
        <v>42.5</v>
      </c>
      <c r="AX167" s="10">
        <v>44.1</v>
      </c>
      <c r="AY167" s="40">
        <f t="shared" si="105"/>
        <v>232261.93635945339</v>
      </c>
      <c r="AZ167" s="23">
        <f t="shared" si="106"/>
        <v>0.88566471677542336</v>
      </c>
      <c r="BA167" s="10" t="e">
        <f>#REF!*AI167*AH167*AJ167*AS167</f>
        <v>#REF!</v>
      </c>
      <c r="BB167" s="10" t="e">
        <f t="shared" si="116"/>
        <v>#REF!</v>
      </c>
      <c r="BC167" s="10" t="e">
        <f>(1-#REF!)*AH167*AI167*AJ167</f>
        <v>#REF!</v>
      </c>
      <c r="BD167" s="41">
        <f t="shared" si="117"/>
        <v>3.8400000000000007</v>
      </c>
      <c r="BE167" s="38">
        <v>8.1999999999999993</v>
      </c>
      <c r="BF167" s="38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38">
        <v>469</v>
      </c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</row>
    <row r="168" spans="1:100" s="14" customFormat="1" x14ac:dyDescent="0.35">
      <c r="A168" s="10">
        <v>238</v>
      </c>
      <c r="B168" s="35">
        <v>37.300000000000004</v>
      </c>
      <c r="C168" s="36">
        <v>0.6429895000000001</v>
      </c>
      <c r="D168" s="35">
        <v>0.4</v>
      </c>
      <c r="E168" s="35">
        <v>7.6000000000000005</v>
      </c>
      <c r="F168" s="35">
        <v>2</v>
      </c>
      <c r="G168" s="35">
        <v>1.6</v>
      </c>
      <c r="H168" s="37">
        <v>0.8</v>
      </c>
      <c r="I168" s="35">
        <v>306</v>
      </c>
      <c r="J168" s="35">
        <v>347</v>
      </c>
      <c r="K168" s="61">
        <v>15</v>
      </c>
      <c r="L168" s="61">
        <v>11</v>
      </c>
      <c r="M168" s="61">
        <v>18</v>
      </c>
      <c r="N168" s="61">
        <v>1.6</v>
      </c>
      <c r="O168" s="62">
        <v>15</v>
      </c>
      <c r="P168" s="10">
        <v>1.6049371125187228</v>
      </c>
      <c r="Q168" s="10">
        <f t="shared" si="97"/>
        <v>-16.600000000000001</v>
      </c>
      <c r="R168" s="10">
        <f t="shared" si="98"/>
        <v>13</v>
      </c>
      <c r="S168" s="10">
        <v>5</v>
      </c>
      <c r="T168" s="10">
        <f t="shared" si="99"/>
        <v>1.6</v>
      </c>
      <c r="U168" s="10">
        <f t="shared" si="100"/>
        <v>11</v>
      </c>
      <c r="V168" s="10">
        <f t="shared" si="101"/>
        <v>18</v>
      </c>
      <c r="W168" s="10">
        <f t="shared" si="102"/>
        <v>4</v>
      </c>
      <c r="X168" s="10">
        <f t="shared" si="103"/>
        <v>-15.8</v>
      </c>
      <c r="Y168" s="10">
        <f t="shared" si="107"/>
        <v>24</v>
      </c>
      <c r="Z168" s="10">
        <f t="shared" si="108"/>
        <v>23</v>
      </c>
      <c r="AA168" s="36">
        <f t="shared" si="109"/>
        <v>33</v>
      </c>
      <c r="AB168" s="10">
        <v>0.43328260000000002</v>
      </c>
      <c r="AC168" s="10">
        <v>7.5479669999999999</v>
      </c>
      <c r="AD168" s="10">
        <v>2.0196040000000002</v>
      </c>
      <c r="AE168" s="10">
        <v>1.6120319999999999</v>
      </c>
      <c r="AF168" s="39">
        <f t="shared" si="110"/>
        <v>10.7</v>
      </c>
      <c r="AG168" s="1">
        <f t="shared" si="111"/>
        <v>6.6</v>
      </c>
      <c r="AH168" s="35">
        <f t="shared" si="112"/>
        <v>0.4</v>
      </c>
      <c r="AI168" s="35">
        <f t="shared" si="113"/>
        <v>7.6000000000000005</v>
      </c>
      <c r="AJ168" s="35">
        <f t="shared" si="114"/>
        <v>2</v>
      </c>
      <c r="AK168" s="35">
        <f t="shared" si="115"/>
        <v>1.6</v>
      </c>
      <c r="AL168" s="37">
        <f t="shared" si="104"/>
        <v>0.8</v>
      </c>
      <c r="AM168" s="10">
        <v>32.935470000000002</v>
      </c>
      <c r="AN168" s="10">
        <v>73.901910000000001</v>
      </c>
      <c r="AO168" s="10"/>
      <c r="AP168" s="10"/>
      <c r="AQ168" s="37" t="s">
        <v>35</v>
      </c>
      <c r="AR168" s="37"/>
      <c r="AS168" s="37"/>
      <c r="AT168" s="37"/>
      <c r="AU168" s="10">
        <v>96.7</v>
      </c>
      <c r="AV168" s="10">
        <v>-42</v>
      </c>
      <c r="AW168" s="10">
        <v>42.5</v>
      </c>
      <c r="AX168" s="10">
        <v>44.1</v>
      </c>
      <c r="AY168" s="40">
        <f t="shared" si="105"/>
        <v>213571.04625600384</v>
      </c>
      <c r="AZ168" s="23">
        <f t="shared" si="106"/>
        <v>0</v>
      </c>
      <c r="BA168" s="10" t="e">
        <f>#REF!*AI168*AH168*AJ168*AS168</f>
        <v>#REF!</v>
      </c>
      <c r="BB168" s="10" t="e">
        <f t="shared" si="116"/>
        <v>#REF!</v>
      </c>
      <c r="BC168" s="10" t="e">
        <f>(1-#REF!)*AH168*AI168*AJ168</f>
        <v>#REF!</v>
      </c>
      <c r="BD168" s="41">
        <f t="shared" si="117"/>
        <v>4.8</v>
      </c>
      <c r="BE168" s="38">
        <v>0</v>
      </c>
      <c r="BF168" s="38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38">
        <v>238</v>
      </c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</row>
    <row r="169" spans="1:100" s="14" customFormat="1" x14ac:dyDescent="0.35">
      <c r="A169" s="10">
        <v>231</v>
      </c>
      <c r="B169" s="35">
        <v>17.100000000000001</v>
      </c>
      <c r="C169" s="36">
        <v>0.13108880000000001</v>
      </c>
      <c r="D169" s="35">
        <v>1</v>
      </c>
      <c r="E169" s="35">
        <v>3</v>
      </c>
      <c r="F169" s="35">
        <v>2</v>
      </c>
      <c r="G169" s="35">
        <v>2</v>
      </c>
      <c r="H169" s="37">
        <v>1.8</v>
      </c>
      <c r="I169" s="35">
        <v>354.70000000000005</v>
      </c>
      <c r="J169" s="35">
        <v>334.20000000000005</v>
      </c>
      <c r="K169" s="61">
        <v>10</v>
      </c>
      <c r="L169" s="61">
        <v>6</v>
      </c>
      <c r="M169" s="61">
        <v>16</v>
      </c>
      <c r="N169" s="61">
        <v>1</v>
      </c>
      <c r="O169" s="62">
        <v>15</v>
      </c>
      <c r="P169" s="10">
        <v>1.0748915016650182</v>
      </c>
      <c r="Q169" s="10">
        <f t="shared" si="97"/>
        <v>-11</v>
      </c>
      <c r="R169" s="10">
        <f t="shared" si="98"/>
        <v>14.1</v>
      </c>
      <c r="S169" s="10">
        <v>5</v>
      </c>
      <c r="T169" s="10">
        <f t="shared" si="99"/>
        <v>1</v>
      </c>
      <c r="U169" s="10">
        <f t="shared" si="100"/>
        <v>6</v>
      </c>
      <c r="V169" s="10">
        <f t="shared" si="101"/>
        <v>16</v>
      </c>
      <c r="W169" s="10">
        <f t="shared" si="102"/>
        <v>2.6</v>
      </c>
      <c r="X169" s="10">
        <f t="shared" si="103"/>
        <v>-10.5</v>
      </c>
      <c r="Y169" s="10">
        <f t="shared" si="107"/>
        <v>20.100000000000001</v>
      </c>
      <c r="Z169" s="10">
        <f t="shared" si="108"/>
        <v>21</v>
      </c>
      <c r="AA169" s="36">
        <f t="shared" si="109"/>
        <v>82</v>
      </c>
      <c r="AB169" s="10">
        <v>0.91125489999999998</v>
      </c>
      <c r="AC169" s="10">
        <v>2.9831409999999998</v>
      </c>
      <c r="AD169" s="10">
        <v>2.0449459999999999</v>
      </c>
      <c r="AE169" s="10">
        <v>1.914031</v>
      </c>
      <c r="AF169" s="39">
        <f t="shared" si="110"/>
        <v>13</v>
      </c>
      <c r="AG169" s="1">
        <f t="shared" si="111"/>
        <v>7</v>
      </c>
      <c r="AH169" s="35">
        <f t="shared" si="112"/>
        <v>1</v>
      </c>
      <c r="AI169" s="35">
        <f t="shared" si="113"/>
        <v>3</v>
      </c>
      <c r="AJ169" s="35">
        <f t="shared" si="114"/>
        <v>2</v>
      </c>
      <c r="AK169" s="35">
        <f t="shared" si="115"/>
        <v>2</v>
      </c>
      <c r="AL169" s="37">
        <f t="shared" si="104"/>
        <v>1.8</v>
      </c>
      <c r="AM169" s="10">
        <v>81.626329999999996</v>
      </c>
      <c r="AN169" s="10">
        <v>61.138260000000002</v>
      </c>
      <c r="AO169" s="10"/>
      <c r="AP169" s="10"/>
      <c r="AQ169" s="37" t="s">
        <v>34</v>
      </c>
      <c r="AR169" s="37">
        <v>3087.5</v>
      </c>
      <c r="AS169" s="37">
        <v>449.04</v>
      </c>
      <c r="AT169" s="37">
        <v>6.86</v>
      </c>
      <c r="AU169" s="10">
        <v>96.7</v>
      </c>
      <c r="AV169" s="10">
        <v>-42</v>
      </c>
      <c r="AW169" s="10">
        <v>42.5</v>
      </c>
      <c r="AX169" s="10">
        <v>44.1</v>
      </c>
      <c r="AY169" s="40">
        <f t="shared" si="105"/>
        <v>253217.52145149105</v>
      </c>
      <c r="AZ169" s="23">
        <f t="shared" si="106"/>
        <v>0.83404988689150183</v>
      </c>
      <c r="BA169" s="10" t="e">
        <f>#REF!*AI169*AH169*AJ169*AS169</f>
        <v>#REF!</v>
      </c>
      <c r="BB169" s="10" t="e">
        <f t="shared" si="116"/>
        <v>#REF!</v>
      </c>
      <c r="BC169" s="10" t="e">
        <f>(1-#REF!)*AH169*AI169*AJ169</f>
        <v>#REF!</v>
      </c>
      <c r="BD169" s="41">
        <f t="shared" si="117"/>
        <v>4.0200000000000005</v>
      </c>
      <c r="BE169" s="38">
        <v>3.9</v>
      </c>
      <c r="BF169" s="38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38">
        <v>231</v>
      </c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</row>
    <row r="170" spans="1:100" s="14" customFormat="1" x14ac:dyDescent="0.35">
      <c r="A170" s="10">
        <v>103</v>
      </c>
      <c r="B170" s="35">
        <v>17.5</v>
      </c>
      <c r="C170" s="36">
        <v>0.83806979999999998</v>
      </c>
      <c r="D170" s="35">
        <v>1.2000000000000002</v>
      </c>
      <c r="E170" s="35">
        <v>4.8000000000000007</v>
      </c>
      <c r="F170" s="35">
        <v>3</v>
      </c>
      <c r="G170" s="35">
        <v>1.2000000000000002</v>
      </c>
      <c r="H170" s="37">
        <v>0.60000000000000009</v>
      </c>
      <c r="I170" s="35">
        <v>318.5</v>
      </c>
      <c r="J170" s="35">
        <v>366.8</v>
      </c>
      <c r="K170" s="61">
        <v>13</v>
      </c>
      <c r="L170" s="61">
        <v>15</v>
      </c>
      <c r="M170" s="61">
        <v>13</v>
      </c>
      <c r="N170" s="61">
        <v>1</v>
      </c>
      <c r="O170" s="62">
        <v>12</v>
      </c>
      <c r="P170" s="10">
        <v>0.9092908629185642</v>
      </c>
      <c r="Q170" s="10">
        <f t="shared" si="97"/>
        <v>-14</v>
      </c>
      <c r="R170" s="10">
        <f t="shared" si="98"/>
        <v>9.8000000000000007</v>
      </c>
      <c r="S170" s="10">
        <v>5</v>
      </c>
      <c r="T170" s="10">
        <f t="shared" si="99"/>
        <v>1</v>
      </c>
      <c r="U170" s="10">
        <f t="shared" si="100"/>
        <v>15</v>
      </c>
      <c r="V170" s="10">
        <f t="shared" si="101"/>
        <v>13</v>
      </c>
      <c r="W170" s="10">
        <f t="shared" si="102"/>
        <v>2.8000000000000003</v>
      </c>
      <c r="X170" s="10">
        <f t="shared" si="103"/>
        <v>-13.5</v>
      </c>
      <c r="Y170" s="10">
        <f t="shared" si="107"/>
        <v>24.8</v>
      </c>
      <c r="Z170" s="10">
        <f t="shared" si="108"/>
        <v>18</v>
      </c>
      <c r="AA170" s="36">
        <f t="shared" si="109"/>
        <v>45</v>
      </c>
      <c r="AB170" s="10">
        <v>1.1695230000000001</v>
      </c>
      <c r="AC170" s="10">
        <v>4.7162360000000003</v>
      </c>
      <c r="AD170" s="10">
        <v>2.9198680000000001</v>
      </c>
      <c r="AE170" s="10">
        <v>1.1037030000000001</v>
      </c>
      <c r="AF170" s="39">
        <f t="shared" si="110"/>
        <v>12.1</v>
      </c>
      <c r="AG170" s="1">
        <f t="shared" si="111"/>
        <v>6.2</v>
      </c>
      <c r="AH170" s="35">
        <f t="shared" si="112"/>
        <v>1.2000000000000002</v>
      </c>
      <c r="AI170" s="35">
        <f t="shared" si="113"/>
        <v>4.8000000000000007</v>
      </c>
      <c r="AJ170" s="35">
        <f t="shared" si="114"/>
        <v>3</v>
      </c>
      <c r="AK170" s="35">
        <f t="shared" si="115"/>
        <v>1.2000000000000002</v>
      </c>
      <c r="AL170" s="37">
        <f t="shared" si="104"/>
        <v>0.60000000000000009</v>
      </c>
      <c r="AM170" s="10">
        <v>45.431080000000001</v>
      </c>
      <c r="AN170" s="10">
        <v>93.730509999999995</v>
      </c>
      <c r="AO170" s="10"/>
      <c r="AP170" s="10"/>
      <c r="AQ170" s="37" t="s">
        <v>34</v>
      </c>
      <c r="AR170" s="37">
        <v>3109.7</v>
      </c>
      <c r="AS170" s="37">
        <v>446.94</v>
      </c>
      <c r="AT170" s="37">
        <v>7.98</v>
      </c>
      <c r="AU170" s="10">
        <v>96.7</v>
      </c>
      <c r="AV170" s="10">
        <v>-42</v>
      </c>
      <c r="AW170" s="10">
        <v>42.5</v>
      </c>
      <c r="AX170" s="10">
        <v>44.1</v>
      </c>
      <c r="AY170" s="40">
        <f t="shared" si="105"/>
        <v>97837.290907335904</v>
      </c>
      <c r="AZ170" s="23">
        <f t="shared" si="106"/>
        <v>0.99986409823154787</v>
      </c>
      <c r="BA170" s="10" t="e">
        <f>#REF!*AI170*AH170*AJ170*AS170</f>
        <v>#REF!</v>
      </c>
      <c r="BB170" s="10" t="e">
        <f t="shared" si="116"/>
        <v>#REF!</v>
      </c>
      <c r="BC170" s="10" t="e">
        <f>(1-#REF!)*AH170*AI170*AJ170</f>
        <v>#REF!</v>
      </c>
      <c r="BD170" s="41">
        <f t="shared" si="117"/>
        <v>4.96</v>
      </c>
      <c r="BE170" s="38">
        <v>25.3</v>
      </c>
      <c r="BF170" s="38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38">
        <v>103</v>
      </c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</row>
    <row r="171" spans="1:100" s="14" customFormat="1" x14ac:dyDescent="0.35">
      <c r="A171" s="10">
        <v>390</v>
      </c>
      <c r="B171" s="35">
        <v>9.7999999999999989</v>
      </c>
      <c r="C171" s="36">
        <v>0.61578460000000002</v>
      </c>
      <c r="D171" s="35">
        <v>2.4000000000000004</v>
      </c>
      <c r="E171" s="35">
        <v>4.8000000000000007</v>
      </c>
      <c r="F171" s="35">
        <v>2.8000000000000003</v>
      </c>
      <c r="G171" s="35">
        <v>1.4000000000000001</v>
      </c>
      <c r="H171" s="37">
        <v>1.2000000000000002</v>
      </c>
      <c r="I171" s="35">
        <v>296.5</v>
      </c>
      <c r="J171" s="35">
        <v>344.90000000000003</v>
      </c>
      <c r="K171" s="61">
        <v>20</v>
      </c>
      <c r="L171" s="61">
        <v>13</v>
      </c>
      <c r="M171" s="61">
        <v>16</v>
      </c>
      <c r="N171" s="61">
        <v>1</v>
      </c>
      <c r="O171" s="62">
        <v>9</v>
      </c>
      <c r="P171" s="10">
        <v>0.92037267807335221</v>
      </c>
      <c r="Q171" s="10">
        <f t="shared" si="97"/>
        <v>-21</v>
      </c>
      <c r="R171" s="10">
        <f t="shared" si="98"/>
        <v>11.2</v>
      </c>
      <c r="S171" s="10">
        <v>5</v>
      </c>
      <c r="T171" s="10">
        <f t="shared" si="99"/>
        <v>1</v>
      </c>
      <c r="U171" s="10">
        <f t="shared" si="100"/>
        <v>13</v>
      </c>
      <c r="V171" s="10">
        <f t="shared" si="101"/>
        <v>16</v>
      </c>
      <c r="W171" s="10">
        <f t="shared" si="102"/>
        <v>3.2</v>
      </c>
      <c r="X171" s="10">
        <f t="shared" si="103"/>
        <v>-20.5</v>
      </c>
      <c r="Y171" s="10">
        <f t="shared" si="107"/>
        <v>24.2</v>
      </c>
      <c r="Z171" s="10">
        <f t="shared" si="108"/>
        <v>21</v>
      </c>
      <c r="AA171" s="36">
        <f t="shared" si="109"/>
        <v>23</v>
      </c>
      <c r="AB171" s="10">
        <v>2.4922119999999999</v>
      </c>
      <c r="AC171" s="10">
        <v>4.7194159999999998</v>
      </c>
      <c r="AD171" s="10">
        <v>2.8492570000000002</v>
      </c>
      <c r="AE171" s="10">
        <v>1.404285</v>
      </c>
      <c r="AF171" s="39">
        <f t="shared" si="110"/>
        <v>12.1</v>
      </c>
      <c r="AG171" s="1">
        <f t="shared" si="111"/>
        <v>6.4</v>
      </c>
      <c r="AH171" s="35">
        <f t="shared" si="112"/>
        <v>2.4000000000000004</v>
      </c>
      <c r="AI171" s="35">
        <f t="shared" si="113"/>
        <v>4.8000000000000007</v>
      </c>
      <c r="AJ171" s="35">
        <f t="shared" si="114"/>
        <v>2.8000000000000003</v>
      </c>
      <c r="AK171" s="35">
        <f t="shared" si="115"/>
        <v>1.4000000000000001</v>
      </c>
      <c r="AL171" s="37">
        <f t="shared" si="104"/>
        <v>1.2000000000000002</v>
      </c>
      <c r="AM171" s="10">
        <v>23.450810000000001</v>
      </c>
      <c r="AN171" s="10">
        <v>71.860219999999998</v>
      </c>
      <c r="AO171" s="10"/>
      <c r="AP171" s="10"/>
      <c r="AQ171" s="37" t="s">
        <v>34</v>
      </c>
      <c r="AR171" s="37">
        <v>2731.6</v>
      </c>
      <c r="AS171" s="37">
        <v>490.57</v>
      </c>
      <c r="AT171" s="37">
        <v>5.65</v>
      </c>
      <c r="AU171" s="10">
        <v>96.7</v>
      </c>
      <c r="AV171" s="10">
        <v>-42</v>
      </c>
      <c r="AW171" s="10">
        <v>42.5</v>
      </c>
      <c r="AX171" s="10">
        <v>44.1</v>
      </c>
      <c r="AY171" s="40">
        <f t="shared" si="105"/>
        <v>220703.31172793897</v>
      </c>
      <c r="AZ171" s="23">
        <f t="shared" si="106"/>
        <v>0.88539093562959803</v>
      </c>
      <c r="BA171" s="10" t="e">
        <f>#REF!*AI171*AH171*AJ171*AS171</f>
        <v>#REF!</v>
      </c>
      <c r="BB171" s="10" t="e">
        <f t="shared" si="116"/>
        <v>#REF!</v>
      </c>
      <c r="BC171" s="10" t="e">
        <f>(1-#REF!)*AH171*AI171*AJ171</f>
        <v>#REF!</v>
      </c>
      <c r="BD171" s="41">
        <f t="shared" si="117"/>
        <v>4.8400000000000007</v>
      </c>
      <c r="BE171" s="38">
        <v>6.7</v>
      </c>
      <c r="BF171" s="38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38">
        <v>390</v>
      </c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</row>
    <row r="172" spans="1:100" s="14" customFormat="1" x14ac:dyDescent="0.35">
      <c r="A172" s="10">
        <v>55</v>
      </c>
      <c r="B172" s="35">
        <v>6</v>
      </c>
      <c r="C172" s="36">
        <v>0.2847055</v>
      </c>
      <c r="D172" s="35">
        <v>0.60000000000000009</v>
      </c>
      <c r="E172" s="35">
        <v>9.8000000000000007</v>
      </c>
      <c r="F172" s="35">
        <v>2.8000000000000003</v>
      </c>
      <c r="G172" s="35">
        <v>1</v>
      </c>
      <c r="H172" s="37">
        <v>2.2000000000000002</v>
      </c>
      <c r="I172" s="35">
        <v>439.3</v>
      </c>
      <c r="J172" s="35">
        <v>349.90000000000003</v>
      </c>
      <c r="K172" s="61">
        <v>14</v>
      </c>
      <c r="L172" s="61">
        <v>18</v>
      </c>
      <c r="M172" s="61">
        <v>9</v>
      </c>
      <c r="N172" s="61">
        <v>1.6</v>
      </c>
      <c r="O172" s="62">
        <v>15</v>
      </c>
      <c r="P172" s="10">
        <v>1.5810503384221679</v>
      </c>
      <c r="Q172" s="10">
        <f t="shared" si="97"/>
        <v>-15.6</v>
      </c>
      <c r="R172" s="10">
        <f t="shared" si="98"/>
        <v>9.3000000000000007</v>
      </c>
      <c r="S172" s="10">
        <v>5</v>
      </c>
      <c r="T172" s="10">
        <f t="shared" si="99"/>
        <v>1.6</v>
      </c>
      <c r="U172" s="10">
        <f t="shared" si="100"/>
        <v>18</v>
      </c>
      <c r="V172" s="10">
        <f t="shared" si="101"/>
        <v>9</v>
      </c>
      <c r="W172" s="10">
        <f t="shared" si="102"/>
        <v>3.8000000000000003</v>
      </c>
      <c r="X172" s="10">
        <f t="shared" si="103"/>
        <v>-14.8</v>
      </c>
      <c r="Y172" s="10">
        <f t="shared" si="107"/>
        <v>27.3</v>
      </c>
      <c r="Z172" s="10">
        <f t="shared" si="108"/>
        <v>14</v>
      </c>
      <c r="AA172" s="36">
        <f t="shared" si="109"/>
        <v>166</v>
      </c>
      <c r="AB172" s="10">
        <v>0.50921150000000004</v>
      </c>
      <c r="AC172" s="10">
        <v>9.8591320000000007</v>
      </c>
      <c r="AD172" s="10">
        <v>2.750467</v>
      </c>
      <c r="AE172" s="10">
        <v>1.021379</v>
      </c>
      <c r="AF172" s="39">
        <f t="shared" si="110"/>
        <v>9.6</v>
      </c>
      <c r="AG172" s="1">
        <f t="shared" si="111"/>
        <v>6</v>
      </c>
      <c r="AH172" s="35">
        <f t="shared" si="112"/>
        <v>0.60000000000000009</v>
      </c>
      <c r="AI172" s="35">
        <f t="shared" si="113"/>
        <v>9.8000000000000007</v>
      </c>
      <c r="AJ172" s="35">
        <f t="shared" si="114"/>
        <v>2.8000000000000003</v>
      </c>
      <c r="AK172" s="35">
        <f t="shared" si="115"/>
        <v>1</v>
      </c>
      <c r="AL172" s="37">
        <f t="shared" si="104"/>
        <v>2.2000000000000002</v>
      </c>
      <c r="AM172" s="10">
        <v>166.29570000000001</v>
      </c>
      <c r="AN172" s="10">
        <v>76.894170000000003</v>
      </c>
      <c r="AO172" s="10"/>
      <c r="AP172" s="10"/>
      <c r="AQ172" s="37" t="s">
        <v>34</v>
      </c>
      <c r="AR172" s="37">
        <v>2555.6999999999998</v>
      </c>
      <c r="AS172" s="37">
        <v>517.66999999999996</v>
      </c>
      <c r="AT172" s="37">
        <v>2.68</v>
      </c>
      <c r="AU172" s="10">
        <v>96.7</v>
      </c>
      <c r="AV172" s="10">
        <v>-42</v>
      </c>
      <c r="AW172" s="10">
        <v>42.5</v>
      </c>
      <c r="AX172" s="10">
        <v>44.1</v>
      </c>
      <c r="AY172" s="40">
        <f t="shared" si="105"/>
        <v>202366.67712424346</v>
      </c>
      <c r="AZ172" s="23">
        <f t="shared" si="106"/>
        <v>0.9100040500774278</v>
      </c>
      <c r="BA172" s="10" t="e">
        <f>#REF!*AI172*AH172*AJ172*AS172</f>
        <v>#REF!</v>
      </c>
      <c r="BB172" s="10" t="e">
        <f t="shared" si="116"/>
        <v>#REF!</v>
      </c>
      <c r="BC172" s="10" t="e">
        <f>(1-#REF!)*AH172*AI172*AJ172</f>
        <v>#REF!</v>
      </c>
      <c r="BD172" s="41">
        <f t="shared" si="117"/>
        <v>5.46</v>
      </c>
      <c r="BE172" s="38">
        <v>1.85</v>
      </c>
      <c r="BF172" s="38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38">
        <v>55</v>
      </c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</row>
    <row r="173" spans="1:100" s="14" customFormat="1" x14ac:dyDescent="0.35">
      <c r="A173" s="10">
        <v>267</v>
      </c>
      <c r="B173" s="35">
        <v>10.4</v>
      </c>
      <c r="C173" s="36">
        <v>0.29741630000000002</v>
      </c>
      <c r="D173" s="35">
        <v>0.4</v>
      </c>
      <c r="E173" s="35">
        <v>8</v>
      </c>
      <c r="F173" s="35">
        <v>2.6</v>
      </c>
      <c r="G173" s="35">
        <v>0.2</v>
      </c>
      <c r="H173" s="37">
        <v>2</v>
      </c>
      <c r="I173" s="35">
        <v>397.3</v>
      </c>
      <c r="J173" s="35">
        <v>366.70000000000005</v>
      </c>
      <c r="K173" s="61">
        <v>17</v>
      </c>
      <c r="L173" s="61">
        <v>15</v>
      </c>
      <c r="M173" s="61">
        <v>7</v>
      </c>
      <c r="N173" s="61">
        <v>2</v>
      </c>
      <c r="O173" s="62">
        <v>24</v>
      </c>
      <c r="P173" s="10">
        <v>2.0448810560883564</v>
      </c>
      <c r="Q173" s="10">
        <f t="shared" si="97"/>
        <v>-19</v>
      </c>
      <c r="R173" s="10">
        <f t="shared" si="98"/>
        <v>14.600000000000001</v>
      </c>
      <c r="S173" s="10">
        <v>5</v>
      </c>
      <c r="T173" s="10">
        <f t="shared" si="99"/>
        <v>2</v>
      </c>
      <c r="U173" s="10">
        <f t="shared" si="100"/>
        <v>15</v>
      </c>
      <c r="V173" s="10">
        <f t="shared" si="101"/>
        <v>7</v>
      </c>
      <c r="W173" s="10">
        <f t="shared" si="102"/>
        <v>7.6000000000000005</v>
      </c>
      <c r="X173" s="10">
        <f t="shared" si="103"/>
        <v>-18</v>
      </c>
      <c r="Y173" s="10">
        <f t="shared" si="107"/>
        <v>29.6</v>
      </c>
      <c r="Z173" s="10">
        <f t="shared" si="108"/>
        <v>12</v>
      </c>
      <c r="AA173" s="36">
        <f t="shared" si="109"/>
        <v>124</v>
      </c>
      <c r="AB173" s="10">
        <v>0.42599009999999998</v>
      </c>
      <c r="AC173" s="10">
        <v>7.9538279999999997</v>
      </c>
      <c r="AD173" s="10">
        <v>2.5565009999999999</v>
      </c>
      <c r="AE173" s="10">
        <v>0.2712792</v>
      </c>
      <c r="AF173" s="39">
        <f t="shared" si="110"/>
        <v>10.5</v>
      </c>
      <c r="AG173" s="1">
        <f t="shared" si="111"/>
        <v>5.2</v>
      </c>
      <c r="AH173" s="35">
        <f t="shared" si="112"/>
        <v>0.4</v>
      </c>
      <c r="AI173" s="35">
        <f t="shared" si="113"/>
        <v>8</v>
      </c>
      <c r="AJ173" s="35">
        <f t="shared" si="114"/>
        <v>2.6</v>
      </c>
      <c r="AK173" s="35">
        <f t="shared" si="115"/>
        <v>0.2</v>
      </c>
      <c r="AL173" s="37">
        <f t="shared" si="104"/>
        <v>2</v>
      </c>
      <c r="AM173" s="10">
        <v>124.2864</v>
      </c>
      <c r="AN173" s="10">
        <v>93.689260000000004</v>
      </c>
      <c r="AO173" s="10"/>
      <c r="AP173" s="10"/>
      <c r="AQ173" s="37" t="s">
        <v>34</v>
      </c>
      <c r="AR173" s="37">
        <v>2758.9</v>
      </c>
      <c r="AS173" s="37">
        <v>486.79</v>
      </c>
      <c r="AT173" s="37">
        <v>4.22</v>
      </c>
      <c r="AU173" s="10">
        <v>96.7</v>
      </c>
      <c r="AV173" s="10">
        <v>-42</v>
      </c>
      <c r="AW173" s="10">
        <v>42.5</v>
      </c>
      <c r="AX173" s="10">
        <v>44.1</v>
      </c>
      <c r="AY173" s="40">
        <f t="shared" si="105"/>
        <v>98355.606169641134</v>
      </c>
      <c r="AZ173" s="23">
        <f t="shared" si="106"/>
        <v>0.99960832259682419</v>
      </c>
      <c r="BA173" s="10" t="e">
        <f>#REF!*AI173*AH173*AJ173*AS173</f>
        <v>#REF!</v>
      </c>
      <c r="BB173" s="10" t="e">
        <f t="shared" si="116"/>
        <v>#REF!</v>
      </c>
      <c r="BC173" s="10" t="e">
        <f>(1-#REF!)*AH173*AI173*AJ173</f>
        <v>#REF!</v>
      </c>
      <c r="BD173" s="41">
        <f t="shared" si="117"/>
        <v>5.92</v>
      </c>
      <c r="BE173" s="38">
        <v>3</v>
      </c>
      <c r="BF173" s="38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38">
        <v>267</v>
      </c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</row>
    <row r="174" spans="1:100" s="14" customFormat="1" x14ac:dyDescent="0.35">
      <c r="A174" s="10">
        <v>167</v>
      </c>
      <c r="B174" s="35">
        <v>19.8</v>
      </c>
      <c r="C174" s="36">
        <v>0.84828649999999994</v>
      </c>
      <c r="D174" s="35">
        <v>2.8000000000000003</v>
      </c>
      <c r="E174" s="35">
        <v>9.6000000000000014</v>
      </c>
      <c r="F174" s="35">
        <v>1.4000000000000001</v>
      </c>
      <c r="G174" s="35">
        <v>1.6</v>
      </c>
      <c r="H174" s="37">
        <v>0.4</v>
      </c>
      <c r="I174" s="35">
        <v>319.5</v>
      </c>
      <c r="J174" s="35">
        <v>369</v>
      </c>
      <c r="K174" s="61">
        <v>12</v>
      </c>
      <c r="L174" s="61">
        <v>5</v>
      </c>
      <c r="M174" s="61">
        <v>5</v>
      </c>
      <c r="N174" s="61">
        <v>0.8</v>
      </c>
      <c r="O174" s="62">
        <v>8</v>
      </c>
      <c r="P174" s="10">
        <v>0.87587694994400678</v>
      </c>
      <c r="Q174" s="10">
        <f t="shared" si="97"/>
        <v>-12.8</v>
      </c>
      <c r="R174" s="10">
        <f t="shared" si="98"/>
        <v>13.6</v>
      </c>
      <c r="S174" s="10">
        <v>5</v>
      </c>
      <c r="T174" s="10">
        <f t="shared" si="99"/>
        <v>0.8</v>
      </c>
      <c r="U174" s="10">
        <f t="shared" si="100"/>
        <v>5</v>
      </c>
      <c r="V174" s="10">
        <f t="shared" si="101"/>
        <v>5</v>
      </c>
      <c r="W174" s="10">
        <f t="shared" si="102"/>
        <v>1.6</v>
      </c>
      <c r="X174" s="10">
        <f t="shared" si="103"/>
        <v>-12.4</v>
      </c>
      <c r="Y174" s="10">
        <f t="shared" si="107"/>
        <v>18.600000000000001</v>
      </c>
      <c r="Z174" s="10">
        <f t="shared" si="108"/>
        <v>10</v>
      </c>
      <c r="AA174" s="36">
        <f t="shared" si="109"/>
        <v>46</v>
      </c>
      <c r="AB174" s="10">
        <v>2.841399</v>
      </c>
      <c r="AC174" s="10">
        <v>9.5792330000000003</v>
      </c>
      <c r="AD174" s="10">
        <v>1.3815379999999999</v>
      </c>
      <c r="AE174" s="10">
        <v>1.5463560000000001</v>
      </c>
      <c r="AF174" s="39">
        <f t="shared" si="110"/>
        <v>9.6999999999999993</v>
      </c>
      <c r="AG174" s="1">
        <f t="shared" si="111"/>
        <v>6.6</v>
      </c>
      <c r="AH174" s="35">
        <f t="shared" si="112"/>
        <v>2.8000000000000003</v>
      </c>
      <c r="AI174" s="35">
        <f t="shared" si="113"/>
        <v>9.6000000000000014</v>
      </c>
      <c r="AJ174" s="35">
        <f t="shared" si="114"/>
        <v>1.4000000000000001</v>
      </c>
      <c r="AK174" s="35">
        <f t="shared" si="115"/>
        <v>1.6</v>
      </c>
      <c r="AL174" s="37">
        <f t="shared" si="104"/>
        <v>0.4</v>
      </c>
      <c r="AM174" s="10">
        <v>46.446040000000004</v>
      </c>
      <c r="AN174" s="10">
        <v>95.922730000000001</v>
      </c>
      <c r="AO174" s="10"/>
      <c r="AP174" s="10"/>
      <c r="AQ174" s="37" t="s">
        <v>34</v>
      </c>
      <c r="AR174" s="37">
        <v>3246.6</v>
      </c>
      <c r="AS174" s="37">
        <v>435</v>
      </c>
      <c r="AT174" s="37">
        <v>8.9</v>
      </c>
      <c r="AU174" s="10">
        <v>96.7</v>
      </c>
      <c r="AV174" s="10">
        <v>-42</v>
      </c>
      <c r="AW174" s="10">
        <v>42.5</v>
      </c>
      <c r="AX174" s="10">
        <v>44.1</v>
      </c>
      <c r="AY174" s="40">
        <f t="shared" si="105"/>
        <v>58553.964283279798</v>
      </c>
      <c r="AZ174" s="23">
        <f t="shared" si="106"/>
        <v>0.99999997239332006</v>
      </c>
      <c r="BA174" s="10" t="e">
        <f>#REF!*AI174*AH174*AJ174*AS174</f>
        <v>#REF!</v>
      </c>
      <c r="BB174" s="10" t="e">
        <f t="shared" si="116"/>
        <v>#REF!</v>
      </c>
      <c r="BC174" s="10" t="e">
        <f>(1-#REF!)*AH174*AI174*AJ174</f>
        <v>#REF!</v>
      </c>
      <c r="BD174" s="41">
        <f t="shared" si="117"/>
        <v>3.72</v>
      </c>
      <c r="BE174" s="38">
        <v>25</v>
      </c>
      <c r="BF174" s="38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38">
        <v>167</v>
      </c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</row>
    <row r="175" spans="1:100" s="14" customFormat="1" x14ac:dyDescent="0.35">
      <c r="A175" s="10">
        <v>350</v>
      </c>
      <c r="B175" s="35">
        <v>5.8</v>
      </c>
      <c r="C175" s="36">
        <v>0.40622819999999998</v>
      </c>
      <c r="D175" s="35">
        <v>2</v>
      </c>
      <c r="E175" s="35">
        <v>6.8000000000000007</v>
      </c>
      <c r="F175" s="35">
        <v>2.2000000000000002</v>
      </c>
      <c r="G175" s="35">
        <v>1.2000000000000002</v>
      </c>
      <c r="H175" s="37">
        <v>1.4000000000000001</v>
      </c>
      <c r="I175" s="35">
        <v>431.6</v>
      </c>
      <c r="J175" s="35">
        <v>348.5</v>
      </c>
      <c r="K175" s="61">
        <v>6</v>
      </c>
      <c r="L175" s="61">
        <v>4</v>
      </c>
      <c r="M175" s="61">
        <v>17</v>
      </c>
      <c r="N175" s="61">
        <v>1</v>
      </c>
      <c r="O175" s="62">
        <v>3</v>
      </c>
      <c r="P175" s="10">
        <v>1.0080944910616414</v>
      </c>
      <c r="Q175" s="10">
        <f t="shared" si="97"/>
        <v>-7</v>
      </c>
      <c r="R175" s="10">
        <f t="shared" si="98"/>
        <v>12.9</v>
      </c>
      <c r="S175" s="10">
        <v>5</v>
      </c>
      <c r="T175" s="10">
        <f t="shared" si="99"/>
        <v>1</v>
      </c>
      <c r="U175" s="10">
        <f t="shared" si="100"/>
        <v>4</v>
      </c>
      <c r="V175" s="10">
        <f t="shared" si="101"/>
        <v>17</v>
      </c>
      <c r="W175" s="10">
        <f t="shared" si="102"/>
        <v>0.4</v>
      </c>
      <c r="X175" s="10">
        <f t="shared" si="103"/>
        <v>-6.5</v>
      </c>
      <c r="Y175" s="10">
        <f t="shared" si="107"/>
        <v>16.899999999999999</v>
      </c>
      <c r="Z175" s="10">
        <f t="shared" si="108"/>
        <v>22</v>
      </c>
      <c r="AA175" s="36">
        <f t="shared" si="109"/>
        <v>159</v>
      </c>
      <c r="AB175" s="10">
        <v>1.9786870000000001</v>
      </c>
      <c r="AC175" s="10">
        <v>6.7766739999999999</v>
      </c>
      <c r="AD175" s="10">
        <v>2.2313879999999999</v>
      </c>
      <c r="AE175" s="10">
        <v>1.2384900000000001</v>
      </c>
      <c r="AF175" s="39">
        <f t="shared" si="110"/>
        <v>11.1</v>
      </c>
      <c r="AG175" s="1">
        <f t="shared" si="111"/>
        <v>6.2</v>
      </c>
      <c r="AH175" s="35">
        <f t="shared" si="112"/>
        <v>2</v>
      </c>
      <c r="AI175" s="35">
        <f t="shared" si="113"/>
        <v>6.8000000000000007</v>
      </c>
      <c r="AJ175" s="35">
        <f t="shared" si="114"/>
        <v>2.2000000000000002</v>
      </c>
      <c r="AK175" s="35">
        <f t="shared" si="115"/>
        <v>1.2000000000000002</v>
      </c>
      <c r="AL175" s="37">
        <f t="shared" si="104"/>
        <v>1.4000000000000001</v>
      </c>
      <c r="AM175" s="10">
        <v>158.53110000000001</v>
      </c>
      <c r="AN175" s="10">
        <v>75.449809999999999</v>
      </c>
      <c r="AO175" s="10"/>
      <c r="AP175" s="10"/>
      <c r="AQ175" s="37" t="s">
        <v>34</v>
      </c>
      <c r="AR175" s="37">
        <v>2546</v>
      </c>
      <c r="AS175" s="37">
        <v>519.30999999999995</v>
      </c>
      <c r="AT175" s="37">
        <v>2.73</v>
      </c>
      <c r="AU175" s="10">
        <v>96.7</v>
      </c>
      <c r="AV175" s="10">
        <v>-42</v>
      </c>
      <c r="AW175" s="10">
        <v>42.5</v>
      </c>
      <c r="AX175" s="10">
        <v>44.1</v>
      </c>
      <c r="AY175" s="40">
        <f t="shared" si="105"/>
        <v>207896.52142564746</v>
      </c>
      <c r="AZ175" s="23">
        <f t="shared" si="106"/>
        <v>0.89743324286533788</v>
      </c>
      <c r="BA175" s="10" t="e">
        <f>#REF!*AI175*AH175*AJ175*AS175</f>
        <v>#REF!</v>
      </c>
      <c r="BB175" s="10" t="e">
        <f t="shared" si="116"/>
        <v>#REF!</v>
      </c>
      <c r="BC175" s="10" t="e">
        <f>(1-#REF!)*AH175*AI175*AJ175</f>
        <v>#REF!</v>
      </c>
      <c r="BD175" s="41">
        <f t="shared" si="117"/>
        <v>3.3800000000000003</v>
      </c>
      <c r="BE175" s="38">
        <v>2.8</v>
      </c>
      <c r="BF175" s="38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38">
        <v>350</v>
      </c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</row>
    <row r="176" spans="1:100" s="14" customFormat="1" x14ac:dyDescent="0.35">
      <c r="A176" s="10">
        <v>93</v>
      </c>
      <c r="B176" s="35">
        <v>13.5</v>
      </c>
      <c r="C176" s="36">
        <v>0.28733910000000001</v>
      </c>
      <c r="D176" s="35">
        <v>1.6</v>
      </c>
      <c r="E176" s="35">
        <v>3.4000000000000004</v>
      </c>
      <c r="F176" s="35">
        <v>2.8000000000000003</v>
      </c>
      <c r="G176" s="35">
        <v>0.8</v>
      </c>
      <c r="H176" s="37">
        <v>2</v>
      </c>
      <c r="I176" s="35">
        <v>288.20000000000005</v>
      </c>
      <c r="J176" s="35">
        <v>295.20000000000005</v>
      </c>
      <c r="K176" s="61">
        <v>19</v>
      </c>
      <c r="L176" s="61">
        <v>15</v>
      </c>
      <c r="M176" s="61">
        <v>5</v>
      </c>
      <c r="N176" s="61">
        <v>2.2000000000000002</v>
      </c>
      <c r="O176" s="62">
        <v>10</v>
      </c>
      <c r="P176" s="10">
        <v>2.1806777695087445</v>
      </c>
      <c r="Q176" s="10">
        <f t="shared" si="97"/>
        <v>-21.2</v>
      </c>
      <c r="R176" s="10">
        <f t="shared" si="98"/>
        <v>10.4</v>
      </c>
      <c r="S176" s="10">
        <v>5</v>
      </c>
      <c r="T176" s="10">
        <f t="shared" si="99"/>
        <v>2.2000000000000002</v>
      </c>
      <c r="U176" s="10">
        <f t="shared" si="100"/>
        <v>15</v>
      </c>
      <c r="V176" s="10">
        <f t="shared" si="101"/>
        <v>5</v>
      </c>
      <c r="W176" s="10">
        <f t="shared" si="102"/>
        <v>3.4000000000000004</v>
      </c>
      <c r="X176" s="10">
        <f t="shared" si="103"/>
        <v>-20.100000000000001</v>
      </c>
      <c r="Y176" s="10">
        <f t="shared" si="107"/>
        <v>25.4</v>
      </c>
      <c r="Z176" s="10">
        <f t="shared" si="108"/>
        <v>10</v>
      </c>
      <c r="AA176" s="36">
        <f t="shared" si="109"/>
        <v>15</v>
      </c>
      <c r="AB176" s="10">
        <v>1.6225909999999999</v>
      </c>
      <c r="AC176" s="10">
        <v>3.412363</v>
      </c>
      <c r="AD176" s="10">
        <v>2.7553939999999999</v>
      </c>
      <c r="AE176" s="10">
        <v>0.70383010000000001</v>
      </c>
      <c r="AF176" s="39">
        <f t="shared" si="110"/>
        <v>12.8</v>
      </c>
      <c r="AG176" s="1">
        <f t="shared" si="111"/>
        <v>5.8</v>
      </c>
      <c r="AH176" s="35">
        <f t="shared" si="112"/>
        <v>1.6</v>
      </c>
      <c r="AI176" s="35">
        <f t="shared" si="113"/>
        <v>3.4000000000000004</v>
      </c>
      <c r="AJ176" s="35">
        <f t="shared" si="114"/>
        <v>2.8000000000000003</v>
      </c>
      <c r="AK176" s="35">
        <f t="shared" si="115"/>
        <v>0.8</v>
      </c>
      <c r="AL176" s="37">
        <f t="shared" si="104"/>
        <v>2</v>
      </c>
      <c r="AM176" s="10">
        <v>15.11924</v>
      </c>
      <c r="AN176" s="10">
        <v>22.195879999999999</v>
      </c>
      <c r="AO176" s="10"/>
      <c r="AP176" s="10"/>
      <c r="AQ176" s="37" t="s">
        <v>35</v>
      </c>
      <c r="AR176" s="37"/>
      <c r="AS176" s="37"/>
      <c r="AT176" s="37"/>
      <c r="AU176" s="10">
        <v>96.7</v>
      </c>
      <c r="AV176" s="10">
        <v>-42</v>
      </c>
      <c r="AW176" s="10">
        <v>42.5</v>
      </c>
      <c r="AX176" s="10">
        <v>44.1</v>
      </c>
      <c r="AY176" s="40">
        <f t="shared" si="105"/>
        <v>336133.90000249661</v>
      </c>
      <c r="AZ176" s="23">
        <f t="shared" si="106"/>
        <v>0</v>
      </c>
      <c r="BA176" s="10" t="e">
        <f>#REF!*AI176*AH176*AJ176*AS176</f>
        <v>#REF!</v>
      </c>
      <c r="BB176" s="10" t="e">
        <f t="shared" si="116"/>
        <v>#REF!</v>
      </c>
      <c r="BC176" s="10" t="e">
        <f>(1-#REF!)*AH176*AI176*AJ176</f>
        <v>#REF!</v>
      </c>
      <c r="BD176" s="41">
        <f t="shared" si="117"/>
        <v>5.08</v>
      </c>
      <c r="BE176" s="38">
        <v>0</v>
      </c>
      <c r="BF176" s="38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38">
        <v>93</v>
      </c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</row>
    <row r="177" spans="1:100" s="14" customFormat="1" x14ac:dyDescent="0.35">
      <c r="A177" s="10">
        <v>48</v>
      </c>
      <c r="B177" s="35">
        <v>9.1</v>
      </c>
      <c r="C177" s="36">
        <v>0.60497619999999996</v>
      </c>
      <c r="D177" s="35">
        <v>2.2000000000000002</v>
      </c>
      <c r="E177" s="35">
        <v>9.8000000000000007</v>
      </c>
      <c r="F177" s="35">
        <v>1.8</v>
      </c>
      <c r="G177" s="35">
        <v>1.6</v>
      </c>
      <c r="H177" s="37">
        <v>0.8</v>
      </c>
      <c r="I177" s="35">
        <v>400.20000000000005</v>
      </c>
      <c r="J177" s="35">
        <v>327.60000000000002</v>
      </c>
      <c r="K177" s="61">
        <v>18</v>
      </c>
      <c r="L177" s="61">
        <v>12</v>
      </c>
      <c r="M177" s="61">
        <v>11</v>
      </c>
      <c r="N177" s="61">
        <v>1.6</v>
      </c>
      <c r="O177" s="62">
        <v>28</v>
      </c>
      <c r="P177" s="10">
        <v>1.6417700664441464</v>
      </c>
      <c r="Q177" s="10">
        <f t="shared" si="97"/>
        <v>-19.600000000000001</v>
      </c>
      <c r="R177" s="10">
        <f t="shared" si="98"/>
        <v>18.100000000000001</v>
      </c>
      <c r="S177" s="10">
        <v>5</v>
      </c>
      <c r="T177" s="10">
        <f t="shared" si="99"/>
        <v>1.6</v>
      </c>
      <c r="U177" s="10">
        <f t="shared" si="100"/>
        <v>12</v>
      </c>
      <c r="V177" s="10">
        <f t="shared" si="101"/>
        <v>11</v>
      </c>
      <c r="W177" s="10">
        <f t="shared" si="102"/>
        <v>9.6000000000000014</v>
      </c>
      <c r="X177" s="10">
        <f t="shared" si="103"/>
        <v>-18.8</v>
      </c>
      <c r="Y177" s="10">
        <f t="shared" si="107"/>
        <v>30.1</v>
      </c>
      <c r="Z177" s="10">
        <f t="shared" si="108"/>
        <v>16</v>
      </c>
      <c r="AA177" s="36">
        <f t="shared" si="109"/>
        <v>127</v>
      </c>
      <c r="AB177" s="10">
        <v>2.1847810000000001</v>
      </c>
      <c r="AC177" s="10">
        <v>9.7177030000000002</v>
      </c>
      <c r="AD177" s="10">
        <v>1.772054</v>
      </c>
      <c r="AE177" s="10">
        <v>1.6180909999999999</v>
      </c>
      <c r="AF177" s="39">
        <f t="shared" si="110"/>
        <v>9.6</v>
      </c>
      <c r="AG177" s="1">
        <f t="shared" si="111"/>
        <v>6.6</v>
      </c>
      <c r="AH177" s="35">
        <f t="shared" si="112"/>
        <v>2.2000000000000002</v>
      </c>
      <c r="AI177" s="35">
        <f t="shared" si="113"/>
        <v>9.8000000000000007</v>
      </c>
      <c r="AJ177" s="35">
        <f t="shared" si="114"/>
        <v>1.8</v>
      </c>
      <c r="AK177" s="35">
        <f t="shared" si="115"/>
        <v>1.6</v>
      </c>
      <c r="AL177" s="37">
        <f t="shared" si="104"/>
        <v>0.8</v>
      </c>
      <c r="AM177" s="10">
        <v>127.1163</v>
      </c>
      <c r="AN177" s="10">
        <v>54.507359999999998</v>
      </c>
      <c r="AO177" s="10"/>
      <c r="AP177" s="10"/>
      <c r="AQ177" s="37" t="s">
        <v>34</v>
      </c>
      <c r="AR177" s="37">
        <v>2699.7</v>
      </c>
      <c r="AS177" s="37">
        <v>495.1</v>
      </c>
      <c r="AT177" s="37">
        <v>3.78</v>
      </c>
      <c r="AU177" s="10">
        <v>96.7</v>
      </c>
      <c r="AV177" s="10">
        <v>-42</v>
      </c>
      <c r="AW177" s="10">
        <v>42.5</v>
      </c>
      <c r="AX177" s="10">
        <v>44.1</v>
      </c>
      <c r="AY177" s="40">
        <f t="shared" si="105"/>
        <v>270354.07482256211</v>
      </c>
      <c r="AZ177" s="23">
        <f t="shared" si="106"/>
        <v>0.73423675692217483</v>
      </c>
      <c r="BA177" s="10" t="e">
        <f>#REF!*AI177*AH177*AJ177*AS177</f>
        <v>#REF!</v>
      </c>
      <c r="BB177" s="10" t="e">
        <f t="shared" si="116"/>
        <v>#REF!</v>
      </c>
      <c r="BC177" s="10" t="e">
        <f>(1-#REF!)*AH177*AI177*AJ177</f>
        <v>#REF!</v>
      </c>
      <c r="BD177" s="41">
        <f t="shared" si="117"/>
        <v>6.0200000000000005</v>
      </c>
      <c r="BE177" s="38">
        <v>7.5</v>
      </c>
      <c r="BF177" s="38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38">
        <v>48</v>
      </c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</row>
    <row r="178" spans="1:100" s="14" customFormat="1" x14ac:dyDescent="0.35">
      <c r="A178" s="10">
        <v>42</v>
      </c>
      <c r="B178" s="35">
        <v>11.1</v>
      </c>
      <c r="C178" s="36">
        <v>0.67972449999999995</v>
      </c>
      <c r="D178" s="35">
        <v>1</v>
      </c>
      <c r="E178" s="35">
        <v>7</v>
      </c>
      <c r="F178" s="35">
        <v>2</v>
      </c>
      <c r="G178" s="35">
        <v>2</v>
      </c>
      <c r="H178" s="37">
        <v>0.8</v>
      </c>
      <c r="I178" s="35">
        <v>347.6</v>
      </c>
      <c r="J178" s="35">
        <v>328.1</v>
      </c>
      <c r="K178" s="61">
        <v>13</v>
      </c>
      <c r="L178" s="61">
        <v>8</v>
      </c>
      <c r="M178" s="61">
        <v>15</v>
      </c>
      <c r="N178" s="61">
        <v>2.2000000000000002</v>
      </c>
      <c r="O178" s="62">
        <v>9</v>
      </c>
      <c r="P178" s="10">
        <v>2.1126725384186451</v>
      </c>
      <c r="Q178" s="10">
        <f t="shared" si="97"/>
        <v>-15.2</v>
      </c>
      <c r="R178" s="10">
        <f t="shared" si="98"/>
        <v>12.5</v>
      </c>
      <c r="S178" s="10">
        <v>5</v>
      </c>
      <c r="T178" s="10">
        <f t="shared" si="99"/>
        <v>2.2000000000000002</v>
      </c>
      <c r="U178" s="10">
        <f t="shared" si="100"/>
        <v>8</v>
      </c>
      <c r="V178" s="10">
        <f t="shared" si="101"/>
        <v>15</v>
      </c>
      <c r="W178" s="10">
        <f t="shared" si="102"/>
        <v>2</v>
      </c>
      <c r="X178" s="10">
        <f t="shared" si="103"/>
        <v>-14.1</v>
      </c>
      <c r="Y178" s="10">
        <f t="shared" si="107"/>
        <v>20.5</v>
      </c>
      <c r="Z178" s="10">
        <f t="shared" si="108"/>
        <v>20</v>
      </c>
      <c r="AA178" s="36">
        <f t="shared" si="109"/>
        <v>75</v>
      </c>
      <c r="AB178" s="10">
        <v>1.06799</v>
      </c>
      <c r="AC178" s="10">
        <v>6.9124049999999997</v>
      </c>
      <c r="AD178" s="10">
        <v>1.987638</v>
      </c>
      <c r="AE178" s="10">
        <v>1.9673480000000001</v>
      </c>
      <c r="AF178" s="39">
        <f t="shared" si="110"/>
        <v>11</v>
      </c>
      <c r="AG178" s="1">
        <f t="shared" si="111"/>
        <v>7</v>
      </c>
      <c r="AH178" s="35">
        <f t="shared" si="112"/>
        <v>1</v>
      </c>
      <c r="AI178" s="35">
        <f t="shared" si="113"/>
        <v>7</v>
      </c>
      <c r="AJ178" s="35">
        <f t="shared" si="114"/>
        <v>2</v>
      </c>
      <c r="AK178" s="35">
        <f t="shared" si="115"/>
        <v>2</v>
      </c>
      <c r="AL178" s="37">
        <f t="shared" si="104"/>
        <v>0.8</v>
      </c>
      <c r="AM178" s="10">
        <v>74.514600000000002</v>
      </c>
      <c r="AN178" s="10">
        <v>55.09722</v>
      </c>
      <c r="AO178" s="10"/>
      <c r="AP178" s="10"/>
      <c r="AQ178" s="37" t="s">
        <v>34</v>
      </c>
      <c r="AR178" s="37">
        <v>2790.9</v>
      </c>
      <c r="AS178" s="37">
        <v>482.51</v>
      </c>
      <c r="AT178" s="37">
        <v>5.04</v>
      </c>
      <c r="AU178" s="10">
        <v>96.7</v>
      </c>
      <c r="AV178" s="10">
        <v>-42</v>
      </c>
      <c r="AW178" s="10">
        <v>42.5</v>
      </c>
      <c r="AX178" s="10">
        <v>44.1</v>
      </c>
      <c r="AY178" s="40">
        <f t="shared" si="105"/>
        <v>268900.19953123137</v>
      </c>
      <c r="AZ178" s="23">
        <f t="shared" si="106"/>
        <v>0.75096800625344984</v>
      </c>
      <c r="BA178" s="10" t="e">
        <f>#REF!*AI178*AH178*AJ178*AS178</f>
        <v>#REF!</v>
      </c>
      <c r="BB178" s="10" t="e">
        <f t="shared" si="116"/>
        <v>#REF!</v>
      </c>
      <c r="BC178" s="10" t="e">
        <f>(1-#REF!)*AH178*AI178*AJ178</f>
        <v>#REF!</v>
      </c>
      <c r="BD178" s="41">
        <f t="shared" si="117"/>
        <v>4.0999999999999996</v>
      </c>
      <c r="BE178" s="38">
        <v>7.7</v>
      </c>
      <c r="BF178" s="38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38">
        <v>42</v>
      </c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</row>
    <row r="179" spans="1:100" s="14" customFormat="1" x14ac:dyDescent="0.35">
      <c r="A179" s="10">
        <v>366</v>
      </c>
      <c r="B179" s="35">
        <v>12.4</v>
      </c>
      <c r="C179" s="36">
        <v>0.2232402</v>
      </c>
      <c r="D179" s="35">
        <v>1.6</v>
      </c>
      <c r="E179" s="35">
        <v>4.8000000000000007</v>
      </c>
      <c r="F179" s="35">
        <v>1.8</v>
      </c>
      <c r="G179" s="35">
        <v>1.4000000000000001</v>
      </c>
      <c r="H179" s="37">
        <v>1.4000000000000001</v>
      </c>
      <c r="I179" s="35">
        <v>308.5</v>
      </c>
      <c r="J179" s="35">
        <v>292.70000000000005</v>
      </c>
      <c r="K179" s="61">
        <v>20</v>
      </c>
      <c r="L179" s="61">
        <v>13</v>
      </c>
      <c r="M179" s="61">
        <v>15</v>
      </c>
      <c r="N179" s="61">
        <v>2</v>
      </c>
      <c r="O179" s="62">
        <v>17</v>
      </c>
      <c r="P179" s="10">
        <v>2.0462372676003246</v>
      </c>
      <c r="Q179" s="10">
        <f t="shared" si="97"/>
        <v>-22</v>
      </c>
      <c r="R179" s="10">
        <f t="shared" si="98"/>
        <v>14.2</v>
      </c>
      <c r="S179" s="10">
        <v>5</v>
      </c>
      <c r="T179" s="10">
        <f t="shared" si="99"/>
        <v>2</v>
      </c>
      <c r="U179" s="10">
        <f t="shared" si="100"/>
        <v>13</v>
      </c>
      <c r="V179" s="10">
        <f t="shared" si="101"/>
        <v>15</v>
      </c>
      <c r="W179" s="10">
        <f t="shared" si="102"/>
        <v>6.2</v>
      </c>
      <c r="X179" s="10">
        <f t="shared" si="103"/>
        <v>-21</v>
      </c>
      <c r="Y179" s="10">
        <f t="shared" si="107"/>
        <v>27.2</v>
      </c>
      <c r="Z179" s="10">
        <f t="shared" si="108"/>
        <v>20</v>
      </c>
      <c r="AA179" s="36">
        <f t="shared" si="109"/>
        <v>35</v>
      </c>
      <c r="AB179" s="10">
        <v>1.6829970000000001</v>
      </c>
      <c r="AC179" s="10">
        <v>4.8149980000000001</v>
      </c>
      <c r="AD179" s="10">
        <v>1.821582</v>
      </c>
      <c r="AE179" s="10">
        <v>1.362581</v>
      </c>
      <c r="AF179" s="39">
        <f t="shared" si="110"/>
        <v>12.1</v>
      </c>
      <c r="AG179" s="1">
        <f t="shared" si="111"/>
        <v>6.4</v>
      </c>
      <c r="AH179" s="35">
        <f t="shared" si="112"/>
        <v>1.6</v>
      </c>
      <c r="AI179" s="35">
        <f t="shared" si="113"/>
        <v>4.8000000000000007</v>
      </c>
      <c r="AJ179" s="35">
        <f t="shared" si="114"/>
        <v>1.8</v>
      </c>
      <c r="AK179" s="35">
        <f t="shared" si="115"/>
        <v>1.4000000000000001</v>
      </c>
      <c r="AL179" s="37">
        <f t="shared" si="104"/>
        <v>1.4000000000000001</v>
      </c>
      <c r="AM179" s="10">
        <v>35.41619</v>
      </c>
      <c r="AN179" s="10">
        <v>19.651409999999998</v>
      </c>
      <c r="AO179" s="10"/>
      <c r="AP179" s="10"/>
      <c r="AQ179" s="37" t="s">
        <v>35</v>
      </c>
      <c r="AR179" s="37"/>
      <c r="AS179" s="37"/>
      <c r="AT179" s="37"/>
      <c r="AU179" s="10">
        <v>96.7</v>
      </c>
      <c r="AV179" s="10">
        <v>-42</v>
      </c>
      <c r="AW179" s="10">
        <v>42.5</v>
      </c>
      <c r="AX179" s="10">
        <v>44.1</v>
      </c>
      <c r="AY179" s="40">
        <f t="shared" si="105"/>
        <v>340485.12390031747</v>
      </c>
      <c r="AZ179" s="23">
        <f t="shared" si="106"/>
        <v>0</v>
      </c>
      <c r="BA179" s="10" t="e">
        <f>#REF!*AI179*AH179*AJ179*AS179</f>
        <v>#REF!</v>
      </c>
      <c r="BB179" s="10" t="e">
        <f t="shared" si="116"/>
        <v>#REF!</v>
      </c>
      <c r="BC179" s="10" t="e">
        <f>(1-#REF!)*AH179*AI179*AJ179</f>
        <v>#REF!</v>
      </c>
      <c r="BD179" s="41">
        <f t="shared" si="117"/>
        <v>5.44</v>
      </c>
      <c r="BE179" s="38">
        <v>0</v>
      </c>
      <c r="BF179" s="38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38">
        <v>366</v>
      </c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</row>
    <row r="180" spans="1:100" s="14" customFormat="1" x14ac:dyDescent="0.35">
      <c r="A180" s="10">
        <v>442</v>
      </c>
      <c r="B180" s="35">
        <v>24.200000000000003</v>
      </c>
      <c r="C180" s="36">
        <v>0.66636359999999994</v>
      </c>
      <c r="D180" s="35">
        <v>3</v>
      </c>
      <c r="E180" s="35">
        <v>5.8000000000000007</v>
      </c>
      <c r="F180" s="35">
        <v>1.4000000000000001</v>
      </c>
      <c r="G180" s="35">
        <v>0</v>
      </c>
      <c r="H180" s="37">
        <v>0.60000000000000009</v>
      </c>
      <c r="I180" s="35">
        <v>385.20000000000005</v>
      </c>
      <c r="J180" s="35">
        <v>367.8</v>
      </c>
      <c r="K180" s="61">
        <v>11</v>
      </c>
      <c r="L180" s="61">
        <v>15</v>
      </c>
      <c r="M180" s="61">
        <v>3</v>
      </c>
      <c r="N180" s="61">
        <v>1.4000000000000001</v>
      </c>
      <c r="O180" s="62">
        <v>14</v>
      </c>
      <c r="P180" s="10">
        <v>1.3816062224563743</v>
      </c>
      <c r="Q180" s="10">
        <f t="shared" si="97"/>
        <v>-12.4</v>
      </c>
      <c r="R180" s="10">
        <f t="shared" si="98"/>
        <v>9.8000000000000007</v>
      </c>
      <c r="S180" s="10">
        <v>5</v>
      </c>
      <c r="T180" s="10">
        <f t="shared" si="99"/>
        <v>1.4000000000000001</v>
      </c>
      <c r="U180" s="10">
        <f t="shared" si="100"/>
        <v>15</v>
      </c>
      <c r="V180" s="10">
        <f t="shared" si="101"/>
        <v>3</v>
      </c>
      <c r="W180" s="10">
        <f t="shared" si="102"/>
        <v>2.8000000000000003</v>
      </c>
      <c r="X180" s="10">
        <f t="shared" si="103"/>
        <v>-11.7</v>
      </c>
      <c r="Y180" s="10">
        <f t="shared" si="107"/>
        <v>24.8</v>
      </c>
      <c r="Z180" s="10">
        <f t="shared" si="108"/>
        <v>8</v>
      </c>
      <c r="AA180" s="36">
        <f t="shared" si="109"/>
        <v>112</v>
      </c>
      <c r="AB180" s="10">
        <v>2.9341439999999999</v>
      </c>
      <c r="AC180" s="10">
        <v>5.7083729999999999</v>
      </c>
      <c r="AD180" s="10">
        <v>1.4353210000000001</v>
      </c>
      <c r="AE180" s="10">
        <v>5.0399770000000003E-2</v>
      </c>
      <c r="AF180" s="39">
        <f t="shared" si="110"/>
        <v>11.6</v>
      </c>
      <c r="AG180" s="1">
        <f t="shared" si="111"/>
        <v>5</v>
      </c>
      <c r="AH180" s="35">
        <f t="shared" si="112"/>
        <v>3</v>
      </c>
      <c r="AI180" s="35">
        <f t="shared" si="113"/>
        <v>5.8000000000000007</v>
      </c>
      <c r="AJ180" s="35">
        <f t="shared" si="114"/>
        <v>1.4000000000000001</v>
      </c>
      <c r="AK180" s="35">
        <f t="shared" si="115"/>
        <v>0</v>
      </c>
      <c r="AL180" s="37">
        <f t="shared" si="104"/>
        <v>0.60000000000000009</v>
      </c>
      <c r="AM180" s="10">
        <v>112.19580000000001</v>
      </c>
      <c r="AN180" s="10">
        <v>94.776910000000001</v>
      </c>
      <c r="AO180" s="10"/>
      <c r="AP180" s="10"/>
      <c r="AQ180" s="37" t="s">
        <v>34</v>
      </c>
      <c r="AR180" s="37">
        <v>3574.9</v>
      </c>
      <c r="AS180" s="37">
        <v>412.36</v>
      </c>
      <c r="AT180" s="37">
        <v>8.33</v>
      </c>
      <c r="AU180" s="10">
        <v>96.7</v>
      </c>
      <c r="AV180" s="10">
        <v>-42</v>
      </c>
      <c r="AW180" s="10">
        <v>42.5</v>
      </c>
      <c r="AX180" s="10">
        <v>44.1</v>
      </c>
      <c r="AY180" s="40">
        <f t="shared" si="105"/>
        <v>82839.813797674651</v>
      </c>
      <c r="AZ180" s="23">
        <f t="shared" si="106"/>
        <v>0.99999677495009998</v>
      </c>
      <c r="BA180" s="10" t="e">
        <f>#REF!*AI180*AH180*AJ180*AS180</f>
        <v>#REF!</v>
      </c>
      <c r="BB180" s="10" t="e">
        <f t="shared" si="116"/>
        <v>#REF!</v>
      </c>
      <c r="BC180" s="10" t="e">
        <f>(1-#REF!)*AH180*AI180*AJ180</f>
        <v>#REF!</v>
      </c>
      <c r="BD180" s="41">
        <f t="shared" si="117"/>
        <v>4.96</v>
      </c>
      <c r="BE180" s="38">
        <v>16.8</v>
      </c>
      <c r="BF180" s="38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38">
        <v>442</v>
      </c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</row>
    <row r="181" spans="1:100" s="14" customFormat="1" x14ac:dyDescent="0.35">
      <c r="A181" s="10">
        <v>379</v>
      </c>
      <c r="B181" s="35">
        <v>27.200000000000003</v>
      </c>
      <c r="C181" s="36">
        <v>0.1079205</v>
      </c>
      <c r="D181" s="35">
        <v>2.6</v>
      </c>
      <c r="E181" s="35">
        <v>8.6</v>
      </c>
      <c r="F181" s="35">
        <v>0.60000000000000009</v>
      </c>
      <c r="G181" s="35">
        <v>1</v>
      </c>
      <c r="H181" s="37">
        <v>0.60000000000000009</v>
      </c>
      <c r="I181" s="35">
        <v>383</v>
      </c>
      <c r="J181" s="35">
        <v>333.6</v>
      </c>
      <c r="K181" s="61">
        <v>15</v>
      </c>
      <c r="L181" s="61">
        <v>17</v>
      </c>
      <c r="M181" s="61">
        <v>12</v>
      </c>
      <c r="N181" s="61">
        <v>0.60000000000000009</v>
      </c>
      <c r="O181" s="62">
        <v>1</v>
      </c>
      <c r="P181" s="10">
        <v>0.58916508781329668</v>
      </c>
      <c r="Q181" s="10">
        <f t="shared" si="97"/>
        <v>-15.6</v>
      </c>
      <c r="R181" s="10">
        <f t="shared" si="98"/>
        <v>6.2</v>
      </c>
      <c r="S181" s="10">
        <v>5</v>
      </c>
      <c r="T181" s="10">
        <f t="shared" si="99"/>
        <v>0.60000000000000009</v>
      </c>
      <c r="U181" s="10">
        <f t="shared" si="100"/>
        <v>17</v>
      </c>
      <c r="V181" s="10">
        <f t="shared" si="101"/>
        <v>12</v>
      </c>
      <c r="W181" s="10">
        <f t="shared" si="102"/>
        <v>0.2</v>
      </c>
      <c r="X181" s="10">
        <f t="shared" si="103"/>
        <v>-15.3</v>
      </c>
      <c r="Y181" s="10">
        <f t="shared" si="107"/>
        <v>23.2</v>
      </c>
      <c r="Z181" s="10">
        <f t="shared" si="108"/>
        <v>17</v>
      </c>
      <c r="AA181" s="36">
        <f t="shared" si="109"/>
        <v>110</v>
      </c>
      <c r="AB181" s="10">
        <v>2.5191880000000002</v>
      </c>
      <c r="AC181" s="10">
        <v>8.5887879999999992</v>
      </c>
      <c r="AD181" s="10">
        <v>0.6720391</v>
      </c>
      <c r="AE181" s="10">
        <v>0.98204519999999995</v>
      </c>
      <c r="AF181" s="39">
        <f t="shared" si="110"/>
        <v>10.199999999999999</v>
      </c>
      <c r="AG181" s="1">
        <f t="shared" si="111"/>
        <v>6</v>
      </c>
      <c r="AH181" s="35">
        <f t="shared" si="112"/>
        <v>2.6</v>
      </c>
      <c r="AI181" s="35">
        <f t="shared" si="113"/>
        <v>8.6</v>
      </c>
      <c r="AJ181" s="35">
        <f t="shared" si="114"/>
        <v>0.60000000000000009</v>
      </c>
      <c r="AK181" s="35">
        <f t="shared" si="115"/>
        <v>1</v>
      </c>
      <c r="AL181" s="37">
        <f t="shared" si="104"/>
        <v>0.60000000000000009</v>
      </c>
      <c r="AM181" s="10">
        <v>109.9265</v>
      </c>
      <c r="AN181" s="10">
        <v>60.57394</v>
      </c>
      <c r="AO181" s="10"/>
      <c r="AP181" s="10"/>
      <c r="AQ181" s="37" t="s">
        <v>35</v>
      </c>
      <c r="AR181" s="37"/>
      <c r="AS181" s="37"/>
      <c r="AT181" s="37"/>
      <c r="AU181" s="10">
        <v>96.7</v>
      </c>
      <c r="AV181" s="10">
        <v>-42</v>
      </c>
      <c r="AW181" s="10">
        <v>42.5</v>
      </c>
      <c r="AX181" s="10">
        <v>44.1</v>
      </c>
      <c r="AY181" s="40">
        <f t="shared" si="105"/>
        <v>254749.03816749496</v>
      </c>
      <c r="AZ181" s="23">
        <f t="shared" si="106"/>
        <v>0</v>
      </c>
      <c r="BA181" s="10" t="e">
        <f>#REF!*AI181*AH181*AJ181*AS181</f>
        <v>#REF!</v>
      </c>
      <c r="BB181" s="10" t="e">
        <f t="shared" si="116"/>
        <v>#REF!</v>
      </c>
      <c r="BC181" s="10" t="e">
        <f>(1-#REF!)*AH181*AI181*AJ181</f>
        <v>#REF!</v>
      </c>
      <c r="BD181" s="41">
        <f t="shared" si="117"/>
        <v>4.6400000000000006</v>
      </c>
      <c r="BE181" s="38">
        <v>0</v>
      </c>
      <c r="BF181" s="38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38">
        <v>379</v>
      </c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</row>
    <row r="182" spans="1:100" s="14" customFormat="1" x14ac:dyDescent="0.35">
      <c r="A182" s="10">
        <v>437</v>
      </c>
      <c r="B182" s="35">
        <v>6.6</v>
      </c>
      <c r="C182" s="36">
        <v>0.53241840000000007</v>
      </c>
      <c r="D182" s="35">
        <v>1.2000000000000002</v>
      </c>
      <c r="E182" s="35">
        <v>7.6000000000000005</v>
      </c>
      <c r="F182" s="35">
        <v>2.4000000000000004</v>
      </c>
      <c r="G182" s="35">
        <v>1.4000000000000001</v>
      </c>
      <c r="H182" s="37">
        <v>1.2000000000000002</v>
      </c>
      <c r="I182" s="35">
        <v>407.70000000000005</v>
      </c>
      <c r="J182" s="35">
        <v>307</v>
      </c>
      <c r="K182" s="61">
        <v>8</v>
      </c>
      <c r="L182" s="61">
        <v>4</v>
      </c>
      <c r="M182" s="61">
        <v>8</v>
      </c>
      <c r="N182" s="61">
        <v>1.2000000000000002</v>
      </c>
      <c r="O182" s="62">
        <v>10</v>
      </c>
      <c r="P182" s="10">
        <v>1.2744910338135642</v>
      </c>
      <c r="Q182" s="10">
        <f t="shared" si="97"/>
        <v>-9.1999999999999993</v>
      </c>
      <c r="R182" s="10">
        <f t="shared" si="98"/>
        <v>13.9</v>
      </c>
      <c r="S182" s="10">
        <v>5</v>
      </c>
      <c r="T182" s="10">
        <f t="shared" si="99"/>
        <v>1.2000000000000002</v>
      </c>
      <c r="U182" s="10">
        <f t="shared" si="100"/>
        <v>4</v>
      </c>
      <c r="V182" s="10">
        <f t="shared" si="101"/>
        <v>8</v>
      </c>
      <c r="W182" s="10">
        <f t="shared" si="102"/>
        <v>1.4000000000000001</v>
      </c>
      <c r="X182" s="10">
        <f t="shared" si="103"/>
        <v>-8.6</v>
      </c>
      <c r="Y182" s="10">
        <f t="shared" si="107"/>
        <v>17.899999999999999</v>
      </c>
      <c r="Z182" s="10">
        <f t="shared" si="108"/>
        <v>13</v>
      </c>
      <c r="AA182" s="36">
        <f t="shared" si="109"/>
        <v>135</v>
      </c>
      <c r="AB182" s="10">
        <v>1.2467820000000001</v>
      </c>
      <c r="AC182" s="10">
        <v>7.5767980000000001</v>
      </c>
      <c r="AD182" s="10">
        <v>2.4862679999999999</v>
      </c>
      <c r="AE182" s="10">
        <v>1.4383379999999999</v>
      </c>
      <c r="AF182" s="39">
        <f t="shared" si="110"/>
        <v>10.7</v>
      </c>
      <c r="AG182" s="1">
        <f t="shared" si="111"/>
        <v>6.4</v>
      </c>
      <c r="AH182" s="35">
        <f t="shared" si="112"/>
        <v>1.2000000000000002</v>
      </c>
      <c r="AI182" s="35">
        <f t="shared" si="113"/>
        <v>7.6000000000000005</v>
      </c>
      <c r="AJ182" s="35">
        <f t="shared" si="114"/>
        <v>2.4000000000000004</v>
      </c>
      <c r="AK182" s="35">
        <f t="shared" si="115"/>
        <v>1.4000000000000001</v>
      </c>
      <c r="AL182" s="37">
        <f t="shared" si="104"/>
        <v>1.2000000000000002</v>
      </c>
      <c r="AM182" s="10">
        <v>134.60390000000001</v>
      </c>
      <c r="AN182" s="10">
        <v>33.999560000000002</v>
      </c>
      <c r="AO182" s="10"/>
      <c r="AP182" s="10"/>
      <c r="AQ182" s="37" t="s">
        <v>34</v>
      </c>
      <c r="AR182" s="37">
        <v>2584.4</v>
      </c>
      <c r="AS182" s="37">
        <v>512.9</v>
      </c>
      <c r="AT182" s="37">
        <v>3.03</v>
      </c>
      <c r="AU182" s="10">
        <v>96.7</v>
      </c>
      <c r="AV182" s="10">
        <v>-42</v>
      </c>
      <c r="AW182" s="10">
        <v>42.5</v>
      </c>
      <c r="AX182" s="10">
        <v>44.1</v>
      </c>
      <c r="AY182" s="40">
        <f t="shared" si="105"/>
        <v>314645.77099557268</v>
      </c>
      <c r="AZ182" s="23">
        <f t="shared" si="106"/>
        <v>0.54174393575325008</v>
      </c>
      <c r="BA182" s="10" t="e">
        <f>#REF!*AI182*AH182*AJ182*AS182</f>
        <v>#REF!</v>
      </c>
      <c r="BB182" s="10" t="e">
        <f t="shared" si="116"/>
        <v>#REF!</v>
      </c>
      <c r="BC182" s="10" t="e">
        <f>(1-#REF!)*AH182*AI182*AJ182</f>
        <v>#REF!</v>
      </c>
      <c r="BD182" s="41">
        <f t="shared" si="117"/>
        <v>3.5800000000000005</v>
      </c>
      <c r="BE182" s="38">
        <v>3.5</v>
      </c>
      <c r="BF182" s="38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38">
        <v>437</v>
      </c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</row>
    <row r="183" spans="1:100" s="14" customFormat="1" x14ac:dyDescent="0.35">
      <c r="A183" s="10">
        <v>133</v>
      </c>
      <c r="B183" s="35">
        <v>41.7</v>
      </c>
      <c r="C183" s="36">
        <v>0.12880929999999999</v>
      </c>
      <c r="D183" s="35">
        <v>0.60000000000000009</v>
      </c>
      <c r="E183" s="35">
        <v>2.4000000000000004</v>
      </c>
      <c r="F183" s="35">
        <v>1.6</v>
      </c>
      <c r="G183" s="35">
        <v>1.2000000000000002</v>
      </c>
      <c r="H183" s="37">
        <v>1.4000000000000001</v>
      </c>
      <c r="I183" s="35">
        <v>291.40000000000003</v>
      </c>
      <c r="J183" s="35">
        <v>291.3</v>
      </c>
      <c r="K183" s="61">
        <v>17</v>
      </c>
      <c r="L183" s="61">
        <v>16</v>
      </c>
      <c r="M183" s="61">
        <v>16</v>
      </c>
      <c r="N183" s="61">
        <v>2.6</v>
      </c>
      <c r="O183" s="62">
        <v>8</v>
      </c>
      <c r="P183" s="10">
        <v>2.6555877600828643</v>
      </c>
      <c r="Q183" s="10">
        <f t="shared" si="97"/>
        <v>-19.600000000000001</v>
      </c>
      <c r="R183" s="10">
        <f t="shared" si="98"/>
        <v>8.9</v>
      </c>
      <c r="S183" s="10">
        <v>5</v>
      </c>
      <c r="T183" s="10">
        <f t="shared" si="99"/>
        <v>2.6</v>
      </c>
      <c r="U183" s="10">
        <f t="shared" si="100"/>
        <v>16</v>
      </c>
      <c r="V183" s="10">
        <f t="shared" si="101"/>
        <v>16</v>
      </c>
      <c r="W183" s="10">
        <f t="shared" si="102"/>
        <v>2.4000000000000004</v>
      </c>
      <c r="X183" s="10">
        <f t="shared" si="103"/>
        <v>-18.3</v>
      </c>
      <c r="Y183" s="10">
        <f t="shared" si="107"/>
        <v>24.9</v>
      </c>
      <c r="Z183" s="10">
        <f t="shared" si="108"/>
        <v>21</v>
      </c>
      <c r="AA183" s="36">
        <f t="shared" si="109"/>
        <v>18</v>
      </c>
      <c r="AB183" s="10">
        <v>0.51144659999999997</v>
      </c>
      <c r="AC183" s="10">
        <v>2.329297</v>
      </c>
      <c r="AD183" s="10">
        <v>1.6472169999999999</v>
      </c>
      <c r="AE183" s="10">
        <v>1.2204349999999999</v>
      </c>
      <c r="AF183" s="39">
        <f t="shared" si="110"/>
        <v>13.3</v>
      </c>
      <c r="AG183" s="1">
        <f t="shared" si="111"/>
        <v>6.2</v>
      </c>
      <c r="AH183" s="35">
        <f t="shared" si="112"/>
        <v>0.60000000000000009</v>
      </c>
      <c r="AI183" s="35">
        <f t="shared" si="113"/>
        <v>2.4000000000000004</v>
      </c>
      <c r="AJ183" s="35">
        <f t="shared" si="114"/>
        <v>1.6</v>
      </c>
      <c r="AK183" s="35">
        <f t="shared" si="115"/>
        <v>1.2000000000000002</v>
      </c>
      <c r="AL183" s="37">
        <f t="shared" si="104"/>
        <v>1.4000000000000001</v>
      </c>
      <c r="AM183" s="10">
        <v>18.369759999999999</v>
      </c>
      <c r="AN183" s="10">
        <v>18.266380000000002</v>
      </c>
      <c r="AO183" s="10"/>
      <c r="AP183" s="10"/>
      <c r="AQ183" s="37" t="s">
        <v>35</v>
      </c>
      <c r="AR183" s="37"/>
      <c r="AS183" s="37"/>
      <c r="AT183" s="37"/>
      <c r="AU183" s="10">
        <v>96.7</v>
      </c>
      <c r="AV183" s="10">
        <v>-42</v>
      </c>
      <c r="AW183" s="10">
        <v>42.5</v>
      </c>
      <c r="AX183" s="10">
        <v>44.1</v>
      </c>
      <c r="AY183" s="40">
        <f t="shared" si="105"/>
        <v>342816.4308636717</v>
      </c>
      <c r="AZ183" s="23">
        <f t="shared" si="106"/>
        <v>0</v>
      </c>
      <c r="BA183" s="10" t="e">
        <f>#REF!*AI183*AH183*AJ183*AS183</f>
        <v>#REF!</v>
      </c>
      <c r="BB183" s="10" t="e">
        <f t="shared" si="116"/>
        <v>#REF!</v>
      </c>
      <c r="BC183" s="10" t="e">
        <f>(1-#REF!)*AH183*AI183*AJ183</f>
        <v>#REF!</v>
      </c>
      <c r="BD183" s="41">
        <f t="shared" si="117"/>
        <v>4.9800000000000004</v>
      </c>
      <c r="BE183" s="38">
        <v>0</v>
      </c>
      <c r="BF183" s="38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38">
        <v>133</v>
      </c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</row>
    <row r="184" spans="1:100" s="14" customFormat="1" x14ac:dyDescent="0.35">
      <c r="A184" s="10">
        <v>154</v>
      </c>
      <c r="B184" s="35">
        <v>11.799999999999999</v>
      </c>
      <c r="C184" s="36">
        <v>0.78875139999999999</v>
      </c>
      <c r="D184" s="35">
        <v>1.8</v>
      </c>
      <c r="E184" s="35">
        <v>9</v>
      </c>
      <c r="F184" s="35">
        <v>2.2000000000000002</v>
      </c>
      <c r="G184" s="35">
        <v>1.2000000000000002</v>
      </c>
      <c r="H184" s="37">
        <v>0.60000000000000009</v>
      </c>
      <c r="I184" s="35">
        <v>327.90000000000003</v>
      </c>
      <c r="J184" s="35">
        <v>339</v>
      </c>
      <c r="K184" s="61">
        <v>5</v>
      </c>
      <c r="L184" s="61">
        <v>18</v>
      </c>
      <c r="M184" s="61">
        <v>17</v>
      </c>
      <c r="N184" s="61">
        <v>0.8</v>
      </c>
      <c r="O184" s="62">
        <v>29</v>
      </c>
      <c r="P184" s="10">
        <v>0.89293323642260292</v>
      </c>
      <c r="Q184" s="10">
        <f t="shared" si="97"/>
        <v>-5.8</v>
      </c>
      <c r="R184" s="10">
        <f t="shared" si="98"/>
        <v>8.3000000000000007</v>
      </c>
      <c r="S184" s="10">
        <v>5</v>
      </c>
      <c r="T184" s="10">
        <f t="shared" si="99"/>
        <v>0.8</v>
      </c>
      <c r="U184" s="10">
        <f t="shared" si="100"/>
        <v>18</v>
      </c>
      <c r="V184" s="10">
        <f t="shared" si="101"/>
        <v>17</v>
      </c>
      <c r="W184" s="10">
        <f t="shared" si="102"/>
        <v>2.8000000000000003</v>
      </c>
      <c r="X184" s="10">
        <f t="shared" si="103"/>
        <v>-5.4</v>
      </c>
      <c r="Y184" s="10">
        <f t="shared" si="107"/>
        <v>26.3</v>
      </c>
      <c r="Z184" s="10">
        <f t="shared" si="108"/>
        <v>22</v>
      </c>
      <c r="AA184" s="36">
        <f t="shared" si="109"/>
        <v>55</v>
      </c>
      <c r="AB184" s="10">
        <v>1.8061910000000001</v>
      </c>
      <c r="AC184" s="10">
        <v>9.0822610000000008</v>
      </c>
      <c r="AD184" s="10">
        <v>2.299887</v>
      </c>
      <c r="AE184" s="10">
        <v>1.178795</v>
      </c>
      <c r="AF184" s="39">
        <f t="shared" si="110"/>
        <v>10</v>
      </c>
      <c r="AG184" s="1">
        <f t="shared" si="111"/>
        <v>6.2</v>
      </c>
      <c r="AH184" s="35">
        <f t="shared" si="112"/>
        <v>1.8</v>
      </c>
      <c r="AI184" s="35">
        <f t="shared" si="113"/>
        <v>9</v>
      </c>
      <c r="AJ184" s="35">
        <f t="shared" si="114"/>
        <v>2.2000000000000002</v>
      </c>
      <c r="AK184" s="35">
        <f t="shared" si="115"/>
        <v>1.2000000000000002</v>
      </c>
      <c r="AL184" s="37">
        <f t="shared" si="104"/>
        <v>0.60000000000000009</v>
      </c>
      <c r="AM184" s="10">
        <v>54.850879999999997</v>
      </c>
      <c r="AN184" s="10">
        <v>65.934979999999996</v>
      </c>
      <c r="AO184" s="10"/>
      <c r="AP184" s="10"/>
      <c r="AQ184" s="37" t="s">
        <v>34</v>
      </c>
      <c r="AR184" s="37">
        <v>2823.2</v>
      </c>
      <c r="AS184" s="37">
        <v>478.33</v>
      </c>
      <c r="AT184" s="37">
        <v>5.73</v>
      </c>
      <c r="AU184" s="10">
        <v>96.7</v>
      </c>
      <c r="AV184" s="10">
        <v>-42</v>
      </c>
      <c r="AW184" s="10">
        <v>42.5</v>
      </c>
      <c r="AX184" s="10">
        <v>44.1</v>
      </c>
      <c r="AY184" s="40">
        <f t="shared" si="105"/>
        <v>239548.34340996796</v>
      </c>
      <c r="AZ184" s="23">
        <f t="shared" si="106"/>
        <v>0.84639027259489064</v>
      </c>
      <c r="BA184" s="10" t="e">
        <f>#REF!*AI184*AH184*AJ184*AS184</f>
        <v>#REF!</v>
      </c>
      <c r="BB184" s="10" t="e">
        <f t="shared" si="116"/>
        <v>#REF!</v>
      </c>
      <c r="BC184" s="10" t="e">
        <f>(1-#REF!)*AH184*AI184*AJ184</f>
        <v>#REF!</v>
      </c>
      <c r="BD184" s="41">
        <f t="shared" si="117"/>
        <v>5.26</v>
      </c>
      <c r="BE184" s="38">
        <v>14.2</v>
      </c>
      <c r="BF184" s="38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38">
        <v>154</v>
      </c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</row>
    <row r="185" spans="1:100" s="14" customFormat="1" x14ac:dyDescent="0.35">
      <c r="A185" s="10">
        <v>411</v>
      </c>
      <c r="B185" s="35">
        <v>21.8</v>
      </c>
      <c r="C185" s="36">
        <v>0.34550449999999999</v>
      </c>
      <c r="D185" s="35">
        <v>0.8</v>
      </c>
      <c r="E185" s="35">
        <v>4.6000000000000005</v>
      </c>
      <c r="F185" s="35">
        <v>1.8</v>
      </c>
      <c r="G185" s="35">
        <v>0</v>
      </c>
      <c r="H185" s="37">
        <v>1.2000000000000002</v>
      </c>
      <c r="I185" s="35">
        <v>331.90000000000003</v>
      </c>
      <c r="J185" s="35">
        <v>289.20000000000005</v>
      </c>
      <c r="K185" s="61">
        <v>13</v>
      </c>
      <c r="L185" s="61">
        <v>11</v>
      </c>
      <c r="M185" s="61">
        <v>14</v>
      </c>
      <c r="N185" s="61">
        <v>2.8000000000000003</v>
      </c>
      <c r="O185" s="62">
        <v>16</v>
      </c>
      <c r="P185" s="10">
        <v>2.8708464767895947</v>
      </c>
      <c r="Q185" s="10">
        <f t="shared" si="97"/>
        <v>-15.8</v>
      </c>
      <c r="R185" s="10">
        <f t="shared" si="98"/>
        <v>12.8</v>
      </c>
      <c r="S185" s="10">
        <v>5</v>
      </c>
      <c r="T185" s="10">
        <f t="shared" si="99"/>
        <v>2.8000000000000003</v>
      </c>
      <c r="U185" s="10">
        <f t="shared" si="100"/>
        <v>11</v>
      </c>
      <c r="V185" s="10">
        <f t="shared" si="101"/>
        <v>14</v>
      </c>
      <c r="W185" s="10">
        <f t="shared" si="102"/>
        <v>3.8000000000000003</v>
      </c>
      <c r="X185" s="10">
        <f t="shared" si="103"/>
        <v>-14.4</v>
      </c>
      <c r="Y185" s="10">
        <f t="shared" si="107"/>
        <v>23.8</v>
      </c>
      <c r="Z185" s="10">
        <f t="shared" si="108"/>
        <v>19</v>
      </c>
      <c r="AA185" s="36">
        <f t="shared" si="109"/>
        <v>59</v>
      </c>
      <c r="AB185" s="10">
        <v>0.87344109999999997</v>
      </c>
      <c r="AC185" s="10">
        <v>4.534948</v>
      </c>
      <c r="AD185" s="10">
        <v>1.8984540000000001</v>
      </c>
      <c r="AE185" s="10">
        <v>5.8441949999999999E-2</v>
      </c>
      <c r="AF185" s="39">
        <f t="shared" si="110"/>
        <v>12.2</v>
      </c>
      <c r="AG185" s="1">
        <f t="shared" si="111"/>
        <v>5</v>
      </c>
      <c r="AH185" s="35">
        <f t="shared" si="112"/>
        <v>0.8</v>
      </c>
      <c r="AI185" s="35">
        <f t="shared" si="113"/>
        <v>4.6000000000000005</v>
      </c>
      <c r="AJ185" s="35">
        <f t="shared" si="114"/>
        <v>1.8</v>
      </c>
      <c r="AK185" s="35">
        <f t="shared" si="115"/>
        <v>0</v>
      </c>
      <c r="AL185" s="37">
        <f t="shared" si="104"/>
        <v>1.2000000000000002</v>
      </c>
      <c r="AM185" s="10">
        <v>58.860230000000001</v>
      </c>
      <c r="AN185" s="10">
        <v>16.17811</v>
      </c>
      <c r="AO185" s="10"/>
      <c r="AP185" s="10"/>
      <c r="AQ185" s="37" t="s">
        <v>35</v>
      </c>
      <c r="AR185" s="37"/>
      <c r="AS185" s="37"/>
      <c r="AT185" s="37"/>
      <c r="AU185" s="10">
        <v>96.7</v>
      </c>
      <c r="AV185" s="10">
        <v>-42</v>
      </c>
      <c r="AW185" s="10">
        <v>42.5</v>
      </c>
      <c r="AX185" s="10">
        <v>44.1</v>
      </c>
      <c r="AY185" s="40">
        <f t="shared" si="105"/>
        <v>346283.90812611557</v>
      </c>
      <c r="AZ185" s="23">
        <f t="shared" si="106"/>
        <v>0</v>
      </c>
      <c r="BA185" s="10" t="e">
        <f>#REF!*AI185*AH185*AJ185*AS185</f>
        <v>#REF!</v>
      </c>
      <c r="BB185" s="10" t="e">
        <f t="shared" si="116"/>
        <v>#REF!</v>
      </c>
      <c r="BC185" s="10" t="e">
        <f>(1-#REF!)*AH185*AI185*AJ185</f>
        <v>#REF!</v>
      </c>
      <c r="BD185" s="41">
        <f t="shared" si="117"/>
        <v>4.76</v>
      </c>
      <c r="BE185" s="38">
        <v>0</v>
      </c>
      <c r="BF185" s="38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38">
        <v>411</v>
      </c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</row>
    <row r="186" spans="1:100" s="14" customFormat="1" x14ac:dyDescent="0.35">
      <c r="A186" s="10">
        <v>65</v>
      </c>
      <c r="B186" s="35">
        <v>6.3999999999999995</v>
      </c>
      <c r="C186" s="36">
        <v>0.17731079999999999</v>
      </c>
      <c r="D186" s="35">
        <v>2</v>
      </c>
      <c r="E186" s="35">
        <v>4.2</v>
      </c>
      <c r="F186" s="35">
        <v>2.6</v>
      </c>
      <c r="G186" s="35">
        <v>1.2000000000000002</v>
      </c>
      <c r="H186" s="37">
        <v>2.2000000000000002</v>
      </c>
      <c r="I186" s="35">
        <v>368.20000000000005</v>
      </c>
      <c r="J186" s="35">
        <v>357.40000000000003</v>
      </c>
      <c r="K186" s="61">
        <v>7</v>
      </c>
      <c r="L186" s="61">
        <v>17</v>
      </c>
      <c r="M186" s="61">
        <v>12</v>
      </c>
      <c r="N186" s="61">
        <v>2.4000000000000004</v>
      </c>
      <c r="O186" s="62">
        <v>17</v>
      </c>
      <c r="P186" s="10">
        <v>2.4765749867134277</v>
      </c>
      <c r="Q186" s="10">
        <f t="shared" si="97"/>
        <v>-9.4</v>
      </c>
      <c r="R186" s="10">
        <f t="shared" si="98"/>
        <v>8.1999999999999993</v>
      </c>
      <c r="S186" s="10">
        <v>5</v>
      </c>
      <c r="T186" s="10">
        <f t="shared" si="99"/>
        <v>2.4000000000000004</v>
      </c>
      <c r="U186" s="10">
        <f t="shared" si="100"/>
        <v>17</v>
      </c>
      <c r="V186" s="10">
        <f t="shared" si="101"/>
        <v>12</v>
      </c>
      <c r="W186" s="10">
        <f t="shared" si="102"/>
        <v>2.2000000000000002</v>
      </c>
      <c r="X186" s="10">
        <f t="shared" si="103"/>
        <v>-8.1999999999999993</v>
      </c>
      <c r="Y186" s="10">
        <f t="shared" si="107"/>
        <v>25.2</v>
      </c>
      <c r="Z186" s="10">
        <f t="shared" si="108"/>
        <v>17</v>
      </c>
      <c r="AA186" s="36">
        <f t="shared" si="109"/>
        <v>95</v>
      </c>
      <c r="AB186" s="10">
        <v>1.9497949999999999</v>
      </c>
      <c r="AC186" s="10">
        <v>4.2421139999999999</v>
      </c>
      <c r="AD186" s="10">
        <v>2.5635189999999999</v>
      </c>
      <c r="AE186" s="10">
        <v>1.257436</v>
      </c>
      <c r="AF186" s="39">
        <f t="shared" si="110"/>
        <v>12.4</v>
      </c>
      <c r="AG186" s="1">
        <f t="shared" si="111"/>
        <v>6.2</v>
      </c>
      <c r="AH186" s="35">
        <f t="shared" si="112"/>
        <v>2</v>
      </c>
      <c r="AI186" s="35">
        <f t="shared" si="113"/>
        <v>4.2</v>
      </c>
      <c r="AJ186" s="35">
        <f t="shared" si="114"/>
        <v>2.6</v>
      </c>
      <c r="AK186" s="35">
        <f t="shared" si="115"/>
        <v>1.2000000000000002</v>
      </c>
      <c r="AL186" s="37">
        <f t="shared" si="104"/>
        <v>2.2000000000000002</v>
      </c>
      <c r="AM186" s="10">
        <v>95.141080000000002</v>
      </c>
      <c r="AN186" s="10">
        <v>84.310299999999998</v>
      </c>
      <c r="AO186" s="10"/>
      <c r="AP186" s="10"/>
      <c r="AQ186" s="37" t="s">
        <v>34</v>
      </c>
      <c r="AR186" s="37">
        <v>2574.9</v>
      </c>
      <c r="AS186" s="37">
        <v>514.46</v>
      </c>
      <c r="AT186" s="37">
        <v>3.38</v>
      </c>
      <c r="AU186" s="10">
        <v>96.7</v>
      </c>
      <c r="AV186" s="10">
        <v>-42</v>
      </c>
      <c r="AW186" s="10">
        <v>42.5</v>
      </c>
      <c r="AX186" s="10">
        <v>44.1</v>
      </c>
      <c r="AY186" s="40">
        <f t="shared" si="105"/>
        <v>169086.73820802421</v>
      </c>
      <c r="AZ186" s="23">
        <f t="shared" si="106"/>
        <v>0.96443875405146362</v>
      </c>
      <c r="BA186" s="10" t="e">
        <f>#REF!*AI186*AH186*AJ186*AS186</f>
        <v>#REF!</v>
      </c>
      <c r="BB186" s="10" t="e">
        <f t="shared" si="116"/>
        <v>#REF!</v>
      </c>
      <c r="BC186" s="10" t="e">
        <f>(1-#REF!)*AH186*AI186*AJ186</f>
        <v>#REF!</v>
      </c>
      <c r="BD186" s="41">
        <f t="shared" si="117"/>
        <v>5.0400000000000009</v>
      </c>
      <c r="BE186" s="38">
        <v>1.8</v>
      </c>
      <c r="BF186" s="38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38">
        <v>65</v>
      </c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</row>
    <row r="187" spans="1:100" s="14" customFormat="1" x14ac:dyDescent="0.35">
      <c r="A187" s="10">
        <v>403</v>
      </c>
      <c r="B187" s="35">
        <v>35.6</v>
      </c>
      <c r="C187" s="36">
        <v>0.2457009</v>
      </c>
      <c r="D187" s="35">
        <v>1</v>
      </c>
      <c r="E187" s="35">
        <v>1.8</v>
      </c>
      <c r="F187" s="35">
        <v>2.6</v>
      </c>
      <c r="G187" s="35">
        <v>0.4</v>
      </c>
      <c r="H187" s="37">
        <v>2</v>
      </c>
      <c r="I187" s="35">
        <v>439.5</v>
      </c>
      <c r="J187" s="35">
        <v>357.8</v>
      </c>
      <c r="K187" s="61">
        <v>8</v>
      </c>
      <c r="L187" s="61">
        <v>11</v>
      </c>
      <c r="M187" s="61">
        <v>6</v>
      </c>
      <c r="N187" s="61">
        <v>2.2000000000000002</v>
      </c>
      <c r="O187" s="62">
        <v>25</v>
      </c>
      <c r="P187" s="10">
        <v>2.2977781773532571</v>
      </c>
      <c r="Q187" s="10">
        <f t="shared" si="97"/>
        <v>-10.199999999999999</v>
      </c>
      <c r="R187" s="10">
        <f t="shared" si="98"/>
        <v>12.8</v>
      </c>
      <c r="S187" s="10">
        <v>5</v>
      </c>
      <c r="T187" s="10">
        <f t="shared" si="99"/>
        <v>2.2000000000000002</v>
      </c>
      <c r="U187" s="10">
        <f t="shared" si="100"/>
        <v>11</v>
      </c>
      <c r="V187" s="10">
        <f t="shared" si="101"/>
        <v>6</v>
      </c>
      <c r="W187" s="10">
        <f t="shared" si="102"/>
        <v>3.8000000000000003</v>
      </c>
      <c r="X187" s="10">
        <f t="shared" si="103"/>
        <v>-9.1</v>
      </c>
      <c r="Y187" s="10">
        <f t="shared" si="107"/>
        <v>23.8</v>
      </c>
      <c r="Z187" s="10">
        <f t="shared" si="108"/>
        <v>11</v>
      </c>
      <c r="AA187" s="36">
        <f t="shared" si="109"/>
        <v>166</v>
      </c>
      <c r="AB187" s="10">
        <v>1.007563</v>
      </c>
      <c r="AC187" s="10">
        <v>1.717104</v>
      </c>
      <c r="AD187" s="10">
        <v>2.5377719999999999</v>
      </c>
      <c r="AE187" s="10">
        <v>0.3301829</v>
      </c>
      <c r="AF187" s="39">
        <f t="shared" si="110"/>
        <v>13.6</v>
      </c>
      <c r="AG187" s="1">
        <f t="shared" si="111"/>
        <v>5.4</v>
      </c>
      <c r="AH187" s="35">
        <f t="shared" si="112"/>
        <v>1</v>
      </c>
      <c r="AI187" s="35">
        <f t="shared" si="113"/>
        <v>1.8</v>
      </c>
      <c r="AJ187" s="35">
        <f t="shared" si="114"/>
        <v>2.6</v>
      </c>
      <c r="AK187" s="35">
        <f t="shared" si="115"/>
        <v>0.4</v>
      </c>
      <c r="AL187" s="37">
        <f t="shared" si="104"/>
        <v>2</v>
      </c>
      <c r="AM187" s="10">
        <v>166.43639999999999</v>
      </c>
      <c r="AN187" s="10">
        <v>84.700019999999995</v>
      </c>
      <c r="AO187" s="10"/>
      <c r="AP187" s="10"/>
      <c r="AQ187" s="37" t="s">
        <v>35</v>
      </c>
      <c r="AR187" s="37"/>
      <c r="AS187" s="37"/>
      <c r="AT187" s="37"/>
      <c r="AU187" s="10">
        <v>96.7</v>
      </c>
      <c r="AV187" s="10">
        <v>-42</v>
      </c>
      <c r="AW187" s="10">
        <v>42.5</v>
      </c>
      <c r="AX187" s="10">
        <v>44.1</v>
      </c>
      <c r="AY187" s="40">
        <f t="shared" si="105"/>
        <v>167029.58558497834</v>
      </c>
      <c r="AZ187" s="23">
        <f t="shared" si="106"/>
        <v>0</v>
      </c>
      <c r="BA187" s="10" t="e">
        <f>#REF!*AI187*AH187*AJ187*AS187</f>
        <v>#REF!</v>
      </c>
      <c r="BB187" s="10" t="e">
        <f t="shared" si="116"/>
        <v>#REF!</v>
      </c>
      <c r="BC187" s="10" t="e">
        <f>(1-#REF!)*AH187*AI187*AJ187</f>
        <v>#REF!</v>
      </c>
      <c r="BD187" s="41">
        <f t="shared" si="117"/>
        <v>4.76</v>
      </c>
      <c r="BE187" s="38">
        <v>0</v>
      </c>
      <c r="BF187" s="38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38">
        <v>403</v>
      </c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</row>
    <row r="188" spans="1:100" s="14" customFormat="1" x14ac:dyDescent="0.35">
      <c r="A188" s="10">
        <v>125</v>
      </c>
      <c r="B188" s="35">
        <v>23.3</v>
      </c>
      <c r="C188" s="36">
        <v>0.21596050000000003</v>
      </c>
      <c r="D188" s="35">
        <v>2.8000000000000003</v>
      </c>
      <c r="E188" s="35">
        <v>2.6</v>
      </c>
      <c r="F188" s="35">
        <v>1.8</v>
      </c>
      <c r="G188" s="35">
        <v>0.8</v>
      </c>
      <c r="H188" s="37">
        <v>1.4000000000000001</v>
      </c>
      <c r="I188" s="35">
        <v>452</v>
      </c>
      <c r="J188" s="35">
        <v>304.70000000000005</v>
      </c>
      <c r="K188" s="61">
        <v>16</v>
      </c>
      <c r="L188" s="61">
        <v>18</v>
      </c>
      <c r="M188" s="61">
        <v>3</v>
      </c>
      <c r="N188" s="61">
        <v>2.4000000000000004</v>
      </c>
      <c r="O188" s="62">
        <v>20</v>
      </c>
      <c r="P188" s="10">
        <v>2.3951496556978213</v>
      </c>
      <c r="Q188" s="10">
        <f t="shared" si="97"/>
        <v>-18.399999999999999</v>
      </c>
      <c r="R188" s="10">
        <f t="shared" si="98"/>
        <v>11.3</v>
      </c>
      <c r="S188" s="10">
        <v>5</v>
      </c>
      <c r="T188" s="10">
        <f t="shared" si="99"/>
        <v>2.4000000000000004</v>
      </c>
      <c r="U188" s="10">
        <f t="shared" si="100"/>
        <v>18</v>
      </c>
      <c r="V188" s="10">
        <f t="shared" si="101"/>
        <v>3</v>
      </c>
      <c r="W188" s="10">
        <f t="shared" si="102"/>
        <v>5.8000000000000007</v>
      </c>
      <c r="X188" s="10">
        <f t="shared" si="103"/>
        <v>-17.2</v>
      </c>
      <c r="Y188" s="10">
        <f t="shared" si="107"/>
        <v>29.3</v>
      </c>
      <c r="Z188" s="10">
        <f t="shared" si="108"/>
        <v>8</v>
      </c>
      <c r="AA188" s="36">
        <f t="shared" si="109"/>
        <v>179</v>
      </c>
      <c r="AB188" s="10">
        <v>2.8733960000000001</v>
      </c>
      <c r="AC188" s="10">
        <v>2.6053120000000001</v>
      </c>
      <c r="AD188" s="10">
        <v>1.868779</v>
      </c>
      <c r="AE188" s="10">
        <v>0.77723260000000005</v>
      </c>
      <c r="AF188" s="39">
        <f t="shared" si="110"/>
        <v>13.2</v>
      </c>
      <c r="AG188" s="1">
        <f t="shared" si="111"/>
        <v>5.8</v>
      </c>
      <c r="AH188" s="35">
        <f t="shared" si="112"/>
        <v>2.8000000000000003</v>
      </c>
      <c r="AI188" s="35">
        <f t="shared" si="113"/>
        <v>2.6</v>
      </c>
      <c r="AJ188" s="35">
        <f t="shared" si="114"/>
        <v>1.8</v>
      </c>
      <c r="AK188" s="35">
        <f t="shared" si="115"/>
        <v>0.8</v>
      </c>
      <c r="AL188" s="37">
        <f t="shared" si="104"/>
        <v>1.4000000000000001</v>
      </c>
      <c r="AM188" s="10">
        <v>178.953</v>
      </c>
      <c r="AN188" s="10">
        <v>31.626999999999999</v>
      </c>
      <c r="AO188" s="10"/>
      <c r="AP188" s="10"/>
      <c r="AQ188" s="37" t="s">
        <v>35</v>
      </c>
      <c r="AR188" s="37"/>
      <c r="AS188" s="37"/>
      <c r="AT188" s="37"/>
      <c r="AU188" s="10">
        <v>96.7</v>
      </c>
      <c r="AV188" s="10">
        <v>-42</v>
      </c>
      <c r="AW188" s="10">
        <v>42.5</v>
      </c>
      <c r="AX188" s="10">
        <v>44.1</v>
      </c>
      <c r="AY188" s="40">
        <f t="shared" si="105"/>
        <v>319153.62465608114</v>
      </c>
      <c r="AZ188" s="23">
        <f t="shared" si="106"/>
        <v>0</v>
      </c>
      <c r="BA188" s="10" t="e">
        <f>#REF!*AI188*AH188*AJ188*AS188</f>
        <v>#REF!</v>
      </c>
      <c r="BB188" s="10" t="e">
        <f t="shared" si="116"/>
        <v>#REF!</v>
      </c>
      <c r="BC188" s="10" t="e">
        <f>(1-#REF!)*AH188*AI188*AJ188</f>
        <v>#REF!</v>
      </c>
      <c r="BD188" s="41">
        <f t="shared" si="117"/>
        <v>5.86</v>
      </c>
      <c r="BE188" s="38">
        <v>0</v>
      </c>
      <c r="BF188" s="38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38">
        <v>125</v>
      </c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</row>
    <row r="189" spans="1:100" s="14" customFormat="1" x14ac:dyDescent="0.35">
      <c r="A189" s="10">
        <v>346</v>
      </c>
      <c r="B189" s="35">
        <v>37.4</v>
      </c>
      <c r="C189" s="36">
        <v>0.27481639999999996</v>
      </c>
      <c r="D189" s="35">
        <v>0.4</v>
      </c>
      <c r="E189" s="35">
        <v>9.4</v>
      </c>
      <c r="F189" s="35">
        <v>1.2000000000000002</v>
      </c>
      <c r="G189" s="35">
        <v>0.4</v>
      </c>
      <c r="H189" s="37">
        <v>0.8</v>
      </c>
      <c r="I189" s="35">
        <v>361</v>
      </c>
      <c r="J189" s="35">
        <v>319.3</v>
      </c>
      <c r="K189" s="61">
        <v>8</v>
      </c>
      <c r="L189" s="61">
        <v>14</v>
      </c>
      <c r="M189" s="61">
        <v>7</v>
      </c>
      <c r="N189" s="61">
        <v>0.4</v>
      </c>
      <c r="O189" s="62">
        <v>19</v>
      </c>
      <c r="P189" s="10">
        <v>0.45098144298289844</v>
      </c>
      <c r="Q189" s="10">
        <f t="shared" si="97"/>
        <v>-8.4</v>
      </c>
      <c r="R189" s="10">
        <f t="shared" si="98"/>
        <v>10.3</v>
      </c>
      <c r="S189" s="10">
        <v>5</v>
      </c>
      <c r="T189" s="10">
        <f t="shared" si="99"/>
        <v>0.4</v>
      </c>
      <c r="U189" s="10">
        <f t="shared" si="100"/>
        <v>14</v>
      </c>
      <c r="V189" s="10">
        <f t="shared" si="101"/>
        <v>7</v>
      </c>
      <c r="W189" s="10">
        <f t="shared" si="102"/>
        <v>2.8000000000000003</v>
      </c>
      <c r="X189" s="10">
        <f t="shared" si="103"/>
        <v>-8.1999999999999993</v>
      </c>
      <c r="Y189" s="10">
        <f t="shared" si="107"/>
        <v>24.3</v>
      </c>
      <c r="Z189" s="10">
        <f t="shared" si="108"/>
        <v>12</v>
      </c>
      <c r="AA189" s="36">
        <f t="shared" si="109"/>
        <v>88</v>
      </c>
      <c r="AB189" s="10">
        <v>0.42926029999999998</v>
      </c>
      <c r="AC189" s="10">
        <v>9.4990849999999991</v>
      </c>
      <c r="AD189" s="10">
        <v>1.149251</v>
      </c>
      <c r="AE189" s="10">
        <v>0.38602940000000002</v>
      </c>
      <c r="AF189" s="39">
        <f t="shared" si="110"/>
        <v>9.8000000000000007</v>
      </c>
      <c r="AG189" s="1">
        <f t="shared" si="111"/>
        <v>5.4</v>
      </c>
      <c r="AH189" s="35">
        <f t="shared" si="112"/>
        <v>0.4</v>
      </c>
      <c r="AI189" s="35">
        <f t="shared" si="113"/>
        <v>9.4</v>
      </c>
      <c r="AJ189" s="35">
        <f t="shared" si="114"/>
        <v>1.2000000000000002</v>
      </c>
      <c r="AK189" s="35">
        <f t="shared" si="115"/>
        <v>0.4</v>
      </c>
      <c r="AL189" s="37">
        <f t="shared" si="104"/>
        <v>0.8</v>
      </c>
      <c r="AM189" s="10">
        <v>87.934870000000004</v>
      </c>
      <c r="AN189" s="10">
        <v>46.295319999999997</v>
      </c>
      <c r="AO189" s="10"/>
      <c r="AP189" s="10"/>
      <c r="AQ189" s="37" t="s">
        <v>35</v>
      </c>
      <c r="AR189" s="37"/>
      <c r="AS189" s="37"/>
      <c r="AT189" s="37"/>
      <c r="AU189" s="10">
        <v>96.7</v>
      </c>
      <c r="AV189" s="10">
        <v>-42</v>
      </c>
      <c r="AW189" s="10">
        <v>42.5</v>
      </c>
      <c r="AX189" s="10">
        <v>44.1</v>
      </c>
      <c r="AY189" s="40">
        <f t="shared" si="105"/>
        <v>289410.04694842023</v>
      </c>
      <c r="AZ189" s="23">
        <f t="shared" si="106"/>
        <v>0</v>
      </c>
      <c r="BA189" s="10" t="e">
        <f>#REF!*AI189*AH189*AJ189*AS189</f>
        <v>#REF!</v>
      </c>
      <c r="BB189" s="10" t="e">
        <f t="shared" si="116"/>
        <v>#REF!</v>
      </c>
      <c r="BC189" s="10" t="e">
        <f>(1-#REF!)*AH189*AI189*AJ189</f>
        <v>#REF!</v>
      </c>
      <c r="BD189" s="41">
        <f t="shared" si="117"/>
        <v>4.8600000000000003</v>
      </c>
      <c r="BE189" s="38">
        <v>0</v>
      </c>
      <c r="BF189" s="38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38">
        <v>346</v>
      </c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</row>
    <row r="190" spans="1:100" s="14" customFormat="1" x14ac:dyDescent="0.35">
      <c r="A190" s="10">
        <v>426</v>
      </c>
      <c r="B190" s="35">
        <v>13.299999999999999</v>
      </c>
      <c r="C190" s="36">
        <v>0.2854199</v>
      </c>
      <c r="D190" s="35">
        <v>1.6</v>
      </c>
      <c r="E190" s="35">
        <v>6.8000000000000007</v>
      </c>
      <c r="F190" s="35">
        <v>1</v>
      </c>
      <c r="G190" s="35">
        <v>1.4000000000000001</v>
      </c>
      <c r="H190" s="37">
        <v>0.8</v>
      </c>
      <c r="I190" s="35">
        <v>288.8</v>
      </c>
      <c r="J190" s="35">
        <v>357.5</v>
      </c>
      <c r="K190" s="61">
        <v>11</v>
      </c>
      <c r="L190" s="61">
        <v>16</v>
      </c>
      <c r="M190" s="61">
        <v>6</v>
      </c>
      <c r="N190" s="61">
        <v>2.4000000000000004</v>
      </c>
      <c r="O190" s="62">
        <v>5</v>
      </c>
      <c r="P190" s="10">
        <v>2.3551300195172904</v>
      </c>
      <c r="Q190" s="10">
        <f t="shared" si="97"/>
        <v>-13.4</v>
      </c>
      <c r="R190" s="10">
        <f t="shared" si="98"/>
        <v>7.5</v>
      </c>
      <c r="S190" s="10">
        <v>5</v>
      </c>
      <c r="T190" s="10">
        <f t="shared" si="99"/>
        <v>2.4000000000000004</v>
      </c>
      <c r="U190" s="10">
        <f t="shared" si="100"/>
        <v>16</v>
      </c>
      <c r="V190" s="10">
        <f t="shared" si="101"/>
        <v>6</v>
      </c>
      <c r="W190" s="10">
        <f t="shared" si="102"/>
        <v>1</v>
      </c>
      <c r="X190" s="10">
        <f t="shared" si="103"/>
        <v>-12.2</v>
      </c>
      <c r="Y190" s="10">
        <f t="shared" si="107"/>
        <v>23.5</v>
      </c>
      <c r="Z190" s="10">
        <f t="shared" si="108"/>
        <v>11</v>
      </c>
      <c r="AA190" s="36">
        <f t="shared" si="109"/>
        <v>16</v>
      </c>
      <c r="AB190" s="10">
        <v>1.5435350000000001</v>
      </c>
      <c r="AC190" s="10">
        <v>6.8249610000000001</v>
      </c>
      <c r="AD190" s="10">
        <v>1.0072639999999999</v>
      </c>
      <c r="AE190" s="10">
        <v>1.302505</v>
      </c>
      <c r="AF190" s="39">
        <f t="shared" si="110"/>
        <v>11.1</v>
      </c>
      <c r="AG190" s="1">
        <f t="shared" si="111"/>
        <v>6.4</v>
      </c>
      <c r="AH190" s="35">
        <f t="shared" si="112"/>
        <v>1.6</v>
      </c>
      <c r="AI190" s="35">
        <f t="shared" si="113"/>
        <v>6.8000000000000007</v>
      </c>
      <c r="AJ190" s="35">
        <f t="shared" si="114"/>
        <v>1</v>
      </c>
      <c r="AK190" s="35">
        <f t="shared" si="115"/>
        <v>1.4000000000000001</v>
      </c>
      <c r="AL190" s="37">
        <f t="shared" si="104"/>
        <v>0.8</v>
      </c>
      <c r="AM190" s="10">
        <v>15.70665</v>
      </c>
      <c r="AN190" s="10">
        <v>84.470370000000003</v>
      </c>
      <c r="AO190" s="10"/>
      <c r="AP190" s="10"/>
      <c r="AQ190" s="37" t="s">
        <v>34</v>
      </c>
      <c r="AR190" s="37">
        <v>2893.8</v>
      </c>
      <c r="AS190" s="37">
        <v>469.68</v>
      </c>
      <c r="AT190" s="37">
        <v>7.3</v>
      </c>
      <c r="AU190" s="10">
        <v>96.7</v>
      </c>
      <c r="AV190" s="10">
        <v>-42</v>
      </c>
      <c r="AW190" s="10">
        <v>42.5</v>
      </c>
      <c r="AX190" s="10">
        <v>44.1</v>
      </c>
      <c r="AY190" s="40">
        <f t="shared" si="105"/>
        <v>168246.70373484713</v>
      </c>
      <c r="AZ190" s="23">
        <f t="shared" si="106"/>
        <v>0.97719545745959646</v>
      </c>
      <c r="BA190" s="10" t="e">
        <f>#REF!*AI190*AH190*AJ190*AS190</f>
        <v>#REF!</v>
      </c>
      <c r="BB190" s="10" t="e">
        <f t="shared" si="116"/>
        <v>#REF!</v>
      </c>
      <c r="BC190" s="10" t="e">
        <f>(1-#REF!)*AH190*AI190*AJ190</f>
        <v>#REF!</v>
      </c>
      <c r="BD190" s="41">
        <f t="shared" si="117"/>
        <v>4.7</v>
      </c>
      <c r="BE190" s="38">
        <v>4.2</v>
      </c>
      <c r="BF190" s="38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38">
        <v>426</v>
      </c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</row>
    <row r="191" spans="1:100" s="14" customFormat="1" x14ac:dyDescent="0.35">
      <c r="A191" s="10">
        <v>176</v>
      </c>
      <c r="B191" s="35">
        <v>25.3</v>
      </c>
      <c r="C191" s="36">
        <v>0.7149856</v>
      </c>
      <c r="D191" s="35">
        <v>1.2000000000000002</v>
      </c>
      <c r="E191" s="35">
        <v>3</v>
      </c>
      <c r="F191" s="35">
        <v>2.4000000000000004</v>
      </c>
      <c r="G191" s="35">
        <v>1.8</v>
      </c>
      <c r="H191" s="37">
        <v>0.8</v>
      </c>
      <c r="I191" s="35">
        <v>358.70000000000005</v>
      </c>
      <c r="J191" s="35">
        <v>350.1</v>
      </c>
      <c r="K191" s="61">
        <v>15</v>
      </c>
      <c r="L191" s="61">
        <v>6</v>
      </c>
      <c r="M191" s="61">
        <v>5</v>
      </c>
      <c r="N191" s="61">
        <v>1</v>
      </c>
      <c r="O191" s="62">
        <v>23</v>
      </c>
      <c r="P191" s="10">
        <v>1.0013741052846774</v>
      </c>
      <c r="Q191" s="10">
        <f t="shared" si="97"/>
        <v>-16</v>
      </c>
      <c r="R191" s="10">
        <f t="shared" si="98"/>
        <v>17.899999999999999</v>
      </c>
      <c r="S191" s="10">
        <v>5</v>
      </c>
      <c r="T191" s="10">
        <f t="shared" si="99"/>
        <v>1</v>
      </c>
      <c r="U191" s="10">
        <f t="shared" si="100"/>
        <v>6</v>
      </c>
      <c r="V191" s="10">
        <f t="shared" si="101"/>
        <v>5</v>
      </c>
      <c r="W191" s="10">
        <f t="shared" si="102"/>
        <v>6.4</v>
      </c>
      <c r="X191" s="10">
        <f t="shared" si="103"/>
        <v>-15.5</v>
      </c>
      <c r="Y191" s="10">
        <f t="shared" si="107"/>
        <v>23.9</v>
      </c>
      <c r="Z191" s="10">
        <f t="shared" si="108"/>
        <v>10</v>
      </c>
      <c r="AA191" s="36">
        <f t="shared" si="109"/>
        <v>86</v>
      </c>
      <c r="AB191" s="10">
        <v>1.1830400000000001</v>
      </c>
      <c r="AC191" s="10">
        <v>2.9236089999999999</v>
      </c>
      <c r="AD191" s="10">
        <v>2.3436159999999999</v>
      </c>
      <c r="AE191" s="10">
        <v>1.825944</v>
      </c>
      <c r="AF191" s="39">
        <f t="shared" si="110"/>
        <v>13</v>
      </c>
      <c r="AG191" s="1">
        <f t="shared" si="111"/>
        <v>6.8</v>
      </c>
      <c r="AH191" s="35">
        <f t="shared" si="112"/>
        <v>1.2000000000000002</v>
      </c>
      <c r="AI191" s="35">
        <f t="shared" si="113"/>
        <v>3</v>
      </c>
      <c r="AJ191" s="35">
        <f t="shared" si="114"/>
        <v>2.4000000000000004</v>
      </c>
      <c r="AK191" s="35">
        <f t="shared" si="115"/>
        <v>1.8</v>
      </c>
      <c r="AL191" s="37">
        <f t="shared" si="104"/>
        <v>0.8</v>
      </c>
      <c r="AM191" s="10">
        <v>85.642790000000005</v>
      </c>
      <c r="AN191" s="10">
        <v>77.055170000000004</v>
      </c>
      <c r="AO191" s="10"/>
      <c r="AP191" s="10"/>
      <c r="AQ191" s="37" t="s">
        <v>34</v>
      </c>
      <c r="AR191" s="37">
        <v>3677.5</v>
      </c>
      <c r="AS191" s="37">
        <v>406.61</v>
      </c>
      <c r="AT191" s="37">
        <v>9.5500000000000007</v>
      </c>
      <c r="AU191" s="10">
        <v>96.7</v>
      </c>
      <c r="AV191" s="10">
        <v>-42</v>
      </c>
      <c r="AW191" s="10">
        <v>42.5</v>
      </c>
      <c r="AX191" s="10">
        <v>44.1</v>
      </c>
      <c r="AY191" s="40">
        <f t="shared" si="105"/>
        <v>201735.04656007022</v>
      </c>
      <c r="AZ191" s="23">
        <f t="shared" si="106"/>
        <v>0.96936563161768952</v>
      </c>
      <c r="BA191" s="10" t="e">
        <f>#REF!*AI191*AH191*AJ191*AS191</f>
        <v>#REF!</v>
      </c>
      <c r="BB191" s="10" t="e">
        <f t="shared" si="116"/>
        <v>#REF!</v>
      </c>
      <c r="BC191" s="10" t="e">
        <f>(1-#REF!)*AH191*AI191*AJ191</f>
        <v>#REF!</v>
      </c>
      <c r="BD191" s="41">
        <f t="shared" si="117"/>
        <v>4.78</v>
      </c>
      <c r="BE191" s="38">
        <v>20</v>
      </c>
      <c r="BF191" s="38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38">
        <v>176</v>
      </c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</row>
    <row r="192" spans="1:100" s="14" customFormat="1" x14ac:dyDescent="0.35">
      <c r="A192" s="10">
        <v>295</v>
      </c>
      <c r="B192" s="35">
        <v>13</v>
      </c>
      <c r="C192" s="36">
        <v>0.24587299999999998</v>
      </c>
      <c r="D192" s="35">
        <v>2.6</v>
      </c>
      <c r="E192" s="35">
        <v>4</v>
      </c>
      <c r="F192" s="35">
        <v>1.4000000000000001</v>
      </c>
      <c r="G192" s="35">
        <v>1.4000000000000001</v>
      </c>
      <c r="H192" s="37">
        <v>1.2000000000000002</v>
      </c>
      <c r="I192" s="35">
        <v>334.40000000000003</v>
      </c>
      <c r="J192" s="35">
        <v>342.8</v>
      </c>
      <c r="K192" s="61">
        <v>17</v>
      </c>
      <c r="L192" s="61">
        <v>9</v>
      </c>
      <c r="M192" s="61">
        <v>15</v>
      </c>
      <c r="N192" s="61">
        <v>2</v>
      </c>
      <c r="O192" s="62">
        <v>6</v>
      </c>
      <c r="P192" s="10">
        <v>2.0964923228144521</v>
      </c>
      <c r="Q192" s="10">
        <f t="shared" si="97"/>
        <v>-19</v>
      </c>
      <c r="R192" s="10">
        <f t="shared" si="98"/>
        <v>11.8</v>
      </c>
      <c r="S192" s="10">
        <v>5</v>
      </c>
      <c r="T192" s="10">
        <f t="shared" si="99"/>
        <v>2</v>
      </c>
      <c r="U192" s="10">
        <f t="shared" si="100"/>
        <v>9</v>
      </c>
      <c r="V192" s="10">
        <f t="shared" si="101"/>
        <v>15</v>
      </c>
      <c r="W192" s="10">
        <f t="shared" si="102"/>
        <v>1.8</v>
      </c>
      <c r="X192" s="10">
        <f t="shared" si="103"/>
        <v>-18</v>
      </c>
      <c r="Y192" s="10">
        <f t="shared" si="107"/>
        <v>20.8</v>
      </c>
      <c r="Z192" s="10">
        <f t="shared" si="108"/>
        <v>20</v>
      </c>
      <c r="AA192" s="36">
        <f t="shared" si="109"/>
        <v>61</v>
      </c>
      <c r="AB192" s="10">
        <v>2.509566</v>
      </c>
      <c r="AC192" s="10">
        <v>3.9562270000000002</v>
      </c>
      <c r="AD192" s="10">
        <v>1.3525130000000001</v>
      </c>
      <c r="AE192" s="10">
        <v>1.394766</v>
      </c>
      <c r="AF192" s="39">
        <f t="shared" si="110"/>
        <v>12.5</v>
      </c>
      <c r="AG192" s="1">
        <f t="shared" si="111"/>
        <v>6.4</v>
      </c>
      <c r="AH192" s="35">
        <f t="shared" si="112"/>
        <v>2.6</v>
      </c>
      <c r="AI192" s="35">
        <f t="shared" si="113"/>
        <v>4</v>
      </c>
      <c r="AJ192" s="35">
        <f t="shared" si="114"/>
        <v>1.4000000000000001</v>
      </c>
      <c r="AK192" s="35">
        <f t="shared" si="115"/>
        <v>1.4000000000000001</v>
      </c>
      <c r="AL192" s="37">
        <f t="shared" si="104"/>
        <v>1.2000000000000002</v>
      </c>
      <c r="AM192" s="10">
        <v>61.357280000000003</v>
      </c>
      <c r="AN192" s="10">
        <v>69.753420000000006</v>
      </c>
      <c r="AO192" s="10"/>
      <c r="AP192" s="10"/>
      <c r="AQ192" s="37" t="s">
        <v>34</v>
      </c>
      <c r="AR192" s="37">
        <v>2879.5</v>
      </c>
      <c r="AS192" s="37">
        <v>471.38</v>
      </c>
      <c r="AT192" s="37">
        <v>5.95</v>
      </c>
      <c r="AU192" s="10">
        <v>96.7</v>
      </c>
      <c r="AV192" s="10">
        <v>-42</v>
      </c>
      <c r="AW192" s="10">
        <v>42.5</v>
      </c>
      <c r="AX192" s="10">
        <v>44.1</v>
      </c>
      <c r="AY192" s="40">
        <f t="shared" si="105"/>
        <v>227693.253525651</v>
      </c>
      <c r="AZ192" s="23">
        <f t="shared" si="106"/>
        <v>0.88211159779408077</v>
      </c>
      <c r="BA192" s="10" t="e">
        <f>#REF!*AI192*AH192*AJ192*AS192</f>
        <v>#REF!</v>
      </c>
      <c r="BB192" s="10" t="e">
        <f t="shared" si="116"/>
        <v>#REF!</v>
      </c>
      <c r="BC192" s="10" t="e">
        <f>(1-#REF!)*AH192*AI192*AJ192</f>
        <v>#REF!</v>
      </c>
      <c r="BD192" s="41">
        <f t="shared" si="117"/>
        <v>4.16</v>
      </c>
      <c r="BE192" s="38">
        <v>3.5</v>
      </c>
      <c r="BF192" s="38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38">
        <v>295</v>
      </c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</row>
    <row r="193" spans="1:100" s="14" customFormat="1" x14ac:dyDescent="0.35">
      <c r="A193" s="10">
        <v>312</v>
      </c>
      <c r="B193" s="35">
        <v>33</v>
      </c>
      <c r="C193" s="36">
        <v>0.71862970000000004</v>
      </c>
      <c r="D193" s="35">
        <v>0.8</v>
      </c>
      <c r="E193" s="35">
        <v>8</v>
      </c>
      <c r="F193" s="35">
        <v>0.8</v>
      </c>
      <c r="G193" s="35">
        <v>1.6</v>
      </c>
      <c r="H193" s="37">
        <v>0.4</v>
      </c>
      <c r="I193" s="35">
        <v>440.3</v>
      </c>
      <c r="J193" s="35">
        <v>362.5</v>
      </c>
      <c r="K193" s="61">
        <v>8</v>
      </c>
      <c r="L193" s="61">
        <v>5</v>
      </c>
      <c r="M193" s="61">
        <v>13</v>
      </c>
      <c r="N193" s="61">
        <v>0.8</v>
      </c>
      <c r="O193" s="62">
        <v>27</v>
      </c>
      <c r="P193" s="10">
        <v>0.73678867321029906</v>
      </c>
      <c r="Q193" s="10">
        <f t="shared" si="97"/>
        <v>-8.8000000000000007</v>
      </c>
      <c r="R193" s="10">
        <f t="shared" si="98"/>
        <v>16</v>
      </c>
      <c r="S193" s="10">
        <v>5</v>
      </c>
      <c r="T193" s="10">
        <f t="shared" si="99"/>
        <v>0.8</v>
      </c>
      <c r="U193" s="10">
        <f t="shared" si="100"/>
        <v>5</v>
      </c>
      <c r="V193" s="10">
        <f t="shared" si="101"/>
        <v>13</v>
      </c>
      <c r="W193" s="10">
        <f t="shared" si="102"/>
        <v>4</v>
      </c>
      <c r="X193" s="10">
        <f t="shared" si="103"/>
        <v>-8.4</v>
      </c>
      <c r="Y193" s="10">
        <f t="shared" si="107"/>
        <v>21</v>
      </c>
      <c r="Z193" s="10">
        <f t="shared" si="108"/>
        <v>18</v>
      </c>
      <c r="AA193" s="36">
        <f t="shared" si="109"/>
        <v>167</v>
      </c>
      <c r="AB193" s="10">
        <v>0.83613150000000003</v>
      </c>
      <c r="AC193" s="10">
        <v>8.0108499999999996</v>
      </c>
      <c r="AD193" s="10">
        <v>0.78651369999999998</v>
      </c>
      <c r="AE193" s="10">
        <v>1.618989</v>
      </c>
      <c r="AF193" s="39">
        <f t="shared" si="110"/>
        <v>10.5</v>
      </c>
      <c r="AG193" s="1">
        <f t="shared" si="111"/>
        <v>6.6</v>
      </c>
      <c r="AH193" s="35">
        <f t="shared" si="112"/>
        <v>0.8</v>
      </c>
      <c r="AI193" s="35">
        <f t="shared" si="113"/>
        <v>8</v>
      </c>
      <c r="AJ193" s="35">
        <f t="shared" si="114"/>
        <v>0.8</v>
      </c>
      <c r="AK193" s="35">
        <f t="shared" si="115"/>
        <v>1.6</v>
      </c>
      <c r="AL193" s="37">
        <f t="shared" si="104"/>
        <v>0.4</v>
      </c>
      <c r="AM193" s="10">
        <v>167.28479999999999</v>
      </c>
      <c r="AN193" s="10">
        <v>89.460300000000004</v>
      </c>
      <c r="AO193" s="10"/>
      <c r="AP193" s="10"/>
      <c r="AQ193" s="37" t="s">
        <v>34</v>
      </c>
      <c r="AR193" s="37">
        <v>4967.1000000000004</v>
      </c>
      <c r="AS193" s="37">
        <v>362.93</v>
      </c>
      <c r="AT193" s="37">
        <v>9.49</v>
      </c>
      <c r="AU193" s="10">
        <v>96.7</v>
      </c>
      <c r="AV193" s="10">
        <v>-42</v>
      </c>
      <c r="AW193" s="10">
        <v>42.5</v>
      </c>
      <c r="AX193" s="10">
        <v>44.1</v>
      </c>
      <c r="AY193" s="40">
        <f t="shared" si="105"/>
        <v>137638.59855788259</v>
      </c>
      <c r="AZ193" s="23">
        <f t="shared" si="106"/>
        <v>0.99986054152111636</v>
      </c>
      <c r="BA193" s="10" t="e">
        <f>#REF!*AI193*AH193*AJ193*AS193</f>
        <v>#REF!</v>
      </c>
      <c r="BB193" s="10" t="e">
        <f t="shared" si="116"/>
        <v>#REF!</v>
      </c>
      <c r="BC193" s="10" t="e">
        <f>(1-#REF!)*AH193*AI193*AJ193</f>
        <v>#REF!</v>
      </c>
      <c r="BD193" s="41">
        <f t="shared" si="117"/>
        <v>4.2</v>
      </c>
      <c r="BE193" s="38">
        <v>14.6</v>
      </c>
      <c r="BF193" s="38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38">
        <v>312</v>
      </c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</row>
    <row r="194" spans="1:100" s="14" customFormat="1" x14ac:dyDescent="0.35">
      <c r="A194" s="10">
        <v>10</v>
      </c>
      <c r="B194" s="35">
        <v>23.3</v>
      </c>
      <c r="C194" s="36">
        <v>0.87732919999999992</v>
      </c>
      <c r="D194" s="35">
        <v>2.6</v>
      </c>
      <c r="E194" s="35">
        <v>8.6</v>
      </c>
      <c r="F194" s="35">
        <v>1.2000000000000002</v>
      </c>
      <c r="G194" s="35">
        <v>1.8</v>
      </c>
      <c r="H194" s="37">
        <v>0.2</v>
      </c>
      <c r="I194" s="35">
        <v>344.1</v>
      </c>
      <c r="J194" s="35">
        <v>358.1</v>
      </c>
      <c r="K194" s="61">
        <v>12</v>
      </c>
      <c r="L194" s="61">
        <v>7</v>
      </c>
      <c r="M194" s="61">
        <v>10</v>
      </c>
      <c r="N194" s="61">
        <v>2.2000000000000002</v>
      </c>
      <c r="O194" s="62">
        <v>30</v>
      </c>
      <c r="P194" s="10">
        <v>2.213710307445707</v>
      </c>
      <c r="Q194" s="10">
        <f t="shared" ref="Q194:Q201" si="118">-K194-N194</f>
        <v>-14.2</v>
      </c>
      <c r="R194" s="10">
        <f t="shared" ref="R194:R201" si="119">14.5-L194/2+W194</f>
        <v>18</v>
      </c>
      <c r="S194" s="10">
        <v>5</v>
      </c>
      <c r="T194" s="10">
        <f t="shared" ref="T194:T201" si="120">N194</f>
        <v>2.2000000000000002</v>
      </c>
      <c r="U194" s="10">
        <f t="shared" ref="U194:U201" si="121">L194</f>
        <v>7</v>
      </c>
      <c r="V194" s="10">
        <f t="shared" ref="V194:V201" si="122">M194</f>
        <v>10</v>
      </c>
      <c r="W194" s="10">
        <f t="shared" ref="W194:W201" si="123">MROUND(K194*TAN(RADIANS(O194)),0.2)</f>
        <v>7</v>
      </c>
      <c r="X194" s="10">
        <f t="shared" ref="X194:X201" si="124">(Q194-K194)/2</f>
        <v>-13.1</v>
      </c>
      <c r="Y194" s="10">
        <f t="shared" si="107"/>
        <v>25</v>
      </c>
      <c r="Z194" s="10">
        <f t="shared" si="108"/>
        <v>15</v>
      </c>
      <c r="AA194" s="36">
        <f t="shared" si="109"/>
        <v>71</v>
      </c>
      <c r="AB194" s="10">
        <v>2.6830919999999998</v>
      </c>
      <c r="AC194" s="10">
        <v>8.6010080000000002</v>
      </c>
      <c r="AD194" s="10">
        <v>1.2688809999999999</v>
      </c>
      <c r="AE194" s="10">
        <v>1.758046</v>
      </c>
      <c r="AF194" s="39">
        <f t="shared" si="110"/>
        <v>10.199999999999999</v>
      </c>
      <c r="AG194" s="1">
        <f t="shared" si="111"/>
        <v>6.8</v>
      </c>
      <c r="AH194" s="35">
        <f t="shared" si="112"/>
        <v>2.6</v>
      </c>
      <c r="AI194" s="35">
        <f t="shared" si="113"/>
        <v>8.6</v>
      </c>
      <c r="AJ194" s="35">
        <f t="shared" si="114"/>
        <v>1.2000000000000002</v>
      </c>
      <c r="AK194" s="35">
        <f t="shared" si="115"/>
        <v>1.8</v>
      </c>
      <c r="AL194" s="37">
        <f t="shared" ref="AL194:AL201" si="125">IF(BE194&gt;0,CEILING((1-C194)*AJ194,0.2),IF(MROUND((1-C194)*AJ194,0.2)&lt;0.2,MROUND((1-C194)*AJ194,0.2)+0.2, MROUND((1-C194)*AJ194,0.2)))</f>
        <v>0.2</v>
      </c>
      <c r="AM194" s="10">
        <v>71.037670000000006</v>
      </c>
      <c r="AN194" s="10">
        <v>85.085750000000004</v>
      </c>
      <c r="AO194" s="10"/>
      <c r="AP194" s="10"/>
      <c r="AQ194" s="37" t="s">
        <v>34</v>
      </c>
      <c r="AR194" s="37">
        <v>3498.2</v>
      </c>
      <c r="AS194" s="37">
        <v>417.01</v>
      </c>
      <c r="AT194" s="37">
        <v>9.34</v>
      </c>
      <c r="AU194" s="10">
        <v>96.7</v>
      </c>
      <c r="AV194" s="10">
        <v>-42</v>
      </c>
      <c r="AW194" s="10">
        <v>42.5</v>
      </c>
      <c r="AX194" s="10">
        <v>44.1</v>
      </c>
      <c r="AY194" s="40">
        <f t="shared" ref="AY194:AY225" si="126">((1.092*8.3144*(AV194+273)*(LN(AW194)-1.013)/(0.93-(AV194+273)/(AU194+273)))*((AU194-AN194)/(AU194-AV194))^0.383)*1000/AX194</f>
        <v>164952.4922848643</v>
      </c>
      <c r="AZ194" s="23">
        <f t="shared" ref="AZ194:AZ225" si="127">1-EXP(-2.63*(AR194/AY194)*(AU194-AV194)*(1-((AU194-AN194)/(AU194-AV194))^0.38))</f>
        <v>0.99109778814630367</v>
      </c>
      <c r="BA194" s="10" t="e">
        <f>#REF!*AI194*AH194*AJ194*AS194</f>
        <v>#REF!</v>
      </c>
      <c r="BB194" s="10" t="e">
        <f t="shared" si="116"/>
        <v>#REF!</v>
      </c>
      <c r="BC194" s="10" t="e">
        <f>(1-#REF!)*AH194*AI194*AJ194</f>
        <v>#REF!</v>
      </c>
      <c r="BD194" s="41">
        <f t="shared" si="117"/>
        <v>5</v>
      </c>
      <c r="BE194" s="38">
        <v>59</v>
      </c>
      <c r="BF194" s="38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38">
        <v>10</v>
      </c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</row>
    <row r="195" spans="1:100" s="14" customFormat="1" x14ac:dyDescent="0.35">
      <c r="A195" s="10">
        <v>490</v>
      </c>
      <c r="B195" s="35">
        <v>32.1</v>
      </c>
      <c r="C195" s="36">
        <v>0.2783523</v>
      </c>
      <c r="D195" s="35">
        <v>1.2000000000000002</v>
      </c>
      <c r="E195" s="35">
        <v>2.2000000000000002</v>
      </c>
      <c r="F195" s="35">
        <v>2</v>
      </c>
      <c r="G195" s="35">
        <v>0.60000000000000009</v>
      </c>
      <c r="H195" s="37">
        <v>1.4000000000000001</v>
      </c>
      <c r="I195" s="35">
        <v>287.90000000000003</v>
      </c>
      <c r="J195" s="35">
        <v>298.5</v>
      </c>
      <c r="K195" s="61">
        <v>18</v>
      </c>
      <c r="L195" s="61">
        <v>15</v>
      </c>
      <c r="M195" s="61">
        <v>8</v>
      </c>
      <c r="N195" s="61">
        <v>1</v>
      </c>
      <c r="O195" s="62">
        <v>12</v>
      </c>
      <c r="P195" s="10">
        <v>1.0334673357151152</v>
      </c>
      <c r="Q195" s="10">
        <f t="shared" si="118"/>
        <v>-19</v>
      </c>
      <c r="R195" s="10">
        <f t="shared" si="119"/>
        <v>10.8</v>
      </c>
      <c r="S195" s="10">
        <v>5</v>
      </c>
      <c r="T195" s="10">
        <f t="shared" si="120"/>
        <v>1</v>
      </c>
      <c r="U195" s="10">
        <f t="shared" si="121"/>
        <v>15</v>
      </c>
      <c r="V195" s="10">
        <f t="shared" si="122"/>
        <v>8</v>
      </c>
      <c r="W195" s="10">
        <f t="shared" si="123"/>
        <v>3.8000000000000003</v>
      </c>
      <c r="X195" s="10">
        <f t="shared" si="124"/>
        <v>-18.5</v>
      </c>
      <c r="Y195" s="10">
        <f t="shared" si="107"/>
        <v>25.8</v>
      </c>
      <c r="Z195" s="10">
        <f t="shared" si="108"/>
        <v>13</v>
      </c>
      <c r="AA195" s="36">
        <f t="shared" si="109"/>
        <v>15</v>
      </c>
      <c r="AB195" s="10">
        <v>1.204761</v>
      </c>
      <c r="AC195" s="10">
        <v>2.226054</v>
      </c>
      <c r="AD195" s="10">
        <v>2.0039910000000001</v>
      </c>
      <c r="AE195" s="10">
        <v>0.68271809999999999</v>
      </c>
      <c r="AF195" s="39">
        <f t="shared" si="110"/>
        <v>13.4</v>
      </c>
      <c r="AG195" s="1">
        <f t="shared" si="111"/>
        <v>5.6</v>
      </c>
      <c r="AH195" s="35">
        <f t="shared" si="112"/>
        <v>1.2000000000000002</v>
      </c>
      <c r="AI195" s="35">
        <f t="shared" si="113"/>
        <v>2.2000000000000002</v>
      </c>
      <c r="AJ195" s="35">
        <f t="shared" si="114"/>
        <v>2</v>
      </c>
      <c r="AK195" s="35">
        <f t="shared" si="115"/>
        <v>0.60000000000000009</v>
      </c>
      <c r="AL195" s="37">
        <f t="shared" si="125"/>
        <v>1.4000000000000001</v>
      </c>
      <c r="AM195" s="10">
        <v>14.8933</v>
      </c>
      <c r="AN195" s="10">
        <v>25.490100000000002</v>
      </c>
      <c r="AO195" s="10"/>
      <c r="AP195" s="10"/>
      <c r="AQ195" s="37" t="s">
        <v>35</v>
      </c>
      <c r="AR195" s="37"/>
      <c r="AS195" s="37"/>
      <c r="AT195" s="37"/>
      <c r="AU195" s="10">
        <v>96.7</v>
      </c>
      <c r="AV195" s="10">
        <v>-42</v>
      </c>
      <c r="AW195" s="10">
        <v>42.5</v>
      </c>
      <c r="AX195" s="10">
        <v>44.1</v>
      </c>
      <c r="AY195" s="40">
        <f t="shared" si="126"/>
        <v>330362.10717675439</v>
      </c>
      <c r="AZ195" s="23">
        <f t="shared" si="127"/>
        <v>0</v>
      </c>
      <c r="BA195" s="10" t="e">
        <f>#REF!*AI195*AH195*AJ195*AS195</f>
        <v>#REF!</v>
      </c>
      <c r="BB195" s="10" t="e">
        <f t="shared" si="116"/>
        <v>#REF!</v>
      </c>
      <c r="BC195" s="10" t="e">
        <f>(1-#REF!)*AH195*AI195*AJ195</f>
        <v>#REF!</v>
      </c>
      <c r="BD195" s="41">
        <f t="shared" si="117"/>
        <v>5.16</v>
      </c>
      <c r="BE195" s="38">
        <v>0</v>
      </c>
      <c r="BF195" s="38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38">
        <v>490</v>
      </c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</row>
    <row r="196" spans="1:100" s="14" customFormat="1" x14ac:dyDescent="0.35">
      <c r="A196" s="10">
        <v>302</v>
      </c>
      <c r="B196" s="35">
        <v>10.299999999999999</v>
      </c>
      <c r="C196" s="36">
        <v>0.20379909999999998</v>
      </c>
      <c r="D196" s="35">
        <v>1.8</v>
      </c>
      <c r="E196" s="35">
        <v>9.8000000000000007</v>
      </c>
      <c r="F196" s="35">
        <v>1</v>
      </c>
      <c r="G196" s="35">
        <v>1.6</v>
      </c>
      <c r="H196" s="37">
        <v>0.8</v>
      </c>
      <c r="I196" s="35">
        <v>380.5</v>
      </c>
      <c r="J196" s="35">
        <v>358.90000000000003</v>
      </c>
      <c r="K196" s="61">
        <v>11</v>
      </c>
      <c r="L196" s="61">
        <v>3</v>
      </c>
      <c r="M196" s="61">
        <v>12</v>
      </c>
      <c r="N196" s="61">
        <v>2.4000000000000004</v>
      </c>
      <c r="O196" s="62">
        <v>20</v>
      </c>
      <c r="P196" s="10">
        <v>2.397307403085926</v>
      </c>
      <c r="Q196" s="10">
        <f t="shared" si="118"/>
        <v>-13.4</v>
      </c>
      <c r="R196" s="10">
        <f t="shared" si="119"/>
        <v>17</v>
      </c>
      <c r="S196" s="10">
        <v>5</v>
      </c>
      <c r="T196" s="10">
        <f t="shared" si="120"/>
        <v>2.4000000000000004</v>
      </c>
      <c r="U196" s="10">
        <f t="shared" si="121"/>
        <v>3</v>
      </c>
      <c r="V196" s="10">
        <f t="shared" si="122"/>
        <v>12</v>
      </c>
      <c r="W196" s="10">
        <f t="shared" si="123"/>
        <v>4</v>
      </c>
      <c r="X196" s="10">
        <f t="shared" si="124"/>
        <v>-12.2</v>
      </c>
      <c r="Y196" s="10">
        <f t="shared" si="107"/>
        <v>20</v>
      </c>
      <c r="Z196" s="10">
        <f t="shared" si="108"/>
        <v>17</v>
      </c>
      <c r="AA196" s="36">
        <f t="shared" si="109"/>
        <v>107</v>
      </c>
      <c r="AB196" s="10">
        <v>1.8618699999999999</v>
      </c>
      <c r="AC196" s="10">
        <v>9.8052840000000003</v>
      </c>
      <c r="AD196" s="10">
        <v>0.90721909999999995</v>
      </c>
      <c r="AE196" s="10">
        <v>1.569251</v>
      </c>
      <c r="AF196" s="39">
        <f t="shared" si="110"/>
        <v>9.6</v>
      </c>
      <c r="AG196" s="1">
        <f t="shared" si="111"/>
        <v>6.6</v>
      </c>
      <c r="AH196" s="35">
        <f t="shared" si="112"/>
        <v>1.8</v>
      </c>
      <c r="AI196" s="35">
        <f t="shared" si="113"/>
        <v>9.8000000000000007</v>
      </c>
      <c r="AJ196" s="35">
        <f t="shared" si="114"/>
        <v>1</v>
      </c>
      <c r="AK196" s="35">
        <f t="shared" si="115"/>
        <v>1.6</v>
      </c>
      <c r="AL196" s="37">
        <f t="shared" si="125"/>
        <v>0.8</v>
      </c>
      <c r="AM196" s="10">
        <v>107.4332</v>
      </c>
      <c r="AN196" s="10">
        <v>85.839560000000006</v>
      </c>
      <c r="AO196" s="10"/>
      <c r="AP196" s="10"/>
      <c r="AQ196" s="37" t="s">
        <v>34</v>
      </c>
      <c r="AR196" s="37">
        <v>2754.3</v>
      </c>
      <c r="AS196" s="37">
        <v>487.42</v>
      </c>
      <c r="AT196" s="37">
        <v>4.42</v>
      </c>
      <c r="AU196" s="10">
        <v>96.7</v>
      </c>
      <c r="AV196" s="10">
        <v>-42</v>
      </c>
      <c r="AW196" s="10">
        <v>42.5</v>
      </c>
      <c r="AX196" s="10">
        <v>44.1</v>
      </c>
      <c r="AY196" s="40">
        <f t="shared" si="126"/>
        <v>160766.96964980909</v>
      </c>
      <c r="AZ196" s="23">
        <f t="shared" si="127"/>
        <v>0.97925656820605311</v>
      </c>
      <c r="BA196" s="10" t="e">
        <f>#REF!*AI196*AH196*AJ196*AS196</f>
        <v>#REF!</v>
      </c>
      <c r="BB196" s="10" t="e">
        <f t="shared" si="116"/>
        <v>#REF!</v>
      </c>
      <c r="BC196" s="10" t="e">
        <f>(1-#REF!)*AH196*AI196*AJ196</f>
        <v>#REF!</v>
      </c>
      <c r="BD196" s="41">
        <f t="shared" si="117"/>
        <v>4</v>
      </c>
      <c r="BE196" s="38">
        <v>3.7</v>
      </c>
      <c r="BF196" s="38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38">
        <v>302</v>
      </c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</row>
    <row r="197" spans="1:100" s="14" customFormat="1" x14ac:dyDescent="0.35">
      <c r="A197" s="10">
        <v>95</v>
      </c>
      <c r="B197" s="35">
        <v>16.200000000000003</v>
      </c>
      <c r="C197" s="36">
        <v>0.31988280000000002</v>
      </c>
      <c r="D197" s="35">
        <v>0.60000000000000009</v>
      </c>
      <c r="E197" s="35">
        <v>6.8000000000000007</v>
      </c>
      <c r="F197" s="35">
        <v>1.6</v>
      </c>
      <c r="G197" s="35">
        <v>1.8</v>
      </c>
      <c r="H197" s="37">
        <v>1</v>
      </c>
      <c r="I197" s="35">
        <v>352.1</v>
      </c>
      <c r="J197" s="35">
        <v>305.3</v>
      </c>
      <c r="K197" s="61">
        <v>10</v>
      </c>
      <c r="L197" s="61">
        <v>11</v>
      </c>
      <c r="M197" s="61">
        <v>16</v>
      </c>
      <c r="N197" s="61">
        <v>1.6</v>
      </c>
      <c r="O197" s="62">
        <v>25</v>
      </c>
      <c r="P197" s="10">
        <v>1.6028218125793283</v>
      </c>
      <c r="Q197" s="10">
        <f t="shared" si="118"/>
        <v>-11.6</v>
      </c>
      <c r="R197" s="10">
        <f t="shared" si="119"/>
        <v>13.600000000000001</v>
      </c>
      <c r="S197" s="10">
        <v>5</v>
      </c>
      <c r="T197" s="10">
        <f t="shared" si="120"/>
        <v>1.6</v>
      </c>
      <c r="U197" s="10">
        <f t="shared" si="121"/>
        <v>11</v>
      </c>
      <c r="V197" s="10">
        <f t="shared" si="122"/>
        <v>16</v>
      </c>
      <c r="W197" s="10">
        <f t="shared" si="123"/>
        <v>4.6000000000000005</v>
      </c>
      <c r="X197" s="10">
        <f t="shared" si="124"/>
        <v>-10.8</v>
      </c>
      <c r="Y197" s="10">
        <f t="shared" si="107"/>
        <v>24.6</v>
      </c>
      <c r="Z197" s="10">
        <f t="shared" si="108"/>
        <v>21</v>
      </c>
      <c r="AA197" s="36">
        <f t="shared" si="109"/>
        <v>79</v>
      </c>
      <c r="AB197" s="10">
        <v>0.65180400000000005</v>
      </c>
      <c r="AC197" s="10">
        <v>6.715052</v>
      </c>
      <c r="AD197" s="10">
        <v>1.539447</v>
      </c>
      <c r="AE197" s="10">
        <v>1.7864409999999999</v>
      </c>
      <c r="AF197" s="39">
        <f t="shared" si="110"/>
        <v>11.1</v>
      </c>
      <c r="AG197" s="1">
        <f t="shared" si="111"/>
        <v>6.8</v>
      </c>
      <c r="AH197" s="35">
        <f t="shared" si="112"/>
        <v>0.60000000000000009</v>
      </c>
      <c r="AI197" s="35">
        <f t="shared" si="113"/>
        <v>6.8000000000000007</v>
      </c>
      <c r="AJ197" s="35">
        <f t="shared" si="114"/>
        <v>1.6</v>
      </c>
      <c r="AK197" s="35">
        <f t="shared" si="115"/>
        <v>1.8</v>
      </c>
      <c r="AL197" s="37">
        <f t="shared" si="125"/>
        <v>1</v>
      </c>
      <c r="AM197" s="10">
        <v>79.007390000000001</v>
      </c>
      <c r="AN197" s="10">
        <v>32.251910000000002</v>
      </c>
      <c r="AO197" s="10"/>
      <c r="AP197" s="10"/>
      <c r="AQ197" s="37" t="s">
        <v>35</v>
      </c>
      <c r="AR197" s="37"/>
      <c r="AS197" s="37"/>
      <c r="AT197" s="37"/>
      <c r="AU197" s="10">
        <v>96.7</v>
      </c>
      <c r="AV197" s="10">
        <v>-42</v>
      </c>
      <c r="AW197" s="10">
        <v>42.5</v>
      </c>
      <c r="AX197" s="10">
        <v>44.1</v>
      </c>
      <c r="AY197" s="40">
        <f t="shared" si="126"/>
        <v>317976.27186507091</v>
      </c>
      <c r="AZ197" s="23">
        <f t="shared" si="127"/>
        <v>0</v>
      </c>
      <c r="BA197" s="10" t="e">
        <f>#REF!*AI197*AH197*AJ197*AS197</f>
        <v>#REF!</v>
      </c>
      <c r="BB197" s="10" t="e">
        <f t="shared" si="116"/>
        <v>#REF!</v>
      </c>
      <c r="BC197" s="10" t="e">
        <f>(1-#REF!)*AH197*AI197*AJ197</f>
        <v>#REF!</v>
      </c>
      <c r="BD197" s="41">
        <f t="shared" si="117"/>
        <v>4.92</v>
      </c>
      <c r="BE197" s="38">
        <v>0</v>
      </c>
      <c r="BF197" s="38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38">
        <v>95</v>
      </c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</row>
    <row r="198" spans="1:100" s="14" customFormat="1" x14ac:dyDescent="0.35">
      <c r="A198" s="10">
        <v>362</v>
      </c>
      <c r="B198" s="35">
        <v>9.1999999999999993</v>
      </c>
      <c r="C198" s="36">
        <v>0.71008070000000001</v>
      </c>
      <c r="D198" s="35">
        <v>2.6</v>
      </c>
      <c r="E198" s="35">
        <v>8.6</v>
      </c>
      <c r="F198" s="35">
        <v>2.2000000000000002</v>
      </c>
      <c r="G198" s="35">
        <v>0.8</v>
      </c>
      <c r="H198" s="37">
        <v>0.8</v>
      </c>
      <c r="I198" s="35">
        <v>285.60000000000002</v>
      </c>
      <c r="J198" s="35">
        <v>353.40000000000003</v>
      </c>
      <c r="K198" s="61">
        <v>5</v>
      </c>
      <c r="L198" s="61">
        <v>4</v>
      </c>
      <c r="M198" s="61">
        <v>13</v>
      </c>
      <c r="N198" s="61">
        <v>2.4000000000000004</v>
      </c>
      <c r="O198" s="62">
        <v>17</v>
      </c>
      <c r="P198" s="10">
        <v>2.4298253785602846</v>
      </c>
      <c r="Q198" s="10">
        <f t="shared" si="118"/>
        <v>-7.4</v>
      </c>
      <c r="R198" s="10">
        <f t="shared" si="119"/>
        <v>14.1</v>
      </c>
      <c r="S198" s="10">
        <v>5</v>
      </c>
      <c r="T198" s="10">
        <f t="shared" si="120"/>
        <v>2.4000000000000004</v>
      </c>
      <c r="U198" s="10">
        <f t="shared" si="121"/>
        <v>4</v>
      </c>
      <c r="V198" s="10">
        <f t="shared" si="122"/>
        <v>13</v>
      </c>
      <c r="W198" s="10">
        <f t="shared" si="123"/>
        <v>1.6</v>
      </c>
      <c r="X198" s="10">
        <f t="shared" si="124"/>
        <v>-6.2</v>
      </c>
      <c r="Y198" s="10">
        <f t="shared" si="107"/>
        <v>18.100000000000001</v>
      </c>
      <c r="Z198" s="10">
        <f t="shared" si="108"/>
        <v>18</v>
      </c>
      <c r="AA198" s="36">
        <f t="shared" si="109"/>
        <v>13</v>
      </c>
      <c r="AB198" s="10">
        <v>2.5444710000000001</v>
      </c>
      <c r="AC198" s="10">
        <v>8.5811329999999995</v>
      </c>
      <c r="AD198" s="10">
        <v>2.1410840000000002</v>
      </c>
      <c r="AE198" s="10">
        <v>0.88317020000000002</v>
      </c>
      <c r="AF198" s="39">
        <f t="shared" si="110"/>
        <v>10.199999999999999</v>
      </c>
      <c r="AG198" s="1">
        <f t="shared" si="111"/>
        <v>5.8</v>
      </c>
      <c r="AH198" s="35">
        <f t="shared" si="112"/>
        <v>2.6</v>
      </c>
      <c r="AI198" s="35">
        <f t="shared" si="113"/>
        <v>8.6</v>
      </c>
      <c r="AJ198" s="35">
        <f t="shared" si="114"/>
        <v>2.2000000000000002</v>
      </c>
      <c r="AK198" s="35">
        <f t="shared" si="115"/>
        <v>0.8</v>
      </c>
      <c r="AL198" s="37">
        <f t="shared" si="125"/>
        <v>0.8</v>
      </c>
      <c r="AM198" s="10">
        <v>12.51942</v>
      </c>
      <c r="AN198" s="10">
        <v>80.314959999999999</v>
      </c>
      <c r="AO198" s="10"/>
      <c r="AP198" s="10"/>
      <c r="AQ198" s="37" t="s">
        <v>34</v>
      </c>
      <c r="AR198" s="37">
        <v>2704.3</v>
      </c>
      <c r="AS198" s="37">
        <v>494.45</v>
      </c>
      <c r="AT198" s="37">
        <v>5.49</v>
      </c>
      <c r="AU198" s="10">
        <v>96.7</v>
      </c>
      <c r="AV198" s="10">
        <v>-42</v>
      </c>
      <c r="AW198" s="10">
        <v>42.5</v>
      </c>
      <c r="AX198" s="10">
        <v>44.1</v>
      </c>
      <c r="AY198" s="40">
        <f t="shared" si="126"/>
        <v>188191.78361113899</v>
      </c>
      <c r="AZ198" s="23">
        <f t="shared" si="127"/>
        <v>0.94573350559643499</v>
      </c>
      <c r="BA198" s="10" t="e">
        <f>#REF!*AI198*AH198*AJ198*AS198</f>
        <v>#REF!</v>
      </c>
      <c r="BB198" s="10" t="e">
        <f>0.07*BA198*AZ198/AT198</f>
        <v>#REF!</v>
      </c>
      <c r="BC198" s="10" t="e">
        <f>(1-#REF!)*AH198*AI198*AJ198</f>
        <v>#REF!</v>
      </c>
      <c r="BD198" s="41">
        <f t="shared" si="117"/>
        <v>3.62</v>
      </c>
      <c r="BE198" s="38">
        <v>8.6999999999999993</v>
      </c>
      <c r="BF198" s="38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38">
        <v>362</v>
      </c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</row>
    <row r="199" spans="1:100" s="14" customFormat="1" x14ac:dyDescent="0.35">
      <c r="A199" s="10">
        <v>215</v>
      </c>
      <c r="B199" s="35">
        <v>12.799999999999999</v>
      </c>
      <c r="C199" s="36">
        <v>0.36010550000000002</v>
      </c>
      <c r="D199" s="35">
        <v>2.6</v>
      </c>
      <c r="E199" s="35">
        <v>2.8000000000000003</v>
      </c>
      <c r="F199" s="35">
        <v>2.6</v>
      </c>
      <c r="G199" s="35">
        <v>0.4</v>
      </c>
      <c r="H199" s="37">
        <v>1.8</v>
      </c>
      <c r="I199" s="35">
        <v>361.40000000000003</v>
      </c>
      <c r="J199" s="35">
        <v>367.3</v>
      </c>
      <c r="K199" s="61">
        <v>17</v>
      </c>
      <c r="L199" s="61">
        <v>13</v>
      </c>
      <c r="M199" s="61">
        <v>15</v>
      </c>
      <c r="N199" s="61">
        <v>1</v>
      </c>
      <c r="O199" s="62">
        <v>3</v>
      </c>
      <c r="P199" s="10">
        <v>1.0768065032622915</v>
      </c>
      <c r="Q199" s="10">
        <f t="shared" si="118"/>
        <v>-18</v>
      </c>
      <c r="R199" s="10">
        <f t="shared" si="119"/>
        <v>8.8000000000000007</v>
      </c>
      <c r="S199" s="10">
        <v>5</v>
      </c>
      <c r="T199" s="10">
        <f t="shared" si="120"/>
        <v>1</v>
      </c>
      <c r="U199" s="10">
        <f t="shared" si="121"/>
        <v>13</v>
      </c>
      <c r="V199" s="10">
        <f t="shared" si="122"/>
        <v>15</v>
      </c>
      <c r="W199" s="10">
        <f t="shared" si="123"/>
        <v>0.8</v>
      </c>
      <c r="X199" s="10">
        <f t="shared" si="124"/>
        <v>-17.5</v>
      </c>
      <c r="Y199" s="10">
        <f t="shared" si="107"/>
        <v>21.8</v>
      </c>
      <c r="Z199" s="10">
        <f t="shared" si="108"/>
        <v>20</v>
      </c>
      <c r="AA199" s="36">
        <f t="shared" si="109"/>
        <v>88</v>
      </c>
      <c r="AB199" s="10">
        <v>2.6677249999999999</v>
      </c>
      <c r="AC199" s="10">
        <v>2.755992</v>
      </c>
      <c r="AD199" s="10">
        <v>2.6992180000000001</v>
      </c>
      <c r="AE199" s="10">
        <v>0.44701109999999999</v>
      </c>
      <c r="AF199" s="39">
        <f t="shared" si="110"/>
        <v>13.1</v>
      </c>
      <c r="AG199" s="1">
        <f t="shared" si="111"/>
        <v>5.4</v>
      </c>
      <c r="AH199" s="35">
        <f t="shared" si="112"/>
        <v>2.6</v>
      </c>
      <c r="AI199" s="35">
        <f t="shared" si="113"/>
        <v>2.8000000000000003</v>
      </c>
      <c r="AJ199" s="35">
        <f t="shared" si="114"/>
        <v>2.6</v>
      </c>
      <c r="AK199" s="35">
        <f t="shared" si="115"/>
        <v>0.4</v>
      </c>
      <c r="AL199" s="37">
        <f t="shared" si="125"/>
        <v>1.8</v>
      </c>
      <c r="AM199" s="10">
        <v>88.366259999999997</v>
      </c>
      <c r="AN199" s="10">
        <v>94.212509999999995</v>
      </c>
      <c r="AO199" s="10"/>
      <c r="AP199" s="10"/>
      <c r="AQ199" s="37" t="s">
        <v>34</v>
      </c>
      <c r="AR199" s="37">
        <v>2870</v>
      </c>
      <c r="AS199" s="37">
        <v>472.52</v>
      </c>
      <c r="AT199" s="37">
        <v>5.46</v>
      </c>
      <c r="AU199" s="10">
        <v>96.7</v>
      </c>
      <c r="AV199" s="10">
        <v>-42</v>
      </c>
      <c r="AW199" s="10">
        <v>42.5</v>
      </c>
      <c r="AX199" s="10">
        <v>44.1</v>
      </c>
      <c r="AY199" s="40">
        <f t="shared" si="126"/>
        <v>91420.555978515244</v>
      </c>
      <c r="AZ199" s="23">
        <f t="shared" si="127"/>
        <v>0.99987245321418661</v>
      </c>
      <c r="BA199" s="10" t="e">
        <f>#REF!*AI199*AH199*AJ199*AS199</f>
        <v>#REF!</v>
      </c>
      <c r="BB199" s="10" t="e">
        <f>0.07*BA199*AZ199/AT199</f>
        <v>#REF!</v>
      </c>
      <c r="BC199" s="10" t="e">
        <f>(1-#REF!)*AH199*AI199*AJ199</f>
        <v>#REF!</v>
      </c>
      <c r="BD199" s="41">
        <f t="shared" si="117"/>
        <v>4.3600000000000003</v>
      </c>
      <c r="BE199" s="38">
        <v>4.5</v>
      </c>
      <c r="BF199" s="38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38">
        <v>215</v>
      </c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</row>
    <row r="200" spans="1:100" s="14" customFormat="1" x14ac:dyDescent="0.35">
      <c r="A200" s="10">
        <v>375</v>
      </c>
      <c r="B200" s="35">
        <v>17</v>
      </c>
      <c r="C200" s="36">
        <v>0.37732579999999999</v>
      </c>
      <c r="D200" s="35">
        <v>2.6</v>
      </c>
      <c r="E200" s="35">
        <v>6.4</v>
      </c>
      <c r="F200" s="35">
        <v>0.8</v>
      </c>
      <c r="G200" s="35">
        <v>1.6</v>
      </c>
      <c r="H200" s="37">
        <v>0.60000000000000009</v>
      </c>
      <c r="I200" s="35">
        <v>297</v>
      </c>
      <c r="J200" s="35">
        <v>341.90000000000003</v>
      </c>
      <c r="K200" s="61">
        <v>20</v>
      </c>
      <c r="L200" s="61">
        <v>3</v>
      </c>
      <c r="M200" s="61">
        <v>3</v>
      </c>
      <c r="N200" s="61">
        <v>2.4000000000000004</v>
      </c>
      <c r="O200" s="62">
        <v>29</v>
      </c>
      <c r="P200" s="10">
        <v>2.3905960066690812</v>
      </c>
      <c r="Q200" s="10">
        <f t="shared" si="118"/>
        <v>-22.4</v>
      </c>
      <c r="R200" s="10">
        <f t="shared" si="119"/>
        <v>24</v>
      </c>
      <c r="S200" s="10">
        <v>5</v>
      </c>
      <c r="T200" s="10">
        <f t="shared" si="120"/>
        <v>2.4000000000000004</v>
      </c>
      <c r="U200" s="10">
        <f t="shared" si="121"/>
        <v>3</v>
      </c>
      <c r="V200" s="10">
        <f t="shared" si="122"/>
        <v>3</v>
      </c>
      <c r="W200" s="10">
        <f t="shared" si="123"/>
        <v>11</v>
      </c>
      <c r="X200" s="10">
        <f t="shared" si="124"/>
        <v>-21.2</v>
      </c>
      <c r="Y200" s="10">
        <f t="shared" si="107"/>
        <v>27</v>
      </c>
      <c r="Z200" s="10">
        <f t="shared" si="108"/>
        <v>8</v>
      </c>
      <c r="AA200" s="36">
        <f t="shared" si="109"/>
        <v>24</v>
      </c>
      <c r="AB200" s="10">
        <v>2.5990959999999999</v>
      </c>
      <c r="AC200" s="10">
        <v>6.4304319999999997</v>
      </c>
      <c r="AD200" s="10">
        <v>0.76066350000000005</v>
      </c>
      <c r="AE200" s="10">
        <v>1.589834</v>
      </c>
      <c r="AF200" s="39">
        <f t="shared" si="110"/>
        <v>11.3</v>
      </c>
      <c r="AG200" s="1">
        <f t="shared" si="111"/>
        <v>6.6</v>
      </c>
      <c r="AH200" s="35">
        <f t="shared" si="112"/>
        <v>2.6</v>
      </c>
      <c r="AI200" s="35">
        <f t="shared" si="113"/>
        <v>6.4</v>
      </c>
      <c r="AJ200" s="35">
        <f t="shared" si="114"/>
        <v>0.8</v>
      </c>
      <c r="AK200" s="35">
        <f t="shared" si="115"/>
        <v>1.6</v>
      </c>
      <c r="AL200" s="37">
        <f t="shared" si="125"/>
        <v>0.60000000000000009</v>
      </c>
      <c r="AM200" s="10">
        <v>23.943729999999999</v>
      </c>
      <c r="AN200" s="10">
        <v>68.839150000000004</v>
      </c>
      <c r="AO200" s="10"/>
      <c r="AP200" s="10"/>
      <c r="AQ200" s="37" t="s">
        <v>34</v>
      </c>
      <c r="AR200" s="37">
        <v>3082</v>
      </c>
      <c r="AS200" s="37">
        <v>449.57</v>
      </c>
      <c r="AT200" s="37">
        <v>8.5</v>
      </c>
      <c r="AU200" s="10">
        <v>96.7</v>
      </c>
      <c r="AV200" s="10">
        <v>-42</v>
      </c>
      <c r="AW200" s="10">
        <v>42.5</v>
      </c>
      <c r="AX200" s="10">
        <v>44.1</v>
      </c>
      <c r="AY200" s="40">
        <f t="shared" si="126"/>
        <v>230621.66553251588</v>
      </c>
      <c r="AZ200" s="23">
        <f t="shared" si="127"/>
        <v>0.89203416322478679</v>
      </c>
      <c r="BA200" s="10" t="e">
        <f>#REF!*AI200*AH200*AJ200*AS200</f>
        <v>#REF!</v>
      </c>
      <c r="BB200" s="10" t="e">
        <f>0.07*BA200*AZ200/AT200</f>
        <v>#REF!</v>
      </c>
      <c r="BC200" s="10" t="e">
        <f>(1-#REF!)*AH200*AI200*AJ200</f>
        <v>#REF!</v>
      </c>
      <c r="BD200" s="41">
        <f t="shared" si="117"/>
        <v>5.4</v>
      </c>
      <c r="BE200" s="38">
        <v>6</v>
      </c>
      <c r="BF200" s="38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38">
        <v>375</v>
      </c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</row>
    <row r="201" spans="1:100" s="14" customFormat="1" x14ac:dyDescent="0.35">
      <c r="A201" s="10">
        <v>458</v>
      </c>
      <c r="B201" s="35">
        <v>13.2</v>
      </c>
      <c r="C201" s="36">
        <v>0.14434060000000001</v>
      </c>
      <c r="D201" s="35">
        <v>1.8</v>
      </c>
      <c r="E201" s="35">
        <v>2.4000000000000004</v>
      </c>
      <c r="F201" s="35">
        <v>2.2000000000000002</v>
      </c>
      <c r="G201" s="35">
        <v>1.2000000000000002</v>
      </c>
      <c r="H201" s="37">
        <v>2</v>
      </c>
      <c r="I201" s="35">
        <v>426.90000000000003</v>
      </c>
      <c r="J201" s="35">
        <v>329.90000000000003</v>
      </c>
      <c r="K201" s="61">
        <v>15</v>
      </c>
      <c r="L201" s="61">
        <v>18</v>
      </c>
      <c r="M201" s="61">
        <v>8</v>
      </c>
      <c r="N201" s="61">
        <v>2</v>
      </c>
      <c r="O201" s="62">
        <v>3</v>
      </c>
      <c r="P201" s="10">
        <v>2.0492138870820784</v>
      </c>
      <c r="Q201" s="10">
        <f t="shared" si="118"/>
        <v>-17</v>
      </c>
      <c r="R201" s="10">
        <f t="shared" si="119"/>
        <v>6.3</v>
      </c>
      <c r="S201" s="10">
        <v>5</v>
      </c>
      <c r="T201" s="10">
        <f t="shared" si="120"/>
        <v>2</v>
      </c>
      <c r="U201" s="10">
        <f t="shared" si="121"/>
        <v>18</v>
      </c>
      <c r="V201" s="10">
        <f t="shared" si="122"/>
        <v>8</v>
      </c>
      <c r="W201" s="10">
        <f t="shared" si="123"/>
        <v>0.8</v>
      </c>
      <c r="X201" s="10">
        <f t="shared" si="124"/>
        <v>-16</v>
      </c>
      <c r="Y201" s="10">
        <f t="shared" si="107"/>
        <v>24.3</v>
      </c>
      <c r="Z201" s="10">
        <f t="shared" si="108"/>
        <v>13</v>
      </c>
      <c r="AA201" s="36">
        <f t="shared" si="109"/>
        <v>154</v>
      </c>
      <c r="AB201" s="10">
        <v>1.8987149999999999</v>
      </c>
      <c r="AC201" s="10">
        <v>2.3080989999999999</v>
      </c>
      <c r="AD201" s="10">
        <v>2.1619229999999998</v>
      </c>
      <c r="AE201" s="10">
        <v>1.1547700000000001</v>
      </c>
      <c r="AF201" s="39">
        <f t="shared" si="110"/>
        <v>13.3</v>
      </c>
      <c r="AG201" s="1">
        <f t="shared" si="111"/>
        <v>6.2</v>
      </c>
      <c r="AH201" s="35">
        <f t="shared" si="112"/>
        <v>1.8</v>
      </c>
      <c r="AI201" s="35">
        <f t="shared" si="113"/>
        <v>2.4000000000000004</v>
      </c>
      <c r="AJ201" s="35">
        <f t="shared" si="114"/>
        <v>2.2000000000000002</v>
      </c>
      <c r="AK201" s="35">
        <f t="shared" si="115"/>
        <v>1.2000000000000002</v>
      </c>
      <c r="AL201" s="37">
        <f t="shared" si="125"/>
        <v>2</v>
      </c>
      <c r="AM201" s="10">
        <v>153.8519</v>
      </c>
      <c r="AN201" s="10">
        <v>56.808810000000001</v>
      </c>
      <c r="AO201" s="10"/>
      <c r="AP201" s="10"/>
      <c r="AQ201" s="37" t="s">
        <v>34</v>
      </c>
      <c r="AR201" s="37">
        <v>2889</v>
      </c>
      <c r="AS201" s="37">
        <v>470.24</v>
      </c>
      <c r="AT201" s="37">
        <v>4.5599999999999996</v>
      </c>
      <c r="AU201" s="10">
        <v>96.7</v>
      </c>
      <c r="AV201" s="10">
        <v>-42</v>
      </c>
      <c r="AW201" s="10">
        <v>42.5</v>
      </c>
      <c r="AX201" s="10">
        <v>44.1</v>
      </c>
      <c r="AY201" s="40">
        <f t="shared" si="126"/>
        <v>264608.11044454825</v>
      </c>
      <c r="AZ201" s="23">
        <f t="shared" si="127"/>
        <v>0.77738159089621539</v>
      </c>
      <c r="BA201" s="10" t="e">
        <f>#REF!*AI201*AH201*AJ201*AS201</f>
        <v>#REF!</v>
      </c>
      <c r="BB201" s="10" t="e">
        <f>0.07*BA201*AZ201/AT201</f>
        <v>#REF!</v>
      </c>
      <c r="BC201" s="10" t="e">
        <f>(1-#REF!)*AH201*AI201*AJ201</f>
        <v>#REF!</v>
      </c>
      <c r="BD201" s="41">
        <f t="shared" si="117"/>
        <v>4.8600000000000003</v>
      </c>
      <c r="BE201" s="38">
        <v>3</v>
      </c>
      <c r="BF201" s="38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38">
        <v>458</v>
      </c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1"/>
  <sheetViews>
    <sheetView zoomScale="115" zoomScaleNormal="115" workbookViewId="0">
      <selection activeCell="CR10" sqref="CR10"/>
    </sheetView>
  </sheetViews>
  <sheetFormatPr defaultRowHeight="14.5" x14ac:dyDescent="0.35"/>
  <cols>
    <col min="1" max="1" width="6.453125" style="20" customWidth="1"/>
    <col min="2" max="2" width="19.453125" style="8" customWidth="1"/>
    <col min="3" max="3" width="16.54296875" style="8" customWidth="1"/>
    <col min="4" max="5" width="15.08984375" style="7" customWidth="1"/>
    <col min="6" max="7" width="15.08984375" style="8" customWidth="1"/>
    <col min="8" max="8" width="15.08984375" style="7" customWidth="1"/>
    <col min="9" max="9" width="18.7265625" style="2" customWidth="1"/>
    <col min="10" max="10" width="17.81640625" style="2" customWidth="1"/>
    <col min="11" max="11" width="11.08984375" style="61" customWidth="1"/>
    <col min="12" max="12" width="6.81640625" style="61" customWidth="1"/>
    <col min="13" max="13" width="7.1796875" style="61" customWidth="1"/>
    <col min="14" max="14" width="6.7265625" style="61" customWidth="1"/>
    <col min="15" max="15" width="17.81640625" style="62" customWidth="1"/>
    <col min="16" max="16" width="8.7265625" style="5" hidden="1" customWidth="1"/>
    <col min="17" max="18" width="15.453125" style="6" hidden="1" customWidth="1"/>
    <col min="19" max="19" width="11.54296875" style="6" hidden="1" customWidth="1"/>
    <col min="20" max="20" width="8.54296875" style="11" hidden="1" customWidth="1"/>
    <col min="21" max="21" width="7.6328125" style="11" hidden="1" customWidth="1"/>
    <col min="22" max="22" width="8.453125" style="11" hidden="1" customWidth="1"/>
    <col min="23" max="26" width="8.453125" style="5" hidden="1" customWidth="1"/>
    <col min="27" max="27" width="31.6328125" style="8" hidden="1" customWidth="1"/>
    <col min="28" max="28" width="9.54296875" style="20" hidden="1" customWidth="1"/>
    <col min="29" max="29" width="10.54296875" style="20" hidden="1" customWidth="1"/>
    <col min="30" max="30" width="9.08984375" style="20" hidden="1" customWidth="1"/>
    <col min="31" max="31" width="9.54296875" style="20" hidden="1" customWidth="1"/>
    <col min="32" max="32" width="7.1796875" style="3" hidden="1" customWidth="1"/>
    <col min="33" max="33" width="7.453125" style="3" hidden="1" customWidth="1"/>
    <col min="34" max="35" width="16.36328125" style="7" hidden="1" customWidth="1"/>
    <col min="36" max="37" width="16.36328125" style="8" hidden="1" customWidth="1"/>
    <col min="38" max="38" width="20.54296875" style="7" hidden="1" customWidth="1"/>
    <col min="39" max="39" width="8.81640625" style="20" hidden="1" customWidth="1"/>
    <col min="40" max="40" width="9.81640625" style="20" hidden="1" customWidth="1"/>
    <col min="41" max="41" width="8.1796875" style="2" hidden="1" customWidth="1"/>
    <col min="42" max="42" width="7" style="2" hidden="1" customWidth="1"/>
    <col min="43" max="43" width="11.453125" style="20" customWidth="1"/>
    <col min="44" max="44" width="9.54296875" style="20" hidden="1" customWidth="1"/>
    <col min="45" max="45" width="8.90625" style="20" hidden="1" customWidth="1"/>
    <col min="46" max="46" width="7.90625" style="20" hidden="1" customWidth="1"/>
    <col min="47" max="47" width="5.1796875" style="20" hidden="1" customWidth="1"/>
    <col min="48" max="48" width="6.08984375" style="20" hidden="1" customWidth="1"/>
    <col min="49" max="49" width="0" style="20" hidden="1" customWidth="1"/>
    <col min="50" max="50" width="5.54296875" style="20" hidden="1" customWidth="1"/>
    <col min="51" max="56" width="0" style="20" hidden="1" customWidth="1"/>
    <col min="57" max="58" width="8.08984375" style="4" hidden="1" customWidth="1"/>
    <col min="59" max="59" width="10.54296875" style="20" hidden="1" customWidth="1"/>
    <col min="60" max="60" width="9.6328125" style="20" hidden="1" customWidth="1"/>
    <col min="61" max="72" width="0" style="20" hidden="1" customWidth="1"/>
    <col min="73" max="73" width="8.81640625" style="8" bestFit="1" customWidth="1"/>
    <col min="74" max="97" width="8.81640625" style="19" bestFit="1" customWidth="1"/>
    <col min="98" max="100" width="12" style="19" bestFit="1" customWidth="1"/>
    <col min="101" max="16384" width="8.7265625" style="20"/>
  </cols>
  <sheetData>
    <row r="1" spans="1:101" s="34" customFormat="1" x14ac:dyDescent="0.35">
      <c r="A1" s="26" t="s">
        <v>11</v>
      </c>
      <c r="B1" s="27" t="s">
        <v>0</v>
      </c>
      <c r="C1" s="27" t="s">
        <v>1</v>
      </c>
      <c r="D1" s="27" t="s">
        <v>3</v>
      </c>
      <c r="E1" s="27" t="s">
        <v>2</v>
      </c>
      <c r="F1" s="27" t="s">
        <v>4</v>
      </c>
      <c r="G1" s="28" t="s">
        <v>5</v>
      </c>
      <c r="H1" s="26" t="s">
        <v>14</v>
      </c>
      <c r="I1" s="26" t="s">
        <v>15</v>
      </c>
      <c r="J1" s="26" t="s">
        <v>16</v>
      </c>
      <c r="K1" s="60" t="s">
        <v>48</v>
      </c>
      <c r="L1" s="60" t="s">
        <v>36</v>
      </c>
      <c r="M1" s="60" t="s">
        <v>37</v>
      </c>
      <c r="N1" s="60" t="s">
        <v>38</v>
      </c>
      <c r="O1" s="60" t="s">
        <v>49</v>
      </c>
      <c r="P1" s="25" t="s">
        <v>38</v>
      </c>
      <c r="Q1" s="29" t="s">
        <v>39</v>
      </c>
      <c r="R1" s="29" t="s">
        <v>40</v>
      </c>
      <c r="S1" s="29" t="s">
        <v>41</v>
      </c>
      <c r="T1" s="30" t="s">
        <v>42</v>
      </c>
      <c r="U1" s="30" t="s">
        <v>43</v>
      </c>
      <c r="V1" s="30" t="s">
        <v>44</v>
      </c>
      <c r="W1" s="25"/>
      <c r="X1" s="25" t="s">
        <v>45</v>
      </c>
      <c r="Y1" s="25" t="s">
        <v>46</v>
      </c>
      <c r="Z1" s="25" t="s">
        <v>47</v>
      </c>
      <c r="AA1" s="31" t="s">
        <v>6</v>
      </c>
      <c r="AB1" s="28" t="s">
        <v>3</v>
      </c>
      <c r="AC1" s="28" t="s">
        <v>2</v>
      </c>
      <c r="AD1" s="28" t="s">
        <v>4</v>
      </c>
      <c r="AE1" s="28" t="s">
        <v>5</v>
      </c>
      <c r="AF1" s="32" t="s">
        <v>12</v>
      </c>
      <c r="AG1" s="25" t="s">
        <v>13</v>
      </c>
      <c r="AH1" s="27" t="s">
        <v>3</v>
      </c>
      <c r="AI1" s="27" t="s">
        <v>2</v>
      </c>
      <c r="AJ1" s="27" t="s">
        <v>4</v>
      </c>
      <c r="AK1" s="28" t="s">
        <v>5</v>
      </c>
      <c r="AL1" s="26" t="s">
        <v>14</v>
      </c>
      <c r="AM1" s="28" t="s">
        <v>6</v>
      </c>
      <c r="AN1" s="28" t="s">
        <v>7</v>
      </c>
      <c r="AO1" s="26" t="s">
        <v>17</v>
      </c>
      <c r="AP1" s="26" t="s">
        <v>18</v>
      </c>
      <c r="AQ1" s="26" t="s">
        <v>19</v>
      </c>
      <c r="AR1" s="26" t="s">
        <v>20</v>
      </c>
      <c r="AS1" s="26" t="s">
        <v>21</v>
      </c>
      <c r="AT1" s="26" t="s">
        <v>22</v>
      </c>
      <c r="AU1" s="28" t="s">
        <v>8</v>
      </c>
      <c r="AV1" s="28" t="s">
        <v>9</v>
      </c>
      <c r="AW1" s="28" t="s">
        <v>10</v>
      </c>
      <c r="AX1" s="28" t="s">
        <v>23</v>
      </c>
      <c r="AY1" s="28" t="s">
        <v>24</v>
      </c>
      <c r="AZ1" s="28" t="s">
        <v>25</v>
      </c>
      <c r="BA1" s="28" t="s">
        <v>26</v>
      </c>
      <c r="BB1" s="28" t="s">
        <v>27</v>
      </c>
      <c r="BC1" s="28" t="s">
        <v>28</v>
      </c>
      <c r="BD1" s="28" t="s">
        <v>29</v>
      </c>
      <c r="BE1" s="28" t="s">
        <v>30</v>
      </c>
      <c r="BF1" s="28" t="s">
        <v>31</v>
      </c>
      <c r="BG1" s="28" t="s">
        <v>32</v>
      </c>
      <c r="BH1" s="28" t="s">
        <v>32</v>
      </c>
      <c r="BI1" s="28" t="s">
        <v>33</v>
      </c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 t="s">
        <v>11</v>
      </c>
      <c r="BV1" s="33">
        <v>1</v>
      </c>
      <c r="BW1" s="33">
        <v>2</v>
      </c>
      <c r="BX1" s="33">
        <v>3</v>
      </c>
      <c r="BY1" s="33">
        <v>4</v>
      </c>
      <c r="BZ1" s="33">
        <v>5</v>
      </c>
      <c r="CA1" s="33">
        <v>6</v>
      </c>
      <c r="CB1" s="33">
        <v>7</v>
      </c>
      <c r="CC1" s="33">
        <v>8</v>
      </c>
      <c r="CD1" s="33">
        <v>9</v>
      </c>
      <c r="CE1" s="33">
        <v>10</v>
      </c>
      <c r="CF1" s="33">
        <v>11</v>
      </c>
      <c r="CG1" s="33">
        <v>12</v>
      </c>
      <c r="CH1" s="33">
        <v>13</v>
      </c>
      <c r="CI1" s="33">
        <v>14</v>
      </c>
      <c r="CJ1" s="33">
        <v>15</v>
      </c>
      <c r="CK1" s="33">
        <v>16</v>
      </c>
      <c r="CL1" s="33">
        <v>17</v>
      </c>
      <c r="CM1" s="33">
        <v>18</v>
      </c>
      <c r="CN1" s="33">
        <v>19</v>
      </c>
      <c r="CO1" s="33">
        <v>20</v>
      </c>
      <c r="CP1" s="33">
        <v>21</v>
      </c>
      <c r="CQ1" s="33">
        <v>22</v>
      </c>
      <c r="CR1" s="33">
        <v>23</v>
      </c>
      <c r="CS1" s="33">
        <v>24</v>
      </c>
      <c r="CT1" s="33">
        <v>25</v>
      </c>
      <c r="CU1" s="33">
        <v>26</v>
      </c>
      <c r="CV1" s="33">
        <v>27</v>
      </c>
    </row>
    <row r="2" spans="1:101" s="14" customFormat="1" x14ac:dyDescent="0.35">
      <c r="A2" s="10">
        <v>240</v>
      </c>
      <c r="B2" s="35">
        <v>28.6</v>
      </c>
      <c r="C2" s="36">
        <v>0.30263390000000001</v>
      </c>
      <c r="D2" s="35">
        <v>1.8</v>
      </c>
      <c r="E2" s="35">
        <v>9</v>
      </c>
      <c r="F2" s="35">
        <v>2.8000000000000003</v>
      </c>
      <c r="G2" s="35">
        <v>1.6</v>
      </c>
      <c r="H2" s="37">
        <v>2</v>
      </c>
      <c r="I2" s="35">
        <v>417</v>
      </c>
      <c r="J2" s="35">
        <v>368.8</v>
      </c>
      <c r="K2" s="61">
        <v>6</v>
      </c>
      <c r="L2" s="61">
        <v>7</v>
      </c>
      <c r="M2" s="61">
        <v>3</v>
      </c>
      <c r="N2" s="61">
        <v>1.8</v>
      </c>
      <c r="O2" s="62">
        <v>30</v>
      </c>
      <c r="P2" s="10">
        <v>1.7985055073111864</v>
      </c>
      <c r="Q2" s="10">
        <f t="shared" ref="Q2:Q33" si="0">-K2-N2</f>
        <v>-7.8</v>
      </c>
      <c r="R2" s="10">
        <f t="shared" ref="R2:R33" si="1">14.5-L2/2+W2</f>
        <v>14.4</v>
      </c>
      <c r="S2" s="10">
        <v>5</v>
      </c>
      <c r="T2" s="10">
        <f t="shared" ref="T2:T33" si="2">N2</f>
        <v>1.8</v>
      </c>
      <c r="U2" s="10">
        <f t="shared" ref="U2:U33" si="3">L2</f>
        <v>7</v>
      </c>
      <c r="V2" s="10">
        <f t="shared" ref="V2:V33" si="4">M2</f>
        <v>3</v>
      </c>
      <c r="W2" s="10">
        <f t="shared" ref="W2:W33" si="5">MROUND(K2*TAN(RADIANS(O2)),0.2)</f>
        <v>3.4000000000000004</v>
      </c>
      <c r="X2" s="10">
        <f t="shared" ref="X2:X33" si="6">(Q2-K2)/2</f>
        <v>-6.9</v>
      </c>
      <c r="Y2" s="10">
        <f>R2+U2</f>
        <v>21.4</v>
      </c>
      <c r="Z2" s="10">
        <f>S2+V2</f>
        <v>8</v>
      </c>
      <c r="AA2" s="36">
        <f t="shared" ref="AA2:AA65" si="7">MROUND(AM2,1)</f>
        <v>144</v>
      </c>
      <c r="AB2" s="10">
        <v>1.891275</v>
      </c>
      <c r="AC2" s="10">
        <v>8.994745</v>
      </c>
      <c r="AD2" s="10">
        <v>2.8709799999999999</v>
      </c>
      <c r="AE2" s="10">
        <v>1.687891</v>
      </c>
      <c r="AF2" s="39">
        <f t="shared" ref="AF2:AF65" si="8">14.5-AI2/2</f>
        <v>10</v>
      </c>
      <c r="AG2" s="1">
        <f t="shared" ref="AG2:AG65" si="9">MROUND(AE2,0.2)+5</f>
        <v>6.6</v>
      </c>
      <c r="AH2" s="35">
        <f t="shared" ref="AH2:AK33" si="10">MROUND(AB2,0.2)</f>
        <v>1.8</v>
      </c>
      <c r="AI2" s="35">
        <f t="shared" si="10"/>
        <v>9</v>
      </c>
      <c r="AJ2" s="35">
        <f t="shared" si="10"/>
        <v>2.8000000000000003</v>
      </c>
      <c r="AK2" s="35">
        <f t="shared" si="10"/>
        <v>1.6</v>
      </c>
      <c r="AL2" s="37">
        <f t="shared" ref="AL2:AL33" si="11">IF(BE2&gt;0,CEILING((1-C2)*AJ2,0.2),IF(MROUND((1-C2)*AJ2,0.2)&lt;0.2,MROUND((1-C2)*AJ2,0.2)+0.2, MROUND((1-C2)*AJ2,0.2)))</f>
        <v>2</v>
      </c>
      <c r="AM2" s="10">
        <v>143.90270000000001</v>
      </c>
      <c r="AN2" s="10">
        <v>95.720020000000005</v>
      </c>
      <c r="AO2" s="37" t="e">
        <f>ROUNDUP(#REF!/10,2)</f>
        <v>#REF!</v>
      </c>
      <c r="AP2" s="37" t="e">
        <f t="shared" ref="AP2:AP65" si="12">AO2/5+0.1</f>
        <v>#REF!</v>
      </c>
      <c r="AQ2" s="37" t="s">
        <v>34</v>
      </c>
      <c r="AR2" s="37">
        <v>4068.1</v>
      </c>
      <c r="AS2" s="37">
        <v>388.88</v>
      </c>
      <c r="AT2" s="37">
        <v>8.85</v>
      </c>
      <c r="AU2" s="10">
        <v>96.7</v>
      </c>
      <c r="AV2" s="10">
        <v>-42</v>
      </c>
      <c r="AW2" s="10">
        <v>42.5</v>
      </c>
      <c r="AX2" s="10">
        <v>44.1</v>
      </c>
      <c r="AY2" s="40">
        <f t="shared" ref="AY2:AY33" si="13">((1.092*8.3144*(AV2+273)*(LN(AW2)-1.013)/(0.93-(AV2+273)/(AU2+273)))*((AU2-AN2)/(AU2-AV2))^0.383)*1000/AX2</f>
        <v>63988.724878996145</v>
      </c>
      <c r="AZ2" s="23">
        <f t="shared" ref="AZ2:AZ33" si="14">1-EXP(-2.63*(AR2/AY2)*(AU2-AV2)*(1-((AU2-AN2)/(AU2-AV2))^0.38))</f>
        <v>0.99999999710206144</v>
      </c>
      <c r="BA2" s="10" t="e">
        <f>#REF!*AI2*AH2*AJ2*AS2</f>
        <v>#REF!</v>
      </c>
      <c r="BB2" s="10" t="e">
        <f t="shared" ref="BB2:BB65" si="15">0.07*BA2*AZ2/AT2</f>
        <v>#REF!</v>
      </c>
      <c r="BC2" s="10" t="e">
        <f>(1-#REF!)*AH2*AI2*AJ2</f>
        <v>#REF!</v>
      </c>
      <c r="BD2" s="41" t="e">
        <f>MROUND(#REF!,0.1)/5</f>
        <v>#REF!</v>
      </c>
      <c r="BE2" s="38">
        <v>9.1</v>
      </c>
      <c r="BF2" s="42" t="e">
        <f t="shared" ref="BF2:BF65" si="16">(BO2/BI2)*BD2*1+1</f>
        <v>#REF!</v>
      </c>
      <c r="BG2" s="43">
        <f t="shared" ref="BG2:BG33" si="17">CEILING(AJ2,0.2)</f>
        <v>2.8000000000000003</v>
      </c>
      <c r="BH2" s="43">
        <f t="shared" ref="BH2:BH33" si="18">AL2</f>
        <v>2</v>
      </c>
      <c r="BI2" s="43" t="e">
        <f>CEILING((1-#REF!)*AJ2,0.2)</f>
        <v>#REF!</v>
      </c>
      <c r="BJ2" s="44" t="e">
        <f t="shared" ref="BJ2:BJ65" si="19">BC2+BB2</f>
        <v>#REF!</v>
      </c>
      <c r="BK2" s="45">
        <v>0.70661134643888057</v>
      </c>
      <c r="BL2" s="10">
        <f>(BK2+AH2)*(BK2+AI2)*((1/3)*BK2+AJ2)</f>
        <v>73.856749380891884</v>
      </c>
      <c r="BM2" s="46">
        <f>MROUND((BK2+AH2),0.2)</f>
        <v>2.6</v>
      </c>
      <c r="BN2" s="46">
        <f>MROUND((BK2+AI2),0.2)</f>
        <v>9.8000000000000007</v>
      </c>
      <c r="BO2" s="46" t="e">
        <f>IF(MROUND(((1/3)*BK2+BG2),0.2)*BN2*BM2/BJ2&gt;1.05,MROUND(((1/3)*BK2+BG2),0.2)-0.2,MROUND(((1/3)*BK2+BG2),0.2))</f>
        <v>#REF!</v>
      </c>
      <c r="BP2" s="45" t="e">
        <f>BM2*BN2*BO2</f>
        <v>#REF!</v>
      </c>
      <c r="BQ2" s="10" t="e">
        <f>IF(BI2&lt;BO2,TRUE, FALSE)</f>
        <v>#REF!</v>
      </c>
      <c r="BR2" s="45" t="e">
        <f>IF(BC2&lt;BI2*BM2*BN2,TRUE, FALSE)</f>
        <v>#REF!</v>
      </c>
      <c r="BS2" s="10">
        <f>AA2</f>
        <v>144</v>
      </c>
      <c r="BT2" s="44" t="e">
        <f>BB2/BC2</f>
        <v>#REF!</v>
      </c>
      <c r="BU2" s="38">
        <v>240</v>
      </c>
      <c r="BV2" s="19">
        <v>95.139374000000004</v>
      </c>
      <c r="BW2" s="19">
        <v>101.86256</v>
      </c>
      <c r="BX2" s="19">
        <v>197.57568000000001</v>
      </c>
      <c r="BY2" s="19">
        <v>452.55698000000001</v>
      </c>
      <c r="BZ2" s="19">
        <v>398.91338999999999</v>
      </c>
      <c r="CA2" s="19">
        <v>117.75624999999999</v>
      </c>
      <c r="CB2" s="19">
        <v>228.53018</v>
      </c>
      <c r="CC2" s="19">
        <v>233.44121000000001</v>
      </c>
      <c r="CD2" s="19">
        <v>204.56829999999999</v>
      </c>
      <c r="CE2" s="19">
        <v>3204.0241999999998</v>
      </c>
      <c r="CF2" s="19">
        <v>2710.2366000000002</v>
      </c>
      <c r="CG2" s="19">
        <v>1690.1818000000001</v>
      </c>
      <c r="CH2" s="19">
        <v>2771.2611999999999</v>
      </c>
      <c r="CI2" s="19">
        <v>2347.4812000000002</v>
      </c>
      <c r="CJ2" s="19">
        <v>1287.3203000000001</v>
      </c>
      <c r="CK2" s="19">
        <v>659.98608000000002</v>
      </c>
      <c r="CL2" s="19">
        <v>567.24572999999998</v>
      </c>
      <c r="CM2" s="19">
        <v>361.98392000000001</v>
      </c>
      <c r="CN2" s="19">
        <v>1198.0118</v>
      </c>
      <c r="CO2" s="19">
        <v>1156.9979000000001</v>
      </c>
      <c r="CP2" s="19">
        <v>894.67102</v>
      </c>
      <c r="CQ2" s="19">
        <v>581.78003000000001</v>
      </c>
      <c r="CR2" s="19">
        <v>365.57211000000001</v>
      </c>
      <c r="CS2" s="19">
        <v>282.20299999999997</v>
      </c>
      <c r="CT2" s="19">
        <v>177.46807999999999</v>
      </c>
      <c r="CU2" s="19">
        <v>197.01636999999999</v>
      </c>
      <c r="CV2" s="19">
        <v>260.85223000000002</v>
      </c>
    </row>
    <row r="3" spans="1:101" s="14" customFormat="1" x14ac:dyDescent="0.35">
      <c r="A3" s="10">
        <v>440</v>
      </c>
      <c r="B3" s="35">
        <v>33.300000000000004</v>
      </c>
      <c r="C3" s="36">
        <v>0.4475112</v>
      </c>
      <c r="D3" s="35">
        <v>2.8000000000000003</v>
      </c>
      <c r="E3" s="35">
        <v>9</v>
      </c>
      <c r="F3" s="35">
        <v>2.8000000000000003</v>
      </c>
      <c r="G3" s="35">
        <v>1.8</v>
      </c>
      <c r="H3" s="37">
        <v>1.6</v>
      </c>
      <c r="I3" s="35">
        <v>422.6</v>
      </c>
      <c r="J3" s="35">
        <v>357.6</v>
      </c>
      <c r="K3" s="61">
        <v>7</v>
      </c>
      <c r="L3" s="61">
        <v>8</v>
      </c>
      <c r="M3" s="61">
        <v>16</v>
      </c>
      <c r="N3" s="61">
        <v>1.8</v>
      </c>
      <c r="O3" s="62">
        <v>20</v>
      </c>
      <c r="P3" s="10">
        <v>1.8133719848997885</v>
      </c>
      <c r="Q3" s="10">
        <f t="shared" si="0"/>
        <v>-8.8000000000000007</v>
      </c>
      <c r="R3" s="10">
        <f t="shared" si="1"/>
        <v>13.1</v>
      </c>
      <c r="S3" s="10">
        <v>5</v>
      </c>
      <c r="T3" s="10">
        <f t="shared" si="2"/>
        <v>1.8</v>
      </c>
      <c r="U3" s="10">
        <f t="shared" si="3"/>
        <v>8</v>
      </c>
      <c r="V3" s="10">
        <f t="shared" si="4"/>
        <v>16</v>
      </c>
      <c r="W3" s="10">
        <f t="shared" si="5"/>
        <v>2.6</v>
      </c>
      <c r="X3" s="10">
        <f t="shared" si="6"/>
        <v>-7.9</v>
      </c>
      <c r="Y3" s="10">
        <f t="shared" ref="Y3:Z66" si="20">R3+U3</f>
        <v>21.1</v>
      </c>
      <c r="Z3" s="10">
        <f t="shared" si="20"/>
        <v>21</v>
      </c>
      <c r="AA3" s="36">
        <f t="shared" si="7"/>
        <v>150</v>
      </c>
      <c r="AB3" s="10">
        <v>2.7090190000000001</v>
      </c>
      <c r="AC3" s="10">
        <v>9.0058530000000001</v>
      </c>
      <c r="AD3" s="10">
        <v>2.8214860000000002</v>
      </c>
      <c r="AE3" s="10">
        <v>1.880825</v>
      </c>
      <c r="AF3" s="39">
        <f t="shared" si="8"/>
        <v>10</v>
      </c>
      <c r="AG3" s="1">
        <f t="shared" si="9"/>
        <v>6.8</v>
      </c>
      <c r="AH3" s="35">
        <f t="shared" si="10"/>
        <v>2.8000000000000003</v>
      </c>
      <c r="AI3" s="35">
        <f t="shared" si="10"/>
        <v>9</v>
      </c>
      <c r="AJ3" s="35">
        <f t="shared" si="10"/>
        <v>2.8000000000000003</v>
      </c>
      <c r="AK3" s="35">
        <f t="shared" si="10"/>
        <v>1.8</v>
      </c>
      <c r="AL3" s="37">
        <f t="shared" si="11"/>
        <v>1.6</v>
      </c>
      <c r="AM3" s="10">
        <v>149.5686</v>
      </c>
      <c r="AN3" s="10">
        <v>84.562780000000004</v>
      </c>
      <c r="AO3" s="37" t="e">
        <f>ROUNDUP(#REF!/10,2)</f>
        <v>#REF!</v>
      </c>
      <c r="AP3" s="37" t="e">
        <f t="shared" si="12"/>
        <v>#REF!</v>
      </c>
      <c r="AQ3" s="37" t="s">
        <v>34</v>
      </c>
      <c r="AR3" s="37">
        <v>5058.2</v>
      </c>
      <c r="AS3" s="37">
        <v>361.01</v>
      </c>
      <c r="AT3" s="37">
        <v>10.08</v>
      </c>
      <c r="AU3" s="10">
        <v>96.7</v>
      </c>
      <c r="AV3" s="10">
        <v>-42</v>
      </c>
      <c r="AW3" s="10">
        <v>42.5</v>
      </c>
      <c r="AX3" s="10">
        <v>44.1</v>
      </c>
      <c r="AY3" s="40">
        <f t="shared" si="13"/>
        <v>167758.65147252742</v>
      </c>
      <c r="AZ3" s="23">
        <f t="shared" si="14"/>
        <v>0.99869352753673779</v>
      </c>
      <c r="BA3" s="10" t="e">
        <f>#REF!*AI3*AH3*AJ3*AS3</f>
        <v>#REF!</v>
      </c>
      <c r="BB3" s="10" t="e">
        <f t="shared" si="15"/>
        <v>#REF!</v>
      </c>
      <c r="BC3" s="10" t="e">
        <f>(1-#REF!)*AH3*AI3*AJ3</f>
        <v>#REF!</v>
      </c>
      <c r="BD3" s="41" t="e">
        <f>MROUND(#REF!,0.1)/5</f>
        <v>#REF!</v>
      </c>
      <c r="BE3" s="38">
        <v>15</v>
      </c>
      <c r="BF3" s="42" t="e">
        <f t="shared" si="16"/>
        <v>#REF!</v>
      </c>
      <c r="BG3" s="43">
        <f t="shared" si="17"/>
        <v>2.8000000000000003</v>
      </c>
      <c r="BH3" s="43">
        <f t="shared" si="18"/>
        <v>1.6</v>
      </c>
      <c r="BI3" s="43" t="e">
        <f>CEILING((1-#REF!)*AJ3,0.2)</f>
        <v>#REF!</v>
      </c>
      <c r="BJ3" s="44" t="e">
        <f t="shared" si="19"/>
        <v>#REF!</v>
      </c>
      <c r="BK3" s="45">
        <v>0.98164344584619978</v>
      </c>
      <c r="BL3" s="10">
        <f>(BK3+AH3)*(BK3+AI3)*((1/3)*BK3+AJ3)</f>
        <v>118.04301669843632</v>
      </c>
      <c r="BM3" s="46">
        <f>MROUND((BK3+AH3),0.2)</f>
        <v>3.8000000000000003</v>
      </c>
      <c r="BN3" s="46">
        <f>MROUND((BK3+AI3),0.2)</f>
        <v>10</v>
      </c>
      <c r="BO3" s="46" t="e">
        <f>IF(MROUND(((1/3)*BK3+BG3),0.2)*BN3*BM3/BJ3&gt;1.05,MROUND(((1/3)*BK3+BG3),0.2)-0.2,MROUND(((1/3)*BK3+BG3),0.2))</f>
        <v>#REF!</v>
      </c>
      <c r="BP3" s="45" t="e">
        <f>BM3*BN3*BO3</f>
        <v>#REF!</v>
      </c>
      <c r="BQ3" s="10" t="e">
        <f>IF(BI3&lt;BO3,TRUE, FALSE)</f>
        <v>#REF!</v>
      </c>
      <c r="BR3" s="45" t="e">
        <f>IF(BC3&lt;BI3*BM3*BN3,TRUE, FALSE)</f>
        <v>#REF!</v>
      </c>
      <c r="BS3" s="10">
        <f>AA3</f>
        <v>150</v>
      </c>
      <c r="BT3" s="44" t="e">
        <f>BB3/BC3</f>
        <v>#REF!</v>
      </c>
      <c r="BU3" s="38">
        <v>440</v>
      </c>
      <c r="BV3" s="19">
        <v>42.208632999999999</v>
      </c>
      <c r="BW3" s="19">
        <v>97.678627000000006</v>
      </c>
      <c r="BX3" s="19">
        <v>352.11218000000002</v>
      </c>
      <c r="BY3" s="19">
        <v>497.31560999999999</v>
      </c>
      <c r="BZ3" s="19">
        <v>504.77080999999998</v>
      </c>
      <c r="CA3" s="19">
        <v>452.93612999999999</v>
      </c>
      <c r="CB3" s="19">
        <v>200.53699</v>
      </c>
      <c r="CC3" s="19">
        <v>250.60399000000001</v>
      </c>
      <c r="CD3" s="19">
        <v>358.57425000000001</v>
      </c>
      <c r="CE3" s="19">
        <v>3558.6289000000002</v>
      </c>
      <c r="CF3" s="19">
        <v>1434.7719999999999</v>
      </c>
      <c r="CG3" s="19">
        <v>660.42382999999995</v>
      </c>
      <c r="CH3" s="19">
        <v>3479.9088999999999</v>
      </c>
      <c r="CI3" s="19">
        <v>1532.8822</v>
      </c>
      <c r="CJ3" s="19">
        <v>591.08672999999999</v>
      </c>
      <c r="CK3" s="19">
        <v>1361.0841</v>
      </c>
      <c r="CL3" s="19">
        <v>751.70447000000001</v>
      </c>
      <c r="CM3" s="19">
        <v>389.22104000000002</v>
      </c>
      <c r="CN3" s="19">
        <v>782.28417999999999</v>
      </c>
      <c r="CO3" s="19">
        <v>786.31061</v>
      </c>
      <c r="CP3" s="19">
        <v>559.91900999999996</v>
      </c>
      <c r="CQ3" s="19">
        <v>422.25015000000002</v>
      </c>
      <c r="CR3" s="19">
        <v>325.33136000000002</v>
      </c>
      <c r="CS3" s="19">
        <v>302.98944</v>
      </c>
      <c r="CT3" s="19">
        <v>202.99196000000001</v>
      </c>
      <c r="CU3" s="19">
        <v>255.79201</v>
      </c>
      <c r="CV3" s="19">
        <v>243.37617</v>
      </c>
      <c r="CW3" s="20"/>
    </row>
    <row r="4" spans="1:101" s="13" customFormat="1" x14ac:dyDescent="0.35">
      <c r="A4" s="10">
        <v>88</v>
      </c>
      <c r="B4" s="35">
        <v>35.9</v>
      </c>
      <c r="C4" s="36">
        <v>0.21433319999999997</v>
      </c>
      <c r="D4" s="35">
        <v>1.2000000000000002</v>
      </c>
      <c r="E4" s="35">
        <v>6.8000000000000007</v>
      </c>
      <c r="F4" s="35">
        <v>2.8000000000000003</v>
      </c>
      <c r="G4" s="35">
        <v>0.60000000000000009</v>
      </c>
      <c r="H4" s="37">
        <v>2.2000000000000002</v>
      </c>
      <c r="I4" s="35">
        <v>409.5</v>
      </c>
      <c r="J4" s="35">
        <v>339.5</v>
      </c>
      <c r="K4" s="61">
        <v>9</v>
      </c>
      <c r="L4" s="61">
        <v>16</v>
      </c>
      <c r="M4" s="61">
        <v>15</v>
      </c>
      <c r="N4" s="61">
        <v>0.4</v>
      </c>
      <c r="O4" s="62">
        <v>21</v>
      </c>
      <c r="P4" s="10">
        <v>0.41237360895014324</v>
      </c>
      <c r="Q4" s="10">
        <f t="shared" si="0"/>
        <v>-9.4</v>
      </c>
      <c r="R4" s="10">
        <f t="shared" si="1"/>
        <v>9.9</v>
      </c>
      <c r="S4" s="10">
        <v>5</v>
      </c>
      <c r="T4" s="10">
        <f t="shared" si="2"/>
        <v>0.4</v>
      </c>
      <c r="U4" s="10">
        <f t="shared" si="3"/>
        <v>16</v>
      </c>
      <c r="V4" s="10">
        <f t="shared" si="4"/>
        <v>15</v>
      </c>
      <c r="W4" s="10">
        <f t="shared" si="5"/>
        <v>3.4000000000000004</v>
      </c>
      <c r="X4" s="10">
        <f t="shared" si="6"/>
        <v>-9.1999999999999993</v>
      </c>
      <c r="Y4" s="10">
        <f t="shared" si="20"/>
        <v>25.9</v>
      </c>
      <c r="Z4" s="10">
        <f t="shared" si="20"/>
        <v>20</v>
      </c>
      <c r="AA4" s="36">
        <f t="shared" si="7"/>
        <v>136</v>
      </c>
      <c r="AB4" s="10">
        <v>1.22004</v>
      </c>
      <c r="AC4" s="10">
        <v>6.831817</v>
      </c>
      <c r="AD4" s="10">
        <v>2.855623</v>
      </c>
      <c r="AE4" s="10">
        <v>0.51806370000000002</v>
      </c>
      <c r="AF4" s="39">
        <f t="shared" si="8"/>
        <v>11.1</v>
      </c>
      <c r="AG4" s="1">
        <f t="shared" si="9"/>
        <v>5.6</v>
      </c>
      <c r="AH4" s="35">
        <f t="shared" si="10"/>
        <v>1.2000000000000002</v>
      </c>
      <c r="AI4" s="35">
        <f t="shared" si="10"/>
        <v>6.8000000000000007</v>
      </c>
      <c r="AJ4" s="35">
        <f t="shared" si="10"/>
        <v>2.8000000000000003</v>
      </c>
      <c r="AK4" s="35">
        <f t="shared" si="10"/>
        <v>0.60000000000000009</v>
      </c>
      <c r="AL4" s="37">
        <f t="shared" si="11"/>
        <v>2.2000000000000002</v>
      </c>
      <c r="AM4" s="10">
        <v>136.41229999999999</v>
      </c>
      <c r="AN4" s="10">
        <v>66.443399999999997</v>
      </c>
      <c r="AO4" s="37" t="e">
        <f>ROUNDUP(#REF!/10,2)</f>
        <v>#REF!</v>
      </c>
      <c r="AP4" s="37" t="e">
        <f t="shared" si="12"/>
        <v>#REF!</v>
      </c>
      <c r="AQ4" s="37" t="s">
        <v>35</v>
      </c>
      <c r="AR4" s="37"/>
      <c r="AS4" s="37"/>
      <c r="AT4" s="37"/>
      <c r="AU4" s="10">
        <v>96.7</v>
      </c>
      <c r="AV4" s="10">
        <v>-42</v>
      </c>
      <c r="AW4" s="10">
        <v>42.5</v>
      </c>
      <c r="AX4" s="10">
        <v>44.1</v>
      </c>
      <c r="AY4" s="40">
        <f t="shared" si="13"/>
        <v>238024.34076377907</v>
      </c>
      <c r="AZ4" s="23">
        <f t="shared" si="14"/>
        <v>0</v>
      </c>
      <c r="BA4" s="10" t="e">
        <f>#REF!*AI4*AH4*AJ4*AS4</f>
        <v>#REF!</v>
      </c>
      <c r="BB4" s="10" t="e">
        <f t="shared" si="15"/>
        <v>#REF!</v>
      </c>
      <c r="BC4" s="10" t="e">
        <f>(1-#REF!)*AH4*AI4*AJ4</f>
        <v>#REF!</v>
      </c>
      <c r="BD4" s="41" t="e">
        <f>MROUND(#REF!,0.1)/5</f>
        <v>#REF!</v>
      </c>
      <c r="BE4" s="38">
        <v>0</v>
      </c>
      <c r="BF4" s="42" t="e">
        <f t="shared" si="16"/>
        <v>#REF!</v>
      </c>
      <c r="BG4" s="43">
        <f t="shared" si="17"/>
        <v>2.8000000000000003</v>
      </c>
      <c r="BH4" s="43">
        <f t="shared" si="18"/>
        <v>2.2000000000000002</v>
      </c>
      <c r="BI4" s="43" t="e">
        <f>CEILING((1-#REF!)*AJ4,0.2)</f>
        <v>#REF!</v>
      </c>
      <c r="BJ4" s="44" t="e">
        <f t="shared" si="19"/>
        <v>#REF!</v>
      </c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38">
        <v>88</v>
      </c>
      <c r="BV4" s="19">
        <v>96.460059999999999</v>
      </c>
      <c r="BW4" s="19">
        <v>137.97055</v>
      </c>
      <c r="BX4" s="19">
        <v>211.70819</v>
      </c>
      <c r="BY4" s="19">
        <v>147.28987000000001</v>
      </c>
      <c r="BZ4" s="19">
        <v>151.92037999999999</v>
      </c>
      <c r="CA4" s="19">
        <v>144.46494000000001</v>
      </c>
      <c r="CB4" s="19">
        <v>51.299770000000002</v>
      </c>
      <c r="CC4" s="19">
        <v>59.853637999999997</v>
      </c>
      <c r="CD4" s="19">
        <v>96.24897</v>
      </c>
      <c r="CE4" s="19">
        <v>974.18822999999998</v>
      </c>
      <c r="CF4" s="19">
        <v>590.59276999999997</v>
      </c>
      <c r="CG4" s="19">
        <v>360.71262000000002</v>
      </c>
      <c r="CH4" s="19">
        <v>1249.6509000000001</v>
      </c>
      <c r="CI4" s="19">
        <v>669.49230999999997</v>
      </c>
      <c r="CJ4" s="19">
        <v>317.85399999999998</v>
      </c>
      <c r="CK4" s="19">
        <v>227.05069</v>
      </c>
      <c r="CL4" s="19">
        <v>193.27275</v>
      </c>
      <c r="CM4" s="19">
        <v>140.49319</v>
      </c>
      <c r="CN4" s="19">
        <v>125.58784</v>
      </c>
      <c r="CO4" s="19">
        <v>204.14109999999999</v>
      </c>
      <c r="CP4" s="19">
        <v>252.04291000000001</v>
      </c>
      <c r="CQ4" s="19">
        <v>278.24551000000002</v>
      </c>
      <c r="CR4" s="19">
        <v>143.82509999999999</v>
      </c>
      <c r="CS4" s="19">
        <v>109.04104</v>
      </c>
      <c r="CT4" s="19">
        <v>103.06932</v>
      </c>
      <c r="CU4" s="19">
        <v>95.152739999999994</v>
      </c>
      <c r="CV4" s="19">
        <v>104.03801</v>
      </c>
    </row>
    <row r="5" spans="1:101" s="13" customFormat="1" x14ac:dyDescent="0.35">
      <c r="A5" s="10">
        <v>203</v>
      </c>
      <c r="B5" s="35">
        <v>39.800000000000004</v>
      </c>
      <c r="C5" s="36">
        <v>0.1446559</v>
      </c>
      <c r="D5" s="35">
        <v>1</v>
      </c>
      <c r="E5" s="35">
        <v>9.4</v>
      </c>
      <c r="F5" s="35">
        <v>2.6</v>
      </c>
      <c r="G5" s="35">
        <v>0.60000000000000009</v>
      </c>
      <c r="H5" s="37">
        <v>2.2000000000000002</v>
      </c>
      <c r="I5" s="35">
        <v>336.90000000000003</v>
      </c>
      <c r="J5" s="35">
        <v>362.1</v>
      </c>
      <c r="K5" s="61">
        <v>8</v>
      </c>
      <c r="L5" s="61">
        <v>16</v>
      </c>
      <c r="M5" s="61">
        <v>12</v>
      </c>
      <c r="N5" s="61">
        <v>1.8</v>
      </c>
      <c r="O5" s="62">
        <v>0</v>
      </c>
      <c r="P5" s="10">
        <v>1.8426395024790256</v>
      </c>
      <c r="Q5" s="10">
        <f t="shared" si="0"/>
        <v>-9.8000000000000007</v>
      </c>
      <c r="R5" s="10">
        <f t="shared" si="1"/>
        <v>6.5</v>
      </c>
      <c r="S5" s="10">
        <v>5</v>
      </c>
      <c r="T5" s="10">
        <f t="shared" si="2"/>
        <v>1.8</v>
      </c>
      <c r="U5" s="10">
        <f t="shared" si="3"/>
        <v>16</v>
      </c>
      <c r="V5" s="10">
        <f t="shared" si="4"/>
        <v>12</v>
      </c>
      <c r="W5" s="10">
        <f t="shared" si="5"/>
        <v>0</v>
      </c>
      <c r="X5" s="10">
        <f t="shared" si="6"/>
        <v>-8.9</v>
      </c>
      <c r="Y5" s="10">
        <f t="shared" si="20"/>
        <v>22.5</v>
      </c>
      <c r="Z5" s="10">
        <f t="shared" si="20"/>
        <v>17</v>
      </c>
      <c r="AA5" s="36">
        <f t="shared" si="7"/>
        <v>64</v>
      </c>
      <c r="AB5" s="10">
        <v>0.95735190000000003</v>
      </c>
      <c r="AC5" s="10">
        <v>9.4558549999999997</v>
      </c>
      <c r="AD5" s="10">
        <v>2.6386699999999998</v>
      </c>
      <c r="AE5" s="10">
        <v>0.62528700000000004</v>
      </c>
      <c r="AF5" s="39">
        <f t="shared" si="8"/>
        <v>9.8000000000000007</v>
      </c>
      <c r="AG5" s="1">
        <f t="shared" si="9"/>
        <v>5.6</v>
      </c>
      <c r="AH5" s="35">
        <f t="shared" si="10"/>
        <v>1</v>
      </c>
      <c r="AI5" s="35">
        <f t="shared" si="10"/>
        <v>9.4</v>
      </c>
      <c r="AJ5" s="35">
        <f t="shared" si="10"/>
        <v>2.6</v>
      </c>
      <c r="AK5" s="35">
        <f t="shared" si="10"/>
        <v>0.60000000000000009</v>
      </c>
      <c r="AL5" s="37">
        <f t="shared" si="11"/>
        <v>2.2000000000000002</v>
      </c>
      <c r="AM5" s="10">
        <v>63.876579999999997</v>
      </c>
      <c r="AN5" s="10">
        <v>89.025639999999996</v>
      </c>
      <c r="AO5" s="37" t="e">
        <f>ROUNDUP(#REF!/10,2)</f>
        <v>#REF!</v>
      </c>
      <c r="AP5" s="37" t="e">
        <f t="shared" si="12"/>
        <v>#REF!</v>
      </c>
      <c r="AQ5" s="37" t="s">
        <v>35</v>
      </c>
      <c r="AR5" s="37"/>
      <c r="AS5" s="37"/>
      <c r="AT5" s="37"/>
      <c r="AU5" s="10">
        <v>96.7</v>
      </c>
      <c r="AV5" s="10">
        <v>-42</v>
      </c>
      <c r="AW5" s="10">
        <v>42.5</v>
      </c>
      <c r="AX5" s="10">
        <v>44.1</v>
      </c>
      <c r="AY5" s="40">
        <f t="shared" si="13"/>
        <v>140746.76250179007</v>
      </c>
      <c r="AZ5" s="23">
        <f t="shared" si="14"/>
        <v>0</v>
      </c>
      <c r="BA5" s="10" t="e">
        <f>#REF!*AI5*AH5*AJ5*AS5</f>
        <v>#REF!</v>
      </c>
      <c r="BB5" s="10" t="e">
        <f t="shared" si="15"/>
        <v>#REF!</v>
      </c>
      <c r="BC5" s="10" t="e">
        <f>(1-#REF!)*AH5*AI5*AJ5</f>
        <v>#REF!</v>
      </c>
      <c r="BD5" s="41" t="e">
        <f>MROUND(#REF!,0.1)/5</f>
        <v>#REF!</v>
      </c>
      <c r="BE5" s="38">
        <v>0</v>
      </c>
      <c r="BF5" s="42" t="e">
        <f t="shared" si="16"/>
        <v>#REF!</v>
      </c>
      <c r="BG5" s="43">
        <f t="shared" si="17"/>
        <v>2.6</v>
      </c>
      <c r="BH5" s="43">
        <f t="shared" si="18"/>
        <v>2.2000000000000002</v>
      </c>
      <c r="BI5" s="43" t="e">
        <f>CEILING((1-#REF!)*AJ5,0.2)</f>
        <v>#REF!</v>
      </c>
      <c r="BJ5" s="44" t="e">
        <f t="shared" si="19"/>
        <v>#REF!</v>
      </c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38">
        <v>203</v>
      </c>
      <c r="BV5" s="19">
        <v>162.38066000000001</v>
      </c>
      <c r="BW5" s="19">
        <v>161.15639999999999</v>
      </c>
      <c r="BX5" s="19">
        <v>234.81393</v>
      </c>
      <c r="BY5" s="19">
        <v>148.24692999999999</v>
      </c>
      <c r="BZ5" s="19">
        <v>192.62568999999999</v>
      </c>
      <c r="CA5" s="19">
        <v>134.15768</v>
      </c>
      <c r="CB5" s="19">
        <v>69.325027000000006</v>
      </c>
      <c r="CC5" s="19">
        <v>74.520568999999995</v>
      </c>
      <c r="CD5" s="19">
        <v>125.76347</v>
      </c>
      <c r="CE5" s="19">
        <v>770.07227</v>
      </c>
      <c r="CF5" s="19">
        <v>629.53765999999996</v>
      </c>
      <c r="CG5" s="19">
        <v>417.31378000000001</v>
      </c>
      <c r="CH5" s="19">
        <v>2747.8771999999999</v>
      </c>
      <c r="CI5" s="19">
        <v>1229.8342</v>
      </c>
      <c r="CJ5" s="19">
        <v>454.0806</v>
      </c>
      <c r="CK5" s="19">
        <v>582.41332999999997</v>
      </c>
      <c r="CL5" s="19">
        <v>401.30826000000002</v>
      </c>
      <c r="CM5" s="19">
        <v>239.91264000000001</v>
      </c>
      <c r="CN5" s="19">
        <v>446.92648000000003</v>
      </c>
      <c r="CO5" s="19">
        <v>434.61469</v>
      </c>
      <c r="CP5" s="19">
        <v>354.18610000000001</v>
      </c>
      <c r="CQ5" s="19">
        <v>302.61407000000003</v>
      </c>
      <c r="CR5" s="19">
        <v>154.93141</v>
      </c>
      <c r="CS5" s="19">
        <v>165.64847</v>
      </c>
      <c r="CT5" s="19">
        <v>162.10567</v>
      </c>
      <c r="CU5" s="19">
        <v>168.31779</v>
      </c>
      <c r="CV5" s="19">
        <v>160.43244999999999</v>
      </c>
    </row>
    <row r="6" spans="1:101" s="12" customFormat="1" x14ac:dyDescent="0.35">
      <c r="A6" s="10">
        <v>315</v>
      </c>
      <c r="B6" s="35">
        <v>22.1</v>
      </c>
      <c r="C6" s="36">
        <v>0.35390329999999998</v>
      </c>
      <c r="D6" s="35">
        <v>2.8000000000000003</v>
      </c>
      <c r="E6" s="35">
        <v>10</v>
      </c>
      <c r="F6" s="35">
        <v>2.8000000000000003</v>
      </c>
      <c r="G6" s="35">
        <v>1.6</v>
      </c>
      <c r="H6" s="37">
        <v>2</v>
      </c>
      <c r="I6" s="35">
        <v>386</v>
      </c>
      <c r="J6" s="35">
        <v>357.6</v>
      </c>
      <c r="K6" s="61">
        <v>19</v>
      </c>
      <c r="L6" s="61">
        <v>14</v>
      </c>
      <c r="M6" s="61">
        <v>10</v>
      </c>
      <c r="N6" s="61">
        <v>2.8000000000000003</v>
      </c>
      <c r="O6" s="62">
        <v>27</v>
      </c>
      <c r="P6" s="10">
        <v>2.8357969362848943</v>
      </c>
      <c r="Q6" s="10">
        <f t="shared" si="0"/>
        <v>-21.8</v>
      </c>
      <c r="R6" s="10">
        <f t="shared" si="1"/>
        <v>17.100000000000001</v>
      </c>
      <c r="S6" s="10">
        <v>5</v>
      </c>
      <c r="T6" s="10">
        <f t="shared" si="2"/>
        <v>2.8000000000000003</v>
      </c>
      <c r="U6" s="10">
        <f t="shared" si="3"/>
        <v>14</v>
      </c>
      <c r="V6" s="10">
        <f t="shared" si="4"/>
        <v>10</v>
      </c>
      <c r="W6" s="10">
        <f t="shared" si="5"/>
        <v>9.6000000000000014</v>
      </c>
      <c r="X6" s="10">
        <f t="shared" si="6"/>
        <v>-20.399999999999999</v>
      </c>
      <c r="Y6" s="10">
        <f t="shared" si="20"/>
        <v>31.1</v>
      </c>
      <c r="Z6" s="10">
        <f t="shared" si="20"/>
        <v>15</v>
      </c>
      <c r="AA6" s="36">
        <f t="shared" si="7"/>
        <v>113</v>
      </c>
      <c r="AB6" s="10">
        <v>2.7155830000000001</v>
      </c>
      <c r="AC6" s="10">
        <v>9.9552949999999996</v>
      </c>
      <c r="AD6" s="10">
        <v>2.7734190000000001</v>
      </c>
      <c r="AE6" s="10">
        <v>1.607766</v>
      </c>
      <c r="AF6" s="39">
        <f t="shared" si="8"/>
        <v>9.5</v>
      </c>
      <c r="AG6" s="1">
        <f t="shared" si="9"/>
        <v>6.6</v>
      </c>
      <c r="AH6" s="35">
        <f t="shared" si="10"/>
        <v>2.8000000000000003</v>
      </c>
      <c r="AI6" s="35">
        <f t="shared" si="10"/>
        <v>10</v>
      </c>
      <c r="AJ6" s="35">
        <f t="shared" si="10"/>
        <v>2.8000000000000003</v>
      </c>
      <c r="AK6" s="35">
        <f t="shared" si="10"/>
        <v>1.6</v>
      </c>
      <c r="AL6" s="37">
        <f t="shared" si="11"/>
        <v>2</v>
      </c>
      <c r="AM6" s="10">
        <v>112.94750000000001</v>
      </c>
      <c r="AN6" s="10">
        <v>84.539169999999999</v>
      </c>
      <c r="AO6" s="37" t="e">
        <f>ROUNDUP(#REF!/10,2)</f>
        <v>#REF!</v>
      </c>
      <c r="AP6" s="37" t="e">
        <f t="shared" si="12"/>
        <v>#REF!</v>
      </c>
      <c r="AQ6" s="37" t="s">
        <v>34</v>
      </c>
      <c r="AR6" s="37">
        <v>3404.5</v>
      </c>
      <c r="AS6" s="37">
        <v>423.18</v>
      </c>
      <c r="AT6" s="37">
        <v>7.72</v>
      </c>
      <c r="AU6" s="10">
        <v>96.7</v>
      </c>
      <c r="AV6" s="10">
        <v>-42</v>
      </c>
      <c r="AW6" s="10">
        <v>42.5</v>
      </c>
      <c r="AX6" s="10">
        <v>44.1</v>
      </c>
      <c r="AY6" s="40">
        <f t="shared" si="13"/>
        <v>167883.56228497875</v>
      </c>
      <c r="AZ6" s="23">
        <f t="shared" si="14"/>
        <v>0.98848321688183449</v>
      </c>
      <c r="BA6" s="10" t="e">
        <f>#REF!*AI6*AH6*AJ6*AS6</f>
        <v>#REF!</v>
      </c>
      <c r="BB6" s="10" t="e">
        <f t="shared" si="15"/>
        <v>#REF!</v>
      </c>
      <c r="BC6" s="10" t="e">
        <f>(1-#REF!)*AH6*AI6*AJ6</f>
        <v>#REF!</v>
      </c>
      <c r="BD6" s="41" t="e">
        <f>MROUND(#REF!,0.1)/5</f>
        <v>#REF!</v>
      </c>
      <c r="BE6" s="38">
        <v>7.5</v>
      </c>
      <c r="BF6" s="42" t="e">
        <f t="shared" si="16"/>
        <v>#REF!</v>
      </c>
      <c r="BG6" s="43">
        <f t="shared" si="17"/>
        <v>2.8000000000000003</v>
      </c>
      <c r="BH6" s="43">
        <f t="shared" si="18"/>
        <v>2</v>
      </c>
      <c r="BI6" s="43" t="e">
        <f>CEILING((1-#REF!)*AJ6,0.2)</f>
        <v>#REF!</v>
      </c>
      <c r="BJ6" s="44" t="e">
        <f t="shared" si="19"/>
        <v>#REF!</v>
      </c>
      <c r="BK6" s="45">
        <v>1.392294219839834</v>
      </c>
      <c r="BL6" s="10">
        <f>(BK6+AH6)*(BK6+AI6)*((1/3)*BK6+AJ6)</f>
        <v>155.89283178176643</v>
      </c>
      <c r="BM6" s="46">
        <f>MROUND((BK6+AH6),0.2)</f>
        <v>4.2</v>
      </c>
      <c r="BN6" s="46">
        <f>MROUND((BK6+AI6),0.2)</f>
        <v>11.4</v>
      </c>
      <c r="BO6" s="46" t="e">
        <f>IF(MROUND(((1/3)*BK6+BG6),0.2)*BN6*BM6/BJ6&gt;1.05,MROUND(((1/3)*BK6+BG6),0.2)-0.2,MROUND(((1/3)*BK6+BG6),0.2))</f>
        <v>#REF!</v>
      </c>
      <c r="BP6" s="45" t="e">
        <f>BM6*BN6*BO6</f>
        <v>#REF!</v>
      </c>
      <c r="BQ6" s="10" t="e">
        <f>IF(BI6&lt;BO6,TRUE, FALSE)</f>
        <v>#REF!</v>
      </c>
      <c r="BR6" s="45" t="e">
        <f>IF(BC6&lt;BI6*BM6*BN6,TRUE, FALSE)</f>
        <v>#REF!</v>
      </c>
      <c r="BS6" s="10">
        <f>AA6</f>
        <v>113</v>
      </c>
      <c r="BT6" s="44" t="e">
        <f>BB6/BC6</f>
        <v>#REF!</v>
      </c>
      <c r="BU6" s="38">
        <v>315</v>
      </c>
      <c r="BV6" s="23">
        <v>90.317595999999995</v>
      </c>
      <c r="BW6" s="23">
        <v>94.014045999999993</v>
      </c>
      <c r="BX6" s="23">
        <v>194.02823000000001</v>
      </c>
      <c r="BY6" s="23">
        <v>177.98421999999999</v>
      </c>
      <c r="BZ6" s="23">
        <v>170.71433999999999</v>
      </c>
      <c r="CA6" s="23">
        <v>152.41266999999999</v>
      </c>
      <c r="CB6" s="23">
        <v>176.67525000000001</v>
      </c>
      <c r="CC6" s="23">
        <v>170.27162000000001</v>
      </c>
      <c r="CD6" s="23">
        <v>147.23201</v>
      </c>
      <c r="CE6" s="23">
        <v>602.44457999999997</v>
      </c>
      <c r="CF6" s="23">
        <v>577.93933000000004</v>
      </c>
      <c r="CG6" s="23">
        <v>367.72399999999999</v>
      </c>
      <c r="CH6" s="23">
        <v>731.34942999999998</v>
      </c>
      <c r="CI6" s="23">
        <v>707.10326999999995</v>
      </c>
      <c r="CJ6" s="23">
        <v>365.82904000000002</v>
      </c>
      <c r="CK6" s="23">
        <v>470.82891999999998</v>
      </c>
      <c r="CL6" s="23">
        <v>459.91433999999998</v>
      </c>
      <c r="CM6" s="23">
        <v>277.08377000000002</v>
      </c>
      <c r="CN6" s="23">
        <v>416.23633000000001</v>
      </c>
      <c r="CO6" s="23">
        <v>405.1207</v>
      </c>
      <c r="CP6" s="23">
        <v>323.30691999999999</v>
      </c>
      <c r="CQ6" s="23">
        <v>284.35135000000002</v>
      </c>
      <c r="CR6" s="23">
        <v>221.10704000000001</v>
      </c>
      <c r="CS6" s="23">
        <v>207.02266</v>
      </c>
      <c r="CT6" s="23">
        <v>183.08168000000001</v>
      </c>
      <c r="CU6" s="23">
        <v>180.29553000000001</v>
      </c>
      <c r="CV6" s="23">
        <v>204.76534000000001</v>
      </c>
    </row>
    <row r="7" spans="1:101" s="12" customFormat="1" x14ac:dyDescent="0.35">
      <c r="A7" s="10">
        <v>308</v>
      </c>
      <c r="B7" s="35">
        <v>41.300000000000004</v>
      </c>
      <c r="C7" s="36">
        <v>0.17864239999999998</v>
      </c>
      <c r="D7" s="35">
        <v>1.2000000000000002</v>
      </c>
      <c r="E7" s="35">
        <v>7</v>
      </c>
      <c r="F7" s="35">
        <v>2</v>
      </c>
      <c r="G7" s="35">
        <v>1.8</v>
      </c>
      <c r="H7" s="37">
        <v>1.6</v>
      </c>
      <c r="I7" s="35">
        <v>420.70000000000005</v>
      </c>
      <c r="J7" s="35">
        <v>293.20000000000005</v>
      </c>
      <c r="K7" s="61">
        <v>9</v>
      </c>
      <c r="L7" s="61">
        <v>5</v>
      </c>
      <c r="M7" s="61">
        <v>15</v>
      </c>
      <c r="N7" s="61">
        <v>2</v>
      </c>
      <c r="O7" s="62">
        <v>15</v>
      </c>
      <c r="P7" s="10">
        <v>2.0134525897762705</v>
      </c>
      <c r="Q7" s="10">
        <f t="shared" si="0"/>
        <v>-11</v>
      </c>
      <c r="R7" s="10">
        <f t="shared" si="1"/>
        <v>14.4</v>
      </c>
      <c r="S7" s="10">
        <v>5</v>
      </c>
      <c r="T7" s="10">
        <f t="shared" si="2"/>
        <v>2</v>
      </c>
      <c r="U7" s="10">
        <f t="shared" si="3"/>
        <v>5</v>
      </c>
      <c r="V7" s="10">
        <f t="shared" si="4"/>
        <v>15</v>
      </c>
      <c r="W7" s="10">
        <f t="shared" si="5"/>
        <v>2.4000000000000004</v>
      </c>
      <c r="X7" s="10">
        <f t="shared" si="6"/>
        <v>-10</v>
      </c>
      <c r="Y7" s="10">
        <f t="shared" si="20"/>
        <v>19.399999999999999</v>
      </c>
      <c r="Z7" s="10">
        <f t="shared" si="20"/>
        <v>20</v>
      </c>
      <c r="AA7" s="36">
        <f t="shared" si="7"/>
        <v>148</v>
      </c>
      <c r="AB7" s="10">
        <v>1.1629940000000001</v>
      </c>
      <c r="AC7" s="10">
        <v>6.9714359999999997</v>
      </c>
      <c r="AD7" s="10">
        <v>2.0241739999999999</v>
      </c>
      <c r="AE7" s="10">
        <v>1.840177</v>
      </c>
      <c r="AF7" s="39">
        <f t="shared" si="8"/>
        <v>11</v>
      </c>
      <c r="AG7" s="1">
        <f t="shared" si="9"/>
        <v>6.8</v>
      </c>
      <c r="AH7" s="35">
        <f t="shared" si="10"/>
        <v>1.2000000000000002</v>
      </c>
      <c r="AI7" s="35">
        <f t="shared" si="10"/>
        <v>7</v>
      </c>
      <c r="AJ7" s="35">
        <f t="shared" si="10"/>
        <v>2</v>
      </c>
      <c r="AK7" s="35">
        <f t="shared" si="10"/>
        <v>1.8</v>
      </c>
      <c r="AL7" s="37">
        <f t="shared" si="11"/>
        <v>1.6</v>
      </c>
      <c r="AM7" s="10">
        <v>147.61369999999999</v>
      </c>
      <c r="AN7" s="10">
        <v>20.173539999999999</v>
      </c>
      <c r="AO7" s="37" t="e">
        <f>ROUNDUP(#REF!/10,2)</f>
        <v>#REF!</v>
      </c>
      <c r="AP7" s="37" t="e">
        <f t="shared" si="12"/>
        <v>#REF!</v>
      </c>
      <c r="AQ7" s="37" t="s">
        <v>35</v>
      </c>
      <c r="AR7" s="37"/>
      <c r="AS7" s="37"/>
      <c r="AT7" s="37"/>
      <c r="AU7" s="10">
        <v>96.7</v>
      </c>
      <c r="AV7" s="10">
        <v>-42</v>
      </c>
      <c r="AW7" s="10">
        <v>42.5</v>
      </c>
      <c r="AX7" s="10">
        <v>44.1</v>
      </c>
      <c r="AY7" s="40">
        <f t="shared" si="13"/>
        <v>339599.55740658712</v>
      </c>
      <c r="AZ7" s="23">
        <f t="shared" si="14"/>
        <v>0</v>
      </c>
      <c r="BA7" s="10" t="e">
        <f>#REF!*AI7*AH7*AJ7*AS7</f>
        <v>#REF!</v>
      </c>
      <c r="BB7" s="10" t="e">
        <f t="shared" si="15"/>
        <v>#REF!</v>
      </c>
      <c r="BC7" s="10" t="e">
        <f>(1-#REF!)*AH7*AI7*AJ7</f>
        <v>#REF!</v>
      </c>
      <c r="BD7" s="41" t="e">
        <f>MROUND(#REF!,0.1)/5</f>
        <v>#REF!</v>
      </c>
      <c r="BE7" s="38">
        <v>0</v>
      </c>
      <c r="BF7" s="42" t="e">
        <f t="shared" si="16"/>
        <v>#REF!</v>
      </c>
      <c r="BG7" s="43">
        <f t="shared" si="17"/>
        <v>2</v>
      </c>
      <c r="BH7" s="43">
        <f t="shared" si="18"/>
        <v>1.6</v>
      </c>
      <c r="BI7" s="43" t="e">
        <f>CEILING((1-#REF!)*AJ7,0.2)</f>
        <v>#REF!</v>
      </c>
      <c r="BJ7" s="44" t="e">
        <f t="shared" si="19"/>
        <v>#REF!</v>
      </c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38">
        <v>308</v>
      </c>
      <c r="BV7" s="23">
        <v>49.886833000000003</v>
      </c>
      <c r="BW7" s="23">
        <v>105.45016</v>
      </c>
      <c r="BX7" s="23">
        <v>181.89134000000001</v>
      </c>
      <c r="BY7" s="23">
        <v>273.6293</v>
      </c>
      <c r="BZ7" s="23">
        <v>264.11043999999998</v>
      </c>
      <c r="CA7" s="23">
        <v>205.87422000000001</v>
      </c>
      <c r="CB7" s="23">
        <v>162.36286999999999</v>
      </c>
      <c r="CC7" s="23">
        <v>182.43628000000001</v>
      </c>
      <c r="CD7" s="23">
        <v>179.60088999999999</v>
      </c>
      <c r="CE7" s="23">
        <v>1154.2150999999999</v>
      </c>
      <c r="CF7" s="23">
        <v>590.43169999999998</v>
      </c>
      <c r="CG7" s="23">
        <v>226.10011</v>
      </c>
      <c r="CH7" s="23">
        <v>1203.5524</v>
      </c>
      <c r="CI7" s="23">
        <v>605.39513999999997</v>
      </c>
      <c r="CJ7" s="23">
        <v>197.24440000000001</v>
      </c>
      <c r="CK7" s="23">
        <v>720.90575999999999</v>
      </c>
      <c r="CL7" s="23">
        <v>389.46215999999998</v>
      </c>
      <c r="CM7" s="23">
        <v>153.54745</v>
      </c>
      <c r="CN7" s="23">
        <v>609.62438999999995</v>
      </c>
      <c r="CO7" s="23">
        <v>455.66113000000001</v>
      </c>
      <c r="CP7" s="23">
        <v>217.91492</v>
      </c>
      <c r="CQ7" s="23">
        <v>192.90628000000001</v>
      </c>
      <c r="CR7" s="23">
        <v>182.04611</v>
      </c>
      <c r="CS7" s="23">
        <v>172.89792</v>
      </c>
      <c r="CT7" s="23">
        <v>202.92014</v>
      </c>
      <c r="CU7" s="23">
        <v>182.24897999999999</v>
      </c>
      <c r="CV7" s="23">
        <v>146.52733000000001</v>
      </c>
    </row>
    <row r="8" spans="1:101" s="12" customFormat="1" x14ac:dyDescent="0.35">
      <c r="A8" s="10">
        <v>436</v>
      </c>
      <c r="B8" s="35">
        <v>27</v>
      </c>
      <c r="C8" s="36">
        <v>0.11361420000000001</v>
      </c>
      <c r="D8" s="35">
        <v>1</v>
      </c>
      <c r="E8" s="35">
        <v>7</v>
      </c>
      <c r="F8" s="35">
        <v>3</v>
      </c>
      <c r="G8" s="35">
        <v>0.60000000000000009</v>
      </c>
      <c r="H8" s="37">
        <v>2.6</v>
      </c>
      <c r="I8" s="35">
        <v>425.1</v>
      </c>
      <c r="J8" s="35">
        <v>334.1</v>
      </c>
      <c r="K8" s="61">
        <v>13</v>
      </c>
      <c r="L8" s="61">
        <v>15</v>
      </c>
      <c r="M8" s="61">
        <v>5</v>
      </c>
      <c r="N8" s="61">
        <v>0.4</v>
      </c>
      <c r="O8" s="62">
        <v>19</v>
      </c>
      <c r="P8" s="10">
        <v>0.44008400509557849</v>
      </c>
      <c r="Q8" s="10">
        <f t="shared" si="0"/>
        <v>-13.4</v>
      </c>
      <c r="R8" s="10">
        <f t="shared" si="1"/>
        <v>11.4</v>
      </c>
      <c r="S8" s="10">
        <v>5</v>
      </c>
      <c r="T8" s="10">
        <f t="shared" si="2"/>
        <v>0.4</v>
      </c>
      <c r="U8" s="10">
        <f t="shared" si="3"/>
        <v>15</v>
      </c>
      <c r="V8" s="10">
        <f t="shared" si="4"/>
        <v>5</v>
      </c>
      <c r="W8" s="10">
        <f t="shared" si="5"/>
        <v>4.4000000000000004</v>
      </c>
      <c r="X8" s="10">
        <f t="shared" si="6"/>
        <v>-13.2</v>
      </c>
      <c r="Y8" s="10">
        <f t="shared" si="20"/>
        <v>26.4</v>
      </c>
      <c r="Z8" s="10">
        <f t="shared" si="20"/>
        <v>10</v>
      </c>
      <c r="AA8" s="36">
        <f t="shared" si="7"/>
        <v>152</v>
      </c>
      <c r="AB8" s="10">
        <v>0.90472140000000001</v>
      </c>
      <c r="AC8" s="10">
        <v>7.0096800000000004</v>
      </c>
      <c r="AD8" s="10">
        <v>2.9140739999999998</v>
      </c>
      <c r="AE8" s="10">
        <v>0.6581091</v>
      </c>
      <c r="AF8" s="39">
        <f t="shared" si="8"/>
        <v>11</v>
      </c>
      <c r="AG8" s="1">
        <f t="shared" si="9"/>
        <v>5.6</v>
      </c>
      <c r="AH8" s="35">
        <f t="shared" si="10"/>
        <v>1</v>
      </c>
      <c r="AI8" s="35">
        <f t="shared" si="10"/>
        <v>7</v>
      </c>
      <c r="AJ8" s="35">
        <f t="shared" si="10"/>
        <v>3</v>
      </c>
      <c r="AK8" s="35">
        <f t="shared" si="10"/>
        <v>0.60000000000000009</v>
      </c>
      <c r="AL8" s="37">
        <f t="shared" si="11"/>
        <v>2.6</v>
      </c>
      <c r="AM8" s="10">
        <v>152.0736</v>
      </c>
      <c r="AN8" s="10">
        <v>61.060859999999998</v>
      </c>
      <c r="AO8" s="37" t="e">
        <f>ROUNDUP(#REF!/10,2)</f>
        <v>#REF!</v>
      </c>
      <c r="AP8" s="37" t="e">
        <f t="shared" si="12"/>
        <v>#REF!</v>
      </c>
      <c r="AQ8" s="37" t="s">
        <v>35</v>
      </c>
      <c r="AR8" s="37"/>
      <c r="AS8" s="37"/>
      <c r="AT8" s="37"/>
      <c r="AU8" s="10">
        <v>96.7</v>
      </c>
      <c r="AV8" s="10">
        <v>-42</v>
      </c>
      <c r="AW8" s="10">
        <v>42.5</v>
      </c>
      <c r="AX8" s="10">
        <v>44.1</v>
      </c>
      <c r="AY8" s="40">
        <f t="shared" si="13"/>
        <v>253428.46153955237</v>
      </c>
      <c r="AZ8" s="23">
        <f t="shared" si="14"/>
        <v>0</v>
      </c>
      <c r="BA8" s="10" t="e">
        <f>#REF!*AI8*AH8*AJ8*AS8</f>
        <v>#REF!</v>
      </c>
      <c r="BB8" s="10" t="e">
        <f t="shared" si="15"/>
        <v>#REF!</v>
      </c>
      <c r="BC8" s="10" t="e">
        <f>(1-#REF!)*AH8*AI8*AJ8</f>
        <v>#REF!</v>
      </c>
      <c r="BD8" s="41" t="e">
        <f>MROUND(#REF!,0.1)/5</f>
        <v>#REF!</v>
      </c>
      <c r="BE8" s="38">
        <v>0</v>
      </c>
      <c r="BF8" s="42" t="e">
        <f t="shared" si="16"/>
        <v>#REF!</v>
      </c>
      <c r="BG8" s="43">
        <f t="shared" si="17"/>
        <v>3</v>
      </c>
      <c r="BH8" s="43">
        <f t="shared" si="18"/>
        <v>2.6</v>
      </c>
      <c r="BI8" s="43" t="e">
        <f>CEILING((1-#REF!)*AJ8,0.2)</f>
        <v>#REF!</v>
      </c>
      <c r="BJ8" s="44" t="e">
        <f t="shared" si="19"/>
        <v>#REF!</v>
      </c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38">
        <v>436</v>
      </c>
      <c r="BV8" s="23">
        <v>63.578594000000002</v>
      </c>
      <c r="BW8" s="23">
        <v>67.032477999999998</v>
      </c>
      <c r="BX8" s="23">
        <v>176.19145</v>
      </c>
      <c r="BY8" s="23">
        <v>232.08676</v>
      </c>
      <c r="BZ8" s="23">
        <v>202.66784999999999</v>
      </c>
      <c r="CA8" s="23">
        <v>58.340133999999999</v>
      </c>
      <c r="CB8" s="23">
        <v>68.544692999999995</v>
      </c>
      <c r="CC8" s="23">
        <v>77.907561999999999</v>
      </c>
      <c r="CD8" s="23">
        <v>105.68103000000001</v>
      </c>
      <c r="CE8" s="23">
        <v>789.81781000000001</v>
      </c>
      <c r="CF8" s="23">
        <v>753.16443000000004</v>
      </c>
      <c r="CG8" s="23">
        <v>558.49492999999995</v>
      </c>
      <c r="CH8" s="23">
        <v>638.18566999999996</v>
      </c>
      <c r="CI8" s="23">
        <v>610.45659999999998</v>
      </c>
      <c r="CJ8" s="23">
        <v>393.32709</v>
      </c>
      <c r="CK8" s="23">
        <v>247.96547000000001</v>
      </c>
      <c r="CL8" s="23">
        <v>241.51626999999999</v>
      </c>
      <c r="CM8" s="23">
        <v>181.10466</v>
      </c>
      <c r="CN8" s="23">
        <v>248.89931000000001</v>
      </c>
      <c r="CO8" s="23">
        <v>245.16342</v>
      </c>
      <c r="CP8" s="23">
        <v>243.19947999999999</v>
      </c>
      <c r="CQ8" s="23">
        <v>236.43472</v>
      </c>
      <c r="CR8" s="23">
        <v>122.39451</v>
      </c>
      <c r="CS8" s="23">
        <v>119.15935</v>
      </c>
      <c r="CT8" s="23">
        <v>83.954505999999995</v>
      </c>
      <c r="CU8" s="23">
        <v>83.655074999999997</v>
      </c>
      <c r="CV8" s="23">
        <v>112.88234</v>
      </c>
    </row>
    <row r="9" spans="1:101" s="13" customFormat="1" x14ac:dyDescent="0.35">
      <c r="A9" s="10">
        <v>227</v>
      </c>
      <c r="B9" s="35">
        <v>39</v>
      </c>
      <c r="C9" s="36">
        <v>0.12379749999999999</v>
      </c>
      <c r="D9" s="35">
        <v>1</v>
      </c>
      <c r="E9" s="35">
        <v>7.4</v>
      </c>
      <c r="F9" s="35">
        <v>2.2000000000000002</v>
      </c>
      <c r="G9" s="35">
        <v>0.2</v>
      </c>
      <c r="H9" s="37">
        <v>2</v>
      </c>
      <c r="I9" s="35">
        <v>401.90000000000003</v>
      </c>
      <c r="J9" s="35">
        <v>284.90000000000003</v>
      </c>
      <c r="K9" s="61">
        <v>7</v>
      </c>
      <c r="L9" s="61">
        <v>17</v>
      </c>
      <c r="M9" s="61">
        <v>10</v>
      </c>
      <c r="N9" s="61">
        <v>0.8</v>
      </c>
      <c r="O9" s="62">
        <v>9</v>
      </c>
      <c r="P9" s="10">
        <v>0.87348977040685183</v>
      </c>
      <c r="Q9" s="10">
        <f t="shared" si="0"/>
        <v>-7.8</v>
      </c>
      <c r="R9" s="10">
        <f t="shared" si="1"/>
        <v>7.2</v>
      </c>
      <c r="S9" s="10">
        <v>5</v>
      </c>
      <c r="T9" s="10">
        <f t="shared" si="2"/>
        <v>0.8</v>
      </c>
      <c r="U9" s="10">
        <f t="shared" si="3"/>
        <v>17</v>
      </c>
      <c r="V9" s="10">
        <f t="shared" si="4"/>
        <v>10</v>
      </c>
      <c r="W9" s="10">
        <f t="shared" si="5"/>
        <v>1.2000000000000002</v>
      </c>
      <c r="X9" s="10">
        <f t="shared" si="6"/>
        <v>-7.4</v>
      </c>
      <c r="Y9" s="10">
        <f t="shared" si="20"/>
        <v>24.2</v>
      </c>
      <c r="Z9" s="10">
        <f t="shared" si="20"/>
        <v>15</v>
      </c>
      <c r="AA9" s="36">
        <f t="shared" si="7"/>
        <v>129</v>
      </c>
      <c r="AB9" s="10">
        <v>0.90903999999999996</v>
      </c>
      <c r="AC9" s="10">
        <v>7.4241200000000003</v>
      </c>
      <c r="AD9" s="10">
        <v>2.1432799999999999</v>
      </c>
      <c r="AE9" s="10">
        <v>0.28167920000000002</v>
      </c>
      <c r="AF9" s="39">
        <f t="shared" si="8"/>
        <v>10.8</v>
      </c>
      <c r="AG9" s="1">
        <f t="shared" si="9"/>
        <v>5.2</v>
      </c>
      <c r="AH9" s="35">
        <f t="shared" si="10"/>
        <v>1</v>
      </c>
      <c r="AI9" s="35">
        <f t="shared" si="10"/>
        <v>7.4</v>
      </c>
      <c r="AJ9" s="35">
        <f t="shared" si="10"/>
        <v>2.2000000000000002</v>
      </c>
      <c r="AK9" s="35">
        <f t="shared" si="10"/>
        <v>0.2</v>
      </c>
      <c r="AL9" s="37">
        <f t="shared" si="11"/>
        <v>2</v>
      </c>
      <c r="AM9" s="10">
        <v>128.8349</v>
      </c>
      <c r="AN9" s="10">
        <v>11.85768</v>
      </c>
      <c r="AO9" s="37" t="e">
        <f>ROUNDUP(#REF!/10,2)</f>
        <v>#REF!</v>
      </c>
      <c r="AP9" s="37" t="e">
        <f t="shared" si="12"/>
        <v>#REF!</v>
      </c>
      <c r="AQ9" s="37" t="s">
        <v>35</v>
      </c>
      <c r="AR9" s="37"/>
      <c r="AS9" s="37"/>
      <c r="AT9" s="37"/>
      <c r="AU9" s="10">
        <v>96.7</v>
      </c>
      <c r="AV9" s="10">
        <v>-42</v>
      </c>
      <c r="AW9" s="10">
        <v>42.5</v>
      </c>
      <c r="AX9" s="10">
        <v>44.1</v>
      </c>
      <c r="AY9" s="40">
        <f t="shared" si="13"/>
        <v>353285.54216797353</v>
      </c>
      <c r="AZ9" s="23">
        <f t="shared" si="14"/>
        <v>0</v>
      </c>
      <c r="BA9" s="10" t="e">
        <f>#REF!*AI9*AH9*AJ9*AS9</f>
        <v>#REF!</v>
      </c>
      <c r="BB9" s="10" t="e">
        <f t="shared" si="15"/>
        <v>#REF!</v>
      </c>
      <c r="BC9" s="10" t="e">
        <f>(1-#REF!)*AH9*AI9*AJ9</f>
        <v>#REF!</v>
      </c>
      <c r="BD9" s="41" t="e">
        <f>MROUND(#REF!,0.1)/5</f>
        <v>#REF!</v>
      </c>
      <c r="BE9" s="38">
        <v>0</v>
      </c>
      <c r="BF9" s="42" t="e">
        <f t="shared" si="16"/>
        <v>#REF!</v>
      </c>
      <c r="BG9" s="43">
        <f t="shared" si="17"/>
        <v>2.2000000000000002</v>
      </c>
      <c r="BH9" s="43">
        <f t="shared" si="18"/>
        <v>2</v>
      </c>
      <c r="BI9" s="43" t="e">
        <f>CEILING((1-#REF!)*AJ9,0.2)</f>
        <v>#REF!</v>
      </c>
      <c r="BJ9" s="44" t="e">
        <f t="shared" si="19"/>
        <v>#REF!</v>
      </c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38">
        <v>227</v>
      </c>
      <c r="BV9" s="19">
        <v>148.74338</v>
      </c>
      <c r="BW9" s="19">
        <v>150.38808</v>
      </c>
      <c r="BX9" s="19">
        <v>197.98177000000001</v>
      </c>
      <c r="BY9" s="19">
        <v>172.20437999999999</v>
      </c>
      <c r="BZ9" s="19">
        <v>152.94101000000001</v>
      </c>
      <c r="CA9" s="19">
        <v>57.269184000000003</v>
      </c>
      <c r="CB9" s="19">
        <v>50.298557000000002</v>
      </c>
      <c r="CC9" s="19">
        <v>53.657634999999999</v>
      </c>
      <c r="CD9" s="19">
        <v>104.98228</v>
      </c>
      <c r="CE9" s="19">
        <v>493.42153999999999</v>
      </c>
      <c r="CF9" s="19">
        <v>376.68239999999997</v>
      </c>
      <c r="CG9" s="19">
        <v>254.45148</v>
      </c>
      <c r="CH9" s="19">
        <v>2202.0639999999999</v>
      </c>
      <c r="CI9" s="19">
        <v>1112.6551999999999</v>
      </c>
      <c r="CJ9" s="19">
        <v>320.26040999999998</v>
      </c>
      <c r="CK9" s="19">
        <v>388.34582999999998</v>
      </c>
      <c r="CL9" s="19">
        <v>330.05502000000001</v>
      </c>
      <c r="CM9" s="19">
        <v>171.07758000000001</v>
      </c>
      <c r="CN9" s="19">
        <v>76.146872999999999</v>
      </c>
      <c r="CO9" s="19">
        <v>91.215179000000006</v>
      </c>
      <c r="CP9" s="19">
        <v>231.79635999999999</v>
      </c>
      <c r="CQ9" s="19">
        <v>220.31459000000001</v>
      </c>
      <c r="CR9" s="19">
        <v>131.54739000000001</v>
      </c>
      <c r="CS9" s="19">
        <v>129.17841999999999</v>
      </c>
      <c r="CT9" s="19">
        <v>116.73347</v>
      </c>
      <c r="CU9" s="19">
        <v>116.33542</v>
      </c>
      <c r="CV9" s="19">
        <v>121.24782999999999</v>
      </c>
    </row>
    <row r="10" spans="1:101" s="18" customFormat="1" x14ac:dyDescent="0.35">
      <c r="A10" s="10">
        <v>287</v>
      </c>
      <c r="B10" s="35">
        <v>31.5</v>
      </c>
      <c r="C10" s="36">
        <v>0.44835510000000001</v>
      </c>
      <c r="D10" s="35">
        <v>2</v>
      </c>
      <c r="E10" s="35">
        <v>6.8000000000000007</v>
      </c>
      <c r="F10" s="35">
        <v>2.6</v>
      </c>
      <c r="G10" s="35">
        <v>1.8</v>
      </c>
      <c r="H10" s="37">
        <v>1.6</v>
      </c>
      <c r="I10" s="35">
        <v>319.40000000000003</v>
      </c>
      <c r="J10" s="35">
        <v>364.90000000000003</v>
      </c>
      <c r="K10" s="61">
        <v>14</v>
      </c>
      <c r="L10" s="61">
        <v>11</v>
      </c>
      <c r="M10" s="61">
        <v>8</v>
      </c>
      <c r="N10" s="61">
        <v>2.4000000000000004</v>
      </c>
      <c r="O10" s="62">
        <v>7</v>
      </c>
      <c r="P10" s="10">
        <v>2.417668478177291</v>
      </c>
      <c r="Q10" s="10">
        <f t="shared" si="0"/>
        <v>-16.399999999999999</v>
      </c>
      <c r="R10" s="10">
        <f t="shared" si="1"/>
        <v>10.8</v>
      </c>
      <c r="S10" s="10">
        <v>5</v>
      </c>
      <c r="T10" s="10">
        <f t="shared" si="2"/>
        <v>2.4000000000000004</v>
      </c>
      <c r="U10" s="10">
        <f t="shared" si="3"/>
        <v>11</v>
      </c>
      <c r="V10" s="10">
        <f t="shared" si="4"/>
        <v>8</v>
      </c>
      <c r="W10" s="10">
        <f t="shared" si="5"/>
        <v>1.8</v>
      </c>
      <c r="X10" s="10">
        <f t="shared" si="6"/>
        <v>-15.2</v>
      </c>
      <c r="Y10" s="10">
        <f t="shared" si="20"/>
        <v>21.8</v>
      </c>
      <c r="Z10" s="10">
        <f t="shared" si="20"/>
        <v>13</v>
      </c>
      <c r="AA10" s="36">
        <f t="shared" si="7"/>
        <v>46</v>
      </c>
      <c r="AB10" s="10">
        <v>2.0461740000000002</v>
      </c>
      <c r="AC10" s="10">
        <v>6.7905730000000002</v>
      </c>
      <c r="AD10" s="10">
        <v>2.6755879999999999</v>
      </c>
      <c r="AE10" s="10">
        <v>1.8537330000000001</v>
      </c>
      <c r="AF10" s="39">
        <f t="shared" si="8"/>
        <v>11.1</v>
      </c>
      <c r="AG10" s="1">
        <f t="shared" si="9"/>
        <v>6.8</v>
      </c>
      <c r="AH10" s="35">
        <f t="shared" si="10"/>
        <v>2</v>
      </c>
      <c r="AI10" s="35">
        <f t="shared" si="10"/>
        <v>6.8000000000000007</v>
      </c>
      <c r="AJ10" s="35">
        <f t="shared" si="10"/>
        <v>2.6</v>
      </c>
      <c r="AK10" s="35">
        <f t="shared" si="10"/>
        <v>1.8</v>
      </c>
      <c r="AL10" s="37">
        <f t="shared" si="11"/>
        <v>1.6</v>
      </c>
      <c r="AM10" s="10">
        <v>46.308590000000002</v>
      </c>
      <c r="AN10" s="10">
        <v>91.845749999999995</v>
      </c>
      <c r="AO10" s="37" t="e">
        <f>ROUNDUP(#REF!/10,2)</f>
        <v>#REF!</v>
      </c>
      <c r="AP10" s="37" t="e">
        <f t="shared" si="12"/>
        <v>#REF!</v>
      </c>
      <c r="AQ10" s="37" t="s">
        <v>34</v>
      </c>
      <c r="AR10" s="37">
        <v>4584.1000000000004</v>
      </c>
      <c r="AS10" s="37">
        <v>372.2</v>
      </c>
      <c r="AT10" s="37">
        <v>13.49</v>
      </c>
      <c r="AU10" s="10">
        <v>96.7</v>
      </c>
      <c r="AV10" s="10">
        <v>-42</v>
      </c>
      <c r="AW10" s="10">
        <v>42.5</v>
      </c>
      <c r="AX10" s="10">
        <v>44.1</v>
      </c>
      <c r="AY10" s="40">
        <f t="shared" si="13"/>
        <v>118100.58338803578</v>
      </c>
      <c r="AZ10" s="23">
        <f t="shared" si="14"/>
        <v>0.99996276857840316</v>
      </c>
      <c r="BA10" s="10" t="e">
        <f>#REF!*AI10*AH10*AJ10*AS10</f>
        <v>#REF!</v>
      </c>
      <c r="BB10" s="10" t="e">
        <f t="shared" si="15"/>
        <v>#REF!</v>
      </c>
      <c r="BC10" s="10" t="e">
        <f>(1-#REF!)*AH10*AI10*AJ10</f>
        <v>#REF!</v>
      </c>
      <c r="BD10" s="41" t="e">
        <f>MROUND(#REF!,0.1)/5</f>
        <v>#REF!</v>
      </c>
      <c r="BE10" s="38">
        <v>12.1</v>
      </c>
      <c r="BF10" s="42" t="e">
        <f t="shared" si="16"/>
        <v>#REF!</v>
      </c>
      <c r="BG10" s="43">
        <f t="shared" si="17"/>
        <v>2.6</v>
      </c>
      <c r="BH10" s="43">
        <f t="shared" si="18"/>
        <v>1.6</v>
      </c>
      <c r="BI10" s="43" t="e">
        <f>CEILING((1-#REF!)*AJ10,0.2)</f>
        <v>#REF!</v>
      </c>
      <c r="BJ10" s="44" t="e">
        <f t="shared" si="19"/>
        <v>#REF!</v>
      </c>
      <c r="BK10" s="45">
        <v>0.48894420722935389</v>
      </c>
      <c r="BL10" s="10">
        <f>(BK10+AH10)*(BK10+AI10)*((1/3)*BK10+AJ10)</f>
        <v>50.125388206546404</v>
      </c>
      <c r="BM10" s="46">
        <f>MROUND((BK10+AH10),0.2)</f>
        <v>2.4000000000000004</v>
      </c>
      <c r="BN10" s="46">
        <f>MROUND((BK10+AI10),0.2)</f>
        <v>7.2</v>
      </c>
      <c r="BO10" s="46" t="e">
        <f>IF(MROUND(((1/3)*BK10+BG10),0.2)*BN10*BM10/BJ10&gt;1.05,MROUND(((1/3)*BK10+BG10),0.2)-0.2,MROUND(((1/3)*BK10+BG10),0.2))</f>
        <v>#REF!</v>
      </c>
      <c r="BP10" s="45" t="e">
        <f>BM10*BN10*BO10</f>
        <v>#REF!</v>
      </c>
      <c r="BQ10" s="10" t="e">
        <f>IF(BI10&lt;BO10,TRUE, FALSE)</f>
        <v>#REF!</v>
      </c>
      <c r="BR10" s="45" t="e">
        <f>IF(BC10&lt;BI10*BM10*BN10,TRUE, FALSE)</f>
        <v>#REF!</v>
      </c>
      <c r="BS10" s="10">
        <f>AA10</f>
        <v>46</v>
      </c>
      <c r="BT10" s="44" t="e">
        <f>BB10/BC10</f>
        <v>#REF!</v>
      </c>
      <c r="BU10" s="38">
        <v>287</v>
      </c>
      <c r="BV10" s="23">
        <v>58.461899000000003</v>
      </c>
      <c r="BW10" s="23">
        <v>64.489304000000004</v>
      </c>
      <c r="BX10" s="23">
        <v>171.02644000000001</v>
      </c>
      <c r="BY10" s="23">
        <v>246.22354000000001</v>
      </c>
      <c r="BZ10" s="23">
        <v>246.26725999999999</v>
      </c>
      <c r="CA10" s="23">
        <v>173.92543000000001</v>
      </c>
      <c r="CB10" s="23">
        <v>146.82552999999999</v>
      </c>
      <c r="CC10" s="23">
        <v>157.42773</v>
      </c>
      <c r="CD10" s="23">
        <v>175.27954</v>
      </c>
      <c r="CE10" s="23">
        <v>1216.2127700000001</v>
      </c>
      <c r="CF10" s="23">
        <v>1128.57745</v>
      </c>
      <c r="CG10" s="23">
        <v>762.09488497999996</v>
      </c>
      <c r="CH10" s="23">
        <v>1171.69049</v>
      </c>
      <c r="CI10" s="23">
        <v>1096.4919399999999</v>
      </c>
      <c r="CJ10" s="23">
        <v>641.46754510000005</v>
      </c>
      <c r="CK10" s="23">
        <v>556.74892199999999</v>
      </c>
      <c r="CL10" s="23">
        <v>528.04566976800004</v>
      </c>
      <c r="CM10" s="23">
        <v>362.3728000000001</v>
      </c>
      <c r="CN10" s="23">
        <v>737.03104000000008</v>
      </c>
      <c r="CO10" s="23">
        <v>716.88607500000001</v>
      </c>
      <c r="CP10" s="23">
        <v>543.62750000000005</v>
      </c>
      <c r="CQ10" s="23">
        <v>402.93137000000002</v>
      </c>
      <c r="CR10" s="23">
        <v>286.08294999999998</v>
      </c>
      <c r="CS10" s="23">
        <v>235.30155999999999</v>
      </c>
      <c r="CT10" s="23">
        <v>213.97461000000001</v>
      </c>
      <c r="CU10" s="23">
        <v>211.50627</v>
      </c>
      <c r="CV10" s="23">
        <v>214.67415</v>
      </c>
    </row>
    <row r="11" spans="1:101" s="13" customFormat="1" x14ac:dyDescent="0.35">
      <c r="A11" s="10">
        <v>163</v>
      </c>
      <c r="B11" s="35">
        <v>18.100000000000001</v>
      </c>
      <c r="C11" s="36">
        <v>0.255907</v>
      </c>
      <c r="D11" s="35">
        <v>2</v>
      </c>
      <c r="E11" s="35">
        <v>6.4</v>
      </c>
      <c r="F11" s="35">
        <v>2.8000000000000003</v>
      </c>
      <c r="G11" s="35">
        <v>1</v>
      </c>
      <c r="H11" s="37">
        <v>2.2000000000000002</v>
      </c>
      <c r="I11" s="35">
        <v>440.40000000000003</v>
      </c>
      <c r="J11" s="35">
        <v>359.90000000000003</v>
      </c>
      <c r="K11" s="61">
        <v>15</v>
      </c>
      <c r="L11" s="61">
        <v>17</v>
      </c>
      <c r="M11" s="61">
        <v>5</v>
      </c>
      <c r="N11" s="61">
        <v>2.8000000000000003</v>
      </c>
      <c r="O11" s="62">
        <v>8</v>
      </c>
      <c r="P11" s="10">
        <v>2.7058802721522328</v>
      </c>
      <c r="Q11" s="10">
        <f t="shared" si="0"/>
        <v>-17.8</v>
      </c>
      <c r="R11" s="10">
        <f t="shared" si="1"/>
        <v>8.1999999999999993</v>
      </c>
      <c r="S11" s="10">
        <v>5</v>
      </c>
      <c r="T11" s="10">
        <f t="shared" si="2"/>
        <v>2.8000000000000003</v>
      </c>
      <c r="U11" s="10">
        <f t="shared" si="3"/>
        <v>17</v>
      </c>
      <c r="V11" s="10">
        <f t="shared" si="4"/>
        <v>5</v>
      </c>
      <c r="W11" s="10">
        <f t="shared" si="5"/>
        <v>2.2000000000000002</v>
      </c>
      <c r="X11" s="10">
        <f t="shared" si="6"/>
        <v>-16.399999999999999</v>
      </c>
      <c r="Y11" s="10">
        <f t="shared" si="20"/>
        <v>25.2</v>
      </c>
      <c r="Z11" s="10">
        <f t="shared" si="20"/>
        <v>10</v>
      </c>
      <c r="AA11" s="36">
        <f t="shared" si="7"/>
        <v>167</v>
      </c>
      <c r="AB11" s="10">
        <v>1.980008</v>
      </c>
      <c r="AC11" s="10">
        <v>6.4108140000000002</v>
      </c>
      <c r="AD11" s="10">
        <v>2.8984909999999999</v>
      </c>
      <c r="AE11" s="10">
        <v>0.93543469999999995</v>
      </c>
      <c r="AF11" s="39">
        <f t="shared" si="8"/>
        <v>11.3</v>
      </c>
      <c r="AG11" s="1">
        <f t="shared" si="9"/>
        <v>6</v>
      </c>
      <c r="AH11" s="35">
        <f t="shared" si="10"/>
        <v>2</v>
      </c>
      <c r="AI11" s="35">
        <f t="shared" si="10"/>
        <v>6.4</v>
      </c>
      <c r="AJ11" s="35">
        <f t="shared" si="10"/>
        <v>2.8000000000000003</v>
      </c>
      <c r="AK11" s="35">
        <f t="shared" si="10"/>
        <v>1</v>
      </c>
      <c r="AL11" s="37">
        <f t="shared" si="11"/>
        <v>2.2000000000000002</v>
      </c>
      <c r="AM11" s="10">
        <v>167.37520000000001</v>
      </c>
      <c r="AN11" s="10">
        <v>86.826239999999999</v>
      </c>
      <c r="AO11" s="37" t="e">
        <f>ROUNDUP(#REF!/10,2)</f>
        <v>#REF!</v>
      </c>
      <c r="AP11" s="37" t="e">
        <f t="shared" si="12"/>
        <v>#REF!</v>
      </c>
      <c r="AQ11" s="37" t="s">
        <v>34</v>
      </c>
      <c r="AR11" s="37">
        <v>3143.8</v>
      </c>
      <c r="AS11" s="37">
        <v>443.81</v>
      </c>
      <c r="AT11" s="37">
        <v>5.66</v>
      </c>
      <c r="AU11" s="10">
        <v>96.7</v>
      </c>
      <c r="AV11" s="10">
        <v>-42</v>
      </c>
      <c r="AW11" s="10">
        <v>42.5</v>
      </c>
      <c r="AX11" s="10">
        <v>44.1</v>
      </c>
      <c r="AY11" s="40">
        <f t="shared" si="13"/>
        <v>155007.99065907195</v>
      </c>
      <c r="AZ11" s="23">
        <f t="shared" si="14"/>
        <v>0.99079337087686814</v>
      </c>
      <c r="BA11" s="10" t="e">
        <f>#REF!*AI11*AH11*AJ11*AS11</f>
        <v>#REF!</v>
      </c>
      <c r="BB11" s="10" t="e">
        <f t="shared" si="15"/>
        <v>#REF!</v>
      </c>
      <c r="BC11" s="10" t="e">
        <f>(1-#REF!)*AH11*AI11*AJ11</f>
        <v>#REF!</v>
      </c>
      <c r="BD11" s="41" t="e">
        <f>MROUND(#REF!,0.1)/5</f>
        <v>#REF!</v>
      </c>
      <c r="BE11" s="38">
        <v>5.6</v>
      </c>
      <c r="BF11" s="42" t="e">
        <f t="shared" si="16"/>
        <v>#REF!</v>
      </c>
      <c r="BG11" s="43">
        <f t="shared" si="17"/>
        <v>2.8000000000000003</v>
      </c>
      <c r="BH11" s="43">
        <f t="shared" si="18"/>
        <v>2.2000000000000002</v>
      </c>
      <c r="BI11" s="43" t="e">
        <f>CEILING((1-#REF!)*AJ11,0.2)</f>
        <v>#REF!</v>
      </c>
      <c r="BJ11" s="44" t="e">
        <f t="shared" si="19"/>
        <v>#REF!</v>
      </c>
      <c r="BK11" s="45">
        <v>1.169917562681825</v>
      </c>
      <c r="BL11" s="10">
        <f>(BK11+AH11)*(BK11+AI11)*((1/3)*BK11+AJ11)</f>
        <v>76.546627280664893</v>
      </c>
      <c r="BM11" s="46">
        <f>MROUND((BK11+AH11),0.2)</f>
        <v>3.2</v>
      </c>
      <c r="BN11" s="46">
        <f>MROUND((BK11+AI11),0.2)</f>
        <v>7.6000000000000005</v>
      </c>
      <c r="BO11" s="46" t="e">
        <f>IF(MROUND(((1/3)*BK11+BG11),0.2)*BN11*BM11/BJ11&gt;1.05,MROUND(((1/3)*BK11+BG11),0.2)-0.2,MROUND(((1/3)*BK11+BG11),0.2))</f>
        <v>#REF!</v>
      </c>
      <c r="BP11" s="45" t="e">
        <f>BM11*BN11*BO11</f>
        <v>#REF!</v>
      </c>
      <c r="BQ11" s="10" t="e">
        <f>IF(BI11&lt;BO11,TRUE, FALSE)</f>
        <v>#REF!</v>
      </c>
      <c r="BR11" s="45" t="e">
        <f>IF(BC11&lt;BI11*BM11*BN11,TRUE, FALSE)</f>
        <v>#REF!</v>
      </c>
      <c r="BS11" s="10">
        <f>AA11</f>
        <v>167</v>
      </c>
      <c r="BT11" s="44" t="e">
        <f>BB11/BC11</f>
        <v>#REF!</v>
      </c>
      <c r="BU11" s="38">
        <v>163</v>
      </c>
      <c r="BV11" s="23">
        <v>75.860602999999998</v>
      </c>
      <c r="BW11" s="23">
        <v>90.907143000000005</v>
      </c>
      <c r="BX11" s="23">
        <v>203.8203</v>
      </c>
      <c r="BY11" s="23">
        <v>225.82462000000001</v>
      </c>
      <c r="BZ11" s="23">
        <v>200.31638000000001</v>
      </c>
      <c r="CA11" s="23">
        <v>82.836174</v>
      </c>
      <c r="CB11" s="23">
        <v>108.27485</v>
      </c>
      <c r="CC11" s="23">
        <v>103.99529</v>
      </c>
      <c r="CD11" s="23">
        <v>108.84244</v>
      </c>
      <c r="CE11" s="23">
        <v>703.88867000000005</v>
      </c>
      <c r="CF11" s="23">
        <v>670.00072999999998</v>
      </c>
      <c r="CG11" s="23">
        <v>517.32165999999995</v>
      </c>
      <c r="CH11" s="23">
        <v>654.60375999999997</v>
      </c>
      <c r="CI11" s="23">
        <v>626.92102</v>
      </c>
      <c r="CJ11" s="23">
        <v>396.70864999999998</v>
      </c>
      <c r="CK11" s="23">
        <v>373.65532999999999</v>
      </c>
      <c r="CL11" s="23">
        <v>363.06677000000002</v>
      </c>
      <c r="CM11" s="23">
        <v>256.13601999999997</v>
      </c>
      <c r="CN11" s="23">
        <v>516.21875</v>
      </c>
      <c r="CO11" s="23">
        <v>495.28744999999998</v>
      </c>
      <c r="CP11" s="23">
        <v>427.59273999999999</v>
      </c>
      <c r="CQ11" s="23">
        <v>366.17520000000002</v>
      </c>
      <c r="CR11" s="23">
        <v>212.16121999999999</v>
      </c>
      <c r="CS11" s="23">
        <v>170.38570999999999</v>
      </c>
      <c r="CT11" s="23">
        <v>150.85016999999999</v>
      </c>
      <c r="CU11" s="23">
        <v>149.81609</v>
      </c>
      <c r="CV11" s="23">
        <v>160.71742</v>
      </c>
    </row>
    <row r="12" spans="1:101" s="13" customFormat="1" x14ac:dyDescent="0.35">
      <c r="A12" s="10">
        <v>396</v>
      </c>
      <c r="B12" s="35">
        <v>41.6</v>
      </c>
      <c r="C12" s="36">
        <v>0.38154510000000003</v>
      </c>
      <c r="D12" s="35">
        <v>1</v>
      </c>
      <c r="E12" s="35">
        <v>6.8000000000000007</v>
      </c>
      <c r="F12" s="35">
        <v>2.6</v>
      </c>
      <c r="G12" s="35">
        <v>1.6</v>
      </c>
      <c r="H12" s="37">
        <v>1.6</v>
      </c>
      <c r="I12" s="35">
        <v>326.40000000000003</v>
      </c>
      <c r="J12" s="35">
        <v>321.20000000000005</v>
      </c>
      <c r="K12" s="61">
        <v>17</v>
      </c>
      <c r="L12" s="61">
        <v>15</v>
      </c>
      <c r="M12" s="61">
        <v>4</v>
      </c>
      <c r="N12" s="61">
        <v>2.2000000000000002</v>
      </c>
      <c r="O12" s="62">
        <v>25</v>
      </c>
      <c r="P12" s="10">
        <v>2.1136008293440867</v>
      </c>
      <c r="Q12" s="10">
        <f t="shared" si="0"/>
        <v>-19.2</v>
      </c>
      <c r="R12" s="10">
        <f t="shared" si="1"/>
        <v>15</v>
      </c>
      <c r="S12" s="10">
        <v>5</v>
      </c>
      <c r="T12" s="10">
        <f t="shared" si="2"/>
        <v>2.2000000000000002</v>
      </c>
      <c r="U12" s="10">
        <f t="shared" si="3"/>
        <v>15</v>
      </c>
      <c r="V12" s="10">
        <f t="shared" si="4"/>
        <v>4</v>
      </c>
      <c r="W12" s="10">
        <f t="shared" si="5"/>
        <v>8</v>
      </c>
      <c r="X12" s="10">
        <f t="shared" si="6"/>
        <v>-18.100000000000001</v>
      </c>
      <c r="Y12" s="10">
        <f t="shared" si="20"/>
        <v>30</v>
      </c>
      <c r="Z12" s="10">
        <f t="shared" si="20"/>
        <v>9</v>
      </c>
      <c r="AA12" s="36">
        <f t="shared" si="7"/>
        <v>53</v>
      </c>
      <c r="AB12" s="10">
        <v>1.0904020000000001</v>
      </c>
      <c r="AC12" s="10">
        <v>6.867216</v>
      </c>
      <c r="AD12" s="10">
        <v>2.6010409999999999</v>
      </c>
      <c r="AE12" s="10">
        <v>1.580543</v>
      </c>
      <c r="AF12" s="39">
        <f t="shared" si="8"/>
        <v>11.1</v>
      </c>
      <c r="AG12" s="1">
        <f t="shared" si="9"/>
        <v>6.6</v>
      </c>
      <c r="AH12" s="35">
        <f t="shared" si="10"/>
        <v>1</v>
      </c>
      <c r="AI12" s="35">
        <f t="shared" si="10"/>
        <v>6.8000000000000007</v>
      </c>
      <c r="AJ12" s="35">
        <f t="shared" si="10"/>
        <v>2.6</v>
      </c>
      <c r="AK12" s="35">
        <f t="shared" si="10"/>
        <v>1.6</v>
      </c>
      <c r="AL12" s="37">
        <f t="shared" si="11"/>
        <v>1.6</v>
      </c>
      <c r="AM12" s="10">
        <v>53.396949999999997</v>
      </c>
      <c r="AN12" s="10">
        <v>48.146740000000001</v>
      </c>
      <c r="AO12" s="37" t="e">
        <f>ROUNDUP(#REF!/10,2)</f>
        <v>#REF!</v>
      </c>
      <c r="AP12" s="37" t="e">
        <f t="shared" si="12"/>
        <v>#REF!</v>
      </c>
      <c r="AQ12" s="37" t="s">
        <v>35</v>
      </c>
      <c r="AR12" s="37"/>
      <c r="AS12" s="37"/>
      <c r="AT12" s="37"/>
      <c r="AU12" s="10">
        <v>96.7</v>
      </c>
      <c r="AV12" s="10">
        <v>-42</v>
      </c>
      <c r="AW12" s="10">
        <v>42.5</v>
      </c>
      <c r="AX12" s="10">
        <v>44.1</v>
      </c>
      <c r="AY12" s="40">
        <f t="shared" si="13"/>
        <v>285291.550192116</v>
      </c>
      <c r="AZ12" s="23">
        <f t="shared" si="14"/>
        <v>0</v>
      </c>
      <c r="BA12" s="10" t="e">
        <f>#REF!*AI12*AH12*AJ12*AS12</f>
        <v>#REF!</v>
      </c>
      <c r="BB12" s="10" t="e">
        <f t="shared" si="15"/>
        <v>#REF!</v>
      </c>
      <c r="BC12" s="10" t="e">
        <f>(1-#REF!)*AH12*AI12*AJ12</f>
        <v>#REF!</v>
      </c>
      <c r="BD12" s="41" t="e">
        <f>MROUND(#REF!,0.1)/5</f>
        <v>#REF!</v>
      </c>
      <c r="BE12" s="38">
        <v>0</v>
      </c>
      <c r="BF12" s="42" t="e">
        <f t="shared" si="16"/>
        <v>#REF!</v>
      </c>
      <c r="BG12" s="43">
        <f t="shared" si="17"/>
        <v>2.6</v>
      </c>
      <c r="BH12" s="43">
        <f t="shared" si="18"/>
        <v>1.6</v>
      </c>
      <c r="BI12" s="43" t="e">
        <f>CEILING((1-#REF!)*AJ12,0.2)</f>
        <v>#REF!</v>
      </c>
      <c r="BJ12" s="44" t="e">
        <f t="shared" si="19"/>
        <v>#REF!</v>
      </c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38">
        <v>396</v>
      </c>
      <c r="BV12" s="23">
        <v>74.534842999999995</v>
      </c>
      <c r="BW12" s="23">
        <v>80.565346000000005</v>
      </c>
      <c r="BX12" s="23">
        <v>126.35122</v>
      </c>
      <c r="BY12" s="23">
        <v>149.15556000000001</v>
      </c>
      <c r="BZ12" s="23">
        <v>134.42850999999999</v>
      </c>
      <c r="CA12" s="23">
        <v>73.020660000000007</v>
      </c>
      <c r="CB12" s="23">
        <v>106.82413</v>
      </c>
      <c r="CC12" s="23">
        <v>104.28613</v>
      </c>
      <c r="CD12" s="23">
        <v>91.739243000000002</v>
      </c>
      <c r="CE12" s="23">
        <v>417.71123999999998</v>
      </c>
      <c r="CF12" s="23">
        <v>397.45947000000001</v>
      </c>
      <c r="CG12" s="23">
        <v>332.69128000000001</v>
      </c>
      <c r="CH12" s="23">
        <v>433.23172</v>
      </c>
      <c r="CI12" s="23">
        <v>401.24686000000003</v>
      </c>
      <c r="CJ12" s="23">
        <v>296.41602</v>
      </c>
      <c r="CK12" s="23">
        <v>209.70260999999999</v>
      </c>
      <c r="CL12" s="23">
        <v>194.76857000000001</v>
      </c>
      <c r="CM12" s="23">
        <v>161.29857000000001</v>
      </c>
      <c r="CN12" s="23">
        <v>296.01907</v>
      </c>
      <c r="CO12" s="23">
        <v>281.57488999999998</v>
      </c>
      <c r="CP12" s="23">
        <v>251.54387</v>
      </c>
      <c r="CQ12" s="23">
        <v>222.77837</v>
      </c>
      <c r="CR12" s="23">
        <v>172.23820000000001</v>
      </c>
      <c r="CS12" s="23">
        <v>118.18693</v>
      </c>
      <c r="CT12" s="23">
        <v>100.80553</v>
      </c>
      <c r="CU12" s="23">
        <v>109.39594</v>
      </c>
      <c r="CV12" s="23">
        <v>118.40779000000001</v>
      </c>
    </row>
    <row r="13" spans="1:101" s="13" customFormat="1" x14ac:dyDescent="0.35">
      <c r="A13" s="10">
        <v>477</v>
      </c>
      <c r="B13" s="35">
        <v>40.1</v>
      </c>
      <c r="C13" s="36">
        <v>0.40485599999999999</v>
      </c>
      <c r="D13" s="35">
        <v>1.2000000000000002</v>
      </c>
      <c r="E13" s="35">
        <v>5.2</v>
      </c>
      <c r="F13" s="35">
        <v>2.8000000000000003</v>
      </c>
      <c r="G13" s="35">
        <v>2</v>
      </c>
      <c r="H13" s="37">
        <v>1.6</v>
      </c>
      <c r="I13" s="35">
        <v>444.40000000000003</v>
      </c>
      <c r="J13" s="35">
        <v>361.8</v>
      </c>
      <c r="K13" s="61">
        <v>20</v>
      </c>
      <c r="L13" s="61">
        <v>9</v>
      </c>
      <c r="M13" s="61">
        <v>8</v>
      </c>
      <c r="N13" s="61">
        <v>1.2000000000000002</v>
      </c>
      <c r="O13" s="62">
        <v>30</v>
      </c>
      <c r="P13" s="10">
        <v>1.1372474904547634</v>
      </c>
      <c r="Q13" s="10">
        <f t="shared" si="0"/>
        <v>-21.2</v>
      </c>
      <c r="R13" s="10">
        <f t="shared" si="1"/>
        <v>21.6</v>
      </c>
      <c r="S13" s="10">
        <v>5</v>
      </c>
      <c r="T13" s="10">
        <f t="shared" si="2"/>
        <v>1.2000000000000002</v>
      </c>
      <c r="U13" s="10">
        <f t="shared" si="3"/>
        <v>9</v>
      </c>
      <c r="V13" s="10">
        <f t="shared" si="4"/>
        <v>8</v>
      </c>
      <c r="W13" s="10">
        <f t="shared" si="5"/>
        <v>11.600000000000001</v>
      </c>
      <c r="X13" s="10">
        <f t="shared" si="6"/>
        <v>-20.6</v>
      </c>
      <c r="Y13" s="10">
        <f t="shared" si="20"/>
        <v>30.6</v>
      </c>
      <c r="Z13" s="10">
        <f t="shared" si="20"/>
        <v>13</v>
      </c>
      <c r="AA13" s="36">
        <f t="shared" si="7"/>
        <v>171</v>
      </c>
      <c r="AB13" s="10">
        <v>1.2430330000000001</v>
      </c>
      <c r="AC13" s="10">
        <v>5.174436</v>
      </c>
      <c r="AD13" s="10">
        <v>2.780383</v>
      </c>
      <c r="AE13" s="10">
        <v>1.929983</v>
      </c>
      <c r="AF13" s="39">
        <f t="shared" si="8"/>
        <v>11.9</v>
      </c>
      <c r="AG13" s="1">
        <f t="shared" si="9"/>
        <v>7</v>
      </c>
      <c r="AH13" s="35">
        <f t="shared" si="10"/>
        <v>1.2000000000000002</v>
      </c>
      <c r="AI13" s="35">
        <f t="shared" si="10"/>
        <v>5.2</v>
      </c>
      <c r="AJ13" s="35">
        <f t="shared" si="10"/>
        <v>2.8000000000000003</v>
      </c>
      <c r="AK13" s="35">
        <f t="shared" si="10"/>
        <v>2</v>
      </c>
      <c r="AL13" s="37">
        <f t="shared" si="11"/>
        <v>1.6</v>
      </c>
      <c r="AM13" s="10">
        <v>171.3646</v>
      </c>
      <c r="AN13" s="10">
        <v>88.734790000000004</v>
      </c>
      <c r="AO13" s="37" t="e">
        <f>ROUNDUP(#REF!/10,2)</f>
        <v>#REF!</v>
      </c>
      <c r="AP13" s="37" t="e">
        <f t="shared" si="12"/>
        <v>#REF!</v>
      </c>
      <c r="AQ13" s="37" t="s">
        <v>35</v>
      </c>
      <c r="AR13" s="37"/>
      <c r="AS13" s="37"/>
      <c r="AT13" s="37"/>
      <c r="AU13" s="10">
        <v>96.7</v>
      </c>
      <c r="AV13" s="10">
        <v>-42</v>
      </c>
      <c r="AW13" s="10">
        <v>42.5</v>
      </c>
      <c r="AX13" s="10">
        <v>44.1</v>
      </c>
      <c r="AY13" s="40">
        <f t="shared" si="13"/>
        <v>142766.33238350844</v>
      </c>
      <c r="AZ13" s="23">
        <f t="shared" si="14"/>
        <v>0</v>
      </c>
      <c r="BA13" s="10" t="e">
        <f>#REF!*AI13*AH13*AJ13*AS13</f>
        <v>#REF!</v>
      </c>
      <c r="BB13" s="10" t="e">
        <f t="shared" si="15"/>
        <v>#REF!</v>
      </c>
      <c r="BC13" s="10" t="e">
        <f>(1-#REF!)*AH13*AI13*AJ13</f>
        <v>#REF!</v>
      </c>
      <c r="BD13" s="41" t="e">
        <f>MROUND(#REF!,0.1)/5</f>
        <v>#REF!</v>
      </c>
      <c r="BE13" s="38">
        <v>0</v>
      </c>
      <c r="BF13" s="42" t="e">
        <f t="shared" si="16"/>
        <v>#REF!</v>
      </c>
      <c r="BG13" s="43">
        <f t="shared" si="17"/>
        <v>2.8000000000000003</v>
      </c>
      <c r="BH13" s="43">
        <f t="shared" si="18"/>
        <v>1.6</v>
      </c>
      <c r="BI13" s="43" t="e">
        <f>CEILING((1-#REF!)*AJ13,0.2)</f>
        <v>#REF!</v>
      </c>
      <c r="BJ13" s="44" t="e">
        <f t="shared" si="19"/>
        <v>#REF!</v>
      </c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38">
        <v>477</v>
      </c>
      <c r="BV13" s="23">
        <v>64.793266000000003</v>
      </c>
      <c r="BW13" s="23">
        <v>64.227858999999995</v>
      </c>
      <c r="BX13" s="23">
        <v>85.844643000000005</v>
      </c>
      <c r="BY13" s="23">
        <v>79.317879000000005</v>
      </c>
      <c r="BZ13" s="23">
        <v>81.062102999999993</v>
      </c>
      <c r="CA13" s="23">
        <v>70.119681999999997</v>
      </c>
      <c r="CB13" s="23">
        <v>60.323990000000002</v>
      </c>
      <c r="CC13" s="23">
        <v>70.213058000000004</v>
      </c>
      <c r="CD13" s="23">
        <v>81.094177000000002</v>
      </c>
      <c r="CE13" s="23">
        <v>203.76764</v>
      </c>
      <c r="CF13" s="23">
        <v>194.89078000000001</v>
      </c>
      <c r="CG13" s="23">
        <v>150.45501999999999</v>
      </c>
      <c r="CH13" s="23">
        <v>242.12009</v>
      </c>
      <c r="CI13" s="23">
        <v>233.19605999999999</v>
      </c>
      <c r="CJ13" s="23">
        <v>158.08434</v>
      </c>
      <c r="CK13" s="23">
        <v>146.98141000000001</v>
      </c>
      <c r="CL13" s="23">
        <v>143.31697</v>
      </c>
      <c r="CM13" s="23">
        <v>112.56034</v>
      </c>
      <c r="CN13" s="23">
        <v>149.72316000000001</v>
      </c>
      <c r="CO13" s="23">
        <v>143.85896</v>
      </c>
      <c r="CP13" s="23">
        <v>122.67703</v>
      </c>
      <c r="CQ13" s="23">
        <v>111.98238000000001</v>
      </c>
      <c r="CR13" s="23">
        <v>92.464957999999996</v>
      </c>
      <c r="CS13" s="23">
        <v>86.577072000000001</v>
      </c>
      <c r="CT13" s="23">
        <v>86.787116999999995</v>
      </c>
      <c r="CU13" s="23">
        <v>84.700562000000005</v>
      </c>
      <c r="CV13" s="23">
        <v>89.876694000000001</v>
      </c>
    </row>
    <row r="14" spans="1:101" s="13" customFormat="1" x14ac:dyDescent="0.35">
      <c r="A14" s="10">
        <v>147</v>
      </c>
      <c r="B14" s="35">
        <v>34.300000000000004</v>
      </c>
      <c r="C14" s="36">
        <v>0.39721760000000006</v>
      </c>
      <c r="D14" s="35">
        <v>0.8</v>
      </c>
      <c r="E14" s="35">
        <v>6</v>
      </c>
      <c r="F14" s="35">
        <v>3</v>
      </c>
      <c r="G14" s="35">
        <v>0.2</v>
      </c>
      <c r="H14" s="37">
        <v>2</v>
      </c>
      <c r="I14" s="35">
        <v>288.8</v>
      </c>
      <c r="J14" s="35">
        <v>363.8</v>
      </c>
      <c r="K14" s="61">
        <v>17</v>
      </c>
      <c r="L14" s="61">
        <v>3</v>
      </c>
      <c r="M14" s="61">
        <v>16</v>
      </c>
      <c r="N14" s="61">
        <v>1.6</v>
      </c>
      <c r="O14" s="62">
        <v>29</v>
      </c>
      <c r="P14" s="10">
        <v>1.5587411320856024</v>
      </c>
      <c r="Q14" s="10">
        <f t="shared" si="0"/>
        <v>-18.600000000000001</v>
      </c>
      <c r="R14" s="10">
        <f t="shared" si="1"/>
        <v>22.4</v>
      </c>
      <c r="S14" s="10">
        <v>5</v>
      </c>
      <c r="T14" s="10">
        <f t="shared" si="2"/>
        <v>1.6</v>
      </c>
      <c r="U14" s="10">
        <f t="shared" si="3"/>
        <v>3</v>
      </c>
      <c r="V14" s="10">
        <f t="shared" si="4"/>
        <v>16</v>
      </c>
      <c r="W14" s="10">
        <f t="shared" si="5"/>
        <v>9.4</v>
      </c>
      <c r="X14" s="10">
        <f t="shared" si="6"/>
        <v>-17.8</v>
      </c>
      <c r="Y14" s="10">
        <f t="shared" si="20"/>
        <v>25.4</v>
      </c>
      <c r="Z14" s="10">
        <f t="shared" si="20"/>
        <v>21</v>
      </c>
      <c r="AA14" s="36">
        <f t="shared" si="7"/>
        <v>16</v>
      </c>
      <c r="AB14" s="10">
        <v>0.84170959999999995</v>
      </c>
      <c r="AC14" s="10">
        <v>6.0869410000000004</v>
      </c>
      <c r="AD14" s="10">
        <v>2.9946649999999999</v>
      </c>
      <c r="AE14" s="10">
        <v>0.2294746</v>
      </c>
      <c r="AF14" s="39">
        <f t="shared" si="8"/>
        <v>11.5</v>
      </c>
      <c r="AG14" s="1">
        <f t="shared" si="9"/>
        <v>5.2</v>
      </c>
      <c r="AH14" s="35">
        <f t="shared" si="10"/>
        <v>0.8</v>
      </c>
      <c r="AI14" s="35">
        <f t="shared" si="10"/>
        <v>6</v>
      </c>
      <c r="AJ14" s="35">
        <f t="shared" si="10"/>
        <v>3</v>
      </c>
      <c r="AK14" s="35">
        <f t="shared" si="10"/>
        <v>0.2</v>
      </c>
      <c r="AL14" s="37">
        <f t="shared" si="11"/>
        <v>2</v>
      </c>
      <c r="AM14" s="10">
        <v>15.758039999999999</v>
      </c>
      <c r="AN14" s="10">
        <v>90.739630000000005</v>
      </c>
      <c r="AO14" s="37" t="e">
        <f>ROUNDUP(#REF!/10,2)</f>
        <v>#REF!</v>
      </c>
      <c r="AP14" s="37" t="e">
        <f t="shared" si="12"/>
        <v>#REF!</v>
      </c>
      <c r="AQ14" s="37" t="s">
        <v>34</v>
      </c>
      <c r="AR14" s="37">
        <v>5408.7</v>
      </c>
      <c r="AS14" s="37">
        <v>354.38</v>
      </c>
      <c r="AT14" s="37">
        <v>16.09</v>
      </c>
      <c r="AU14" s="10">
        <v>96.7</v>
      </c>
      <c r="AV14" s="10">
        <v>-42</v>
      </c>
      <c r="AW14" s="10">
        <v>42.5</v>
      </c>
      <c r="AX14" s="10">
        <v>44.1</v>
      </c>
      <c r="AY14" s="40">
        <f t="shared" si="13"/>
        <v>127760.58946503804</v>
      </c>
      <c r="AZ14" s="23">
        <f t="shared" si="14"/>
        <v>0.99997903373688479</v>
      </c>
      <c r="BA14" s="10" t="e">
        <f>#REF!*AI14*AH14*AJ14*AS14</f>
        <v>#REF!</v>
      </c>
      <c r="BB14" s="10" t="e">
        <f t="shared" si="15"/>
        <v>#REF!</v>
      </c>
      <c r="BC14" s="10" t="e">
        <f>(1-#REF!)*AH14*AI14*AJ14</f>
        <v>#REF!</v>
      </c>
      <c r="BD14" s="41" t="e">
        <f>MROUND(#REF!,0.1)/5</f>
        <v>#REF!</v>
      </c>
      <c r="BE14" s="38">
        <v>10.1</v>
      </c>
      <c r="BF14" s="42" t="e">
        <f t="shared" si="16"/>
        <v>#REF!</v>
      </c>
      <c r="BG14" s="43">
        <f t="shared" si="17"/>
        <v>3</v>
      </c>
      <c r="BH14" s="43">
        <f t="shared" si="18"/>
        <v>2</v>
      </c>
      <c r="BI14" s="43" t="e">
        <f>CEILING((1-#REF!)*AJ14,0.2)</f>
        <v>#REF!</v>
      </c>
      <c r="BJ14" s="44" t="e">
        <f t="shared" si="19"/>
        <v>#REF!</v>
      </c>
      <c r="BK14" s="45">
        <v>0.11466164434201838</v>
      </c>
      <c r="BL14" s="10">
        <f>(BK14+AH14)*(BK14+AI14)*((1/3)*BK14+AJ14)</f>
        <v>16.992301080388575</v>
      </c>
      <c r="BM14" s="46">
        <f>MROUND((BK14+AH14),0.2)</f>
        <v>1</v>
      </c>
      <c r="BN14" s="46">
        <f>MROUND((BK14+AI14),0.2)</f>
        <v>6.2</v>
      </c>
      <c r="BO14" s="46" t="e">
        <f>IF(MROUND(((1/3)*BK14+BG14),0.2)*BN14*BM14/BJ14&gt;1.05,MROUND(((1/3)*BK14+BG14),0.2)-0.2,MROUND(((1/3)*BK14+BG14),0.2))</f>
        <v>#REF!</v>
      </c>
      <c r="BP14" s="45" t="e">
        <f>BM14*BN14*BO14</f>
        <v>#REF!</v>
      </c>
      <c r="BQ14" s="10" t="e">
        <f>IF(BI14&lt;BO14,TRUE, FALSE)</f>
        <v>#REF!</v>
      </c>
      <c r="BR14" s="45" t="e">
        <f>IF(BC14&lt;BI14*BM14*BN14,TRUE, FALSE)</f>
        <v>#REF!</v>
      </c>
      <c r="BS14" s="10">
        <f>AA14</f>
        <v>16</v>
      </c>
      <c r="BT14" s="44" t="e">
        <f>BB14/BC14</f>
        <v>#REF!</v>
      </c>
      <c r="BU14" s="38">
        <v>147</v>
      </c>
      <c r="BV14" s="23">
        <v>75.564705000000004</v>
      </c>
      <c r="BW14" s="23">
        <v>80.314460999999994</v>
      </c>
      <c r="BX14" s="23">
        <v>88.653525999999999</v>
      </c>
      <c r="BY14" s="23">
        <v>120.34105</v>
      </c>
      <c r="BZ14" s="23">
        <v>112.27068</v>
      </c>
      <c r="CA14" s="23">
        <v>99.231612999999996</v>
      </c>
      <c r="CB14" s="23">
        <v>113.50188</v>
      </c>
      <c r="CC14" s="23">
        <v>106.91431</v>
      </c>
      <c r="CD14" s="23">
        <v>95.542716999999996</v>
      </c>
      <c r="CE14" s="23">
        <v>243.10164</v>
      </c>
      <c r="CF14" s="23">
        <v>203.25697</v>
      </c>
      <c r="CG14" s="23">
        <v>124.97626</v>
      </c>
      <c r="CH14" s="23">
        <v>248.94102000000001</v>
      </c>
      <c r="CI14" s="23">
        <v>206.47801000000001</v>
      </c>
      <c r="CJ14" s="23">
        <v>119.01021</v>
      </c>
      <c r="CK14" s="23">
        <v>181.17542</v>
      </c>
      <c r="CL14" s="23">
        <v>154.89337</v>
      </c>
      <c r="CM14" s="23">
        <v>98.005875000000003</v>
      </c>
      <c r="CN14" s="23">
        <v>187.57155</v>
      </c>
      <c r="CO14" s="23">
        <v>159.22076000000001</v>
      </c>
      <c r="CP14" s="23">
        <v>106.62672999999999</v>
      </c>
      <c r="CQ14" s="23">
        <v>93.232429999999994</v>
      </c>
      <c r="CR14" s="23">
        <v>91.427718999999996</v>
      </c>
      <c r="CS14" s="23">
        <v>90.842751000000007</v>
      </c>
      <c r="CT14" s="23">
        <v>104.09593</v>
      </c>
      <c r="CU14" s="23">
        <v>98.187011999999996</v>
      </c>
      <c r="CV14" s="23">
        <v>88.737540999999993</v>
      </c>
    </row>
    <row r="15" spans="1:101" s="13" customFormat="1" x14ac:dyDescent="0.35">
      <c r="A15" s="10">
        <v>338</v>
      </c>
      <c r="B15" s="35">
        <v>39.5</v>
      </c>
      <c r="C15" s="36">
        <v>0.32374849999999999</v>
      </c>
      <c r="D15" s="35">
        <v>2.2000000000000002</v>
      </c>
      <c r="E15" s="35">
        <v>6</v>
      </c>
      <c r="F15" s="35">
        <v>2.8000000000000003</v>
      </c>
      <c r="G15" s="35">
        <v>0.2</v>
      </c>
      <c r="H15" s="37">
        <v>1.8</v>
      </c>
      <c r="I15" s="35">
        <v>365.20000000000005</v>
      </c>
      <c r="J15" s="35">
        <v>306.3</v>
      </c>
      <c r="K15" s="61">
        <v>20</v>
      </c>
      <c r="L15" s="61">
        <v>9</v>
      </c>
      <c r="M15" s="61">
        <v>7</v>
      </c>
      <c r="N15" s="61">
        <v>2.6</v>
      </c>
      <c r="O15" s="62">
        <v>15</v>
      </c>
      <c r="P15" s="10">
        <v>2.5063396569854066</v>
      </c>
      <c r="Q15" s="10">
        <f t="shared" si="0"/>
        <v>-22.6</v>
      </c>
      <c r="R15" s="10">
        <f t="shared" si="1"/>
        <v>15.4</v>
      </c>
      <c r="S15" s="10">
        <v>5</v>
      </c>
      <c r="T15" s="10">
        <f t="shared" si="2"/>
        <v>2.6</v>
      </c>
      <c r="U15" s="10">
        <f t="shared" si="3"/>
        <v>9</v>
      </c>
      <c r="V15" s="10">
        <f t="shared" si="4"/>
        <v>7</v>
      </c>
      <c r="W15" s="10">
        <f t="shared" si="5"/>
        <v>5.4</v>
      </c>
      <c r="X15" s="10">
        <f t="shared" si="6"/>
        <v>-21.3</v>
      </c>
      <c r="Y15" s="10">
        <f t="shared" si="20"/>
        <v>24.4</v>
      </c>
      <c r="Z15" s="10">
        <f t="shared" si="20"/>
        <v>12</v>
      </c>
      <c r="AA15" s="36">
        <f t="shared" si="7"/>
        <v>92</v>
      </c>
      <c r="AB15" s="10">
        <v>2.2666710000000001</v>
      </c>
      <c r="AC15" s="10">
        <v>5.9025740000000004</v>
      </c>
      <c r="AD15" s="10">
        <v>2.8594309999999998</v>
      </c>
      <c r="AE15" s="10">
        <v>0.22547210000000001</v>
      </c>
      <c r="AF15" s="39">
        <f t="shared" si="8"/>
        <v>11.5</v>
      </c>
      <c r="AG15" s="1">
        <f t="shared" si="9"/>
        <v>5.2</v>
      </c>
      <c r="AH15" s="35">
        <f t="shared" si="10"/>
        <v>2.2000000000000002</v>
      </c>
      <c r="AI15" s="35">
        <f t="shared" si="10"/>
        <v>6</v>
      </c>
      <c r="AJ15" s="35">
        <f t="shared" si="10"/>
        <v>2.8000000000000003</v>
      </c>
      <c r="AK15" s="35">
        <f t="shared" si="10"/>
        <v>0.2</v>
      </c>
      <c r="AL15" s="37">
        <f t="shared" si="11"/>
        <v>1.8</v>
      </c>
      <c r="AM15" s="10">
        <v>92.101709999999997</v>
      </c>
      <c r="AN15" s="10">
        <v>33.220289999999999</v>
      </c>
      <c r="AO15" s="37" t="e">
        <f>ROUNDUP(#REF!/10,2)</f>
        <v>#REF!</v>
      </c>
      <c r="AP15" s="37" t="e">
        <f t="shared" si="12"/>
        <v>#REF!</v>
      </c>
      <c r="AQ15" s="37" t="s">
        <v>35</v>
      </c>
      <c r="AR15" s="37"/>
      <c r="AS15" s="37"/>
      <c r="AT15" s="37"/>
      <c r="AU15" s="10">
        <v>96.7</v>
      </c>
      <c r="AV15" s="10">
        <v>-42</v>
      </c>
      <c r="AW15" s="10">
        <v>42.5</v>
      </c>
      <c r="AX15" s="10">
        <v>44.1</v>
      </c>
      <c r="AY15" s="40">
        <f t="shared" si="13"/>
        <v>316137.81209158467</v>
      </c>
      <c r="AZ15" s="23">
        <f t="shared" si="14"/>
        <v>0</v>
      </c>
      <c r="BA15" s="10" t="e">
        <f>#REF!*AI15*AH15*AJ15*AS15</f>
        <v>#REF!</v>
      </c>
      <c r="BB15" s="10" t="e">
        <f t="shared" si="15"/>
        <v>#REF!</v>
      </c>
      <c r="BC15" s="10" t="e">
        <f>(1-#REF!)*AH15*AI15*AJ15</f>
        <v>#REF!</v>
      </c>
      <c r="BD15" s="41" t="e">
        <f>MROUND(#REF!,0.1)/5</f>
        <v>#REF!</v>
      </c>
      <c r="BE15" s="38">
        <v>0</v>
      </c>
      <c r="BF15" s="42" t="e">
        <f t="shared" si="16"/>
        <v>#REF!</v>
      </c>
      <c r="BG15" s="43">
        <f t="shared" si="17"/>
        <v>2.8000000000000003</v>
      </c>
      <c r="BH15" s="43">
        <f t="shared" si="18"/>
        <v>1.8</v>
      </c>
      <c r="BI15" s="43" t="e">
        <f>CEILING((1-#REF!)*AJ15,0.2)</f>
        <v>#REF!</v>
      </c>
      <c r="BJ15" s="44" t="e">
        <f t="shared" si="19"/>
        <v>#REF!</v>
      </c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38">
        <v>338</v>
      </c>
      <c r="BV15" s="19">
        <v>86.918304000000006</v>
      </c>
      <c r="BW15" s="19">
        <v>87.050621000000007</v>
      </c>
      <c r="BX15" s="19">
        <v>144.99762999999999</v>
      </c>
      <c r="BY15" s="19">
        <v>204.78099</v>
      </c>
      <c r="BZ15" s="19">
        <v>190.66605000000001</v>
      </c>
      <c r="CA15" s="19">
        <v>142.28294</v>
      </c>
      <c r="CB15" s="19">
        <v>122.73566</v>
      </c>
      <c r="CC15" s="19">
        <v>127.42019999999999</v>
      </c>
      <c r="CD15" s="19">
        <v>151.01758000000001</v>
      </c>
      <c r="CE15" s="19">
        <v>515.64331000000004</v>
      </c>
      <c r="CF15" s="19">
        <v>499.14774</v>
      </c>
      <c r="CG15" s="19">
        <v>403.70319000000001</v>
      </c>
      <c r="CH15" s="19">
        <v>650.62549000000001</v>
      </c>
      <c r="CI15" s="19">
        <v>632.49774000000002</v>
      </c>
      <c r="CJ15" s="19">
        <v>447.90167000000002</v>
      </c>
      <c r="CK15" s="19">
        <v>371.69974000000002</v>
      </c>
      <c r="CL15" s="19">
        <v>363.44430999999997</v>
      </c>
      <c r="CM15" s="19">
        <v>299.72388000000001</v>
      </c>
      <c r="CN15" s="19">
        <v>365.93200999999999</v>
      </c>
      <c r="CO15" s="19">
        <v>356.23638999999997</v>
      </c>
      <c r="CP15" s="19">
        <v>302.99774000000002</v>
      </c>
      <c r="CQ15" s="19">
        <v>268.57578000000001</v>
      </c>
      <c r="CR15" s="19">
        <v>224.18698000000001</v>
      </c>
      <c r="CS15" s="19">
        <v>213.23447999999999</v>
      </c>
      <c r="CT15" s="19">
        <v>201.358</v>
      </c>
      <c r="CU15" s="19">
        <v>196.63878</v>
      </c>
      <c r="CV15" s="19">
        <v>207.64577</v>
      </c>
    </row>
    <row r="16" spans="1:101" s="13" customFormat="1" x14ac:dyDescent="0.35">
      <c r="A16" s="10">
        <v>56</v>
      </c>
      <c r="B16" s="35">
        <v>30</v>
      </c>
      <c r="C16" s="36">
        <v>0.32256860000000004</v>
      </c>
      <c r="D16" s="35">
        <v>2</v>
      </c>
      <c r="E16" s="35">
        <v>7.4</v>
      </c>
      <c r="F16" s="35">
        <v>2.4000000000000004</v>
      </c>
      <c r="G16" s="35">
        <v>1.2000000000000002</v>
      </c>
      <c r="H16" s="37">
        <v>1.6</v>
      </c>
      <c r="I16" s="35">
        <v>447.1</v>
      </c>
      <c r="J16" s="35">
        <v>300.40000000000003</v>
      </c>
      <c r="K16" s="61">
        <v>15</v>
      </c>
      <c r="L16" s="61">
        <v>3</v>
      </c>
      <c r="M16" s="61">
        <v>8</v>
      </c>
      <c r="N16" s="61">
        <v>2</v>
      </c>
      <c r="O16" s="62">
        <v>26</v>
      </c>
      <c r="P16" s="10">
        <v>2.0732194735351186</v>
      </c>
      <c r="Q16" s="10">
        <f t="shared" si="0"/>
        <v>-17</v>
      </c>
      <c r="R16" s="10">
        <f t="shared" si="1"/>
        <v>20.399999999999999</v>
      </c>
      <c r="S16" s="10">
        <v>5</v>
      </c>
      <c r="T16" s="10">
        <f t="shared" si="2"/>
        <v>2</v>
      </c>
      <c r="U16" s="10">
        <f t="shared" si="3"/>
        <v>3</v>
      </c>
      <c r="V16" s="10">
        <f t="shared" si="4"/>
        <v>8</v>
      </c>
      <c r="W16" s="10">
        <f t="shared" si="5"/>
        <v>7.4</v>
      </c>
      <c r="X16" s="10">
        <f t="shared" si="6"/>
        <v>-16</v>
      </c>
      <c r="Y16" s="10">
        <f t="shared" si="20"/>
        <v>23.4</v>
      </c>
      <c r="Z16" s="10">
        <f t="shared" si="20"/>
        <v>13</v>
      </c>
      <c r="AA16" s="36">
        <f t="shared" si="7"/>
        <v>174</v>
      </c>
      <c r="AB16" s="10">
        <v>1.9894019999999999</v>
      </c>
      <c r="AC16" s="10">
        <v>7.4106490000000003</v>
      </c>
      <c r="AD16" s="10">
        <v>2.3220010000000002</v>
      </c>
      <c r="AE16" s="10">
        <v>1.2578720000000001</v>
      </c>
      <c r="AF16" s="39">
        <f t="shared" si="8"/>
        <v>10.8</v>
      </c>
      <c r="AG16" s="1">
        <f t="shared" si="9"/>
        <v>6.2</v>
      </c>
      <c r="AH16" s="35">
        <f t="shared" si="10"/>
        <v>2</v>
      </c>
      <c r="AI16" s="35">
        <f t="shared" si="10"/>
        <v>7.4</v>
      </c>
      <c r="AJ16" s="35">
        <f t="shared" si="10"/>
        <v>2.4000000000000004</v>
      </c>
      <c r="AK16" s="35">
        <f t="shared" si="10"/>
        <v>1.2000000000000002</v>
      </c>
      <c r="AL16" s="37">
        <f t="shared" si="11"/>
        <v>1.6</v>
      </c>
      <c r="AM16" s="10">
        <v>174.05179999999999</v>
      </c>
      <c r="AN16" s="10">
        <v>27.337769999999999</v>
      </c>
      <c r="AO16" s="37" t="e">
        <f>ROUNDUP(#REF!/10,2)</f>
        <v>#REF!</v>
      </c>
      <c r="AP16" s="37" t="e">
        <f t="shared" si="12"/>
        <v>#REF!</v>
      </c>
      <c r="AQ16" s="37" t="s">
        <v>35</v>
      </c>
      <c r="AR16" s="37"/>
      <c r="AS16" s="37"/>
      <c r="AT16" s="37"/>
      <c r="AU16" s="10">
        <v>96.7</v>
      </c>
      <c r="AV16" s="10">
        <v>-42</v>
      </c>
      <c r="AW16" s="10">
        <v>42.5</v>
      </c>
      <c r="AX16" s="10">
        <v>44.1</v>
      </c>
      <c r="AY16" s="40">
        <f t="shared" si="13"/>
        <v>327052.43783450336</v>
      </c>
      <c r="AZ16" s="23">
        <f t="shared" si="14"/>
        <v>0</v>
      </c>
      <c r="BA16" s="10" t="e">
        <f>#REF!*AI16*AH16*AJ16*AS16</f>
        <v>#REF!</v>
      </c>
      <c r="BB16" s="10" t="e">
        <f t="shared" si="15"/>
        <v>#REF!</v>
      </c>
      <c r="BC16" s="10" t="e">
        <f>(1-#REF!)*AH16*AI16*AJ16</f>
        <v>#REF!</v>
      </c>
      <c r="BD16" s="41" t="e">
        <f>MROUND(#REF!,0.1)/5</f>
        <v>#REF!</v>
      </c>
      <c r="BE16" s="38">
        <v>0</v>
      </c>
      <c r="BF16" s="42" t="e">
        <f t="shared" si="16"/>
        <v>#REF!</v>
      </c>
      <c r="BG16" s="43">
        <f t="shared" si="17"/>
        <v>2.4000000000000004</v>
      </c>
      <c r="BH16" s="43">
        <f t="shared" si="18"/>
        <v>1.6</v>
      </c>
      <c r="BI16" s="43" t="e">
        <f>CEILING((1-#REF!)*AJ16,0.2)</f>
        <v>#REF!</v>
      </c>
      <c r="BJ16" s="44" t="e">
        <f t="shared" si="19"/>
        <v>#REF!</v>
      </c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38">
        <v>56</v>
      </c>
      <c r="BV16" s="19">
        <v>79.379486</v>
      </c>
      <c r="BW16" s="19">
        <v>80.348335000000006</v>
      </c>
      <c r="BX16" s="19">
        <v>138.78729000000001</v>
      </c>
      <c r="BY16" s="19">
        <v>179.91426000000001</v>
      </c>
      <c r="BZ16" s="19">
        <v>181.98250999999999</v>
      </c>
      <c r="CA16" s="19">
        <v>174.05619999999999</v>
      </c>
      <c r="CB16" s="19">
        <v>164.45749000000001</v>
      </c>
      <c r="CC16" s="19">
        <v>166.18707000000001</v>
      </c>
      <c r="CD16" s="19">
        <v>170.77260000000001</v>
      </c>
      <c r="CE16" s="19">
        <v>405.68277</v>
      </c>
      <c r="CF16" s="19">
        <v>388.55542000000003</v>
      </c>
      <c r="CG16" s="19">
        <v>284.07895000000002</v>
      </c>
      <c r="CH16" s="19">
        <v>423.20938000000001</v>
      </c>
      <c r="CI16" s="19">
        <v>406.75524999999999</v>
      </c>
      <c r="CJ16" s="19">
        <v>270.14713</v>
      </c>
      <c r="CK16" s="19">
        <v>303.99493000000001</v>
      </c>
      <c r="CL16" s="19">
        <v>293.88024999999999</v>
      </c>
      <c r="CM16" s="19">
        <v>219.56343000000001</v>
      </c>
      <c r="CN16" s="19">
        <v>299.03476000000001</v>
      </c>
      <c r="CO16" s="19">
        <v>289.52258</v>
      </c>
      <c r="CP16" s="19">
        <v>229.04715999999999</v>
      </c>
      <c r="CQ16" s="19">
        <v>186.44099</v>
      </c>
      <c r="CR16" s="19">
        <v>174.97310999999999</v>
      </c>
      <c r="CS16" s="19">
        <v>171.15656999999999</v>
      </c>
      <c r="CT16" s="19">
        <v>161.21010999999999</v>
      </c>
      <c r="CU16" s="19">
        <v>157.92949999999999</v>
      </c>
      <c r="CV16" s="19">
        <v>166.57177999999999</v>
      </c>
    </row>
    <row r="17" spans="1:100" s="13" customFormat="1" x14ac:dyDescent="0.35">
      <c r="A17" s="10">
        <v>274</v>
      </c>
      <c r="B17" s="35">
        <v>40.200000000000003</v>
      </c>
      <c r="C17" s="36">
        <v>0.17922070000000001</v>
      </c>
      <c r="D17" s="35">
        <v>1</v>
      </c>
      <c r="E17" s="35">
        <v>6</v>
      </c>
      <c r="F17" s="35">
        <v>2</v>
      </c>
      <c r="G17" s="35">
        <v>1.6</v>
      </c>
      <c r="H17" s="37">
        <v>1.6</v>
      </c>
      <c r="I17" s="35">
        <v>357.20000000000005</v>
      </c>
      <c r="J17" s="35">
        <v>304.3</v>
      </c>
      <c r="K17" s="61">
        <v>11</v>
      </c>
      <c r="L17" s="61">
        <v>4</v>
      </c>
      <c r="M17" s="61">
        <v>16</v>
      </c>
      <c r="N17" s="61">
        <v>0.8</v>
      </c>
      <c r="O17" s="62">
        <v>9</v>
      </c>
      <c r="P17" s="10">
        <v>0.85779036756839799</v>
      </c>
      <c r="Q17" s="10">
        <f t="shared" si="0"/>
        <v>-11.8</v>
      </c>
      <c r="R17" s="10">
        <f t="shared" si="1"/>
        <v>14.3</v>
      </c>
      <c r="S17" s="10">
        <v>5</v>
      </c>
      <c r="T17" s="10">
        <f t="shared" si="2"/>
        <v>0.8</v>
      </c>
      <c r="U17" s="10">
        <f t="shared" si="3"/>
        <v>4</v>
      </c>
      <c r="V17" s="10">
        <f t="shared" si="4"/>
        <v>16</v>
      </c>
      <c r="W17" s="10">
        <f t="shared" si="5"/>
        <v>1.8</v>
      </c>
      <c r="X17" s="10">
        <f t="shared" si="6"/>
        <v>-11.4</v>
      </c>
      <c r="Y17" s="10">
        <f t="shared" si="20"/>
        <v>18.3</v>
      </c>
      <c r="Z17" s="10">
        <f t="shared" si="20"/>
        <v>21</v>
      </c>
      <c r="AA17" s="36">
        <f t="shared" si="7"/>
        <v>84</v>
      </c>
      <c r="AB17" s="10">
        <v>0.93630219999999997</v>
      </c>
      <c r="AC17" s="10">
        <v>6.0637749999999997</v>
      </c>
      <c r="AD17" s="10">
        <v>2.0410710000000001</v>
      </c>
      <c r="AE17" s="10">
        <v>1.6949939999999999</v>
      </c>
      <c r="AF17" s="39">
        <f t="shared" si="8"/>
        <v>11.5</v>
      </c>
      <c r="AG17" s="1">
        <f t="shared" si="9"/>
        <v>6.6</v>
      </c>
      <c r="AH17" s="35">
        <f t="shared" si="10"/>
        <v>1</v>
      </c>
      <c r="AI17" s="35">
        <f t="shared" si="10"/>
        <v>6</v>
      </c>
      <c r="AJ17" s="35">
        <f t="shared" si="10"/>
        <v>2</v>
      </c>
      <c r="AK17" s="35">
        <f t="shared" si="10"/>
        <v>1.6</v>
      </c>
      <c r="AL17" s="37">
        <f t="shared" si="11"/>
        <v>1.6</v>
      </c>
      <c r="AM17" s="10">
        <v>84.128029999999995</v>
      </c>
      <c r="AN17" s="10">
        <v>31.238019999999999</v>
      </c>
      <c r="AO17" s="37" t="e">
        <f>ROUNDUP(#REF!/10,2)</f>
        <v>#REF!</v>
      </c>
      <c r="AP17" s="37" t="e">
        <f t="shared" si="12"/>
        <v>#REF!</v>
      </c>
      <c r="AQ17" s="37" t="s">
        <v>35</v>
      </c>
      <c r="AR17" s="37"/>
      <c r="AS17" s="37"/>
      <c r="AT17" s="37"/>
      <c r="AU17" s="10">
        <v>96.7</v>
      </c>
      <c r="AV17" s="10">
        <v>-42</v>
      </c>
      <c r="AW17" s="10">
        <v>42.5</v>
      </c>
      <c r="AX17" s="10">
        <v>44.1</v>
      </c>
      <c r="AY17" s="40">
        <f t="shared" si="13"/>
        <v>319882.95781069261</v>
      </c>
      <c r="AZ17" s="23">
        <f t="shared" si="14"/>
        <v>0</v>
      </c>
      <c r="BA17" s="10" t="e">
        <f>#REF!*AI17*AH17*AJ17*AS17</f>
        <v>#REF!</v>
      </c>
      <c r="BB17" s="10" t="e">
        <f t="shared" si="15"/>
        <v>#REF!</v>
      </c>
      <c r="BC17" s="10" t="e">
        <f>(1-#REF!)*AH17*AI17*AJ17</f>
        <v>#REF!</v>
      </c>
      <c r="BD17" s="41" t="e">
        <f>MROUND(#REF!,0.1)/5</f>
        <v>#REF!</v>
      </c>
      <c r="BE17" s="38">
        <v>0</v>
      </c>
      <c r="BF17" s="42" t="e">
        <f t="shared" si="16"/>
        <v>#REF!</v>
      </c>
      <c r="BG17" s="43">
        <f t="shared" si="17"/>
        <v>2</v>
      </c>
      <c r="BH17" s="43">
        <f t="shared" si="18"/>
        <v>1.6</v>
      </c>
      <c r="BI17" s="43" t="e">
        <f>CEILING((1-#REF!)*AJ17,0.2)</f>
        <v>#REF!</v>
      </c>
      <c r="BJ17" s="44" t="e">
        <f t="shared" si="19"/>
        <v>#REF!</v>
      </c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38">
        <v>274</v>
      </c>
      <c r="BV17" s="19">
        <v>54.023743000000003</v>
      </c>
      <c r="BW17" s="19">
        <v>103.06073000000001</v>
      </c>
      <c r="BX17" s="19">
        <v>128.56388999999999</v>
      </c>
      <c r="BY17" s="19">
        <v>245.02654999999999</v>
      </c>
      <c r="BZ17" s="19">
        <v>216.74351999999999</v>
      </c>
      <c r="CA17" s="19">
        <v>155.04245</v>
      </c>
      <c r="CB17" s="19">
        <v>136.47287</v>
      </c>
      <c r="CC17" s="19">
        <v>155.18805</v>
      </c>
      <c r="CD17" s="19">
        <v>138.13417000000001</v>
      </c>
      <c r="CE17" s="19">
        <v>773.76831000000004</v>
      </c>
      <c r="CF17" s="19">
        <v>420.96265</v>
      </c>
      <c r="CG17" s="19">
        <v>176.09119000000001</v>
      </c>
      <c r="CH17" s="19">
        <v>899.05334000000005</v>
      </c>
      <c r="CI17" s="19">
        <v>493.05498999999998</v>
      </c>
      <c r="CJ17" s="19">
        <v>198.83327</v>
      </c>
      <c r="CK17" s="19">
        <v>550.04498000000001</v>
      </c>
      <c r="CL17" s="19">
        <v>331.15512000000001</v>
      </c>
      <c r="CM17" s="19">
        <v>150.81191999999999</v>
      </c>
      <c r="CN17" s="19">
        <v>361.20029</v>
      </c>
      <c r="CO17" s="19">
        <v>263.51636000000002</v>
      </c>
      <c r="CP17" s="19">
        <v>145.77731</v>
      </c>
      <c r="CQ17" s="19">
        <v>134.62397999999999</v>
      </c>
      <c r="CR17" s="19">
        <v>126.99491999999999</v>
      </c>
      <c r="CS17" s="19">
        <v>133.26477</v>
      </c>
      <c r="CT17" s="19">
        <v>145.98987</v>
      </c>
      <c r="CU17" s="19">
        <v>139.54207</v>
      </c>
      <c r="CV17" s="19">
        <v>120.60912</v>
      </c>
    </row>
    <row r="18" spans="1:100" s="13" customFormat="1" x14ac:dyDescent="0.35">
      <c r="A18" s="10">
        <v>158</v>
      </c>
      <c r="B18" s="35">
        <v>35.6</v>
      </c>
      <c r="C18" s="36">
        <v>0.50791600000000003</v>
      </c>
      <c r="D18" s="35">
        <v>2</v>
      </c>
      <c r="E18" s="35">
        <v>9.6000000000000014</v>
      </c>
      <c r="F18" s="35">
        <v>2.2000000000000002</v>
      </c>
      <c r="G18" s="35">
        <v>0.60000000000000009</v>
      </c>
      <c r="H18" s="37">
        <v>1.2000000000000002</v>
      </c>
      <c r="I18" s="35">
        <v>447.40000000000003</v>
      </c>
      <c r="J18" s="35">
        <v>366</v>
      </c>
      <c r="K18" s="61">
        <v>15</v>
      </c>
      <c r="L18" s="61">
        <v>17</v>
      </c>
      <c r="M18" s="61">
        <v>14</v>
      </c>
      <c r="N18" s="61">
        <v>1</v>
      </c>
      <c r="O18" s="62">
        <v>0</v>
      </c>
      <c r="P18" s="10">
        <v>0.96319659504126476</v>
      </c>
      <c r="Q18" s="10">
        <f t="shared" si="0"/>
        <v>-16</v>
      </c>
      <c r="R18" s="10">
        <f t="shared" si="1"/>
        <v>6</v>
      </c>
      <c r="S18" s="10">
        <v>5</v>
      </c>
      <c r="T18" s="10">
        <f t="shared" si="2"/>
        <v>1</v>
      </c>
      <c r="U18" s="10">
        <f t="shared" si="3"/>
        <v>17</v>
      </c>
      <c r="V18" s="10">
        <f t="shared" si="4"/>
        <v>14</v>
      </c>
      <c r="W18" s="10">
        <f t="shared" si="5"/>
        <v>0</v>
      </c>
      <c r="X18" s="10">
        <f t="shared" si="6"/>
        <v>-15.5</v>
      </c>
      <c r="Y18" s="10">
        <f t="shared" si="20"/>
        <v>23</v>
      </c>
      <c r="Z18" s="10">
        <f t="shared" si="20"/>
        <v>19</v>
      </c>
      <c r="AA18" s="36">
        <f t="shared" si="7"/>
        <v>174</v>
      </c>
      <c r="AB18" s="10">
        <v>1.9879910000000001</v>
      </c>
      <c r="AC18" s="10">
        <v>9.6042229999999993</v>
      </c>
      <c r="AD18" s="10">
        <v>2.126458</v>
      </c>
      <c r="AE18" s="10">
        <v>0.63137259999999995</v>
      </c>
      <c r="AF18" s="39">
        <f t="shared" si="8"/>
        <v>9.6999999999999993</v>
      </c>
      <c r="AG18" s="1">
        <f t="shared" si="9"/>
        <v>5.6</v>
      </c>
      <c r="AH18" s="35">
        <f t="shared" si="10"/>
        <v>2</v>
      </c>
      <c r="AI18" s="35">
        <f t="shared" si="10"/>
        <v>9.6000000000000014</v>
      </c>
      <c r="AJ18" s="35">
        <f t="shared" si="10"/>
        <v>2.2000000000000002</v>
      </c>
      <c r="AK18" s="35">
        <f t="shared" si="10"/>
        <v>0.60000000000000009</v>
      </c>
      <c r="AL18" s="37">
        <f t="shared" si="11"/>
        <v>1.2000000000000002</v>
      </c>
      <c r="AM18" s="10">
        <v>174.34370000000001</v>
      </c>
      <c r="AN18" s="10">
        <v>92.989109999999997</v>
      </c>
      <c r="AO18" s="37" t="e">
        <f>ROUNDUP(#REF!/10,2)</f>
        <v>#REF!</v>
      </c>
      <c r="AP18" s="37" t="e">
        <f t="shared" si="12"/>
        <v>#REF!</v>
      </c>
      <c r="AQ18" s="37" t="s">
        <v>34</v>
      </c>
      <c r="AR18" s="37">
        <v>6014.2</v>
      </c>
      <c r="AS18" s="37">
        <v>345.18</v>
      </c>
      <c r="AT18" s="37">
        <v>9.9499999999999993</v>
      </c>
      <c r="AU18" s="10">
        <v>96.7</v>
      </c>
      <c r="AV18" s="10">
        <v>-42</v>
      </c>
      <c r="AW18" s="10">
        <v>42.5</v>
      </c>
      <c r="AX18" s="10">
        <v>44.1</v>
      </c>
      <c r="AY18" s="40">
        <f t="shared" si="13"/>
        <v>106555.86736611645</v>
      </c>
      <c r="AZ18" s="23">
        <f t="shared" si="14"/>
        <v>0.99999979255023519</v>
      </c>
      <c r="BA18" s="10" t="e">
        <f>#REF!*AI18*AH18*AJ18*AS18</f>
        <v>#REF!</v>
      </c>
      <c r="BB18" s="10" t="e">
        <f t="shared" si="15"/>
        <v>#REF!</v>
      </c>
      <c r="BC18" s="10" t="e">
        <f>(1-#REF!)*AH18*AI18*AJ18</f>
        <v>#REF!</v>
      </c>
      <c r="BD18" s="41" t="e">
        <f>MROUND(#REF!,0.1)/5</f>
        <v>#REF!</v>
      </c>
      <c r="BE18" s="38">
        <v>15.8</v>
      </c>
      <c r="BF18" s="42" t="e">
        <f t="shared" si="16"/>
        <v>#REF!</v>
      </c>
      <c r="BG18" s="43">
        <f t="shared" si="17"/>
        <v>2.2000000000000002</v>
      </c>
      <c r="BH18" s="43">
        <f t="shared" si="18"/>
        <v>1.2000000000000002</v>
      </c>
      <c r="BI18" s="43" t="e">
        <f>CEILING((1-#REF!)*AJ18,0.2)</f>
        <v>#REF!</v>
      </c>
      <c r="BJ18" s="44" t="e">
        <f t="shared" si="19"/>
        <v>#REF!</v>
      </c>
      <c r="BK18" s="45">
        <v>0.82488748529072742</v>
      </c>
      <c r="BL18" s="10">
        <f>(BK18+AH18)*(BK18+AI18)*((1/3)*BK18+AJ18)</f>
        <v>72.885502640161207</v>
      </c>
      <c r="BM18" s="46">
        <f>MROUND((BK18+AH18),0.2)</f>
        <v>2.8000000000000003</v>
      </c>
      <c r="BN18" s="46">
        <f>MROUND((BK18+AI18),0.2)</f>
        <v>10.4</v>
      </c>
      <c r="BO18" s="46" t="e">
        <f>IF(MROUND(((1/3)*BK18+BG18),0.2)*BN18*BM18/BJ18&gt;1.05,MROUND(((1/3)*BK18+BG18),0.2)-0.2,MROUND(((1/3)*BK18+BG18),0.2))</f>
        <v>#REF!</v>
      </c>
      <c r="BP18" s="45" t="e">
        <f>BM18*BN18*BO18</f>
        <v>#REF!</v>
      </c>
      <c r="BQ18" s="10" t="e">
        <f>IF(BI18&lt;BO18,TRUE, FALSE)</f>
        <v>#REF!</v>
      </c>
      <c r="BR18" s="45" t="e">
        <f>IF(BC18&lt;BI18*BM18*BN18,TRUE, FALSE)</f>
        <v>#REF!</v>
      </c>
      <c r="BS18" s="10">
        <f>AA18</f>
        <v>174</v>
      </c>
      <c r="BT18" s="44" t="e">
        <f>BB18/BC18</f>
        <v>#REF!</v>
      </c>
      <c r="BU18" s="38">
        <v>158</v>
      </c>
      <c r="BV18" s="19">
        <v>93.979491999999993</v>
      </c>
      <c r="BW18" s="19">
        <v>101.47413</v>
      </c>
      <c r="BX18" s="19">
        <v>223.75029000000001</v>
      </c>
      <c r="BY18" s="19">
        <v>177.9913</v>
      </c>
      <c r="BZ18" s="19">
        <v>239.29866000000001</v>
      </c>
      <c r="CA18" s="19">
        <v>141.81825000000001</v>
      </c>
      <c r="CB18" s="19">
        <v>87.600341999999998</v>
      </c>
      <c r="CC18" s="19">
        <v>88.385261999999997</v>
      </c>
      <c r="CD18" s="19">
        <v>159.21433999999999</v>
      </c>
      <c r="CE18" s="19">
        <v>857.08478000000002</v>
      </c>
      <c r="CF18" s="19">
        <v>786.35186999999996</v>
      </c>
      <c r="CG18" s="19">
        <v>548.46624999999995</v>
      </c>
      <c r="CH18" s="19">
        <v>1015.0015</v>
      </c>
      <c r="CI18" s="19">
        <v>857.32677999999999</v>
      </c>
      <c r="CJ18" s="19">
        <v>459.79651000000001</v>
      </c>
      <c r="CK18" s="19">
        <v>392.48361</v>
      </c>
      <c r="CL18" s="19">
        <v>358.84949</v>
      </c>
      <c r="CM18" s="19">
        <v>253.74863999999999</v>
      </c>
      <c r="CN18" s="19">
        <v>355.92214999999999</v>
      </c>
      <c r="CO18" s="19">
        <v>365.29651000000001</v>
      </c>
      <c r="CP18" s="19">
        <v>354.68472000000003</v>
      </c>
      <c r="CQ18" s="19">
        <v>395.35149999999999</v>
      </c>
      <c r="CR18" s="19">
        <v>196.82155</v>
      </c>
      <c r="CS18" s="19">
        <v>195.74495999999999</v>
      </c>
      <c r="CT18" s="19">
        <v>179.32576</v>
      </c>
      <c r="CU18" s="19">
        <v>176.14877000000001</v>
      </c>
      <c r="CV18" s="19">
        <v>180.53228999999999</v>
      </c>
    </row>
    <row r="19" spans="1:100" s="14" customFormat="1" x14ac:dyDescent="0.35">
      <c r="A19" s="10">
        <v>339</v>
      </c>
      <c r="B19" s="35">
        <v>26.200000000000003</v>
      </c>
      <c r="C19" s="36">
        <v>0.30702239999999997</v>
      </c>
      <c r="D19" s="35">
        <v>3</v>
      </c>
      <c r="E19" s="35">
        <v>6.6000000000000005</v>
      </c>
      <c r="F19" s="35">
        <v>2.8000000000000003</v>
      </c>
      <c r="G19" s="35">
        <v>0.2</v>
      </c>
      <c r="H19" s="37">
        <v>2</v>
      </c>
      <c r="I19" s="35">
        <v>440.3</v>
      </c>
      <c r="J19" s="35">
        <v>329.70000000000005</v>
      </c>
      <c r="K19" s="61">
        <v>5</v>
      </c>
      <c r="L19" s="61">
        <v>14</v>
      </c>
      <c r="M19" s="61">
        <v>5</v>
      </c>
      <c r="N19" s="61">
        <v>2.6</v>
      </c>
      <c r="O19" s="62">
        <v>13</v>
      </c>
      <c r="P19" s="10">
        <v>2.6951251680216739</v>
      </c>
      <c r="Q19" s="10">
        <f t="shared" si="0"/>
        <v>-7.6</v>
      </c>
      <c r="R19" s="10">
        <f t="shared" si="1"/>
        <v>8.6999999999999993</v>
      </c>
      <c r="S19" s="10">
        <v>5</v>
      </c>
      <c r="T19" s="10">
        <f t="shared" si="2"/>
        <v>2.6</v>
      </c>
      <c r="U19" s="10">
        <f t="shared" si="3"/>
        <v>14</v>
      </c>
      <c r="V19" s="10">
        <f t="shared" si="4"/>
        <v>5</v>
      </c>
      <c r="W19" s="10">
        <f t="shared" si="5"/>
        <v>1.2000000000000002</v>
      </c>
      <c r="X19" s="10">
        <f t="shared" si="6"/>
        <v>-6.3</v>
      </c>
      <c r="Y19" s="10">
        <f t="shared" si="20"/>
        <v>22.7</v>
      </c>
      <c r="Z19" s="10">
        <f t="shared" si="20"/>
        <v>10</v>
      </c>
      <c r="AA19" s="36">
        <f t="shared" si="7"/>
        <v>167</v>
      </c>
      <c r="AB19" s="10">
        <v>2.9107799999999999</v>
      </c>
      <c r="AC19" s="10">
        <v>6.6131849999999996</v>
      </c>
      <c r="AD19" s="10">
        <v>2.8652419999999998</v>
      </c>
      <c r="AE19" s="10">
        <v>0.267399</v>
      </c>
      <c r="AF19" s="39">
        <f t="shared" si="8"/>
        <v>11.2</v>
      </c>
      <c r="AG19" s="1">
        <f t="shared" si="9"/>
        <v>5.2</v>
      </c>
      <c r="AH19" s="35">
        <f t="shared" si="10"/>
        <v>3</v>
      </c>
      <c r="AI19" s="35">
        <f t="shared" si="10"/>
        <v>6.6000000000000005</v>
      </c>
      <c r="AJ19" s="35">
        <f t="shared" si="10"/>
        <v>2.8000000000000003</v>
      </c>
      <c r="AK19" s="35">
        <f t="shared" si="10"/>
        <v>0.2</v>
      </c>
      <c r="AL19" s="37">
        <f t="shared" si="11"/>
        <v>2</v>
      </c>
      <c r="AM19" s="10">
        <v>167.2705</v>
      </c>
      <c r="AN19" s="10">
        <v>56.632620000000003</v>
      </c>
      <c r="AO19" s="37" t="e">
        <f>ROUNDUP(#REF!/10,2)</f>
        <v>#REF!</v>
      </c>
      <c r="AP19" s="37" t="e">
        <f t="shared" si="12"/>
        <v>#REF!</v>
      </c>
      <c r="AQ19" s="37" t="s">
        <v>35</v>
      </c>
      <c r="AR19" s="37"/>
      <c r="AS19" s="37"/>
      <c r="AT19" s="37"/>
      <c r="AU19" s="10">
        <v>96.7</v>
      </c>
      <c r="AV19" s="10">
        <v>-42</v>
      </c>
      <c r="AW19" s="10">
        <v>42.5</v>
      </c>
      <c r="AX19" s="10">
        <v>44.1</v>
      </c>
      <c r="AY19" s="40">
        <f t="shared" si="13"/>
        <v>265055.11858762224</v>
      </c>
      <c r="AZ19" s="23">
        <f t="shared" si="14"/>
        <v>0</v>
      </c>
      <c r="BA19" s="10" t="e">
        <f>#REF!*AI19*AH19*AJ19*AS19</f>
        <v>#REF!</v>
      </c>
      <c r="BB19" s="10" t="e">
        <f t="shared" si="15"/>
        <v>#REF!</v>
      </c>
      <c r="BC19" s="10" t="e">
        <f>(1-#REF!)*AH19*AI19*AJ19</f>
        <v>#REF!</v>
      </c>
      <c r="BD19" s="41" t="e">
        <f>MROUND(#REF!,0.1)/5</f>
        <v>#REF!</v>
      </c>
      <c r="BE19" s="38">
        <v>0</v>
      </c>
      <c r="BF19" s="42" t="e">
        <f t="shared" si="16"/>
        <v>#REF!</v>
      </c>
      <c r="BG19" s="43">
        <f t="shared" si="17"/>
        <v>2.8000000000000003</v>
      </c>
      <c r="BH19" s="43">
        <f t="shared" si="18"/>
        <v>2</v>
      </c>
      <c r="BI19" s="43" t="e">
        <f>CEILING((1-#REF!)*AJ19,0.2)</f>
        <v>#REF!</v>
      </c>
      <c r="BJ19" s="44" t="e">
        <f t="shared" si="19"/>
        <v>#REF!</v>
      </c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38">
        <v>339</v>
      </c>
      <c r="BV19" s="19">
        <v>74.738808000000006</v>
      </c>
      <c r="BW19" s="19">
        <v>85.153792999999993</v>
      </c>
      <c r="BX19" s="19">
        <v>268.81540000000001</v>
      </c>
      <c r="BY19" s="19">
        <v>358.48678999999998</v>
      </c>
      <c r="BZ19" s="19">
        <v>316.76159999999999</v>
      </c>
      <c r="CA19" s="19">
        <v>84.629302999999993</v>
      </c>
      <c r="CB19" s="19">
        <v>109.94694</v>
      </c>
      <c r="CC19" s="19">
        <v>122.05096</v>
      </c>
      <c r="CD19" s="19">
        <v>179.23776000000001</v>
      </c>
      <c r="CE19" s="19">
        <v>1160.9197999999999</v>
      </c>
      <c r="CF19" s="19">
        <v>1027.5882999999999</v>
      </c>
      <c r="CG19" s="19">
        <v>684.92107999999996</v>
      </c>
      <c r="CH19" s="19">
        <v>3598.2183</v>
      </c>
      <c r="CI19" s="19">
        <v>2719.8993999999998</v>
      </c>
      <c r="CJ19" s="19">
        <v>1283.7771</v>
      </c>
      <c r="CK19" s="19">
        <v>679.28638000000001</v>
      </c>
      <c r="CL19" s="19">
        <v>641.34533999999996</v>
      </c>
      <c r="CM19" s="19">
        <v>421.6694</v>
      </c>
      <c r="CN19" s="19">
        <v>605.12041999999997</v>
      </c>
      <c r="CO19" s="19">
        <v>655.44177000000002</v>
      </c>
      <c r="CP19" s="19">
        <v>661.21222</v>
      </c>
      <c r="CQ19" s="19">
        <v>472.22665000000001</v>
      </c>
      <c r="CR19" s="19">
        <v>251.03572</v>
      </c>
      <c r="CS19" s="19">
        <v>279.10503999999997</v>
      </c>
      <c r="CT19" s="19">
        <v>188.35980000000001</v>
      </c>
      <c r="CU19" s="19">
        <v>195.21306000000001</v>
      </c>
      <c r="CV19" s="19">
        <v>256.23910999999998</v>
      </c>
    </row>
    <row r="20" spans="1:100" s="14" customFormat="1" x14ac:dyDescent="0.35">
      <c r="A20" s="10">
        <v>406</v>
      </c>
      <c r="B20" s="35">
        <v>38.4</v>
      </c>
      <c r="C20" s="36">
        <v>0.28754089999999999</v>
      </c>
      <c r="D20" s="35">
        <v>0.60000000000000009</v>
      </c>
      <c r="E20" s="35">
        <v>8.2000000000000011</v>
      </c>
      <c r="F20" s="35">
        <v>2.8000000000000003</v>
      </c>
      <c r="G20" s="35">
        <v>0.8</v>
      </c>
      <c r="H20" s="37">
        <v>2</v>
      </c>
      <c r="I20" s="35">
        <v>318.20000000000005</v>
      </c>
      <c r="J20" s="35">
        <v>341.90000000000003</v>
      </c>
      <c r="K20" s="61">
        <v>6</v>
      </c>
      <c r="L20" s="61">
        <v>4</v>
      </c>
      <c r="M20" s="61">
        <v>15</v>
      </c>
      <c r="N20" s="61">
        <v>2.4000000000000004</v>
      </c>
      <c r="O20" s="62">
        <v>11</v>
      </c>
      <c r="P20" s="10">
        <v>2.4569384089901081</v>
      </c>
      <c r="Q20" s="10">
        <f t="shared" si="0"/>
        <v>-8.4</v>
      </c>
      <c r="R20" s="10">
        <f t="shared" si="1"/>
        <v>13.7</v>
      </c>
      <c r="S20" s="10">
        <v>5</v>
      </c>
      <c r="T20" s="10">
        <f t="shared" si="2"/>
        <v>2.4000000000000004</v>
      </c>
      <c r="U20" s="10">
        <f t="shared" si="3"/>
        <v>4</v>
      </c>
      <c r="V20" s="10">
        <f t="shared" si="4"/>
        <v>15</v>
      </c>
      <c r="W20" s="10">
        <f t="shared" si="5"/>
        <v>1.2000000000000002</v>
      </c>
      <c r="X20" s="10">
        <f t="shared" si="6"/>
        <v>-7.2</v>
      </c>
      <c r="Y20" s="10">
        <f t="shared" si="20"/>
        <v>17.7</v>
      </c>
      <c r="Z20" s="10">
        <f t="shared" si="20"/>
        <v>20</v>
      </c>
      <c r="AA20" s="36">
        <f t="shared" si="7"/>
        <v>45</v>
      </c>
      <c r="AB20" s="10">
        <v>0.57225610000000005</v>
      </c>
      <c r="AC20" s="10">
        <v>8.2643400000000007</v>
      </c>
      <c r="AD20" s="10">
        <v>2.7846730000000002</v>
      </c>
      <c r="AE20" s="10">
        <v>0.74034880000000003</v>
      </c>
      <c r="AF20" s="39">
        <f t="shared" si="8"/>
        <v>10.399999999999999</v>
      </c>
      <c r="AG20" s="1">
        <f t="shared" si="9"/>
        <v>5.8</v>
      </c>
      <c r="AH20" s="35">
        <f t="shared" si="10"/>
        <v>0.60000000000000009</v>
      </c>
      <c r="AI20" s="35">
        <f t="shared" si="10"/>
        <v>8.2000000000000011</v>
      </c>
      <c r="AJ20" s="35">
        <f t="shared" si="10"/>
        <v>2.8000000000000003</v>
      </c>
      <c r="AK20" s="35">
        <f t="shared" si="10"/>
        <v>0.8</v>
      </c>
      <c r="AL20" s="37">
        <f t="shared" si="11"/>
        <v>2</v>
      </c>
      <c r="AM20" s="10">
        <v>45.187719999999999</v>
      </c>
      <c r="AN20" s="10">
        <v>68.853589999999997</v>
      </c>
      <c r="AO20" s="37" t="e">
        <f>ROUNDUP(#REF!/10,2)</f>
        <v>#REF!</v>
      </c>
      <c r="AP20" s="37" t="e">
        <f t="shared" si="12"/>
        <v>#REF!</v>
      </c>
      <c r="AQ20" s="37" t="s">
        <v>35</v>
      </c>
      <c r="AR20" s="37"/>
      <c r="AS20" s="37"/>
      <c r="AT20" s="37"/>
      <c r="AU20" s="10">
        <v>96.7</v>
      </c>
      <c r="AV20" s="10">
        <v>-42</v>
      </c>
      <c r="AW20" s="10">
        <v>42.5</v>
      </c>
      <c r="AX20" s="10">
        <v>44.1</v>
      </c>
      <c r="AY20" s="40">
        <f t="shared" si="13"/>
        <v>230575.87864063241</v>
      </c>
      <c r="AZ20" s="23">
        <f t="shared" si="14"/>
        <v>0</v>
      </c>
      <c r="BA20" s="10" t="e">
        <f>#REF!*AI20*AH20*AJ20*AS20</f>
        <v>#REF!</v>
      </c>
      <c r="BB20" s="10" t="e">
        <f t="shared" si="15"/>
        <v>#REF!</v>
      </c>
      <c r="BC20" s="10" t="e">
        <f>(1-#REF!)*AH20*AI20*AJ20</f>
        <v>#REF!</v>
      </c>
      <c r="BD20" s="41" t="e">
        <f>MROUND(#REF!,0.1)/5</f>
        <v>#REF!</v>
      </c>
      <c r="BE20" s="38">
        <v>0</v>
      </c>
      <c r="BF20" s="42" t="e">
        <f t="shared" si="16"/>
        <v>#REF!</v>
      </c>
      <c r="BG20" s="43">
        <f t="shared" si="17"/>
        <v>2.8000000000000003</v>
      </c>
      <c r="BH20" s="43">
        <f t="shared" si="18"/>
        <v>2</v>
      </c>
      <c r="BI20" s="43" t="e">
        <f>CEILING((1-#REF!)*AJ20,0.2)</f>
        <v>#REF!</v>
      </c>
      <c r="BJ20" s="44" t="e">
        <f t="shared" si="19"/>
        <v>#REF!</v>
      </c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38">
        <v>406</v>
      </c>
      <c r="BV20" s="19">
        <v>41.321010999999999</v>
      </c>
      <c r="BW20" s="19">
        <v>121.47445999999999</v>
      </c>
      <c r="BX20" s="19">
        <v>138.80363</v>
      </c>
      <c r="BY20" s="19">
        <v>271.25089000000003</v>
      </c>
      <c r="BZ20" s="19">
        <v>246.42989</v>
      </c>
      <c r="CA20" s="19">
        <v>155.49429000000001</v>
      </c>
      <c r="CB20" s="19">
        <v>95.075432000000006</v>
      </c>
      <c r="CC20" s="19">
        <v>161.04320999999999</v>
      </c>
      <c r="CD20" s="19">
        <v>139.01889</v>
      </c>
      <c r="CE20" s="19">
        <v>1541.2140999999999</v>
      </c>
      <c r="CF20" s="19">
        <v>436.34170999999998</v>
      </c>
      <c r="CG20" s="19">
        <v>167.39731</v>
      </c>
      <c r="CH20" s="19">
        <v>1819.1868999999999</v>
      </c>
      <c r="CI20" s="19">
        <v>452.23050000000001</v>
      </c>
      <c r="CJ20" s="19">
        <v>133.86008000000001</v>
      </c>
      <c r="CK20" s="19">
        <v>1015.5053</v>
      </c>
      <c r="CL20" s="19">
        <v>294.71920999999998</v>
      </c>
      <c r="CM20" s="19">
        <v>112.55167</v>
      </c>
      <c r="CN20" s="19">
        <v>606.23657000000003</v>
      </c>
      <c r="CO20" s="19">
        <v>404.95681999999999</v>
      </c>
      <c r="CP20" s="19">
        <v>157.08856</v>
      </c>
      <c r="CQ20" s="19">
        <v>146.15871000000001</v>
      </c>
      <c r="CR20" s="19">
        <v>151.47745</v>
      </c>
      <c r="CS20" s="19">
        <v>141.81464</v>
      </c>
      <c r="CT20" s="19">
        <v>252.85175000000001</v>
      </c>
      <c r="CU20" s="19">
        <v>171.92558</v>
      </c>
      <c r="CV20" s="19">
        <v>125.27636</v>
      </c>
    </row>
    <row r="21" spans="1:100" s="13" customFormat="1" x14ac:dyDescent="0.35">
      <c r="A21" s="10">
        <v>52</v>
      </c>
      <c r="B21" s="35">
        <v>34.200000000000003</v>
      </c>
      <c r="C21" s="36">
        <v>0.27747739999999999</v>
      </c>
      <c r="D21" s="35">
        <v>1.2000000000000002</v>
      </c>
      <c r="E21" s="35">
        <v>7</v>
      </c>
      <c r="F21" s="35">
        <v>1.8</v>
      </c>
      <c r="G21" s="35">
        <v>0.8</v>
      </c>
      <c r="H21" s="37">
        <v>1.4000000000000001</v>
      </c>
      <c r="I21" s="35">
        <v>348.70000000000005</v>
      </c>
      <c r="J21" s="35">
        <v>365.3</v>
      </c>
      <c r="K21" s="61">
        <v>9</v>
      </c>
      <c r="L21" s="61">
        <v>16</v>
      </c>
      <c r="M21" s="61">
        <v>3</v>
      </c>
      <c r="N21" s="61">
        <v>2.8000000000000003</v>
      </c>
      <c r="O21" s="62">
        <v>29</v>
      </c>
      <c r="P21" s="10">
        <v>2.848786511213349</v>
      </c>
      <c r="Q21" s="10">
        <f t="shared" si="0"/>
        <v>-11.8</v>
      </c>
      <c r="R21" s="10">
        <f t="shared" si="1"/>
        <v>11.5</v>
      </c>
      <c r="S21" s="10">
        <v>5</v>
      </c>
      <c r="T21" s="10">
        <f t="shared" si="2"/>
        <v>2.8000000000000003</v>
      </c>
      <c r="U21" s="10">
        <f t="shared" si="3"/>
        <v>16</v>
      </c>
      <c r="V21" s="10">
        <f t="shared" si="4"/>
        <v>3</v>
      </c>
      <c r="W21" s="10">
        <f t="shared" si="5"/>
        <v>5</v>
      </c>
      <c r="X21" s="10">
        <f t="shared" si="6"/>
        <v>-10.4</v>
      </c>
      <c r="Y21" s="10">
        <f t="shared" si="20"/>
        <v>27.5</v>
      </c>
      <c r="Z21" s="10">
        <f t="shared" si="20"/>
        <v>8</v>
      </c>
      <c r="AA21" s="36">
        <f t="shared" si="7"/>
        <v>76</v>
      </c>
      <c r="AB21" s="10">
        <v>1.215967</v>
      </c>
      <c r="AC21" s="10">
        <v>6.9802999999999997</v>
      </c>
      <c r="AD21" s="10">
        <v>1.740775</v>
      </c>
      <c r="AE21" s="10">
        <v>0.70775829999999995</v>
      </c>
      <c r="AF21" s="39">
        <f t="shared" si="8"/>
        <v>11</v>
      </c>
      <c r="AG21" s="1">
        <f t="shared" si="9"/>
        <v>5.8</v>
      </c>
      <c r="AH21" s="35">
        <f t="shared" si="10"/>
        <v>1.2000000000000002</v>
      </c>
      <c r="AI21" s="35">
        <f t="shared" si="10"/>
        <v>7</v>
      </c>
      <c r="AJ21" s="35">
        <f t="shared" si="10"/>
        <v>1.8</v>
      </c>
      <c r="AK21" s="35">
        <f t="shared" si="10"/>
        <v>0.8</v>
      </c>
      <c r="AL21" s="37">
        <f t="shared" si="11"/>
        <v>1.4000000000000001</v>
      </c>
      <c r="AM21" s="10">
        <v>75.684529999999995</v>
      </c>
      <c r="AN21" s="10">
        <v>92.285340000000005</v>
      </c>
      <c r="AO21" s="37" t="e">
        <f>ROUNDUP(#REF!/10,2)</f>
        <v>#REF!</v>
      </c>
      <c r="AP21" s="37" t="e">
        <f t="shared" si="12"/>
        <v>#REF!</v>
      </c>
      <c r="AQ21" s="37" t="s">
        <v>34</v>
      </c>
      <c r="AR21" s="37">
        <v>5369.9</v>
      </c>
      <c r="AS21" s="37">
        <v>355.06</v>
      </c>
      <c r="AT21" s="37">
        <v>12.89</v>
      </c>
      <c r="AU21" s="10">
        <v>96.7</v>
      </c>
      <c r="AV21" s="10">
        <v>-42</v>
      </c>
      <c r="AW21" s="10">
        <v>42.5</v>
      </c>
      <c r="AX21" s="10">
        <v>44.1</v>
      </c>
      <c r="AY21" s="40">
        <f t="shared" si="13"/>
        <v>113884.05299032266</v>
      </c>
      <c r="AZ21" s="23">
        <f t="shared" si="14"/>
        <v>0.99999648799561847</v>
      </c>
      <c r="BA21" s="10" t="e">
        <f>#REF!*AI21*AH21*AJ21*AS21</f>
        <v>#REF!</v>
      </c>
      <c r="BB21" s="10" t="e">
        <f t="shared" si="15"/>
        <v>#REF!</v>
      </c>
      <c r="BC21" s="10" t="e">
        <f>(1-#REF!)*AH21*AI21*AJ21</f>
        <v>#REF!</v>
      </c>
      <c r="BD21" s="41" t="e">
        <f>MROUND(#REF!,0.1)/5</f>
        <v>#REF!</v>
      </c>
      <c r="BE21" s="38">
        <v>9.1</v>
      </c>
      <c r="BF21" s="42" t="e">
        <f t="shared" si="16"/>
        <v>#REF!</v>
      </c>
      <c r="BG21" s="43">
        <f t="shared" si="17"/>
        <v>1.8</v>
      </c>
      <c r="BH21" s="43">
        <f t="shared" si="18"/>
        <v>1.4000000000000001</v>
      </c>
      <c r="BI21" s="43" t="e">
        <f>CEILING((1-#REF!)*AJ21,0.2)</f>
        <v>#REF!</v>
      </c>
      <c r="BJ21" s="44" t="e">
        <f t="shared" si="19"/>
        <v>#REF!</v>
      </c>
      <c r="BK21" s="45">
        <v>0.21018395820928351</v>
      </c>
      <c r="BL21" s="10">
        <f>(BK21+AH21)*(BK21+AI21)*((1/3)*BK21+AJ21)</f>
        <v>19.014195835661955</v>
      </c>
      <c r="BM21" s="46">
        <f>MROUND((BK21+AH21),0.2)</f>
        <v>1.4000000000000001</v>
      </c>
      <c r="BN21" s="46">
        <f>MROUND((BK21+AI21),0.2)</f>
        <v>7.2</v>
      </c>
      <c r="BO21" s="46" t="e">
        <f>IF(MROUND(((1/3)*BK21+BG21),0.2)*BN21*BM21/BJ21&gt;1.05,MROUND(((1/3)*BK21+BG21),0.2)-0.2,MROUND(((1/3)*BK21+BG21),0.2))</f>
        <v>#REF!</v>
      </c>
      <c r="BP21" s="45" t="e">
        <f>BM21*BN21*BO21</f>
        <v>#REF!</v>
      </c>
      <c r="BQ21" s="10" t="e">
        <f>IF(BI21&lt;BO21,TRUE, FALSE)</f>
        <v>#REF!</v>
      </c>
      <c r="BR21" s="45" t="e">
        <f>IF(BC21&lt;BI21*BM21*BN21,TRUE, FALSE)</f>
        <v>#REF!</v>
      </c>
      <c r="BS21" s="10">
        <f>AA21</f>
        <v>76</v>
      </c>
      <c r="BT21" s="44" t="e">
        <f>BB21/BC21</f>
        <v>#REF!</v>
      </c>
      <c r="BU21" s="38">
        <v>52</v>
      </c>
      <c r="BV21" s="19">
        <v>68.448952000000006</v>
      </c>
      <c r="BW21" s="19">
        <v>106.99875</v>
      </c>
      <c r="BX21" s="19">
        <v>178.47963999999999</v>
      </c>
      <c r="BY21" s="19">
        <v>237.85114999999999</v>
      </c>
      <c r="BZ21" s="19">
        <v>215.05411000000001</v>
      </c>
      <c r="CA21" s="19">
        <v>97.423370000000006</v>
      </c>
      <c r="CB21" s="19">
        <v>126.72033999999999</v>
      </c>
      <c r="CC21" s="19">
        <v>123.06807999999999</v>
      </c>
      <c r="CD21" s="19">
        <v>103.93603</v>
      </c>
      <c r="CE21" s="19">
        <v>1053.0808</v>
      </c>
      <c r="CF21" s="19">
        <v>994.33875</v>
      </c>
      <c r="CG21" s="19">
        <v>768.55993999999998</v>
      </c>
      <c r="CH21" s="19">
        <v>776.17163000000005</v>
      </c>
      <c r="CI21" s="19">
        <v>721.37305000000003</v>
      </c>
      <c r="CJ21" s="19">
        <v>506.84649999999999</v>
      </c>
      <c r="CK21" s="19">
        <v>205.96007</v>
      </c>
      <c r="CL21" s="19">
        <v>188.43208000000001</v>
      </c>
      <c r="CM21" s="19">
        <v>168.76239000000001</v>
      </c>
      <c r="CN21" s="19">
        <v>599.52459999999996</v>
      </c>
      <c r="CO21" s="19">
        <v>585.15557999999999</v>
      </c>
      <c r="CP21" s="19">
        <v>528.80553999999995</v>
      </c>
      <c r="CQ21" s="19">
        <v>431.63278000000003</v>
      </c>
      <c r="CR21" s="19">
        <v>244.96599000000001</v>
      </c>
      <c r="CS21" s="19">
        <v>130.57465999999999</v>
      </c>
      <c r="CT21" s="19">
        <v>96.594734000000003</v>
      </c>
      <c r="CU21" s="19">
        <v>104.30306</v>
      </c>
      <c r="CV21" s="19">
        <v>116.66274</v>
      </c>
    </row>
    <row r="22" spans="1:100" s="14" customFormat="1" x14ac:dyDescent="0.35">
      <c r="A22" s="10">
        <v>488</v>
      </c>
      <c r="B22" s="35">
        <v>38.300000000000004</v>
      </c>
      <c r="C22" s="36">
        <v>0.13031119999999999</v>
      </c>
      <c r="D22" s="35">
        <v>0.60000000000000009</v>
      </c>
      <c r="E22" s="35">
        <v>6.4</v>
      </c>
      <c r="F22" s="35">
        <v>2.4000000000000004</v>
      </c>
      <c r="G22" s="35">
        <v>0.2</v>
      </c>
      <c r="H22" s="37">
        <v>2</v>
      </c>
      <c r="I22" s="35">
        <v>413.20000000000005</v>
      </c>
      <c r="J22" s="35">
        <v>344.70000000000005</v>
      </c>
      <c r="K22" s="61">
        <v>19</v>
      </c>
      <c r="L22" s="61">
        <v>6</v>
      </c>
      <c r="M22" s="61">
        <v>10</v>
      </c>
      <c r="N22" s="61">
        <v>1</v>
      </c>
      <c r="O22" s="62">
        <v>17</v>
      </c>
      <c r="P22" s="10">
        <v>1.093078126250028</v>
      </c>
      <c r="Q22" s="10">
        <f t="shared" si="0"/>
        <v>-20</v>
      </c>
      <c r="R22" s="10">
        <f t="shared" si="1"/>
        <v>17.3</v>
      </c>
      <c r="S22" s="10">
        <v>5</v>
      </c>
      <c r="T22" s="10">
        <f t="shared" si="2"/>
        <v>1</v>
      </c>
      <c r="U22" s="10">
        <f t="shared" si="3"/>
        <v>6</v>
      </c>
      <c r="V22" s="10">
        <f t="shared" si="4"/>
        <v>10</v>
      </c>
      <c r="W22" s="10">
        <f t="shared" si="5"/>
        <v>5.8000000000000007</v>
      </c>
      <c r="X22" s="10">
        <f t="shared" si="6"/>
        <v>-19.5</v>
      </c>
      <c r="Y22" s="10">
        <f t="shared" si="20"/>
        <v>23.3</v>
      </c>
      <c r="Z22" s="10">
        <f t="shared" si="20"/>
        <v>15</v>
      </c>
      <c r="AA22" s="36">
        <f t="shared" si="7"/>
        <v>140</v>
      </c>
      <c r="AB22" s="10">
        <v>0.69832269999999996</v>
      </c>
      <c r="AC22" s="10">
        <v>6.450221</v>
      </c>
      <c r="AD22" s="10">
        <v>2.4014039999999999</v>
      </c>
      <c r="AE22" s="10">
        <v>0.25390780000000002</v>
      </c>
      <c r="AF22" s="39">
        <f t="shared" si="8"/>
        <v>11.3</v>
      </c>
      <c r="AG22" s="1">
        <f t="shared" si="9"/>
        <v>5.2</v>
      </c>
      <c r="AH22" s="35">
        <f t="shared" si="10"/>
        <v>0.60000000000000009</v>
      </c>
      <c r="AI22" s="35">
        <f t="shared" si="10"/>
        <v>6.4</v>
      </c>
      <c r="AJ22" s="35">
        <f t="shared" si="10"/>
        <v>2.4000000000000004</v>
      </c>
      <c r="AK22" s="35">
        <f t="shared" si="10"/>
        <v>0.2</v>
      </c>
      <c r="AL22" s="37">
        <f t="shared" si="11"/>
        <v>2</v>
      </c>
      <c r="AM22" s="10">
        <v>140.14169999999999</v>
      </c>
      <c r="AN22" s="10">
        <v>71.625799999999998</v>
      </c>
      <c r="AO22" s="37" t="e">
        <f>ROUNDUP(#REF!/10,2)</f>
        <v>#REF!</v>
      </c>
      <c r="AP22" s="37" t="e">
        <f t="shared" si="12"/>
        <v>#REF!</v>
      </c>
      <c r="AQ22" s="37" t="s">
        <v>35</v>
      </c>
      <c r="AR22" s="37"/>
      <c r="AS22" s="37"/>
      <c r="AT22" s="37"/>
      <c r="AU22" s="10">
        <v>96.7</v>
      </c>
      <c r="AV22" s="10">
        <v>-42</v>
      </c>
      <c r="AW22" s="10">
        <v>42.5</v>
      </c>
      <c r="AX22" s="10">
        <v>44.1</v>
      </c>
      <c r="AY22" s="40">
        <f t="shared" si="13"/>
        <v>221498.7284218008</v>
      </c>
      <c r="AZ22" s="23">
        <f t="shared" si="14"/>
        <v>0</v>
      </c>
      <c r="BA22" s="10" t="e">
        <f>#REF!*AI22*AH22*AJ22*AS22</f>
        <v>#REF!</v>
      </c>
      <c r="BB22" s="10" t="e">
        <f t="shared" si="15"/>
        <v>#REF!</v>
      </c>
      <c r="BC22" s="10" t="e">
        <f>(1-#REF!)*AH22*AI22*AJ22</f>
        <v>#REF!</v>
      </c>
      <c r="BD22" s="41" t="e">
        <f>MROUND(#REF!,0.1)/5</f>
        <v>#REF!</v>
      </c>
      <c r="BE22" s="38">
        <v>0</v>
      </c>
      <c r="BF22" s="42" t="e">
        <f t="shared" si="16"/>
        <v>#REF!</v>
      </c>
      <c r="BG22" s="43">
        <f t="shared" si="17"/>
        <v>2.4000000000000004</v>
      </c>
      <c r="BH22" s="43">
        <f t="shared" si="18"/>
        <v>2</v>
      </c>
      <c r="BI22" s="43" t="e">
        <f>CEILING((1-#REF!)*AJ22,0.2)</f>
        <v>#REF!</v>
      </c>
      <c r="BJ22" s="44" t="e">
        <f t="shared" si="19"/>
        <v>#REF!</v>
      </c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38">
        <v>488</v>
      </c>
      <c r="BV22" s="19">
        <v>56.623061999999997</v>
      </c>
      <c r="BW22" s="19">
        <v>56.682259000000002</v>
      </c>
      <c r="BX22" s="19">
        <v>76.254799000000006</v>
      </c>
      <c r="BY22" s="19">
        <v>85.439071999999996</v>
      </c>
      <c r="BZ22" s="19">
        <v>90.394645999999995</v>
      </c>
      <c r="CA22" s="19">
        <v>74.995887999999994</v>
      </c>
      <c r="CB22" s="19">
        <v>57.586390999999999</v>
      </c>
      <c r="CC22" s="19">
        <v>58.164256999999999</v>
      </c>
      <c r="CD22" s="19">
        <v>74.500771</v>
      </c>
      <c r="CE22" s="19">
        <v>196.33473000000001</v>
      </c>
      <c r="CF22" s="19">
        <v>182.30399</v>
      </c>
      <c r="CG22" s="19">
        <v>132.7953</v>
      </c>
      <c r="CH22" s="19">
        <v>251.96476999999999</v>
      </c>
      <c r="CI22" s="19">
        <v>234.57804999999999</v>
      </c>
      <c r="CJ22" s="19">
        <v>151.33186000000001</v>
      </c>
      <c r="CK22" s="19">
        <v>169.43700999999999</v>
      </c>
      <c r="CL22" s="19">
        <v>160.19005000000001</v>
      </c>
      <c r="CM22" s="19">
        <v>118.06833</v>
      </c>
      <c r="CN22" s="19">
        <v>127.79376999999999</v>
      </c>
      <c r="CO22" s="19">
        <v>120.84457999999999</v>
      </c>
      <c r="CP22" s="19">
        <v>101.71576</v>
      </c>
      <c r="CQ22" s="19">
        <v>96.106300000000005</v>
      </c>
      <c r="CR22" s="19">
        <v>82.564475999999999</v>
      </c>
      <c r="CS22" s="19">
        <v>83.231171000000003</v>
      </c>
      <c r="CT22" s="19">
        <v>86.058929000000006</v>
      </c>
      <c r="CU22" s="19">
        <v>83.824393999999998</v>
      </c>
      <c r="CV22" s="19">
        <v>80.722244000000003</v>
      </c>
    </row>
    <row r="23" spans="1:100" s="14" customFormat="1" x14ac:dyDescent="0.35">
      <c r="A23" s="10">
        <v>483</v>
      </c>
      <c r="B23" s="35">
        <v>28.700000000000003</v>
      </c>
      <c r="C23" s="36">
        <v>0.42934710000000004</v>
      </c>
      <c r="D23" s="35">
        <v>1.4000000000000001</v>
      </c>
      <c r="E23" s="35">
        <v>9.4</v>
      </c>
      <c r="F23" s="35">
        <v>2.8000000000000003</v>
      </c>
      <c r="G23" s="35">
        <v>1</v>
      </c>
      <c r="H23" s="37">
        <v>1.6</v>
      </c>
      <c r="I23" s="35">
        <v>401.8</v>
      </c>
      <c r="J23" s="35">
        <v>338.20000000000005</v>
      </c>
      <c r="K23" s="61">
        <v>7</v>
      </c>
      <c r="L23" s="61">
        <v>8</v>
      </c>
      <c r="M23" s="61">
        <v>13</v>
      </c>
      <c r="N23" s="61">
        <v>1.4000000000000001</v>
      </c>
      <c r="O23" s="62">
        <v>7</v>
      </c>
      <c r="P23" s="10">
        <v>1.3696442225620356</v>
      </c>
      <c r="Q23" s="10">
        <f t="shared" si="0"/>
        <v>-8.4</v>
      </c>
      <c r="R23" s="10">
        <f t="shared" si="1"/>
        <v>11.3</v>
      </c>
      <c r="S23" s="10">
        <v>5</v>
      </c>
      <c r="T23" s="10">
        <f t="shared" si="2"/>
        <v>1.4000000000000001</v>
      </c>
      <c r="U23" s="10">
        <f t="shared" si="3"/>
        <v>8</v>
      </c>
      <c r="V23" s="10">
        <f t="shared" si="4"/>
        <v>13</v>
      </c>
      <c r="W23" s="10">
        <f t="shared" si="5"/>
        <v>0.8</v>
      </c>
      <c r="X23" s="10">
        <f t="shared" si="6"/>
        <v>-7.7</v>
      </c>
      <c r="Y23" s="10">
        <f t="shared" si="20"/>
        <v>19.3</v>
      </c>
      <c r="Z23" s="10">
        <f t="shared" si="20"/>
        <v>18</v>
      </c>
      <c r="AA23" s="36">
        <f t="shared" si="7"/>
        <v>129</v>
      </c>
      <c r="AB23" s="10">
        <v>1.431932</v>
      </c>
      <c r="AC23" s="10">
        <v>9.4896170000000009</v>
      </c>
      <c r="AD23" s="10">
        <v>2.7151070000000002</v>
      </c>
      <c r="AE23" s="10">
        <v>0.97289309999999996</v>
      </c>
      <c r="AF23" s="39">
        <f t="shared" si="8"/>
        <v>9.8000000000000007</v>
      </c>
      <c r="AG23" s="1">
        <f t="shared" si="9"/>
        <v>6</v>
      </c>
      <c r="AH23" s="35">
        <f t="shared" si="10"/>
        <v>1.4000000000000001</v>
      </c>
      <c r="AI23" s="35">
        <f t="shared" si="10"/>
        <v>9.4</v>
      </c>
      <c r="AJ23" s="35">
        <f t="shared" si="10"/>
        <v>2.8000000000000003</v>
      </c>
      <c r="AK23" s="35">
        <f t="shared" si="10"/>
        <v>1</v>
      </c>
      <c r="AL23" s="37">
        <f t="shared" si="11"/>
        <v>1.6</v>
      </c>
      <c r="AM23" s="10">
        <v>128.73929999999999</v>
      </c>
      <c r="AN23" s="10">
        <v>65.188590000000005</v>
      </c>
      <c r="AO23" s="37" t="e">
        <f>ROUNDUP(#REF!/10,2)</f>
        <v>#REF!</v>
      </c>
      <c r="AP23" s="37" t="e">
        <f t="shared" si="12"/>
        <v>#REF!</v>
      </c>
      <c r="AQ23" s="37" t="s">
        <v>35</v>
      </c>
      <c r="AR23" s="37"/>
      <c r="AS23" s="37"/>
      <c r="AT23" s="37"/>
      <c r="AU23" s="10">
        <v>96.7</v>
      </c>
      <c r="AV23" s="10">
        <v>-42</v>
      </c>
      <c r="AW23" s="10">
        <v>42.5</v>
      </c>
      <c r="AX23" s="10">
        <v>44.1</v>
      </c>
      <c r="AY23" s="40">
        <f t="shared" si="13"/>
        <v>241757.77216840605</v>
      </c>
      <c r="AZ23" s="23">
        <f t="shared" si="14"/>
        <v>0</v>
      </c>
      <c r="BA23" s="10" t="e">
        <f>#REF!*AI23*AH23*AJ23*AS23</f>
        <v>#REF!</v>
      </c>
      <c r="BB23" s="10" t="e">
        <f t="shared" si="15"/>
        <v>#REF!</v>
      </c>
      <c r="BC23" s="10" t="e">
        <f>(1-#REF!)*AH23*AI23*AJ23</f>
        <v>#REF!</v>
      </c>
      <c r="BD23" s="41" t="e">
        <f>MROUND(#REF!,0.1)/5</f>
        <v>#REF!</v>
      </c>
      <c r="BE23" s="38">
        <v>0</v>
      </c>
      <c r="BF23" s="42" t="e">
        <f t="shared" si="16"/>
        <v>#REF!</v>
      </c>
      <c r="BG23" s="43">
        <f t="shared" si="17"/>
        <v>2.8000000000000003</v>
      </c>
      <c r="BH23" s="43">
        <f t="shared" si="18"/>
        <v>1.6</v>
      </c>
      <c r="BI23" s="43" t="e">
        <f>CEILING((1-#REF!)*AJ23,0.2)</f>
        <v>#REF!</v>
      </c>
      <c r="BJ23" s="44" t="e">
        <f t="shared" si="19"/>
        <v>#REF!</v>
      </c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38">
        <v>483</v>
      </c>
      <c r="BV23" s="19">
        <v>67.646393000000003</v>
      </c>
      <c r="BW23" s="19">
        <v>107.14547</v>
      </c>
      <c r="BX23" s="19">
        <v>207.78613000000001</v>
      </c>
      <c r="BY23" s="19">
        <v>266.95949999999999</v>
      </c>
      <c r="BZ23" s="19">
        <v>256.65436</v>
      </c>
      <c r="CA23" s="19">
        <v>200.07756000000001</v>
      </c>
      <c r="CB23" s="19">
        <v>58.355975999999998</v>
      </c>
      <c r="CC23" s="19">
        <v>71.791504000000003</v>
      </c>
      <c r="CD23" s="19">
        <v>133.8441</v>
      </c>
      <c r="CE23" s="19">
        <v>1188.7739999999999</v>
      </c>
      <c r="CF23" s="19">
        <v>661.11797999999999</v>
      </c>
      <c r="CG23" s="19">
        <v>286.24520999999999</v>
      </c>
      <c r="CH23" s="19">
        <v>1942.6927000000001</v>
      </c>
      <c r="CI23" s="19">
        <v>899.59636999999998</v>
      </c>
      <c r="CJ23" s="19">
        <v>240.23651000000001</v>
      </c>
      <c r="CK23" s="19">
        <v>821.64404000000002</v>
      </c>
      <c r="CL23" s="19">
        <v>445.02264000000002</v>
      </c>
      <c r="CM23" s="19">
        <v>176.62325000000001</v>
      </c>
      <c r="CN23" s="19">
        <v>343.56103999999999</v>
      </c>
      <c r="CO23" s="19">
        <v>379.85503999999997</v>
      </c>
      <c r="CP23" s="19">
        <v>263.89163000000002</v>
      </c>
      <c r="CQ23" s="19">
        <v>244.82306</v>
      </c>
      <c r="CR23" s="19">
        <v>135.66754</v>
      </c>
      <c r="CS23" s="19">
        <v>144.85852</v>
      </c>
      <c r="CT23" s="19">
        <v>193.23992999999999</v>
      </c>
      <c r="CU23" s="19">
        <v>195.02540999999999</v>
      </c>
      <c r="CV23" s="19">
        <v>136.07309000000001</v>
      </c>
    </row>
    <row r="24" spans="1:100" s="47" customFormat="1" x14ac:dyDescent="0.35">
      <c r="A24" s="47">
        <v>361</v>
      </c>
      <c r="B24" s="48">
        <v>32.6</v>
      </c>
      <c r="C24" s="49">
        <v>0.26368039999999998</v>
      </c>
      <c r="D24" s="48">
        <v>3</v>
      </c>
      <c r="E24" s="48">
        <v>6.4</v>
      </c>
      <c r="F24" s="48">
        <v>2.4000000000000004</v>
      </c>
      <c r="G24" s="48">
        <v>0.2</v>
      </c>
      <c r="H24" s="50">
        <v>1.8</v>
      </c>
      <c r="I24" s="48">
        <v>352.40000000000003</v>
      </c>
      <c r="J24" s="48">
        <v>326.3</v>
      </c>
      <c r="K24" s="47">
        <v>16</v>
      </c>
      <c r="L24" s="47">
        <v>17</v>
      </c>
      <c r="M24" s="47">
        <v>12</v>
      </c>
      <c r="N24" s="47">
        <v>1</v>
      </c>
      <c r="O24" s="51">
        <v>10</v>
      </c>
      <c r="P24" s="47">
        <v>1.0278850853619463</v>
      </c>
      <c r="Q24" s="47">
        <f t="shared" si="0"/>
        <v>-17</v>
      </c>
      <c r="R24" s="47">
        <f t="shared" si="1"/>
        <v>8.8000000000000007</v>
      </c>
      <c r="S24" s="47">
        <v>5</v>
      </c>
      <c r="T24" s="47">
        <f t="shared" si="2"/>
        <v>1</v>
      </c>
      <c r="U24" s="47">
        <f t="shared" si="3"/>
        <v>17</v>
      </c>
      <c r="V24" s="47">
        <f t="shared" si="4"/>
        <v>12</v>
      </c>
      <c r="W24" s="47">
        <f t="shared" si="5"/>
        <v>2.8000000000000003</v>
      </c>
      <c r="X24" s="47">
        <f t="shared" si="6"/>
        <v>-16.5</v>
      </c>
      <c r="Y24" s="47">
        <f t="shared" si="20"/>
        <v>25.8</v>
      </c>
      <c r="Z24" s="47">
        <f t="shared" si="20"/>
        <v>17</v>
      </c>
      <c r="AA24" s="49">
        <f t="shared" si="7"/>
        <v>79</v>
      </c>
      <c r="AB24" s="47">
        <v>2.9026149999999999</v>
      </c>
      <c r="AC24" s="47">
        <v>6.4201579999999998</v>
      </c>
      <c r="AD24" s="47">
        <v>2.3268080000000002</v>
      </c>
      <c r="AE24" s="47">
        <v>0.2827443</v>
      </c>
      <c r="AF24" s="52">
        <f t="shared" si="8"/>
        <v>11.3</v>
      </c>
      <c r="AG24" s="53">
        <f t="shared" si="9"/>
        <v>5.2</v>
      </c>
      <c r="AH24" s="48">
        <f t="shared" si="10"/>
        <v>3</v>
      </c>
      <c r="AI24" s="48">
        <f t="shared" si="10"/>
        <v>6.4</v>
      </c>
      <c r="AJ24" s="48">
        <f t="shared" si="10"/>
        <v>2.4000000000000004</v>
      </c>
      <c r="AK24" s="48">
        <f t="shared" si="10"/>
        <v>0.2</v>
      </c>
      <c r="AL24" s="50">
        <f t="shared" si="11"/>
        <v>1.8</v>
      </c>
      <c r="AM24" s="47">
        <v>79.3309</v>
      </c>
      <c r="AN24" s="47">
        <v>53.297130000000003</v>
      </c>
      <c r="AO24" s="50" t="e">
        <f>ROUNDUP(#REF!/10,2)</f>
        <v>#REF!</v>
      </c>
      <c r="AP24" s="50" t="e">
        <f t="shared" si="12"/>
        <v>#REF!</v>
      </c>
      <c r="AQ24" s="50" t="s">
        <v>35</v>
      </c>
      <c r="AR24" s="50"/>
      <c r="AS24" s="50"/>
      <c r="AT24" s="50"/>
      <c r="AU24" s="47">
        <v>96.7</v>
      </c>
      <c r="AV24" s="47">
        <v>-42</v>
      </c>
      <c r="AW24" s="47">
        <v>42.5</v>
      </c>
      <c r="AX24" s="47">
        <v>44.1</v>
      </c>
      <c r="AY24" s="54">
        <f t="shared" si="13"/>
        <v>273298.23639372084</v>
      </c>
      <c r="AZ24" s="55">
        <f t="shared" si="14"/>
        <v>0</v>
      </c>
      <c r="BA24" s="47" t="e">
        <f>#REF!*AI24*AH24*AJ24*AS24</f>
        <v>#REF!</v>
      </c>
      <c r="BB24" s="47" t="e">
        <f t="shared" si="15"/>
        <v>#REF!</v>
      </c>
      <c r="BC24" s="47" t="e">
        <f>(1-#REF!)*AH24*AI24*AJ24</f>
        <v>#REF!</v>
      </c>
      <c r="BD24" s="56" t="e">
        <f>MROUND(#REF!,0.1)/5</f>
        <v>#REF!</v>
      </c>
      <c r="BE24" s="51">
        <v>0</v>
      </c>
      <c r="BF24" s="57" t="e">
        <f t="shared" si="16"/>
        <v>#REF!</v>
      </c>
      <c r="BG24" s="58">
        <f t="shared" si="17"/>
        <v>2.4000000000000004</v>
      </c>
      <c r="BH24" s="58">
        <f t="shared" si="18"/>
        <v>1.8</v>
      </c>
      <c r="BI24" s="58" t="e">
        <f>CEILING((1-#REF!)*AJ24,0.2)</f>
        <v>#REF!</v>
      </c>
      <c r="BJ24" s="59" t="e">
        <f t="shared" si="19"/>
        <v>#REF!</v>
      </c>
      <c r="BU24" s="51">
        <v>361</v>
      </c>
      <c r="BV24" s="55">
        <v>97.453552000000002</v>
      </c>
      <c r="BW24" s="55">
        <v>104.40406</v>
      </c>
      <c r="BX24" s="55">
        <v>239.7937</v>
      </c>
      <c r="BY24" s="55">
        <v>228.49691999999999</v>
      </c>
      <c r="BZ24" s="55">
        <v>253.19853000000001</v>
      </c>
      <c r="CA24" s="55">
        <v>168.48824999999999</v>
      </c>
      <c r="CB24" s="55">
        <v>72.360703000000001</v>
      </c>
      <c r="CC24" s="55">
        <v>75.938125999999997</v>
      </c>
      <c r="CD24" s="55">
        <v>147.97329999999999</v>
      </c>
      <c r="CE24" s="55">
        <v>815.81890999999996</v>
      </c>
      <c r="CF24" s="55">
        <v>765.70844</v>
      </c>
      <c r="CG24" s="55">
        <v>550.06073000000004</v>
      </c>
      <c r="CH24" s="55">
        <v>775.75121999999999</v>
      </c>
      <c r="CI24" s="55">
        <v>715.21991000000003</v>
      </c>
      <c r="CJ24" s="55">
        <v>433.98894999999999</v>
      </c>
      <c r="CK24" s="55">
        <v>454.34881999999999</v>
      </c>
      <c r="CL24" s="55">
        <v>432.39609000000002</v>
      </c>
      <c r="CM24" s="55">
        <v>297.82947000000001</v>
      </c>
      <c r="CN24" s="55">
        <v>345.84769</v>
      </c>
      <c r="CO24" s="55">
        <v>353.81482</v>
      </c>
      <c r="CP24" s="55">
        <v>359.42757999999998</v>
      </c>
      <c r="CQ24" s="55">
        <v>377.66626000000002</v>
      </c>
      <c r="CR24" s="55">
        <v>209.95741000000001</v>
      </c>
      <c r="CS24" s="55">
        <v>184.73947000000001</v>
      </c>
      <c r="CT24" s="55">
        <v>2.6846421000000002E-11</v>
      </c>
      <c r="CU24" s="55">
        <v>2.8126204000000001E-10</v>
      </c>
      <c r="CV24" s="55">
        <v>7.1347205999999994E-11</v>
      </c>
    </row>
    <row r="25" spans="1:100" s="13" customFormat="1" x14ac:dyDescent="0.35">
      <c r="A25" s="10">
        <v>445</v>
      </c>
      <c r="B25" s="35">
        <v>18.3</v>
      </c>
      <c r="C25" s="36">
        <v>0.3566744</v>
      </c>
      <c r="D25" s="35">
        <v>2.6</v>
      </c>
      <c r="E25" s="35">
        <v>9.6000000000000014</v>
      </c>
      <c r="F25" s="35">
        <v>2.8000000000000003</v>
      </c>
      <c r="G25" s="35">
        <v>0.60000000000000009</v>
      </c>
      <c r="H25" s="37">
        <v>2</v>
      </c>
      <c r="I25" s="35">
        <v>339.40000000000003</v>
      </c>
      <c r="J25" s="35">
        <v>362.40000000000003</v>
      </c>
      <c r="K25" s="61">
        <v>18</v>
      </c>
      <c r="L25" s="61">
        <v>4</v>
      </c>
      <c r="M25" s="61">
        <v>13</v>
      </c>
      <c r="N25" s="61">
        <v>1.8</v>
      </c>
      <c r="O25" s="62">
        <v>24</v>
      </c>
      <c r="P25" s="10">
        <v>1.84868478343911</v>
      </c>
      <c r="Q25" s="10">
        <f t="shared" si="0"/>
        <v>-19.8</v>
      </c>
      <c r="R25" s="10">
        <f t="shared" si="1"/>
        <v>20.5</v>
      </c>
      <c r="S25" s="10">
        <v>5</v>
      </c>
      <c r="T25" s="10">
        <f t="shared" si="2"/>
        <v>1.8</v>
      </c>
      <c r="U25" s="10">
        <f t="shared" si="3"/>
        <v>4</v>
      </c>
      <c r="V25" s="10">
        <f t="shared" si="4"/>
        <v>13</v>
      </c>
      <c r="W25" s="10">
        <f t="shared" si="5"/>
        <v>8</v>
      </c>
      <c r="X25" s="10">
        <f t="shared" si="6"/>
        <v>-18.899999999999999</v>
      </c>
      <c r="Y25" s="10">
        <f t="shared" si="20"/>
        <v>24.5</v>
      </c>
      <c r="Z25" s="10">
        <f t="shared" si="20"/>
        <v>18</v>
      </c>
      <c r="AA25" s="36">
        <f t="shared" si="7"/>
        <v>66</v>
      </c>
      <c r="AB25" s="10">
        <v>2.6483690000000002</v>
      </c>
      <c r="AC25" s="10">
        <v>9.6203020000000006</v>
      </c>
      <c r="AD25" s="10">
        <v>2.8134399999999999</v>
      </c>
      <c r="AE25" s="10">
        <v>0.60941710000000004</v>
      </c>
      <c r="AF25" s="39">
        <f t="shared" si="8"/>
        <v>9.6999999999999993</v>
      </c>
      <c r="AG25" s="1">
        <f t="shared" si="9"/>
        <v>5.6</v>
      </c>
      <c r="AH25" s="35">
        <f t="shared" si="10"/>
        <v>2.6</v>
      </c>
      <c r="AI25" s="35">
        <f t="shared" si="10"/>
        <v>9.6000000000000014</v>
      </c>
      <c r="AJ25" s="35">
        <f t="shared" si="10"/>
        <v>2.8000000000000003</v>
      </c>
      <c r="AK25" s="35">
        <f t="shared" si="10"/>
        <v>0.60000000000000009</v>
      </c>
      <c r="AL25" s="37">
        <f t="shared" si="11"/>
        <v>2</v>
      </c>
      <c r="AM25" s="10">
        <v>66.389679999999998</v>
      </c>
      <c r="AN25" s="10">
        <v>89.358239999999995</v>
      </c>
      <c r="AO25" s="37" t="e">
        <f>ROUNDUP(#REF!/10,2)</f>
        <v>#REF!</v>
      </c>
      <c r="AP25" s="37" t="e">
        <f t="shared" si="12"/>
        <v>#REF!</v>
      </c>
      <c r="AQ25" s="37" t="s">
        <v>34</v>
      </c>
      <c r="AR25" s="37">
        <v>3155.4</v>
      </c>
      <c r="AS25" s="37">
        <v>442.77</v>
      </c>
      <c r="AT25" s="37">
        <v>7.74</v>
      </c>
      <c r="AU25" s="10">
        <v>96.7</v>
      </c>
      <c r="AV25" s="10">
        <v>-42</v>
      </c>
      <c r="AW25" s="10">
        <v>42.5</v>
      </c>
      <c r="AX25" s="10">
        <v>44.1</v>
      </c>
      <c r="AY25" s="40">
        <f t="shared" si="13"/>
        <v>138378.53671415182</v>
      </c>
      <c r="AZ25" s="23">
        <f t="shared" si="14"/>
        <v>0.99628387133967711</v>
      </c>
      <c r="BA25" s="10" t="e">
        <f>#REF!*AI25*AH25*AJ25*AS25</f>
        <v>#REF!</v>
      </c>
      <c r="BB25" s="10" t="e">
        <f t="shared" si="15"/>
        <v>#REF!</v>
      </c>
      <c r="BC25" s="10" t="e">
        <f>(1-#REF!)*AH25*AI25*AJ25</f>
        <v>#REF!</v>
      </c>
      <c r="BD25" s="41" t="e">
        <f>MROUND(#REF!,0.1)/5</f>
        <v>#REF!</v>
      </c>
      <c r="BE25" s="38">
        <v>6.3</v>
      </c>
      <c r="BF25" s="42" t="e">
        <f t="shared" si="16"/>
        <v>#REF!</v>
      </c>
      <c r="BG25" s="43">
        <f t="shared" si="17"/>
        <v>2.8000000000000003</v>
      </c>
      <c r="BH25" s="43">
        <f t="shared" si="18"/>
        <v>2</v>
      </c>
      <c r="BI25" s="43" t="e">
        <f>CEILING((1-#REF!)*AJ25,0.2)</f>
        <v>#REF!</v>
      </c>
      <c r="BJ25" s="44" t="e">
        <f t="shared" si="19"/>
        <v>#REF!</v>
      </c>
      <c r="BK25" s="45">
        <v>1.410575897367929</v>
      </c>
      <c r="BL25" s="10">
        <f>(BK25+AH25)*(BK25+AI25)*((1/3)*BK25+AJ25)</f>
        <v>144.40759048346396</v>
      </c>
      <c r="BM25" s="46">
        <f>MROUND((BK25+AH25),0.2)</f>
        <v>4</v>
      </c>
      <c r="BN25" s="46">
        <f>MROUND((BK25+AI25),0.2)</f>
        <v>11</v>
      </c>
      <c r="BO25" s="46" t="e">
        <f>IF(MROUND(((1/3)*BK25+BG25),0.2)*BN25*BM25/BJ25&gt;1.05,MROUND(((1/3)*BK25+BG25),0.2)-0.2,MROUND(((1/3)*BK25+BG25),0.2))</f>
        <v>#REF!</v>
      </c>
      <c r="BP25" s="45" t="e">
        <f>BM25*BN25*BO25</f>
        <v>#REF!</v>
      </c>
      <c r="BQ25" s="10" t="e">
        <f>IF(BI25&lt;BO25,TRUE, FALSE)</f>
        <v>#REF!</v>
      </c>
      <c r="BR25" s="45" t="e">
        <f>IF(BC25&lt;BI25*BM25*BN25,TRUE, FALSE)</f>
        <v>#REF!</v>
      </c>
      <c r="BS25" s="10">
        <f>AA25</f>
        <v>66</v>
      </c>
      <c r="BT25" s="44" t="e">
        <f>BB25/BC25</f>
        <v>#REF!</v>
      </c>
      <c r="BU25" s="38">
        <v>445</v>
      </c>
      <c r="BV25" s="19">
        <v>85.219977999999998</v>
      </c>
      <c r="BW25" s="19">
        <v>91.547043000000002</v>
      </c>
      <c r="BX25" s="19">
        <v>183.90509</v>
      </c>
      <c r="BY25" s="19">
        <v>228.73570000000001</v>
      </c>
      <c r="BZ25" s="19">
        <v>221.57581999999999</v>
      </c>
      <c r="CA25" s="19">
        <v>212.09318999999999</v>
      </c>
      <c r="CB25" s="19">
        <v>191.72171</v>
      </c>
      <c r="CC25" s="19">
        <v>186.95354</v>
      </c>
      <c r="CD25" s="19">
        <v>204.13216</v>
      </c>
      <c r="CE25" s="19">
        <v>495.64940999999999</v>
      </c>
      <c r="CF25" s="19">
        <v>458.15451000000002</v>
      </c>
      <c r="CG25" s="19">
        <v>278.68353000000002</v>
      </c>
      <c r="CH25" s="19">
        <v>541.74932999999999</v>
      </c>
      <c r="CI25" s="19">
        <v>503.28744999999998</v>
      </c>
      <c r="CJ25" s="19">
        <v>260.61914000000002</v>
      </c>
      <c r="CK25" s="19">
        <v>388.30286000000001</v>
      </c>
      <c r="CL25" s="19">
        <v>365.35565000000003</v>
      </c>
      <c r="CM25" s="19">
        <v>223.98035999999999</v>
      </c>
      <c r="CN25" s="19">
        <v>338.19603999999998</v>
      </c>
      <c r="CO25" s="19">
        <v>319.38646999999997</v>
      </c>
      <c r="CP25" s="19">
        <v>226.83779999999999</v>
      </c>
      <c r="CQ25" s="19">
        <v>217.57966999999999</v>
      </c>
      <c r="CR25" s="19">
        <v>211.64420000000001</v>
      </c>
      <c r="CS25" s="19">
        <v>211.1575</v>
      </c>
      <c r="CT25" s="19">
        <v>184.90703999999999</v>
      </c>
      <c r="CU25" s="19">
        <v>180.51828</v>
      </c>
      <c r="CV25" s="19">
        <v>189.35083</v>
      </c>
    </row>
    <row r="26" spans="1:100" s="13" customFormat="1" x14ac:dyDescent="0.35">
      <c r="A26" s="10">
        <v>212</v>
      </c>
      <c r="B26" s="35">
        <v>20.8</v>
      </c>
      <c r="C26" s="36">
        <v>0.42259140000000001</v>
      </c>
      <c r="D26" s="35">
        <v>3</v>
      </c>
      <c r="E26" s="35">
        <v>8.8000000000000007</v>
      </c>
      <c r="F26" s="35">
        <v>2.4000000000000004</v>
      </c>
      <c r="G26" s="35">
        <v>1.8</v>
      </c>
      <c r="H26" s="37">
        <v>1.4000000000000001</v>
      </c>
      <c r="I26" s="35">
        <v>343.3</v>
      </c>
      <c r="J26" s="35">
        <v>365.1</v>
      </c>
      <c r="K26" s="61">
        <v>11</v>
      </c>
      <c r="L26" s="61">
        <v>12</v>
      </c>
      <c r="M26" s="61">
        <v>5</v>
      </c>
      <c r="N26" s="61">
        <v>1.2000000000000002</v>
      </c>
      <c r="O26" s="62">
        <v>22</v>
      </c>
      <c r="P26" s="10">
        <v>1.1988871449852323</v>
      </c>
      <c r="Q26" s="10">
        <f t="shared" si="0"/>
        <v>-12.2</v>
      </c>
      <c r="R26" s="10">
        <f t="shared" si="1"/>
        <v>12.9</v>
      </c>
      <c r="S26" s="10">
        <v>5</v>
      </c>
      <c r="T26" s="10">
        <f t="shared" si="2"/>
        <v>1.2000000000000002</v>
      </c>
      <c r="U26" s="10">
        <f t="shared" si="3"/>
        <v>12</v>
      </c>
      <c r="V26" s="10">
        <f t="shared" si="4"/>
        <v>5</v>
      </c>
      <c r="W26" s="10">
        <f t="shared" si="5"/>
        <v>4.4000000000000004</v>
      </c>
      <c r="X26" s="10">
        <f t="shared" si="6"/>
        <v>-11.6</v>
      </c>
      <c r="Y26" s="10">
        <f t="shared" si="20"/>
        <v>24.9</v>
      </c>
      <c r="Z26" s="10">
        <f t="shared" si="20"/>
        <v>10</v>
      </c>
      <c r="AA26" s="36">
        <f t="shared" si="7"/>
        <v>70</v>
      </c>
      <c r="AB26" s="10">
        <v>2.9611529999999999</v>
      </c>
      <c r="AC26" s="10">
        <v>8.742032</v>
      </c>
      <c r="AD26" s="10">
        <v>2.483587</v>
      </c>
      <c r="AE26" s="10">
        <v>1.858517</v>
      </c>
      <c r="AF26" s="39">
        <f t="shared" si="8"/>
        <v>10.1</v>
      </c>
      <c r="AG26" s="1">
        <f t="shared" si="9"/>
        <v>6.8</v>
      </c>
      <c r="AH26" s="35">
        <f t="shared" si="10"/>
        <v>3</v>
      </c>
      <c r="AI26" s="35">
        <f t="shared" si="10"/>
        <v>8.8000000000000007</v>
      </c>
      <c r="AJ26" s="35">
        <f t="shared" si="10"/>
        <v>2.4000000000000004</v>
      </c>
      <c r="AK26" s="35">
        <f t="shared" si="10"/>
        <v>1.8</v>
      </c>
      <c r="AL26" s="37">
        <f t="shared" si="11"/>
        <v>1.4000000000000001</v>
      </c>
      <c r="AM26" s="10">
        <v>70.224329999999995</v>
      </c>
      <c r="AN26" s="10">
        <v>92.066580000000002</v>
      </c>
      <c r="AO26" s="37" t="e">
        <f>ROUNDUP(#REF!/10,2)</f>
        <v>#REF!</v>
      </c>
      <c r="AP26" s="37" t="e">
        <f t="shared" si="12"/>
        <v>#REF!</v>
      </c>
      <c r="AQ26" s="37" t="s">
        <v>34</v>
      </c>
      <c r="AR26" s="37">
        <v>3312.2</v>
      </c>
      <c r="AS26" s="37">
        <v>429.86</v>
      </c>
      <c r="AT26" s="37">
        <v>8.5</v>
      </c>
      <c r="AU26" s="10">
        <v>96.7</v>
      </c>
      <c r="AV26" s="10">
        <v>-42</v>
      </c>
      <c r="AW26" s="10">
        <v>42.5</v>
      </c>
      <c r="AX26" s="10">
        <v>44.1</v>
      </c>
      <c r="AY26" s="40">
        <f t="shared" si="13"/>
        <v>116013.25253320466</v>
      </c>
      <c r="AZ26" s="23">
        <f t="shared" si="14"/>
        <v>0.99947515108570539</v>
      </c>
      <c r="BA26" s="10" t="e">
        <f>#REF!*AI26*AH26*AJ26*AS26</f>
        <v>#REF!</v>
      </c>
      <c r="BB26" s="10" t="e">
        <f t="shared" si="15"/>
        <v>#REF!</v>
      </c>
      <c r="BC26" s="10" t="e">
        <f>(1-#REF!)*AH26*AI26*AJ26</f>
        <v>#REF!</v>
      </c>
      <c r="BD26" s="41" t="e">
        <f>MROUND(#REF!,0.1)/5</f>
        <v>#REF!</v>
      </c>
      <c r="BE26" s="38">
        <v>9.1999999999999993</v>
      </c>
      <c r="BF26" s="42" t="e">
        <f t="shared" si="16"/>
        <v>#REF!</v>
      </c>
      <c r="BG26" s="43">
        <f t="shared" si="17"/>
        <v>2.4000000000000004</v>
      </c>
      <c r="BH26" s="43">
        <f t="shared" si="18"/>
        <v>1.4000000000000001</v>
      </c>
      <c r="BI26" s="43" t="e">
        <f>CEILING((1-#REF!)*AJ26,0.2)</f>
        <v>#REF!</v>
      </c>
      <c r="BJ26" s="44" t="e">
        <f t="shared" si="19"/>
        <v>#REF!</v>
      </c>
      <c r="BK26" s="45">
        <v>1.4465942857895637</v>
      </c>
      <c r="BL26" s="10">
        <f>(BK26+AH26)*(BK26+AI26)*((1/3)*BK26+AJ26)</f>
        <v>131.31999968823692</v>
      </c>
      <c r="BM26" s="46">
        <f>MROUND((BK26+AH26),0.2)</f>
        <v>4.4000000000000004</v>
      </c>
      <c r="BN26" s="46">
        <f>MROUND((BK26+AI26),0.2)</f>
        <v>10.200000000000001</v>
      </c>
      <c r="BO26" s="46" t="e">
        <f>IF(MROUND(((1/3)*BK26+BG26),0.2)*BN26*BM26/BJ26&gt;1.05,MROUND(((1/3)*BK26+BG26),0.2)-0.2,MROUND(((1/3)*BK26+BG26),0.2))</f>
        <v>#REF!</v>
      </c>
      <c r="BP26" s="45" t="e">
        <f>BM26*BN26*BO26</f>
        <v>#REF!</v>
      </c>
      <c r="BQ26" s="10" t="e">
        <f>IF(BI26&lt;BO26,TRUE, FALSE)</f>
        <v>#REF!</v>
      </c>
      <c r="BR26" s="45" t="e">
        <f>IF(BC26&lt;BI26*BM26*BN26,TRUE, FALSE)</f>
        <v>#REF!</v>
      </c>
      <c r="BS26" s="10">
        <f>AA26</f>
        <v>70</v>
      </c>
      <c r="BT26" s="44" t="e">
        <f>BB26/BC26</f>
        <v>#REF!</v>
      </c>
      <c r="BU26" s="38">
        <v>212</v>
      </c>
      <c r="BV26" s="19">
        <v>52.856212999999997</v>
      </c>
      <c r="BW26" s="19">
        <v>58.842483999999999</v>
      </c>
      <c r="BX26" s="19">
        <v>194.30301</v>
      </c>
      <c r="BY26" s="19">
        <v>348.03667999999999</v>
      </c>
      <c r="BZ26" s="19">
        <v>315.29327000000001</v>
      </c>
      <c r="CA26" s="19">
        <v>136.9015</v>
      </c>
      <c r="CB26" s="19">
        <v>197.23025999999999</v>
      </c>
      <c r="CC26" s="19">
        <v>199.24498</v>
      </c>
      <c r="CD26" s="19">
        <v>178.02037000000001</v>
      </c>
      <c r="CE26" s="19">
        <v>1385.54</v>
      </c>
      <c r="CF26" s="19">
        <v>1296.6010000000001</v>
      </c>
      <c r="CG26" s="19">
        <v>949.74377000000004</v>
      </c>
      <c r="CH26" s="19">
        <v>1179.4304999999999</v>
      </c>
      <c r="CI26" s="19">
        <v>1109.6677999999999</v>
      </c>
      <c r="CJ26" s="19">
        <v>719.80706999999995</v>
      </c>
      <c r="CK26" s="19">
        <v>439.91385000000002</v>
      </c>
      <c r="CL26" s="19">
        <v>423.1026</v>
      </c>
      <c r="CM26" s="19">
        <v>341.88013000000001</v>
      </c>
      <c r="CN26" s="19">
        <v>565.40839000000005</v>
      </c>
      <c r="CO26" s="19">
        <v>569.48992999999996</v>
      </c>
      <c r="CP26" s="19">
        <v>524.35979999999995</v>
      </c>
      <c r="CQ26" s="19">
        <v>410.18450999999999</v>
      </c>
      <c r="CR26" s="19">
        <v>256.24319000000003</v>
      </c>
      <c r="CS26" s="19">
        <v>221.18003999999999</v>
      </c>
      <c r="CT26" s="19">
        <v>140.61474999999999</v>
      </c>
      <c r="CU26" s="19">
        <v>141.27383</v>
      </c>
      <c r="CV26" s="19">
        <v>191.69308000000001</v>
      </c>
    </row>
    <row r="27" spans="1:100" s="13" customFormat="1" x14ac:dyDescent="0.35">
      <c r="A27" s="10">
        <v>80</v>
      </c>
      <c r="B27" s="35">
        <v>38.4</v>
      </c>
      <c r="C27" s="36">
        <v>0.24757029999999999</v>
      </c>
      <c r="D27" s="35">
        <v>2.8000000000000003</v>
      </c>
      <c r="E27" s="35">
        <v>4</v>
      </c>
      <c r="F27" s="35">
        <v>2.6</v>
      </c>
      <c r="G27" s="35">
        <v>0</v>
      </c>
      <c r="H27" s="37">
        <v>2</v>
      </c>
      <c r="I27" s="35">
        <v>418.8</v>
      </c>
      <c r="J27" s="35">
        <v>310</v>
      </c>
      <c r="K27" s="61">
        <v>16</v>
      </c>
      <c r="L27" s="61">
        <v>10</v>
      </c>
      <c r="M27" s="61">
        <v>17</v>
      </c>
      <c r="N27" s="61">
        <v>2</v>
      </c>
      <c r="O27" s="62">
        <v>27</v>
      </c>
      <c r="P27" s="10">
        <v>2.0712826564381013</v>
      </c>
      <c r="Q27" s="10">
        <f t="shared" si="0"/>
        <v>-18</v>
      </c>
      <c r="R27" s="10">
        <f t="shared" si="1"/>
        <v>17.700000000000003</v>
      </c>
      <c r="S27" s="10">
        <v>5</v>
      </c>
      <c r="T27" s="10">
        <f t="shared" si="2"/>
        <v>2</v>
      </c>
      <c r="U27" s="10">
        <f t="shared" si="3"/>
        <v>10</v>
      </c>
      <c r="V27" s="10">
        <f t="shared" si="4"/>
        <v>17</v>
      </c>
      <c r="W27" s="10">
        <f t="shared" si="5"/>
        <v>8.2000000000000011</v>
      </c>
      <c r="X27" s="10">
        <f t="shared" si="6"/>
        <v>-17</v>
      </c>
      <c r="Y27" s="10">
        <f t="shared" si="20"/>
        <v>27.700000000000003</v>
      </c>
      <c r="Z27" s="10">
        <f t="shared" si="20"/>
        <v>22</v>
      </c>
      <c r="AA27" s="36">
        <f t="shared" si="7"/>
        <v>146</v>
      </c>
      <c r="AB27" s="10">
        <v>2.8922590000000001</v>
      </c>
      <c r="AC27" s="10">
        <v>4.0446270000000002</v>
      </c>
      <c r="AD27" s="10">
        <v>2.5053800000000002</v>
      </c>
      <c r="AE27" s="10">
        <v>3.7316619999999998E-4</v>
      </c>
      <c r="AF27" s="39">
        <f t="shared" si="8"/>
        <v>12.5</v>
      </c>
      <c r="AG27" s="1">
        <f t="shared" si="9"/>
        <v>5</v>
      </c>
      <c r="AH27" s="35">
        <f t="shared" si="10"/>
        <v>2.8000000000000003</v>
      </c>
      <c r="AI27" s="35">
        <f t="shared" si="10"/>
        <v>4</v>
      </c>
      <c r="AJ27" s="35">
        <f t="shared" si="10"/>
        <v>2.6</v>
      </c>
      <c r="AK27" s="35">
        <f t="shared" si="10"/>
        <v>0</v>
      </c>
      <c r="AL27" s="37">
        <f t="shared" si="11"/>
        <v>2</v>
      </c>
      <c r="AM27" s="10">
        <v>145.70750000000001</v>
      </c>
      <c r="AN27" s="10">
        <v>36.950530000000001</v>
      </c>
      <c r="AO27" s="37" t="e">
        <f>ROUNDUP(#REF!/10,2)</f>
        <v>#REF!</v>
      </c>
      <c r="AP27" s="37" t="e">
        <f t="shared" si="12"/>
        <v>#REF!</v>
      </c>
      <c r="AQ27" s="37" t="s">
        <v>35</v>
      </c>
      <c r="AR27" s="37"/>
      <c r="AS27" s="37"/>
      <c r="AT27" s="37"/>
      <c r="AU27" s="10">
        <v>96.7</v>
      </c>
      <c r="AV27" s="10">
        <v>-42</v>
      </c>
      <c r="AW27" s="10">
        <v>42.5</v>
      </c>
      <c r="AX27" s="10">
        <v>44.1</v>
      </c>
      <c r="AY27" s="40">
        <f t="shared" si="13"/>
        <v>308889.5439742232</v>
      </c>
      <c r="AZ27" s="23">
        <f t="shared" si="14"/>
        <v>0</v>
      </c>
      <c r="BA27" s="10" t="e">
        <f>#REF!*AI27*AH27*AJ27*AS27</f>
        <v>#REF!</v>
      </c>
      <c r="BB27" s="10" t="e">
        <f t="shared" si="15"/>
        <v>#REF!</v>
      </c>
      <c r="BC27" s="10" t="e">
        <f>(1-#REF!)*AH27*AI27*AJ27</f>
        <v>#REF!</v>
      </c>
      <c r="BD27" s="41" t="e">
        <f>MROUND(#REF!,0.1)/5</f>
        <v>#REF!</v>
      </c>
      <c r="BE27" s="38">
        <v>0</v>
      </c>
      <c r="BF27" s="42" t="e">
        <f t="shared" si="16"/>
        <v>#REF!</v>
      </c>
      <c r="BG27" s="43">
        <f t="shared" si="17"/>
        <v>2.6</v>
      </c>
      <c r="BH27" s="43">
        <f t="shared" si="18"/>
        <v>2</v>
      </c>
      <c r="BI27" s="43" t="e">
        <f>CEILING((1-#REF!)*AJ27,0.2)</f>
        <v>#REF!</v>
      </c>
      <c r="BJ27" s="44" t="e">
        <f t="shared" si="19"/>
        <v>#REF!</v>
      </c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38">
        <v>80</v>
      </c>
      <c r="BV27" s="19">
        <v>76.696678000000006</v>
      </c>
      <c r="BW27" s="19">
        <v>87.082984999999994</v>
      </c>
      <c r="BX27" s="19">
        <v>130.09294</v>
      </c>
      <c r="BY27" s="19">
        <v>123.34059000000001</v>
      </c>
      <c r="BZ27" s="19">
        <v>119.97476</v>
      </c>
      <c r="CA27" s="19">
        <v>134.1978</v>
      </c>
      <c r="CB27" s="19">
        <v>106.24561</v>
      </c>
      <c r="CC27" s="19">
        <v>108.32536</v>
      </c>
      <c r="CD27" s="19">
        <v>128.62703999999999</v>
      </c>
      <c r="CE27" s="19">
        <v>398.94812000000002</v>
      </c>
      <c r="CF27" s="19">
        <v>347.20614999999998</v>
      </c>
      <c r="CG27" s="19">
        <v>247.77771000000001</v>
      </c>
      <c r="CH27" s="19">
        <v>508.73669000000001</v>
      </c>
      <c r="CI27" s="19">
        <v>446.33098999999999</v>
      </c>
      <c r="CJ27" s="19">
        <v>293.25806</v>
      </c>
      <c r="CK27" s="19">
        <v>291.02859000000001</v>
      </c>
      <c r="CL27" s="19">
        <v>265.99335000000002</v>
      </c>
      <c r="CM27" s="19">
        <v>207.88641000000001</v>
      </c>
      <c r="CN27" s="19">
        <v>258.46071999999998</v>
      </c>
      <c r="CO27" s="19">
        <v>235.75977</v>
      </c>
      <c r="CP27" s="19">
        <v>203.20953</v>
      </c>
      <c r="CQ27" s="19">
        <v>169.42386999999999</v>
      </c>
      <c r="CR27" s="19">
        <v>142.76320000000001</v>
      </c>
      <c r="CS27" s="19">
        <v>145.06241</v>
      </c>
      <c r="CT27" s="19">
        <v>148.66762</v>
      </c>
      <c r="CU27" s="19">
        <v>143.27211</v>
      </c>
      <c r="CV27" s="19">
        <v>145.12987000000001</v>
      </c>
    </row>
    <row r="28" spans="1:100" s="14" customFormat="1" x14ac:dyDescent="0.35">
      <c r="A28" s="10">
        <v>136</v>
      </c>
      <c r="B28" s="35">
        <v>34.1</v>
      </c>
      <c r="C28" s="36">
        <v>0.1307335</v>
      </c>
      <c r="D28" s="35">
        <v>1.8</v>
      </c>
      <c r="E28" s="35">
        <v>7.6000000000000005</v>
      </c>
      <c r="F28" s="35">
        <v>1.6</v>
      </c>
      <c r="G28" s="35">
        <v>0.8</v>
      </c>
      <c r="H28" s="37">
        <v>1.4000000000000001</v>
      </c>
      <c r="I28" s="35">
        <v>368.20000000000005</v>
      </c>
      <c r="J28" s="35">
        <v>317.5</v>
      </c>
      <c r="K28" s="61">
        <v>7</v>
      </c>
      <c r="L28" s="61">
        <v>7</v>
      </c>
      <c r="M28" s="61">
        <v>8</v>
      </c>
      <c r="N28" s="61">
        <v>2</v>
      </c>
      <c r="O28" s="62">
        <v>10</v>
      </c>
      <c r="P28" s="10">
        <v>2.0237063909196165</v>
      </c>
      <c r="Q28" s="10">
        <f t="shared" si="0"/>
        <v>-9</v>
      </c>
      <c r="R28" s="10">
        <f t="shared" si="1"/>
        <v>12.2</v>
      </c>
      <c r="S28" s="10">
        <v>5</v>
      </c>
      <c r="T28" s="10">
        <f t="shared" si="2"/>
        <v>2</v>
      </c>
      <c r="U28" s="10">
        <f t="shared" si="3"/>
        <v>7</v>
      </c>
      <c r="V28" s="10">
        <f t="shared" si="4"/>
        <v>8</v>
      </c>
      <c r="W28" s="10">
        <f t="shared" si="5"/>
        <v>1.2000000000000002</v>
      </c>
      <c r="X28" s="10">
        <f t="shared" si="6"/>
        <v>-8</v>
      </c>
      <c r="Y28" s="10">
        <f t="shared" si="20"/>
        <v>19.2</v>
      </c>
      <c r="Z28" s="10">
        <f t="shared" si="20"/>
        <v>13</v>
      </c>
      <c r="AA28" s="36">
        <f t="shared" si="7"/>
        <v>95</v>
      </c>
      <c r="AB28" s="10">
        <v>1.773153</v>
      </c>
      <c r="AC28" s="10">
        <v>7.5487209999999996</v>
      </c>
      <c r="AD28" s="10">
        <v>1.515415</v>
      </c>
      <c r="AE28" s="10">
        <v>0.85580449999999997</v>
      </c>
      <c r="AF28" s="39">
        <f t="shared" si="8"/>
        <v>10.7</v>
      </c>
      <c r="AG28" s="1">
        <f t="shared" si="9"/>
        <v>5.8</v>
      </c>
      <c r="AH28" s="35">
        <f t="shared" si="10"/>
        <v>1.8</v>
      </c>
      <c r="AI28" s="35">
        <f t="shared" si="10"/>
        <v>7.6000000000000005</v>
      </c>
      <c r="AJ28" s="35">
        <f t="shared" si="10"/>
        <v>1.6</v>
      </c>
      <c r="AK28" s="35">
        <f t="shared" si="10"/>
        <v>0.8</v>
      </c>
      <c r="AL28" s="37">
        <f t="shared" si="11"/>
        <v>1.4000000000000001</v>
      </c>
      <c r="AM28" s="10">
        <v>95.161990000000003</v>
      </c>
      <c r="AN28" s="10">
        <v>44.468739999999997</v>
      </c>
      <c r="AO28" s="37" t="e">
        <f>ROUNDUP(#REF!/10,2)</f>
        <v>#REF!</v>
      </c>
      <c r="AP28" s="37" t="e">
        <f t="shared" si="12"/>
        <v>#REF!</v>
      </c>
      <c r="AQ28" s="37" t="s">
        <v>35</v>
      </c>
      <c r="AR28" s="37"/>
      <c r="AS28" s="37"/>
      <c r="AT28" s="37"/>
      <c r="AU28" s="10">
        <v>96.7</v>
      </c>
      <c r="AV28" s="10">
        <v>-42</v>
      </c>
      <c r="AW28" s="10">
        <v>42.5</v>
      </c>
      <c r="AX28" s="10">
        <v>44.1</v>
      </c>
      <c r="AY28" s="40">
        <f t="shared" si="13"/>
        <v>293382.79797446687</v>
      </c>
      <c r="AZ28" s="23">
        <f t="shared" si="14"/>
        <v>0</v>
      </c>
      <c r="BA28" s="10" t="e">
        <f>#REF!*AI28*AH28*AJ28*AS28</f>
        <v>#REF!</v>
      </c>
      <c r="BB28" s="10" t="e">
        <f t="shared" si="15"/>
        <v>#REF!</v>
      </c>
      <c r="BC28" s="10" t="e">
        <f>(1-#REF!)*AH28*AI28*AJ28</f>
        <v>#REF!</v>
      </c>
      <c r="BD28" s="41" t="e">
        <f>MROUND(#REF!,0.1)/5</f>
        <v>#REF!</v>
      </c>
      <c r="BE28" s="38">
        <v>0</v>
      </c>
      <c r="BF28" s="42" t="e">
        <f t="shared" si="16"/>
        <v>#REF!</v>
      </c>
      <c r="BG28" s="43">
        <f t="shared" si="17"/>
        <v>1.6</v>
      </c>
      <c r="BH28" s="43">
        <f t="shared" si="18"/>
        <v>1.4000000000000001</v>
      </c>
      <c r="BI28" s="43" t="e">
        <f>CEILING((1-#REF!)*AJ28,0.2)</f>
        <v>#REF!</v>
      </c>
      <c r="BJ28" s="44" t="e">
        <f t="shared" si="19"/>
        <v>#REF!</v>
      </c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38">
        <v>136</v>
      </c>
      <c r="BV28" s="19">
        <v>44.659286000000002</v>
      </c>
      <c r="BW28" s="19">
        <v>62.486167999999999</v>
      </c>
      <c r="BX28" s="19">
        <v>211.65115</v>
      </c>
      <c r="BY28" s="19">
        <v>268.65694999999999</v>
      </c>
      <c r="BZ28" s="19">
        <v>304.79437000000001</v>
      </c>
      <c r="CA28" s="19">
        <v>260.29092000000003</v>
      </c>
      <c r="CB28" s="19">
        <v>84.308318999999997</v>
      </c>
      <c r="CC28" s="19">
        <v>121.52307</v>
      </c>
      <c r="CD28" s="19">
        <v>199.37459999999999</v>
      </c>
      <c r="CE28" s="19">
        <v>1805.6539</v>
      </c>
      <c r="CF28" s="19">
        <v>1318.0513000000001</v>
      </c>
      <c r="CG28" s="19">
        <v>676.77202999999997</v>
      </c>
      <c r="CH28" s="19">
        <v>1959.9072000000001</v>
      </c>
      <c r="CI28" s="19">
        <v>1436.4694</v>
      </c>
      <c r="CJ28" s="19">
        <v>636.69556</v>
      </c>
      <c r="CK28" s="19">
        <v>780.36803999999995</v>
      </c>
      <c r="CL28" s="19">
        <v>624.32068000000004</v>
      </c>
      <c r="CM28" s="19">
        <v>348.96350000000001</v>
      </c>
      <c r="CN28" s="19">
        <v>695.48981000000003</v>
      </c>
      <c r="CO28" s="19">
        <v>750.64342999999997</v>
      </c>
      <c r="CP28" s="19">
        <v>531.51995999999997</v>
      </c>
      <c r="CQ28" s="19">
        <v>274.30446999999998</v>
      </c>
      <c r="CR28" s="19">
        <v>193.63965999999999</v>
      </c>
      <c r="CS28" s="19">
        <v>229.50995</v>
      </c>
      <c r="CT28" s="19">
        <v>213.59331</v>
      </c>
      <c r="CU28" s="19">
        <v>233.61860999999999</v>
      </c>
      <c r="CV28" s="19">
        <v>232.46970999999999</v>
      </c>
    </row>
    <row r="29" spans="1:100" s="13" customFormat="1" x14ac:dyDescent="0.35">
      <c r="A29" s="10">
        <v>470</v>
      </c>
      <c r="B29" s="35">
        <v>31</v>
      </c>
      <c r="C29" s="36">
        <v>0.38449179999999999</v>
      </c>
      <c r="D29" s="35">
        <v>2.4000000000000004</v>
      </c>
      <c r="E29" s="35">
        <v>6.4</v>
      </c>
      <c r="F29" s="35">
        <v>2.4000000000000004</v>
      </c>
      <c r="G29" s="35">
        <v>1.8</v>
      </c>
      <c r="H29" s="37">
        <v>1.4000000000000001</v>
      </c>
      <c r="I29" s="35">
        <v>332.6</v>
      </c>
      <c r="J29" s="35">
        <v>346.1</v>
      </c>
      <c r="K29" s="61">
        <v>9</v>
      </c>
      <c r="L29" s="61">
        <v>11</v>
      </c>
      <c r="M29" s="61">
        <v>9</v>
      </c>
      <c r="N29" s="61">
        <v>1.2000000000000002</v>
      </c>
      <c r="O29" s="62">
        <v>28</v>
      </c>
      <c r="P29" s="10">
        <v>1.1738031819727963</v>
      </c>
      <c r="Q29" s="10">
        <f t="shared" si="0"/>
        <v>-10.199999999999999</v>
      </c>
      <c r="R29" s="10">
        <f t="shared" si="1"/>
        <v>13.8</v>
      </c>
      <c r="S29" s="10">
        <v>5</v>
      </c>
      <c r="T29" s="10">
        <f t="shared" si="2"/>
        <v>1.2000000000000002</v>
      </c>
      <c r="U29" s="10">
        <f t="shared" si="3"/>
        <v>11</v>
      </c>
      <c r="V29" s="10">
        <f t="shared" si="4"/>
        <v>9</v>
      </c>
      <c r="W29" s="10">
        <f t="shared" si="5"/>
        <v>4.8000000000000007</v>
      </c>
      <c r="X29" s="10">
        <f t="shared" si="6"/>
        <v>-9.6</v>
      </c>
      <c r="Y29" s="10">
        <f t="shared" si="20"/>
        <v>24.8</v>
      </c>
      <c r="Z29" s="10">
        <f t="shared" si="20"/>
        <v>14</v>
      </c>
      <c r="AA29" s="36">
        <f t="shared" si="7"/>
        <v>60</v>
      </c>
      <c r="AB29" s="10">
        <v>2.3810410000000002</v>
      </c>
      <c r="AC29" s="10">
        <v>6.4428539999999996</v>
      </c>
      <c r="AD29" s="10">
        <v>2.372932</v>
      </c>
      <c r="AE29" s="10">
        <v>1.8944510000000001</v>
      </c>
      <c r="AF29" s="39">
        <f t="shared" si="8"/>
        <v>11.3</v>
      </c>
      <c r="AG29" s="1">
        <f t="shared" si="9"/>
        <v>6.8</v>
      </c>
      <c r="AH29" s="35">
        <f t="shared" si="10"/>
        <v>2.4000000000000004</v>
      </c>
      <c r="AI29" s="35">
        <f t="shared" si="10"/>
        <v>6.4</v>
      </c>
      <c r="AJ29" s="35">
        <f t="shared" si="10"/>
        <v>2.4000000000000004</v>
      </c>
      <c r="AK29" s="35">
        <f t="shared" si="10"/>
        <v>1.8</v>
      </c>
      <c r="AL29" s="37">
        <f t="shared" si="11"/>
        <v>1.4000000000000001</v>
      </c>
      <c r="AM29" s="10">
        <v>59.517470000000003</v>
      </c>
      <c r="AN29" s="10">
        <v>73.006699999999995</v>
      </c>
      <c r="AO29" s="37" t="e">
        <f>ROUNDUP(#REF!/10,2)</f>
        <v>#REF!</v>
      </c>
      <c r="AP29" s="37" t="e">
        <f t="shared" si="12"/>
        <v>#REF!</v>
      </c>
      <c r="AQ29" s="37" t="s">
        <v>35</v>
      </c>
      <c r="AR29" s="37"/>
      <c r="AS29" s="37"/>
      <c r="AT29" s="37"/>
      <c r="AU29" s="10">
        <v>96.7</v>
      </c>
      <c r="AV29" s="10">
        <v>-42</v>
      </c>
      <c r="AW29" s="10">
        <v>42.5</v>
      </c>
      <c r="AX29" s="10">
        <v>44.1</v>
      </c>
      <c r="AY29" s="40">
        <f t="shared" si="13"/>
        <v>216744.88163723392</v>
      </c>
      <c r="AZ29" s="23">
        <f t="shared" si="14"/>
        <v>0</v>
      </c>
      <c r="BA29" s="10" t="e">
        <f>#REF!*AI29*AH29*AJ29*AS29</f>
        <v>#REF!</v>
      </c>
      <c r="BB29" s="10" t="e">
        <f t="shared" si="15"/>
        <v>#REF!</v>
      </c>
      <c r="BC29" s="10" t="e">
        <f>(1-#REF!)*AH29*AI29*AJ29</f>
        <v>#REF!</v>
      </c>
      <c r="BD29" s="41" t="e">
        <f>MROUND(#REF!,0.1)/5</f>
        <v>#REF!</v>
      </c>
      <c r="BE29" s="38">
        <v>0</v>
      </c>
      <c r="BF29" s="42" t="e">
        <f t="shared" si="16"/>
        <v>#REF!</v>
      </c>
      <c r="BG29" s="43">
        <f t="shared" si="17"/>
        <v>2.4000000000000004</v>
      </c>
      <c r="BH29" s="43">
        <f t="shared" si="18"/>
        <v>1.4000000000000001</v>
      </c>
      <c r="BI29" s="43" t="e">
        <f>CEILING((1-#REF!)*AJ29,0.2)</f>
        <v>#REF!</v>
      </c>
      <c r="BJ29" s="44" t="e">
        <f t="shared" si="19"/>
        <v>#REF!</v>
      </c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38">
        <v>470</v>
      </c>
      <c r="BV29" s="19">
        <v>50.059334</v>
      </c>
      <c r="BW29" s="19">
        <v>78.316162000000006</v>
      </c>
      <c r="BX29" s="19">
        <v>198.88901999999999</v>
      </c>
      <c r="BY29" s="19">
        <v>147.58748</v>
      </c>
      <c r="BZ29" s="19">
        <v>176.53147999999999</v>
      </c>
      <c r="CA29" s="19">
        <v>152.88718</v>
      </c>
      <c r="CB29" s="19">
        <v>100.55537</v>
      </c>
      <c r="CC29" s="19">
        <v>129.95868999999999</v>
      </c>
      <c r="CD29" s="19">
        <v>158.16431</v>
      </c>
      <c r="CE29" s="19">
        <v>1256.5659000000001</v>
      </c>
      <c r="CF29" s="19">
        <v>951.54944</v>
      </c>
      <c r="CG29" s="19">
        <v>505.55376999999999</v>
      </c>
      <c r="CH29" s="19">
        <v>974.51025000000004</v>
      </c>
      <c r="CI29" s="19">
        <v>852.07317999999998</v>
      </c>
      <c r="CJ29" s="19">
        <v>423.63312000000002</v>
      </c>
      <c r="CK29" s="19">
        <v>349.46548000000001</v>
      </c>
      <c r="CL29" s="19">
        <v>330.64139</v>
      </c>
      <c r="CM29" s="19">
        <v>231.35462999999999</v>
      </c>
      <c r="CN29" s="19">
        <v>518.65277000000003</v>
      </c>
      <c r="CO29" s="19">
        <v>527.98401000000001</v>
      </c>
      <c r="CP29" s="19">
        <v>373.73446999999999</v>
      </c>
      <c r="CQ29" s="19">
        <v>278.71219000000002</v>
      </c>
      <c r="CR29" s="19">
        <v>182.25681</v>
      </c>
      <c r="CS29" s="19">
        <v>172.49072000000001</v>
      </c>
      <c r="CT29" s="19">
        <v>115.38168</v>
      </c>
      <c r="CU29" s="19">
        <v>121.6123</v>
      </c>
      <c r="CV29" s="19">
        <v>157.83430000000001</v>
      </c>
    </row>
    <row r="30" spans="1:100" s="14" customFormat="1" x14ac:dyDescent="0.35">
      <c r="A30" s="10">
        <v>280</v>
      </c>
      <c r="B30" s="35">
        <v>39.800000000000004</v>
      </c>
      <c r="C30" s="36">
        <v>0.42703000000000002</v>
      </c>
      <c r="D30" s="35">
        <v>1.8</v>
      </c>
      <c r="E30" s="35">
        <v>9.2000000000000011</v>
      </c>
      <c r="F30" s="35">
        <v>2.2000000000000002</v>
      </c>
      <c r="G30" s="35">
        <v>1.4000000000000001</v>
      </c>
      <c r="H30" s="37">
        <v>1.2000000000000002</v>
      </c>
      <c r="I30" s="35">
        <v>287.40000000000003</v>
      </c>
      <c r="J30" s="35">
        <v>290.8</v>
      </c>
      <c r="K30" s="61">
        <v>13</v>
      </c>
      <c r="L30" s="61">
        <v>4</v>
      </c>
      <c r="M30" s="61">
        <v>18</v>
      </c>
      <c r="N30" s="61">
        <v>2</v>
      </c>
      <c r="O30" s="62">
        <v>18</v>
      </c>
      <c r="P30" s="10">
        <v>2.0640723887951147</v>
      </c>
      <c r="Q30" s="10">
        <f t="shared" si="0"/>
        <v>-15</v>
      </c>
      <c r="R30" s="10">
        <f t="shared" si="1"/>
        <v>16.7</v>
      </c>
      <c r="S30" s="10">
        <v>5</v>
      </c>
      <c r="T30" s="10">
        <f t="shared" si="2"/>
        <v>2</v>
      </c>
      <c r="U30" s="10">
        <f t="shared" si="3"/>
        <v>4</v>
      </c>
      <c r="V30" s="10">
        <f t="shared" si="4"/>
        <v>18</v>
      </c>
      <c r="W30" s="10">
        <f t="shared" si="5"/>
        <v>4.2</v>
      </c>
      <c r="X30" s="10">
        <f t="shared" si="6"/>
        <v>-14</v>
      </c>
      <c r="Y30" s="10">
        <f t="shared" si="20"/>
        <v>20.7</v>
      </c>
      <c r="Z30" s="10">
        <f t="shared" si="20"/>
        <v>23</v>
      </c>
      <c r="AA30" s="36">
        <f t="shared" si="7"/>
        <v>14</v>
      </c>
      <c r="AB30" s="10">
        <v>1.747722</v>
      </c>
      <c r="AC30" s="10">
        <v>9.1026209999999992</v>
      </c>
      <c r="AD30" s="10">
        <v>2.135672</v>
      </c>
      <c r="AE30" s="10">
        <v>1.3342609999999999</v>
      </c>
      <c r="AF30" s="39">
        <f t="shared" si="8"/>
        <v>9.8999999999999986</v>
      </c>
      <c r="AG30" s="1">
        <f t="shared" si="9"/>
        <v>6.4</v>
      </c>
      <c r="AH30" s="35">
        <f t="shared" si="10"/>
        <v>1.8</v>
      </c>
      <c r="AI30" s="35">
        <f t="shared" si="10"/>
        <v>9.2000000000000011</v>
      </c>
      <c r="AJ30" s="35">
        <f t="shared" si="10"/>
        <v>2.2000000000000002</v>
      </c>
      <c r="AK30" s="35">
        <f t="shared" si="10"/>
        <v>1.4000000000000001</v>
      </c>
      <c r="AL30" s="37">
        <f t="shared" si="11"/>
        <v>1.2000000000000002</v>
      </c>
      <c r="AM30" s="10">
        <v>14.352880000000001</v>
      </c>
      <c r="AN30" s="10">
        <v>17.769839999999999</v>
      </c>
      <c r="AO30" s="37" t="e">
        <f>ROUNDUP(#REF!/10,2)</f>
        <v>#REF!</v>
      </c>
      <c r="AP30" s="37" t="e">
        <f t="shared" si="12"/>
        <v>#REF!</v>
      </c>
      <c r="AQ30" s="37" t="s">
        <v>35</v>
      </c>
      <c r="AR30" s="37"/>
      <c r="AS30" s="37"/>
      <c r="AT30" s="37"/>
      <c r="AU30" s="10">
        <v>96.7</v>
      </c>
      <c r="AV30" s="10">
        <v>-42</v>
      </c>
      <c r="AW30" s="10">
        <v>42.5</v>
      </c>
      <c r="AX30" s="10">
        <v>44.1</v>
      </c>
      <c r="AY30" s="40">
        <f t="shared" si="13"/>
        <v>343646.02611042006</v>
      </c>
      <c r="AZ30" s="23">
        <f t="shared" si="14"/>
        <v>0</v>
      </c>
      <c r="BA30" s="10" t="e">
        <f>#REF!*AI30*AH30*AJ30*AS30</f>
        <v>#REF!</v>
      </c>
      <c r="BB30" s="10" t="e">
        <f t="shared" si="15"/>
        <v>#REF!</v>
      </c>
      <c r="BC30" s="10" t="e">
        <f>(1-#REF!)*AH30*AI30*AJ30</f>
        <v>#REF!</v>
      </c>
      <c r="BD30" s="41" t="e">
        <f>MROUND(#REF!,0.1)/5</f>
        <v>#REF!</v>
      </c>
      <c r="BE30" s="38">
        <v>0</v>
      </c>
      <c r="BF30" s="42" t="e">
        <f t="shared" si="16"/>
        <v>#REF!</v>
      </c>
      <c r="BG30" s="43">
        <f t="shared" si="17"/>
        <v>2.2000000000000002</v>
      </c>
      <c r="BH30" s="43">
        <f t="shared" si="18"/>
        <v>1.2000000000000002</v>
      </c>
      <c r="BI30" s="43" t="e">
        <f>CEILING((1-#REF!)*AJ30,0.2)</f>
        <v>#REF!</v>
      </c>
      <c r="BJ30" s="44" t="e">
        <f t="shared" si="19"/>
        <v>#REF!</v>
      </c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38">
        <v>280</v>
      </c>
      <c r="BV30" s="19">
        <v>74.158134000000004</v>
      </c>
      <c r="BW30" s="19">
        <v>96.588074000000006</v>
      </c>
      <c r="BX30" s="19">
        <v>131.94307000000001</v>
      </c>
      <c r="BY30" s="19">
        <v>224.31841</v>
      </c>
      <c r="BZ30" s="19">
        <v>204.15163000000001</v>
      </c>
      <c r="CA30" s="19">
        <v>161.84936999999999</v>
      </c>
      <c r="CB30" s="19">
        <v>155.55336</v>
      </c>
      <c r="CC30" s="19">
        <v>155.35851</v>
      </c>
      <c r="CD30" s="19">
        <v>149.07916</v>
      </c>
      <c r="CE30" s="19">
        <v>592.66132000000005</v>
      </c>
      <c r="CF30" s="19">
        <v>419.67191000000003</v>
      </c>
      <c r="CG30" s="19">
        <v>188.62521000000001</v>
      </c>
      <c r="CH30" s="19">
        <v>691.12183000000005</v>
      </c>
      <c r="CI30" s="19">
        <v>486.46634</v>
      </c>
      <c r="CJ30" s="19">
        <v>174.34276</v>
      </c>
      <c r="CK30" s="19">
        <v>453.28188999999998</v>
      </c>
      <c r="CL30" s="19">
        <v>341.60989000000001</v>
      </c>
      <c r="CM30" s="19">
        <v>157.44748999999999</v>
      </c>
      <c r="CN30" s="19">
        <v>369.14467999999999</v>
      </c>
      <c r="CO30" s="19">
        <v>306.28528</v>
      </c>
      <c r="CP30" s="19">
        <v>167.34421</v>
      </c>
      <c r="CQ30" s="19">
        <v>157.08195000000001</v>
      </c>
      <c r="CR30" s="19">
        <v>151.03502</v>
      </c>
      <c r="CS30" s="19">
        <v>140.66095000000001</v>
      </c>
      <c r="CT30" s="19">
        <v>206.73915</v>
      </c>
      <c r="CU30" s="19">
        <v>187.21948</v>
      </c>
      <c r="CV30" s="19">
        <v>128.48793000000001</v>
      </c>
    </row>
    <row r="31" spans="1:100" s="14" customFormat="1" ht="13.75" customHeight="1" x14ac:dyDescent="0.35">
      <c r="A31" s="10">
        <v>409</v>
      </c>
      <c r="B31" s="35">
        <v>28.3</v>
      </c>
      <c r="C31" s="36">
        <v>0.4660879</v>
      </c>
      <c r="D31" s="35">
        <v>1.8</v>
      </c>
      <c r="E31" s="35">
        <v>9.2000000000000011</v>
      </c>
      <c r="F31" s="35">
        <v>3</v>
      </c>
      <c r="G31" s="35">
        <v>0.4</v>
      </c>
      <c r="H31" s="37">
        <v>1.6</v>
      </c>
      <c r="I31" s="35">
        <v>377.6</v>
      </c>
      <c r="J31" s="35">
        <v>287.10000000000002</v>
      </c>
      <c r="K31" s="61">
        <v>9</v>
      </c>
      <c r="L31" s="61">
        <v>5</v>
      </c>
      <c r="M31" s="61">
        <v>11</v>
      </c>
      <c r="N31" s="61">
        <v>2.4000000000000004</v>
      </c>
      <c r="O31" s="62">
        <v>17</v>
      </c>
      <c r="P31" s="10">
        <v>2.4583023559670383</v>
      </c>
      <c r="Q31" s="10">
        <f t="shared" si="0"/>
        <v>-11.4</v>
      </c>
      <c r="R31" s="10">
        <f t="shared" si="1"/>
        <v>14.8</v>
      </c>
      <c r="S31" s="10">
        <v>5</v>
      </c>
      <c r="T31" s="10">
        <f t="shared" si="2"/>
        <v>2.4000000000000004</v>
      </c>
      <c r="U31" s="10">
        <f t="shared" si="3"/>
        <v>5</v>
      </c>
      <c r="V31" s="10">
        <f t="shared" si="4"/>
        <v>11</v>
      </c>
      <c r="W31" s="10">
        <f t="shared" si="5"/>
        <v>2.8000000000000003</v>
      </c>
      <c r="X31" s="10">
        <f t="shared" si="6"/>
        <v>-10.199999999999999</v>
      </c>
      <c r="Y31" s="10">
        <f t="shared" si="20"/>
        <v>19.8</v>
      </c>
      <c r="Z31" s="10">
        <f t="shared" si="20"/>
        <v>16</v>
      </c>
      <c r="AA31" s="36">
        <f t="shared" si="7"/>
        <v>105</v>
      </c>
      <c r="AB31" s="10">
        <v>1.7489250000000001</v>
      </c>
      <c r="AC31" s="10">
        <v>9.2132869999999993</v>
      </c>
      <c r="AD31" s="10">
        <v>2.9236659999999999</v>
      </c>
      <c r="AE31" s="10">
        <v>0.39461479999999999</v>
      </c>
      <c r="AF31" s="39">
        <f t="shared" si="8"/>
        <v>9.8999999999999986</v>
      </c>
      <c r="AG31" s="1">
        <f t="shared" si="9"/>
        <v>5.4</v>
      </c>
      <c r="AH31" s="35">
        <f t="shared" si="10"/>
        <v>1.8</v>
      </c>
      <c r="AI31" s="35">
        <f t="shared" si="10"/>
        <v>9.2000000000000011</v>
      </c>
      <c r="AJ31" s="35">
        <f t="shared" si="10"/>
        <v>3</v>
      </c>
      <c r="AK31" s="35">
        <f t="shared" si="10"/>
        <v>0.4</v>
      </c>
      <c r="AL31" s="37">
        <f t="shared" si="11"/>
        <v>1.6</v>
      </c>
      <c r="AM31" s="10">
        <v>104.5406</v>
      </c>
      <c r="AN31" s="10">
        <v>14.04181</v>
      </c>
      <c r="AO31" s="37" t="e">
        <f>ROUNDUP(#REF!/10,2)</f>
        <v>#REF!</v>
      </c>
      <c r="AP31" s="37" t="e">
        <f t="shared" si="12"/>
        <v>#REF!</v>
      </c>
      <c r="AQ31" s="37" t="s">
        <v>35</v>
      </c>
      <c r="AR31" s="37"/>
      <c r="AS31" s="37"/>
      <c r="AT31" s="37"/>
      <c r="AU31" s="10">
        <v>96.7</v>
      </c>
      <c r="AV31" s="10">
        <v>-42</v>
      </c>
      <c r="AW31" s="10">
        <v>42.5</v>
      </c>
      <c r="AX31" s="10">
        <v>44.1</v>
      </c>
      <c r="AY31" s="40">
        <f t="shared" si="13"/>
        <v>349774.19028132729</v>
      </c>
      <c r="AZ31" s="23">
        <f t="shared" si="14"/>
        <v>0</v>
      </c>
      <c r="BA31" s="10" t="e">
        <f>#REF!*AI31*AH31*AJ31*AS31</f>
        <v>#REF!</v>
      </c>
      <c r="BB31" s="10" t="e">
        <f t="shared" si="15"/>
        <v>#REF!</v>
      </c>
      <c r="BC31" s="10" t="e">
        <f>(1-#REF!)*AH31*AI31*AJ31</f>
        <v>#REF!</v>
      </c>
      <c r="BD31" s="41" t="e">
        <f>MROUND(#REF!,0.1)/5</f>
        <v>#REF!</v>
      </c>
      <c r="BE31" s="38">
        <v>0</v>
      </c>
      <c r="BF31" s="42" t="e">
        <f t="shared" si="16"/>
        <v>#REF!</v>
      </c>
      <c r="BG31" s="43">
        <f t="shared" si="17"/>
        <v>3</v>
      </c>
      <c r="BH31" s="43">
        <f t="shared" si="18"/>
        <v>1.6</v>
      </c>
      <c r="BI31" s="43" t="e">
        <f>CEILING((1-#REF!)*AJ31,0.2)</f>
        <v>#REF!</v>
      </c>
      <c r="BJ31" s="44" t="e">
        <f t="shared" si="19"/>
        <v>#REF!</v>
      </c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38">
        <v>409</v>
      </c>
      <c r="BV31" s="19">
        <v>50.912242999999997</v>
      </c>
      <c r="BW31" s="19">
        <v>70.401580999999993</v>
      </c>
      <c r="BX31" s="19">
        <v>199.24213</v>
      </c>
      <c r="BY31" s="19">
        <v>288.72091999999998</v>
      </c>
      <c r="BZ31" s="19">
        <v>282.28676999999999</v>
      </c>
      <c r="CA31" s="19">
        <v>288.28656000000001</v>
      </c>
      <c r="CB31" s="19">
        <v>148.56997999999999</v>
      </c>
      <c r="CC31" s="19">
        <v>163.08430000000001</v>
      </c>
      <c r="CD31" s="19">
        <v>230.14955</v>
      </c>
      <c r="CE31" s="19">
        <v>1232.1445000000001</v>
      </c>
      <c r="CF31" s="19">
        <v>892.08501999999999</v>
      </c>
      <c r="CG31" s="19">
        <v>441.298</v>
      </c>
      <c r="CH31" s="19">
        <v>1308.2233000000001</v>
      </c>
      <c r="CI31" s="19">
        <v>967.80565999999999</v>
      </c>
      <c r="CJ31" s="19">
        <v>413.48511000000002</v>
      </c>
      <c r="CK31" s="19">
        <v>679.96045000000004</v>
      </c>
      <c r="CL31" s="19">
        <v>548.70800999999994</v>
      </c>
      <c r="CM31" s="19">
        <v>295.52408000000003</v>
      </c>
      <c r="CN31" s="19">
        <v>659.76093000000003</v>
      </c>
      <c r="CO31" s="19">
        <v>599.25023999999996</v>
      </c>
      <c r="CP31" s="19">
        <v>381.26546999999999</v>
      </c>
      <c r="CQ31" s="19">
        <v>251.09639000000001</v>
      </c>
      <c r="CR31" s="19">
        <v>232.37139999999999</v>
      </c>
      <c r="CS31" s="19">
        <v>209.39894000000001</v>
      </c>
      <c r="CT31" s="19">
        <v>240.98477</v>
      </c>
      <c r="CU31" s="19">
        <v>239.68509</v>
      </c>
      <c r="CV31" s="19">
        <v>207.13238999999999</v>
      </c>
    </row>
    <row r="32" spans="1:100" s="13" customFormat="1" x14ac:dyDescent="0.35">
      <c r="A32" s="10">
        <v>428</v>
      </c>
      <c r="B32" s="35">
        <v>21.3</v>
      </c>
      <c r="C32" s="36">
        <v>0.25956250000000003</v>
      </c>
      <c r="D32" s="35">
        <v>2.8000000000000003</v>
      </c>
      <c r="E32" s="35">
        <v>9.8000000000000007</v>
      </c>
      <c r="F32" s="35">
        <v>2</v>
      </c>
      <c r="G32" s="35">
        <v>1</v>
      </c>
      <c r="H32" s="37">
        <v>1.6</v>
      </c>
      <c r="I32" s="35">
        <v>298.8</v>
      </c>
      <c r="J32" s="35">
        <v>338.6</v>
      </c>
      <c r="K32" s="61">
        <v>16</v>
      </c>
      <c r="L32" s="61">
        <v>18</v>
      </c>
      <c r="M32" s="61">
        <v>14</v>
      </c>
      <c r="N32" s="61">
        <v>1.6</v>
      </c>
      <c r="O32" s="62">
        <v>1</v>
      </c>
      <c r="P32" s="10">
        <v>1.5608469352301118</v>
      </c>
      <c r="Q32" s="10">
        <f t="shared" si="0"/>
        <v>-17.600000000000001</v>
      </c>
      <c r="R32" s="10">
        <f t="shared" si="1"/>
        <v>5.7</v>
      </c>
      <c r="S32" s="10">
        <v>5</v>
      </c>
      <c r="T32" s="10">
        <f t="shared" si="2"/>
        <v>1.6</v>
      </c>
      <c r="U32" s="10">
        <f t="shared" si="3"/>
        <v>18</v>
      </c>
      <c r="V32" s="10">
        <f t="shared" si="4"/>
        <v>14</v>
      </c>
      <c r="W32" s="10">
        <f t="shared" si="5"/>
        <v>0.2</v>
      </c>
      <c r="X32" s="10">
        <f t="shared" si="6"/>
        <v>-16.8</v>
      </c>
      <c r="Y32" s="10">
        <f t="shared" si="20"/>
        <v>23.7</v>
      </c>
      <c r="Z32" s="10">
        <f t="shared" si="20"/>
        <v>19</v>
      </c>
      <c r="AA32" s="36">
        <f t="shared" si="7"/>
        <v>26</v>
      </c>
      <c r="AB32" s="10">
        <v>2.8905729999999998</v>
      </c>
      <c r="AC32" s="10">
        <v>9.8340379999999996</v>
      </c>
      <c r="AD32" s="10">
        <v>1.9269480000000001</v>
      </c>
      <c r="AE32" s="10">
        <v>1.0230319999999999</v>
      </c>
      <c r="AF32" s="39">
        <f t="shared" si="8"/>
        <v>9.6</v>
      </c>
      <c r="AG32" s="1">
        <f t="shared" si="9"/>
        <v>6</v>
      </c>
      <c r="AH32" s="35">
        <f t="shared" si="10"/>
        <v>2.8000000000000003</v>
      </c>
      <c r="AI32" s="35">
        <f t="shared" si="10"/>
        <v>9.8000000000000007</v>
      </c>
      <c r="AJ32" s="35">
        <f t="shared" si="10"/>
        <v>2</v>
      </c>
      <c r="AK32" s="35">
        <f t="shared" si="10"/>
        <v>1</v>
      </c>
      <c r="AL32" s="37">
        <f t="shared" si="11"/>
        <v>1.6</v>
      </c>
      <c r="AM32" s="10">
        <v>25.752749999999999</v>
      </c>
      <c r="AN32" s="10">
        <v>65.520070000000004</v>
      </c>
      <c r="AO32" s="37" t="e">
        <f>ROUNDUP(#REF!/10,2)</f>
        <v>#REF!</v>
      </c>
      <c r="AP32" s="37" t="e">
        <f t="shared" si="12"/>
        <v>#REF!</v>
      </c>
      <c r="AQ32" s="37" t="s">
        <v>34</v>
      </c>
      <c r="AR32" s="37">
        <v>3346.7</v>
      </c>
      <c r="AS32" s="37">
        <v>427.29</v>
      </c>
      <c r="AT32" s="37">
        <v>10.34</v>
      </c>
      <c r="AU32" s="10">
        <v>96.7</v>
      </c>
      <c r="AV32" s="10">
        <v>-42</v>
      </c>
      <c r="AW32" s="10">
        <v>42.5</v>
      </c>
      <c r="AX32" s="10">
        <v>44.1</v>
      </c>
      <c r="AY32" s="40">
        <f t="shared" si="13"/>
        <v>240780.57132315231</v>
      </c>
      <c r="AZ32" s="23">
        <f t="shared" si="14"/>
        <v>0.88861294037101135</v>
      </c>
      <c r="BA32" s="10" t="e">
        <f>#REF!*AI32*AH32*AJ32*AS32</f>
        <v>#REF!</v>
      </c>
      <c r="BB32" s="10" t="e">
        <f t="shared" si="15"/>
        <v>#REF!</v>
      </c>
      <c r="BC32" s="10" t="e">
        <f>(1-#REF!)*AH32*AI32*AJ32</f>
        <v>#REF!</v>
      </c>
      <c r="BD32" s="41" t="e">
        <f>MROUND(#REF!,0.1)/5</f>
        <v>#REF!</v>
      </c>
      <c r="BE32" s="38">
        <v>6.2</v>
      </c>
      <c r="BF32" s="42" t="e">
        <f t="shared" si="16"/>
        <v>#REF!</v>
      </c>
      <c r="BG32" s="43">
        <f t="shared" si="17"/>
        <v>2</v>
      </c>
      <c r="BH32" s="43">
        <f t="shared" si="18"/>
        <v>1.6</v>
      </c>
      <c r="BI32" s="43" t="e">
        <f>CEILING((1-#REF!)*AJ32,0.2)</f>
        <v>#REF!</v>
      </c>
      <c r="BJ32" s="44" t="e">
        <f t="shared" si="19"/>
        <v>#REF!</v>
      </c>
      <c r="BK32" s="45">
        <v>0.58714405328879582</v>
      </c>
      <c r="BL32" s="10">
        <f>(BK32+AH32)*(BK32+AI32)*((1/3)*BK32+AJ32)</f>
        <v>77.251287863509077</v>
      </c>
      <c r="BM32" s="46">
        <f>MROUND((BK32+AH32),0.2)</f>
        <v>3.4000000000000004</v>
      </c>
      <c r="BN32" s="46">
        <f>MROUND((BK32+AI32),0.2)</f>
        <v>10.4</v>
      </c>
      <c r="BO32" s="46" t="e">
        <f>IF(MROUND(((1/3)*BK32+BG32),0.2)*BN32*BM32/BJ32&gt;1.05,MROUND(((1/3)*BK32+BG32),0.2)-0.2,MROUND(((1/3)*BK32+BG32),0.2))</f>
        <v>#REF!</v>
      </c>
      <c r="BP32" s="45" t="e">
        <f>BM32*BN32*BO32</f>
        <v>#REF!</v>
      </c>
      <c r="BQ32" s="10" t="e">
        <f>IF(BI32&lt;BO32,TRUE, FALSE)</f>
        <v>#REF!</v>
      </c>
      <c r="BR32" s="45" t="e">
        <f>IF(BC32&lt;BI32*BM32*BN32,TRUE, FALSE)</f>
        <v>#REF!</v>
      </c>
      <c r="BS32" s="10">
        <f>AA32</f>
        <v>26</v>
      </c>
      <c r="BT32" s="44" t="e">
        <f>BB32/BC32</f>
        <v>#REF!</v>
      </c>
      <c r="BU32" s="38">
        <v>428</v>
      </c>
      <c r="BV32" s="19">
        <v>71.967903000000007</v>
      </c>
      <c r="BW32" s="19">
        <v>78.831840999999997</v>
      </c>
      <c r="BX32" s="19">
        <v>203.02654999999999</v>
      </c>
      <c r="BY32" s="19">
        <v>183.09692000000001</v>
      </c>
      <c r="BZ32" s="19">
        <v>220.10079999999999</v>
      </c>
      <c r="CA32" s="19">
        <v>149.55812</v>
      </c>
      <c r="CB32" s="19">
        <v>98.517837999999998</v>
      </c>
      <c r="CC32" s="19">
        <v>97.178391000000005</v>
      </c>
      <c r="CD32" s="19">
        <v>158.51123000000001</v>
      </c>
      <c r="CE32" s="19">
        <v>931.86639000000002</v>
      </c>
      <c r="CF32" s="19">
        <v>864.49901999999997</v>
      </c>
      <c r="CG32" s="19">
        <v>602.93182000000002</v>
      </c>
      <c r="CH32" s="19">
        <v>893.31812000000002</v>
      </c>
      <c r="CI32" s="19">
        <v>791.99041999999997</v>
      </c>
      <c r="CJ32" s="19">
        <v>441.8381</v>
      </c>
      <c r="CK32" s="19">
        <v>358.32666</v>
      </c>
      <c r="CL32" s="19">
        <v>337.65694999999999</v>
      </c>
      <c r="CM32" s="19">
        <v>251.87459000000001</v>
      </c>
      <c r="CN32" s="19">
        <v>511.10995000000003</v>
      </c>
      <c r="CO32" s="19">
        <v>499.48557</v>
      </c>
      <c r="CP32" s="19">
        <v>405.61246</v>
      </c>
      <c r="CQ32" s="19">
        <v>398.36191000000002</v>
      </c>
      <c r="CR32" s="19">
        <v>213.81548000000001</v>
      </c>
      <c r="CS32" s="19">
        <v>191.56110000000001</v>
      </c>
      <c r="CT32" s="19">
        <v>200.62943999999999</v>
      </c>
      <c r="CU32" s="19">
        <v>197.11559</v>
      </c>
      <c r="CV32" s="19">
        <v>200.80812</v>
      </c>
    </row>
    <row r="33" spans="1:100" s="14" customFormat="1" x14ac:dyDescent="0.35">
      <c r="A33" s="10">
        <v>423</v>
      </c>
      <c r="B33" s="35">
        <v>37.6</v>
      </c>
      <c r="C33" s="36">
        <v>0.43548979999999998</v>
      </c>
      <c r="D33" s="35">
        <v>1.2000000000000002</v>
      </c>
      <c r="E33" s="35">
        <v>6.6000000000000005</v>
      </c>
      <c r="F33" s="35">
        <v>2.4000000000000004</v>
      </c>
      <c r="G33" s="35">
        <v>0.60000000000000009</v>
      </c>
      <c r="H33" s="37">
        <v>1.4000000000000001</v>
      </c>
      <c r="I33" s="35">
        <v>324.60000000000002</v>
      </c>
      <c r="J33" s="35">
        <v>287.90000000000003</v>
      </c>
      <c r="K33" s="61">
        <v>6</v>
      </c>
      <c r="L33" s="61">
        <v>5</v>
      </c>
      <c r="M33" s="61">
        <v>16</v>
      </c>
      <c r="N33" s="61">
        <v>2.4000000000000004</v>
      </c>
      <c r="O33" s="62">
        <v>8</v>
      </c>
      <c r="P33" s="10">
        <v>2.4216996607877417</v>
      </c>
      <c r="Q33" s="10">
        <f t="shared" si="0"/>
        <v>-8.4</v>
      </c>
      <c r="R33" s="10">
        <f t="shared" si="1"/>
        <v>12.8</v>
      </c>
      <c r="S33" s="10">
        <v>5</v>
      </c>
      <c r="T33" s="10">
        <f t="shared" si="2"/>
        <v>2.4000000000000004</v>
      </c>
      <c r="U33" s="10">
        <f t="shared" si="3"/>
        <v>5</v>
      </c>
      <c r="V33" s="10">
        <f t="shared" si="4"/>
        <v>16</v>
      </c>
      <c r="W33" s="10">
        <f t="shared" si="5"/>
        <v>0.8</v>
      </c>
      <c r="X33" s="10">
        <f t="shared" si="6"/>
        <v>-7.2</v>
      </c>
      <c r="Y33" s="10">
        <f t="shared" si="20"/>
        <v>17.8</v>
      </c>
      <c r="Z33" s="10">
        <f t="shared" si="20"/>
        <v>21</v>
      </c>
      <c r="AA33" s="36">
        <f t="shared" si="7"/>
        <v>52</v>
      </c>
      <c r="AB33" s="10">
        <v>1.1323350000000001</v>
      </c>
      <c r="AC33" s="10">
        <v>6.5027499999999998</v>
      </c>
      <c r="AD33" s="10">
        <v>2.4781300000000002</v>
      </c>
      <c r="AE33" s="10">
        <v>0.65174319999999997</v>
      </c>
      <c r="AF33" s="39">
        <f t="shared" si="8"/>
        <v>11.2</v>
      </c>
      <c r="AG33" s="1">
        <f t="shared" si="9"/>
        <v>5.6</v>
      </c>
      <c r="AH33" s="35">
        <f t="shared" si="10"/>
        <v>1.2000000000000002</v>
      </c>
      <c r="AI33" s="35">
        <f t="shared" si="10"/>
        <v>6.6000000000000005</v>
      </c>
      <c r="AJ33" s="35">
        <f t="shared" si="10"/>
        <v>2.4000000000000004</v>
      </c>
      <c r="AK33" s="35">
        <f t="shared" si="10"/>
        <v>0.60000000000000009</v>
      </c>
      <c r="AL33" s="37">
        <f t="shared" si="11"/>
        <v>1.4000000000000001</v>
      </c>
      <c r="AM33" s="10">
        <v>51.555160000000001</v>
      </c>
      <c r="AN33" s="10">
        <v>14.894399999999999</v>
      </c>
      <c r="AO33" s="37" t="e">
        <f>ROUNDUP(#REF!/10,2)</f>
        <v>#REF!</v>
      </c>
      <c r="AP33" s="37" t="e">
        <f t="shared" si="12"/>
        <v>#REF!</v>
      </c>
      <c r="AQ33" s="37" t="s">
        <v>35</v>
      </c>
      <c r="AR33" s="37"/>
      <c r="AS33" s="37"/>
      <c r="AT33" s="37"/>
      <c r="AU33" s="10">
        <v>96.7</v>
      </c>
      <c r="AV33" s="10">
        <v>-42</v>
      </c>
      <c r="AW33" s="10">
        <v>42.5</v>
      </c>
      <c r="AX33" s="10">
        <v>44.1</v>
      </c>
      <c r="AY33" s="40">
        <f t="shared" si="13"/>
        <v>348387.98244808608</v>
      </c>
      <c r="AZ33" s="23">
        <f t="shared" si="14"/>
        <v>0</v>
      </c>
      <c r="BA33" s="10" t="e">
        <f>#REF!*AI33*AH33*AJ33*AS33</f>
        <v>#REF!</v>
      </c>
      <c r="BB33" s="10" t="e">
        <f t="shared" si="15"/>
        <v>#REF!</v>
      </c>
      <c r="BC33" s="10" t="e">
        <f>(1-#REF!)*AH33*AI33*AJ33</f>
        <v>#REF!</v>
      </c>
      <c r="BD33" s="41" t="e">
        <f>MROUND(#REF!,0.1)/5</f>
        <v>#REF!</v>
      </c>
      <c r="BE33" s="38">
        <v>0</v>
      </c>
      <c r="BF33" s="42" t="e">
        <f t="shared" si="16"/>
        <v>#REF!</v>
      </c>
      <c r="BG33" s="43">
        <f t="shared" si="17"/>
        <v>2.4000000000000004</v>
      </c>
      <c r="BH33" s="43">
        <f t="shared" si="18"/>
        <v>1.4000000000000001</v>
      </c>
      <c r="BI33" s="43" t="e">
        <f>CEILING((1-#REF!)*AJ33,0.2)</f>
        <v>#REF!</v>
      </c>
      <c r="BJ33" s="44" t="e">
        <f t="shared" si="19"/>
        <v>#REF!</v>
      </c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38">
        <v>423</v>
      </c>
      <c r="BV33" s="19">
        <v>46.897956999999998</v>
      </c>
      <c r="BW33" s="19">
        <v>118.73478</v>
      </c>
      <c r="BX33" s="19">
        <v>186.47568000000001</v>
      </c>
      <c r="BY33" s="19">
        <v>277.15222</v>
      </c>
      <c r="BZ33" s="19">
        <v>259.20535000000001</v>
      </c>
      <c r="CA33" s="19">
        <v>226.42499000000001</v>
      </c>
      <c r="CB33" s="19">
        <v>88.581467000000004</v>
      </c>
      <c r="CC33" s="19">
        <v>152.26500999999999</v>
      </c>
      <c r="CD33" s="19">
        <v>185.25958</v>
      </c>
      <c r="CE33" s="19">
        <v>1564.3268</v>
      </c>
      <c r="CF33" s="19">
        <v>561.96929999999998</v>
      </c>
      <c r="CG33" s="19">
        <v>270.91879</v>
      </c>
      <c r="CH33" s="19">
        <v>1869.7456</v>
      </c>
      <c r="CI33" s="19">
        <v>572.74572999999998</v>
      </c>
      <c r="CJ33" s="19">
        <v>209.10248999999999</v>
      </c>
      <c r="CK33" s="19">
        <v>906.78052000000002</v>
      </c>
      <c r="CL33" s="19">
        <v>342.94927999999999</v>
      </c>
      <c r="CM33" s="19">
        <v>169.70197999999999</v>
      </c>
      <c r="CN33" s="19">
        <v>598.03264999999999</v>
      </c>
      <c r="CO33" s="19">
        <v>485.88815</v>
      </c>
      <c r="CP33" s="19">
        <v>251.38491999999999</v>
      </c>
      <c r="CQ33" s="19">
        <v>211.71459999999999</v>
      </c>
      <c r="CR33" s="19">
        <v>192.53344999999999</v>
      </c>
      <c r="CS33" s="19">
        <v>163.14935</v>
      </c>
      <c r="CT33" s="19">
        <v>227.85432</v>
      </c>
      <c r="CU33" s="19">
        <v>197.79199</v>
      </c>
      <c r="CV33" s="19">
        <v>152.74055000000001</v>
      </c>
    </row>
    <row r="34" spans="1:100" s="14" customFormat="1" x14ac:dyDescent="0.35">
      <c r="A34" s="10">
        <v>182</v>
      </c>
      <c r="B34" s="35">
        <v>22.900000000000002</v>
      </c>
      <c r="C34" s="36">
        <v>0.13134129999999999</v>
      </c>
      <c r="D34" s="35">
        <v>2</v>
      </c>
      <c r="E34" s="35">
        <v>8.8000000000000007</v>
      </c>
      <c r="F34" s="35">
        <v>1.8</v>
      </c>
      <c r="G34" s="35">
        <v>1.4000000000000001</v>
      </c>
      <c r="H34" s="37">
        <v>1.6</v>
      </c>
      <c r="I34" s="35">
        <v>343.8</v>
      </c>
      <c r="J34" s="35">
        <v>335</v>
      </c>
      <c r="K34" s="61">
        <v>13</v>
      </c>
      <c r="L34" s="61">
        <v>17</v>
      </c>
      <c r="M34" s="61">
        <v>16</v>
      </c>
      <c r="N34" s="61">
        <v>0.60000000000000009</v>
      </c>
      <c r="O34" s="62">
        <v>16</v>
      </c>
      <c r="P34" s="10">
        <v>0.69952097511293498</v>
      </c>
      <c r="Q34" s="10">
        <f t="shared" ref="Q34:Q65" si="21">-K34-N34</f>
        <v>-13.6</v>
      </c>
      <c r="R34" s="10">
        <f t="shared" ref="R34:R65" si="22">14.5-L34/2+W34</f>
        <v>9.8000000000000007</v>
      </c>
      <c r="S34" s="10">
        <v>5</v>
      </c>
      <c r="T34" s="10">
        <f t="shared" ref="T34:T65" si="23">N34</f>
        <v>0.60000000000000009</v>
      </c>
      <c r="U34" s="10">
        <f t="shared" ref="U34:U65" si="24">L34</f>
        <v>17</v>
      </c>
      <c r="V34" s="10">
        <f t="shared" ref="V34:V65" si="25">M34</f>
        <v>16</v>
      </c>
      <c r="W34" s="10">
        <f t="shared" ref="W34:W65" si="26">MROUND(K34*TAN(RADIANS(O34)),0.2)</f>
        <v>3.8000000000000003</v>
      </c>
      <c r="X34" s="10">
        <f t="shared" ref="X34:X65" si="27">(Q34-K34)/2</f>
        <v>-13.3</v>
      </c>
      <c r="Y34" s="10">
        <f t="shared" si="20"/>
        <v>26.8</v>
      </c>
      <c r="Z34" s="10">
        <f t="shared" si="20"/>
        <v>21</v>
      </c>
      <c r="AA34" s="36">
        <f t="shared" si="7"/>
        <v>71</v>
      </c>
      <c r="AB34" s="10">
        <v>2.0244140000000002</v>
      </c>
      <c r="AC34" s="10">
        <v>8.8889370000000003</v>
      </c>
      <c r="AD34" s="10">
        <v>1.876744</v>
      </c>
      <c r="AE34" s="10">
        <v>1.3891960000000001</v>
      </c>
      <c r="AF34" s="39">
        <f t="shared" si="8"/>
        <v>10.1</v>
      </c>
      <c r="AG34" s="1">
        <f t="shared" si="9"/>
        <v>6.4</v>
      </c>
      <c r="AH34" s="35">
        <f t="shared" ref="AH34:AK65" si="28">MROUND(AB34,0.2)</f>
        <v>2</v>
      </c>
      <c r="AI34" s="35">
        <f t="shared" si="28"/>
        <v>8.8000000000000007</v>
      </c>
      <c r="AJ34" s="35">
        <f t="shared" si="28"/>
        <v>1.8</v>
      </c>
      <c r="AK34" s="35">
        <f t="shared" si="28"/>
        <v>1.4000000000000001</v>
      </c>
      <c r="AL34" s="37">
        <f t="shared" ref="AL34:AL65" si="29">IF(BE34&gt;0,CEILING((1-C34)*AJ34,0.2),IF(MROUND((1-C34)*AJ34,0.2)&lt;0.2,MROUND((1-C34)*AJ34,0.2)+0.2, MROUND((1-C34)*AJ34,0.2)))</f>
        <v>1.6</v>
      </c>
      <c r="AM34" s="10">
        <v>70.757739999999998</v>
      </c>
      <c r="AN34" s="10">
        <v>61.912599999999998</v>
      </c>
      <c r="AO34" s="37" t="e">
        <f>ROUNDUP(#REF!/10,2)</f>
        <v>#REF!</v>
      </c>
      <c r="AP34" s="37" t="e">
        <f t="shared" si="12"/>
        <v>#REF!</v>
      </c>
      <c r="AQ34" s="37" t="s">
        <v>35</v>
      </c>
      <c r="AR34" s="37"/>
      <c r="AS34" s="37"/>
      <c r="AT34" s="37"/>
      <c r="AU34" s="10">
        <v>96.7</v>
      </c>
      <c r="AV34" s="10">
        <v>-42</v>
      </c>
      <c r="AW34" s="10">
        <v>42.5</v>
      </c>
      <c r="AX34" s="10">
        <v>44.1</v>
      </c>
      <c r="AY34" s="40">
        <f t="shared" ref="AY34:AY65" si="30">((1.092*8.3144*(AV34+273)*(LN(AW34)-1.013)/(0.93-(AV34+273)/(AU34+273)))*((AU34-AN34)/(AU34-AV34))^0.383)*1000/AX34</f>
        <v>251091.42328146583</v>
      </c>
      <c r="AZ34" s="23">
        <f t="shared" ref="AZ34:AZ65" si="31">1-EXP(-2.63*(AR34/AY34)*(AU34-AV34)*(1-((AU34-AN34)/(AU34-AV34))^0.38))</f>
        <v>0</v>
      </c>
      <c r="BA34" s="10" t="e">
        <f>#REF!*AI34*AH34*AJ34*AS34</f>
        <v>#REF!</v>
      </c>
      <c r="BB34" s="10" t="e">
        <f t="shared" si="15"/>
        <v>#REF!</v>
      </c>
      <c r="BC34" s="10" t="e">
        <f>(1-#REF!)*AH34*AI34*AJ34</f>
        <v>#REF!</v>
      </c>
      <c r="BD34" s="41" t="e">
        <f>MROUND(#REF!,0.1)/5</f>
        <v>#REF!</v>
      </c>
      <c r="BE34" s="38">
        <v>0</v>
      </c>
      <c r="BF34" s="42" t="e">
        <f t="shared" si="16"/>
        <v>#REF!</v>
      </c>
      <c r="BG34" s="43">
        <f t="shared" ref="BG34:BG65" si="32">CEILING(AJ34,0.2)</f>
        <v>1.8</v>
      </c>
      <c r="BH34" s="43">
        <f t="shared" ref="BH34:BH65" si="33">AL34</f>
        <v>1.6</v>
      </c>
      <c r="BI34" s="43" t="e">
        <f>CEILING((1-#REF!)*AJ34,0.2)</f>
        <v>#REF!</v>
      </c>
      <c r="BJ34" s="44" t="e">
        <f t="shared" si="19"/>
        <v>#REF!</v>
      </c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38">
        <v>182</v>
      </c>
      <c r="BV34" s="19">
        <v>84.189430000000002</v>
      </c>
      <c r="BW34" s="19">
        <v>103.33315</v>
      </c>
      <c r="BX34" s="19">
        <v>200.49359000000001</v>
      </c>
      <c r="BY34" s="19">
        <v>103.70753000000001</v>
      </c>
      <c r="BZ34" s="19">
        <v>126.71469</v>
      </c>
      <c r="CA34" s="19">
        <v>120.05391</v>
      </c>
      <c r="CB34" s="19">
        <v>51.468043999999999</v>
      </c>
      <c r="CC34" s="19">
        <v>60.160544999999999</v>
      </c>
      <c r="CD34" s="19">
        <v>98.429030999999995</v>
      </c>
      <c r="CE34" s="19">
        <v>848.69866999999999</v>
      </c>
      <c r="CF34" s="19">
        <v>654.99976000000004</v>
      </c>
      <c r="CG34" s="19">
        <v>369.08118000000002</v>
      </c>
      <c r="CH34" s="19">
        <v>716.48676</v>
      </c>
      <c r="CI34" s="19">
        <v>559.50153</v>
      </c>
      <c r="CJ34" s="19">
        <v>291.01763999999997</v>
      </c>
      <c r="CK34" s="19">
        <v>325.28728999999998</v>
      </c>
      <c r="CL34" s="19">
        <v>284.18866000000003</v>
      </c>
      <c r="CM34" s="19">
        <v>173.43163999999999</v>
      </c>
      <c r="CN34" s="19">
        <v>249.19359</v>
      </c>
      <c r="CO34" s="19">
        <v>261.83794999999998</v>
      </c>
      <c r="CP34" s="19">
        <v>247.85445000000001</v>
      </c>
      <c r="CQ34" s="19">
        <v>261.46024</v>
      </c>
      <c r="CR34" s="19">
        <v>146.16718</v>
      </c>
      <c r="CS34" s="19">
        <v>113.72712</v>
      </c>
      <c r="CT34" s="19">
        <v>120.00166</v>
      </c>
      <c r="CU34" s="19">
        <v>115.59914999999999</v>
      </c>
      <c r="CV34" s="19">
        <v>118.97241</v>
      </c>
    </row>
    <row r="35" spans="1:100" s="15" customFormat="1" x14ac:dyDescent="0.35">
      <c r="A35" s="10">
        <v>386</v>
      </c>
      <c r="B35" s="35">
        <v>36.4</v>
      </c>
      <c r="C35" s="36">
        <v>0.53508239999999996</v>
      </c>
      <c r="D35" s="35">
        <v>2.2000000000000002</v>
      </c>
      <c r="E35" s="35">
        <v>9.6000000000000014</v>
      </c>
      <c r="F35" s="35">
        <v>2.8000000000000003</v>
      </c>
      <c r="G35" s="35">
        <v>0</v>
      </c>
      <c r="H35" s="37">
        <v>1.4000000000000001</v>
      </c>
      <c r="I35" s="35">
        <v>370.40000000000003</v>
      </c>
      <c r="J35" s="35">
        <v>358.90000000000003</v>
      </c>
      <c r="K35" s="61">
        <v>10</v>
      </c>
      <c r="L35" s="61">
        <v>7</v>
      </c>
      <c r="M35" s="61">
        <v>7</v>
      </c>
      <c r="N35" s="61">
        <v>1.2000000000000002</v>
      </c>
      <c r="O35" s="62">
        <v>8</v>
      </c>
      <c r="P35" s="10">
        <v>1.139626765885954</v>
      </c>
      <c r="Q35" s="10">
        <f t="shared" si="21"/>
        <v>-11.2</v>
      </c>
      <c r="R35" s="10">
        <f t="shared" si="22"/>
        <v>12.4</v>
      </c>
      <c r="S35" s="10">
        <v>5</v>
      </c>
      <c r="T35" s="10">
        <f t="shared" si="23"/>
        <v>1.2000000000000002</v>
      </c>
      <c r="U35" s="10">
        <f t="shared" si="24"/>
        <v>7</v>
      </c>
      <c r="V35" s="10">
        <f t="shared" si="25"/>
        <v>7</v>
      </c>
      <c r="W35" s="10">
        <f t="shared" si="26"/>
        <v>1.4000000000000001</v>
      </c>
      <c r="X35" s="10">
        <f t="shared" si="27"/>
        <v>-10.6</v>
      </c>
      <c r="Y35" s="10">
        <f t="shared" si="20"/>
        <v>19.399999999999999</v>
      </c>
      <c r="Z35" s="10">
        <f t="shared" si="20"/>
        <v>12</v>
      </c>
      <c r="AA35" s="36">
        <f t="shared" si="7"/>
        <v>97</v>
      </c>
      <c r="AB35" s="10">
        <v>2.2030090000000002</v>
      </c>
      <c r="AC35" s="10">
        <v>9.6752009999999995</v>
      </c>
      <c r="AD35" s="10">
        <v>2.7441949999999999</v>
      </c>
      <c r="AE35" s="10">
        <v>7.3625159999999995E-2</v>
      </c>
      <c r="AF35" s="39">
        <f t="shared" si="8"/>
        <v>9.6999999999999993</v>
      </c>
      <c r="AG35" s="1">
        <f t="shared" si="9"/>
        <v>5</v>
      </c>
      <c r="AH35" s="35">
        <f t="shared" si="28"/>
        <v>2.2000000000000002</v>
      </c>
      <c r="AI35" s="35">
        <f t="shared" si="28"/>
        <v>9.6000000000000014</v>
      </c>
      <c r="AJ35" s="35">
        <f t="shared" si="28"/>
        <v>2.8000000000000003</v>
      </c>
      <c r="AK35" s="35">
        <f t="shared" si="28"/>
        <v>0</v>
      </c>
      <c r="AL35" s="37">
        <f t="shared" si="29"/>
        <v>1.4000000000000001</v>
      </c>
      <c r="AM35" s="10">
        <v>97.330119999999994</v>
      </c>
      <c r="AN35" s="10">
        <v>85.843239999999994</v>
      </c>
      <c r="AO35" s="37" t="e">
        <f>ROUNDUP(#REF!/10,2)</f>
        <v>#REF!</v>
      </c>
      <c r="AP35" s="37" t="e">
        <f t="shared" si="12"/>
        <v>#REF!</v>
      </c>
      <c r="AQ35" s="37" t="s">
        <v>35</v>
      </c>
      <c r="AR35" s="37"/>
      <c r="AS35" s="37"/>
      <c r="AT35" s="37"/>
      <c r="AU35" s="10">
        <v>96.7</v>
      </c>
      <c r="AV35" s="10">
        <v>-42</v>
      </c>
      <c r="AW35" s="10">
        <v>42.5</v>
      </c>
      <c r="AX35" s="10">
        <v>44.1</v>
      </c>
      <c r="AY35" s="40">
        <f t="shared" si="30"/>
        <v>160746.10354416093</v>
      </c>
      <c r="AZ35" s="23">
        <f t="shared" si="31"/>
        <v>0</v>
      </c>
      <c r="BA35" s="10" t="e">
        <f>#REF!*AI35*AH35*AJ35*AS35</f>
        <v>#REF!</v>
      </c>
      <c r="BB35" s="10" t="e">
        <f t="shared" si="15"/>
        <v>#REF!</v>
      </c>
      <c r="BC35" s="10" t="e">
        <f>(1-#REF!)*AH35*AI35*AJ35</f>
        <v>#REF!</v>
      </c>
      <c r="BD35" s="41" t="e">
        <f>MROUND(#REF!,0.1)/5</f>
        <v>#REF!</v>
      </c>
      <c r="BE35" s="38">
        <v>0</v>
      </c>
      <c r="BF35" s="42" t="e">
        <f t="shared" si="16"/>
        <v>#REF!</v>
      </c>
      <c r="BG35" s="43">
        <f t="shared" si="32"/>
        <v>2.8000000000000003</v>
      </c>
      <c r="BH35" s="43">
        <f t="shared" si="33"/>
        <v>1.4000000000000001</v>
      </c>
      <c r="BI35" s="43" t="e">
        <f>CEILING((1-#REF!)*AJ35,0.2)</f>
        <v>#REF!</v>
      </c>
      <c r="BJ35" s="44" t="e">
        <f t="shared" si="19"/>
        <v>#REF!</v>
      </c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38">
        <v>386</v>
      </c>
      <c r="BV35" s="23">
        <v>57.190673118500001</v>
      </c>
      <c r="BW35" s="23">
        <v>63.330435040899999</v>
      </c>
      <c r="BX35" s="23">
        <v>174.85644956900001</v>
      </c>
      <c r="BY35" s="23">
        <v>282.12163850000002</v>
      </c>
      <c r="BZ35" s="23">
        <v>315.48167287000007</v>
      </c>
      <c r="CA35" s="23">
        <v>221.93452877069998</v>
      </c>
      <c r="CB35" s="23">
        <v>97.856748600000003</v>
      </c>
      <c r="CC35" s="23">
        <v>146.81689059999999</v>
      </c>
      <c r="CD35" s="23">
        <v>246.61861569999999</v>
      </c>
      <c r="CE35" s="23">
        <v>1715.2701121350001</v>
      </c>
      <c r="CF35" s="23">
        <v>1531.8349933390002</v>
      </c>
      <c r="CG35" s="23">
        <v>962.63377947499998</v>
      </c>
      <c r="CH35" s="23">
        <v>1799.160545903</v>
      </c>
      <c r="CI35" s="23">
        <v>1618.1509335860001</v>
      </c>
      <c r="CJ35" s="23">
        <v>922.31836975900001</v>
      </c>
      <c r="CK35" s="23">
        <v>795.33119552699998</v>
      </c>
      <c r="CL35" s="23">
        <v>745.11416597599998</v>
      </c>
      <c r="CM35" s="23">
        <v>501.12424363199995</v>
      </c>
      <c r="CN35" s="23">
        <v>648.46429589499996</v>
      </c>
      <c r="CO35" s="23">
        <v>653.69636756800003</v>
      </c>
      <c r="CP35" s="23">
        <v>510.914036474</v>
      </c>
      <c r="CQ35" s="23">
        <v>278.574815457</v>
      </c>
      <c r="CR35" s="23">
        <v>169.32614921000001</v>
      </c>
      <c r="CS35" s="23">
        <v>225.46569389620004</v>
      </c>
      <c r="CT35" s="23">
        <v>191.73938365900003</v>
      </c>
      <c r="CU35" s="23">
        <v>198.375675769</v>
      </c>
      <c r="CV35" s="23">
        <v>226.6692854799</v>
      </c>
    </row>
    <row r="36" spans="1:100" s="14" customFormat="1" x14ac:dyDescent="0.35">
      <c r="A36" s="10">
        <v>289</v>
      </c>
      <c r="B36" s="35">
        <v>34.200000000000003</v>
      </c>
      <c r="C36" s="36">
        <v>0.52905349999999995</v>
      </c>
      <c r="D36" s="35">
        <v>2</v>
      </c>
      <c r="E36" s="35">
        <v>8.6</v>
      </c>
      <c r="F36" s="35">
        <v>1.8</v>
      </c>
      <c r="G36" s="35">
        <v>1</v>
      </c>
      <c r="H36" s="37">
        <v>1</v>
      </c>
      <c r="I36" s="35">
        <v>314.60000000000002</v>
      </c>
      <c r="J36" s="35">
        <v>367.20000000000005</v>
      </c>
      <c r="K36" s="61">
        <v>16</v>
      </c>
      <c r="L36" s="61">
        <v>12</v>
      </c>
      <c r="M36" s="61">
        <v>9</v>
      </c>
      <c r="N36" s="61">
        <v>3</v>
      </c>
      <c r="O36" s="62">
        <v>17</v>
      </c>
      <c r="P36" s="10">
        <v>2.9499217525465991</v>
      </c>
      <c r="Q36" s="10">
        <f t="shared" si="21"/>
        <v>-19</v>
      </c>
      <c r="R36" s="10">
        <f t="shared" si="22"/>
        <v>13.3</v>
      </c>
      <c r="S36" s="10">
        <v>5</v>
      </c>
      <c r="T36" s="10">
        <f t="shared" si="23"/>
        <v>3</v>
      </c>
      <c r="U36" s="10">
        <f t="shared" si="24"/>
        <v>12</v>
      </c>
      <c r="V36" s="10">
        <f t="shared" si="25"/>
        <v>9</v>
      </c>
      <c r="W36" s="10">
        <f t="shared" si="26"/>
        <v>4.8000000000000007</v>
      </c>
      <c r="X36" s="10">
        <f t="shared" si="27"/>
        <v>-17.5</v>
      </c>
      <c r="Y36" s="10">
        <f t="shared" si="20"/>
        <v>25.3</v>
      </c>
      <c r="Z36" s="10">
        <f t="shared" si="20"/>
        <v>14</v>
      </c>
      <c r="AA36" s="36">
        <f t="shared" si="7"/>
        <v>42</v>
      </c>
      <c r="AB36" s="10">
        <v>1.9051199999999999</v>
      </c>
      <c r="AC36" s="10">
        <v>8.5257070000000006</v>
      </c>
      <c r="AD36" s="10">
        <v>1.839852</v>
      </c>
      <c r="AE36" s="10">
        <v>0.96896119999999997</v>
      </c>
      <c r="AF36" s="39">
        <f t="shared" si="8"/>
        <v>10.199999999999999</v>
      </c>
      <c r="AG36" s="1">
        <f t="shared" si="9"/>
        <v>6</v>
      </c>
      <c r="AH36" s="35">
        <f t="shared" si="28"/>
        <v>2</v>
      </c>
      <c r="AI36" s="35">
        <f t="shared" si="28"/>
        <v>8.6</v>
      </c>
      <c r="AJ36" s="35">
        <f t="shared" si="28"/>
        <v>1.8</v>
      </c>
      <c r="AK36" s="35">
        <f t="shared" si="28"/>
        <v>1</v>
      </c>
      <c r="AL36" s="37">
        <f t="shared" si="29"/>
        <v>1</v>
      </c>
      <c r="AM36" s="10">
        <v>41.518659999999997</v>
      </c>
      <c r="AN36" s="10">
        <v>94.116</v>
      </c>
      <c r="AO36" s="37" t="e">
        <f>ROUNDUP(#REF!/10,2)</f>
        <v>#REF!</v>
      </c>
      <c r="AP36" s="37" t="e">
        <f t="shared" si="12"/>
        <v>#REF!</v>
      </c>
      <c r="AQ36" s="37" t="s">
        <v>34</v>
      </c>
      <c r="AR36" s="37">
        <v>5369.9</v>
      </c>
      <c r="AS36" s="37">
        <v>355.06</v>
      </c>
      <c r="AT36" s="37">
        <v>14.86</v>
      </c>
      <c r="AU36" s="10">
        <v>96.7</v>
      </c>
      <c r="AV36" s="10">
        <v>-42</v>
      </c>
      <c r="AW36" s="10">
        <v>42.5</v>
      </c>
      <c r="AX36" s="10">
        <v>44.1</v>
      </c>
      <c r="AY36" s="40">
        <f t="shared" si="30"/>
        <v>92763.108755320383</v>
      </c>
      <c r="AZ36" s="23">
        <f t="shared" si="31"/>
        <v>0.99999992953423156</v>
      </c>
      <c r="BA36" s="10" t="e">
        <f>#REF!*AI36*AH36*AJ36*AS36</f>
        <v>#REF!</v>
      </c>
      <c r="BB36" s="10" t="e">
        <f t="shared" si="15"/>
        <v>#REF!</v>
      </c>
      <c r="BC36" s="10" t="e">
        <f>(1-#REF!)*AH36*AI36*AJ36</f>
        <v>#REF!</v>
      </c>
      <c r="BD36" s="41" t="e">
        <f>MROUND(#REF!,0.1)/5</f>
        <v>#REF!</v>
      </c>
      <c r="BE36" s="38">
        <v>15.2</v>
      </c>
      <c r="BF36" s="42" t="e">
        <f t="shared" si="16"/>
        <v>#REF!</v>
      </c>
      <c r="BG36" s="43">
        <f t="shared" si="32"/>
        <v>1.8</v>
      </c>
      <c r="BH36" s="43">
        <f t="shared" si="33"/>
        <v>1</v>
      </c>
      <c r="BI36" s="43" t="e">
        <f>CEILING((1-#REF!)*AJ36,0.2)</f>
        <v>#REF!</v>
      </c>
      <c r="BJ36" s="44" t="e">
        <f t="shared" si="19"/>
        <v>#REF!</v>
      </c>
      <c r="BK36" s="45">
        <v>0.40737996936162685</v>
      </c>
      <c r="BL36" s="10">
        <f>(BK36+AH36)*(BK36+AI36)*((1/3)*BK36+AJ36)</f>
        <v>41.976102698081981</v>
      </c>
      <c r="BM36" s="46">
        <f>MROUND((BK36+AH36),0.2)</f>
        <v>2.4000000000000004</v>
      </c>
      <c r="BN36" s="46">
        <f>MROUND((BK36+AI36),0.2)</f>
        <v>9</v>
      </c>
      <c r="BO36" s="46" t="e">
        <f>IF(MROUND(((1/3)*BK36+BG36),0.2)*BN36*BM36/BJ36&gt;1.05,MROUND(((1/3)*BK36+BG36),0.2)-0.2,MROUND(((1/3)*BK36+BG36),0.2))</f>
        <v>#REF!</v>
      </c>
      <c r="BP36" s="45" t="e">
        <f>BM36*BN36*BO36</f>
        <v>#REF!</v>
      </c>
      <c r="BQ36" s="10" t="e">
        <f>IF(BI36&lt;BO36,TRUE, FALSE)</f>
        <v>#REF!</v>
      </c>
      <c r="BR36" s="45" t="e">
        <f>IF(BC36&lt;BI36*BM36*BN36,TRUE, FALSE)</f>
        <v>#REF!</v>
      </c>
      <c r="BS36" s="10">
        <f>AA36</f>
        <v>42</v>
      </c>
      <c r="BT36" s="44" t="e">
        <f>BB36/BC36</f>
        <v>#REF!</v>
      </c>
      <c r="BU36" s="38">
        <v>289</v>
      </c>
      <c r="BV36" s="23">
        <v>79.413780000000003</v>
      </c>
      <c r="BW36" s="23">
        <v>82.873383000000004</v>
      </c>
      <c r="BX36" s="23">
        <v>180.48222000000001</v>
      </c>
      <c r="BY36" s="23">
        <v>178.96381</v>
      </c>
      <c r="BZ36" s="23">
        <v>183.66278</v>
      </c>
      <c r="CA36" s="23">
        <v>146.26931999999999</v>
      </c>
      <c r="CB36" s="23">
        <v>143.36490000000001</v>
      </c>
      <c r="CC36" s="23">
        <v>148.67617999999999</v>
      </c>
      <c r="CD36" s="23">
        <v>138.69072</v>
      </c>
      <c r="CE36" s="23">
        <v>735.44617000000005</v>
      </c>
      <c r="CF36" s="23">
        <v>694.74663999999996</v>
      </c>
      <c r="CG36" s="23">
        <v>414.71289000000002</v>
      </c>
      <c r="CH36" s="23">
        <v>790.28814999999997</v>
      </c>
      <c r="CI36" s="23">
        <v>754.33423000000005</v>
      </c>
      <c r="CJ36" s="23">
        <v>373.03841999999997</v>
      </c>
      <c r="CK36" s="23">
        <v>378.73833999999999</v>
      </c>
      <c r="CL36" s="23">
        <v>369.19101000000001</v>
      </c>
      <c r="CM36" s="23">
        <v>233.41092</v>
      </c>
      <c r="CN36" s="23">
        <v>508.31085000000002</v>
      </c>
      <c r="CO36" s="23">
        <v>490.47546</v>
      </c>
      <c r="CP36" s="23">
        <v>326.94940000000003</v>
      </c>
      <c r="CQ36" s="23">
        <v>309.42322000000001</v>
      </c>
      <c r="CR36" s="23">
        <v>232.43959000000001</v>
      </c>
      <c r="CS36" s="23">
        <v>196.69820000000001</v>
      </c>
      <c r="CT36" s="23">
        <v>171.97971999999999</v>
      </c>
      <c r="CU36" s="23">
        <v>168.89471</v>
      </c>
      <c r="CV36" s="23">
        <v>156.30409</v>
      </c>
    </row>
    <row r="37" spans="1:100" s="13" customFormat="1" x14ac:dyDescent="0.35">
      <c r="A37" s="10">
        <v>471</v>
      </c>
      <c r="B37" s="35">
        <v>27.400000000000002</v>
      </c>
      <c r="C37" s="36">
        <v>0.33440570000000003</v>
      </c>
      <c r="D37" s="35">
        <v>1.8</v>
      </c>
      <c r="E37" s="35">
        <v>5.8000000000000007</v>
      </c>
      <c r="F37" s="35">
        <v>2.8000000000000003</v>
      </c>
      <c r="G37" s="35">
        <v>0.4</v>
      </c>
      <c r="H37" s="37">
        <v>1.8</v>
      </c>
      <c r="I37" s="35">
        <v>308.8</v>
      </c>
      <c r="J37" s="35">
        <v>312</v>
      </c>
      <c r="K37" s="61">
        <v>12</v>
      </c>
      <c r="L37" s="61">
        <v>12</v>
      </c>
      <c r="M37" s="61">
        <v>12</v>
      </c>
      <c r="N37" s="61">
        <v>1</v>
      </c>
      <c r="O37" s="62">
        <v>27</v>
      </c>
      <c r="P37" s="10">
        <v>1.00274204720303</v>
      </c>
      <c r="Q37" s="10">
        <f t="shared" si="21"/>
        <v>-13</v>
      </c>
      <c r="R37" s="10">
        <f t="shared" si="22"/>
        <v>14.7</v>
      </c>
      <c r="S37" s="10">
        <v>5</v>
      </c>
      <c r="T37" s="10">
        <f t="shared" si="23"/>
        <v>1</v>
      </c>
      <c r="U37" s="10">
        <f t="shared" si="24"/>
        <v>12</v>
      </c>
      <c r="V37" s="10">
        <f t="shared" si="25"/>
        <v>12</v>
      </c>
      <c r="W37" s="10">
        <f t="shared" si="26"/>
        <v>6.2</v>
      </c>
      <c r="X37" s="10">
        <f t="shared" si="27"/>
        <v>-12.5</v>
      </c>
      <c r="Y37" s="10">
        <f t="shared" si="20"/>
        <v>26.7</v>
      </c>
      <c r="Z37" s="10">
        <f t="shared" si="20"/>
        <v>17</v>
      </c>
      <c r="AA37" s="36">
        <f t="shared" si="7"/>
        <v>36</v>
      </c>
      <c r="AB37" s="10">
        <v>1.8861950000000001</v>
      </c>
      <c r="AC37" s="10">
        <v>5.782438</v>
      </c>
      <c r="AD37" s="10">
        <v>2.7728619999999999</v>
      </c>
      <c r="AE37" s="10">
        <v>0.31037330000000002</v>
      </c>
      <c r="AF37" s="39">
        <f t="shared" si="8"/>
        <v>11.6</v>
      </c>
      <c r="AG37" s="1">
        <f t="shared" si="9"/>
        <v>5.4</v>
      </c>
      <c r="AH37" s="35">
        <f t="shared" si="28"/>
        <v>1.8</v>
      </c>
      <c r="AI37" s="35">
        <f t="shared" si="28"/>
        <v>5.8000000000000007</v>
      </c>
      <c r="AJ37" s="35">
        <f t="shared" si="28"/>
        <v>2.8000000000000003</v>
      </c>
      <c r="AK37" s="35">
        <f t="shared" si="28"/>
        <v>0.4</v>
      </c>
      <c r="AL37" s="37">
        <f t="shared" si="29"/>
        <v>1.8</v>
      </c>
      <c r="AM37" s="10">
        <v>35.770189999999999</v>
      </c>
      <c r="AN37" s="10">
        <v>38.967770000000002</v>
      </c>
      <c r="AO37" s="37" t="e">
        <f>ROUNDUP(#REF!/10,2)</f>
        <v>#REF!</v>
      </c>
      <c r="AP37" s="37" t="e">
        <f t="shared" si="12"/>
        <v>#REF!</v>
      </c>
      <c r="AQ37" s="37" t="s">
        <v>35</v>
      </c>
      <c r="AR37" s="37"/>
      <c r="AS37" s="37"/>
      <c r="AT37" s="37"/>
      <c r="AU37" s="10">
        <v>96.7</v>
      </c>
      <c r="AV37" s="10">
        <v>-42</v>
      </c>
      <c r="AW37" s="10">
        <v>42.5</v>
      </c>
      <c r="AX37" s="10">
        <v>44.1</v>
      </c>
      <c r="AY37" s="40">
        <f t="shared" si="30"/>
        <v>304853.0084144763</v>
      </c>
      <c r="AZ37" s="23">
        <f t="shared" si="31"/>
        <v>0</v>
      </c>
      <c r="BA37" s="10" t="e">
        <f>#REF!*AI37*AH37*AJ37*AS37</f>
        <v>#REF!</v>
      </c>
      <c r="BB37" s="10" t="e">
        <f t="shared" si="15"/>
        <v>#REF!</v>
      </c>
      <c r="BC37" s="10" t="e">
        <f>(1-#REF!)*AH37*AI37*AJ37</f>
        <v>#REF!</v>
      </c>
      <c r="BD37" s="41" t="e">
        <f>MROUND(#REF!,0.1)/5</f>
        <v>#REF!</v>
      </c>
      <c r="BE37" s="38">
        <v>0</v>
      </c>
      <c r="BF37" s="42" t="e">
        <f t="shared" si="16"/>
        <v>#REF!</v>
      </c>
      <c r="BG37" s="43">
        <f t="shared" si="32"/>
        <v>2.8000000000000003</v>
      </c>
      <c r="BH37" s="43">
        <f t="shared" si="33"/>
        <v>1.8</v>
      </c>
      <c r="BI37" s="43" t="e">
        <f>CEILING((1-#REF!)*AJ37,0.2)</f>
        <v>#REF!</v>
      </c>
      <c r="BJ37" s="44" t="e">
        <f t="shared" si="19"/>
        <v>#REF!</v>
      </c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38">
        <v>471</v>
      </c>
      <c r="BV37" s="23">
        <v>59.117493000000003</v>
      </c>
      <c r="BW37" s="23">
        <v>85.099418999999997</v>
      </c>
      <c r="BX37" s="23">
        <v>179.81829999999999</v>
      </c>
      <c r="BY37" s="23">
        <v>130.43401</v>
      </c>
      <c r="BZ37" s="23">
        <v>145.75844000000001</v>
      </c>
      <c r="CA37" s="23">
        <v>125.7118</v>
      </c>
      <c r="CB37" s="23">
        <v>77.788619999999995</v>
      </c>
      <c r="CC37" s="23">
        <v>94.638542000000001</v>
      </c>
      <c r="CD37" s="23">
        <v>132.85856999999999</v>
      </c>
      <c r="CE37" s="23">
        <v>780.06511999999998</v>
      </c>
      <c r="CF37" s="23">
        <v>617.73499000000004</v>
      </c>
      <c r="CG37" s="23">
        <v>291.27127000000002</v>
      </c>
      <c r="CH37" s="23">
        <v>702.31097</v>
      </c>
      <c r="CI37" s="23">
        <v>613.95623999999998</v>
      </c>
      <c r="CJ37" s="23">
        <v>270.26065</v>
      </c>
      <c r="CK37" s="23">
        <v>238.13248999999999</v>
      </c>
      <c r="CL37" s="23">
        <v>228.19363000000001</v>
      </c>
      <c r="CM37" s="23">
        <v>168.64594</v>
      </c>
      <c r="CN37" s="23">
        <v>394.32634999999999</v>
      </c>
      <c r="CO37" s="23">
        <v>349.10727000000003</v>
      </c>
      <c r="CP37" s="23">
        <v>243.08453</v>
      </c>
      <c r="CQ37" s="23">
        <v>225.79640000000001</v>
      </c>
      <c r="CR37" s="23">
        <v>142.68678</v>
      </c>
      <c r="CS37" s="23">
        <v>142.17681999999999</v>
      </c>
      <c r="CT37" s="23">
        <v>118.15036000000001</v>
      </c>
      <c r="CU37" s="23">
        <v>117.86114000000001</v>
      </c>
      <c r="CV37" s="23">
        <v>140.69758999999999</v>
      </c>
    </row>
    <row r="38" spans="1:100" s="21" customFormat="1" x14ac:dyDescent="0.35">
      <c r="A38" s="47">
        <v>431</v>
      </c>
      <c r="B38" s="48">
        <v>30.1</v>
      </c>
      <c r="C38" s="49">
        <v>0.46543210000000002</v>
      </c>
      <c r="D38" s="48">
        <v>1.8</v>
      </c>
      <c r="E38" s="48">
        <v>10</v>
      </c>
      <c r="F38" s="48">
        <v>2.6</v>
      </c>
      <c r="G38" s="48">
        <v>0.2</v>
      </c>
      <c r="H38" s="50">
        <v>1.4000000000000001</v>
      </c>
      <c r="I38" s="48">
        <v>415.5</v>
      </c>
      <c r="J38" s="48">
        <v>310.8</v>
      </c>
      <c r="K38" s="47">
        <v>16</v>
      </c>
      <c r="L38" s="47">
        <v>13</v>
      </c>
      <c r="M38" s="47">
        <v>18</v>
      </c>
      <c r="N38" s="47">
        <v>0.60000000000000009</v>
      </c>
      <c r="O38" s="51">
        <v>11</v>
      </c>
      <c r="P38" s="47">
        <v>0.55969729623431552</v>
      </c>
      <c r="Q38" s="47">
        <f t="shared" si="21"/>
        <v>-16.600000000000001</v>
      </c>
      <c r="R38" s="47">
        <f t="shared" si="22"/>
        <v>11.2</v>
      </c>
      <c r="S38" s="47">
        <v>5</v>
      </c>
      <c r="T38" s="47">
        <f t="shared" si="23"/>
        <v>0.60000000000000009</v>
      </c>
      <c r="U38" s="47">
        <f t="shared" si="24"/>
        <v>13</v>
      </c>
      <c r="V38" s="47">
        <f t="shared" si="25"/>
        <v>18</v>
      </c>
      <c r="W38" s="47">
        <f t="shared" si="26"/>
        <v>3.2</v>
      </c>
      <c r="X38" s="47">
        <f t="shared" si="27"/>
        <v>-16.3</v>
      </c>
      <c r="Y38" s="47">
        <f t="shared" si="20"/>
        <v>24.2</v>
      </c>
      <c r="Z38" s="47">
        <f t="shared" si="20"/>
        <v>23</v>
      </c>
      <c r="AA38" s="49">
        <f t="shared" si="7"/>
        <v>142</v>
      </c>
      <c r="AB38" s="47">
        <v>1.8214859999999999</v>
      </c>
      <c r="AC38" s="47">
        <v>9.9955119999999997</v>
      </c>
      <c r="AD38" s="47">
        <v>2.5597970000000001</v>
      </c>
      <c r="AE38" s="47">
        <v>0.20358809999999999</v>
      </c>
      <c r="AF38" s="52">
        <f t="shared" si="8"/>
        <v>9.5</v>
      </c>
      <c r="AG38" s="53">
        <f t="shared" si="9"/>
        <v>5.2</v>
      </c>
      <c r="AH38" s="48">
        <f t="shared" si="28"/>
        <v>1.8</v>
      </c>
      <c r="AI38" s="48">
        <f t="shared" si="28"/>
        <v>10</v>
      </c>
      <c r="AJ38" s="48">
        <f t="shared" si="28"/>
        <v>2.6</v>
      </c>
      <c r="AK38" s="48">
        <f t="shared" si="28"/>
        <v>0.2</v>
      </c>
      <c r="AL38" s="50">
        <f t="shared" si="29"/>
        <v>1.4000000000000001</v>
      </c>
      <c r="AM38" s="47">
        <v>142.46279999999999</v>
      </c>
      <c r="AN38" s="47">
        <v>37.7333</v>
      </c>
      <c r="AO38" s="50" t="e">
        <f>ROUNDUP(#REF!/10,2)</f>
        <v>#REF!</v>
      </c>
      <c r="AP38" s="50" t="e">
        <f t="shared" si="12"/>
        <v>#REF!</v>
      </c>
      <c r="AQ38" s="50" t="s">
        <v>35</v>
      </c>
      <c r="AR38" s="50"/>
      <c r="AS38" s="50"/>
      <c r="AT38" s="50"/>
      <c r="AU38" s="47">
        <v>96.7</v>
      </c>
      <c r="AV38" s="47">
        <v>-42</v>
      </c>
      <c r="AW38" s="47">
        <v>42.5</v>
      </c>
      <c r="AX38" s="47">
        <v>44.1</v>
      </c>
      <c r="AY38" s="54">
        <f t="shared" si="30"/>
        <v>307333.34092047595</v>
      </c>
      <c r="AZ38" s="55">
        <f t="shared" si="31"/>
        <v>0</v>
      </c>
      <c r="BA38" s="47" t="e">
        <f>#REF!*AI38*AH38*AJ38*AS38</f>
        <v>#REF!</v>
      </c>
      <c r="BB38" s="47" t="e">
        <f t="shared" si="15"/>
        <v>#REF!</v>
      </c>
      <c r="BC38" s="47" t="e">
        <f>(1-#REF!)*AH38*AI38*AJ38</f>
        <v>#REF!</v>
      </c>
      <c r="BD38" s="56" t="e">
        <f>MROUND(#REF!,0.1)/5</f>
        <v>#REF!</v>
      </c>
      <c r="BE38" s="51">
        <v>0</v>
      </c>
      <c r="BF38" s="57" t="e">
        <f t="shared" si="16"/>
        <v>#REF!</v>
      </c>
      <c r="BG38" s="58">
        <f t="shared" si="32"/>
        <v>2.6</v>
      </c>
      <c r="BH38" s="58">
        <f t="shared" si="33"/>
        <v>1.4000000000000001</v>
      </c>
      <c r="BI38" s="58" t="e">
        <f>CEILING((1-#REF!)*AJ38,0.2)</f>
        <v>#REF!</v>
      </c>
      <c r="BJ38" s="59" t="e">
        <f t="shared" si="19"/>
        <v>#REF!</v>
      </c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51">
        <v>431</v>
      </c>
      <c r="BV38" s="55">
        <v>67.461799999999997</v>
      </c>
      <c r="BW38" s="55">
        <v>74.903152000000006</v>
      </c>
      <c r="BX38" s="55">
        <v>109.09393</v>
      </c>
      <c r="BY38" s="55">
        <v>100.39824</v>
      </c>
      <c r="BZ38" s="55">
        <v>100.23529000000001</v>
      </c>
      <c r="CA38" s="55">
        <v>151.59108000000001</v>
      </c>
      <c r="CB38" s="55">
        <v>67.002044999999995</v>
      </c>
      <c r="CC38" s="55">
        <v>69.842354</v>
      </c>
      <c r="CD38" s="55">
        <v>147.92401000000001</v>
      </c>
      <c r="CE38" s="55">
        <v>820.39197000000001</v>
      </c>
      <c r="CF38" s="55">
        <v>641.18444999999997</v>
      </c>
      <c r="CG38" s="55">
        <v>426.88153</v>
      </c>
      <c r="CH38" s="55">
        <v>835.60950000000003</v>
      </c>
      <c r="CI38" s="55">
        <v>697.77264000000002</v>
      </c>
      <c r="CJ38" s="55">
        <v>473.92257999999998</v>
      </c>
      <c r="CK38" s="55">
        <v>361.05615</v>
      </c>
      <c r="CL38" s="55">
        <v>318.86685</v>
      </c>
      <c r="CM38" s="55">
        <v>256.20065</v>
      </c>
      <c r="CN38" s="55">
        <v>306.00817999999998</v>
      </c>
      <c r="CO38" s="55">
        <v>276.31076000000002</v>
      </c>
      <c r="CP38" s="55">
        <v>248.05330000000001</v>
      </c>
      <c r="CQ38" s="55">
        <v>1.2391737E-13</v>
      </c>
      <c r="CR38" s="55">
        <v>1.2892776E-14</v>
      </c>
      <c r="CS38" s="55">
        <v>3.6696309000000002E-11</v>
      </c>
      <c r="CT38" s="55">
        <v>145.56174999999999</v>
      </c>
      <c r="CU38" s="55">
        <v>142.57021</v>
      </c>
      <c r="CV38" s="55">
        <v>147.87572</v>
      </c>
    </row>
    <row r="39" spans="1:100" s="14" customFormat="1" x14ac:dyDescent="0.35">
      <c r="A39" s="10">
        <v>330</v>
      </c>
      <c r="B39" s="35">
        <v>28</v>
      </c>
      <c r="C39" s="36">
        <v>0.30674440000000003</v>
      </c>
      <c r="D39" s="35">
        <v>3</v>
      </c>
      <c r="E39" s="35">
        <v>3.2</v>
      </c>
      <c r="F39" s="35">
        <v>2.8000000000000003</v>
      </c>
      <c r="G39" s="35">
        <v>1.8</v>
      </c>
      <c r="H39" s="37">
        <v>2</v>
      </c>
      <c r="I39" s="35">
        <v>409.90000000000003</v>
      </c>
      <c r="J39" s="35">
        <v>355.6</v>
      </c>
      <c r="K39" s="61">
        <v>20</v>
      </c>
      <c r="L39" s="61">
        <v>18</v>
      </c>
      <c r="M39" s="61">
        <v>9</v>
      </c>
      <c r="N39" s="61">
        <v>1</v>
      </c>
      <c r="O39" s="62">
        <v>9</v>
      </c>
      <c r="P39" s="10">
        <v>1.0068630587143239</v>
      </c>
      <c r="Q39" s="10">
        <f t="shared" si="21"/>
        <v>-21</v>
      </c>
      <c r="R39" s="10">
        <f t="shared" si="22"/>
        <v>8.6999999999999993</v>
      </c>
      <c r="S39" s="10">
        <v>5</v>
      </c>
      <c r="T39" s="10">
        <f t="shared" si="23"/>
        <v>1</v>
      </c>
      <c r="U39" s="10">
        <f t="shared" si="24"/>
        <v>18</v>
      </c>
      <c r="V39" s="10">
        <f t="shared" si="25"/>
        <v>9</v>
      </c>
      <c r="W39" s="10">
        <f t="shared" si="26"/>
        <v>3.2</v>
      </c>
      <c r="X39" s="10">
        <f t="shared" si="27"/>
        <v>-20.5</v>
      </c>
      <c r="Y39" s="10">
        <f t="shared" si="20"/>
        <v>26.7</v>
      </c>
      <c r="Z39" s="10">
        <f t="shared" si="20"/>
        <v>14</v>
      </c>
      <c r="AA39" s="36">
        <f t="shared" si="7"/>
        <v>137</v>
      </c>
      <c r="AB39" s="10">
        <v>2.9975149999999999</v>
      </c>
      <c r="AC39" s="10">
        <v>3.1187849999999999</v>
      </c>
      <c r="AD39" s="10">
        <v>2.8175439999999998</v>
      </c>
      <c r="AE39" s="10">
        <v>1.704496</v>
      </c>
      <c r="AF39" s="39">
        <f t="shared" si="8"/>
        <v>12.9</v>
      </c>
      <c r="AG39" s="1">
        <f t="shared" si="9"/>
        <v>6.8</v>
      </c>
      <c r="AH39" s="35">
        <f t="shared" si="28"/>
        <v>3</v>
      </c>
      <c r="AI39" s="35">
        <f t="shared" si="28"/>
        <v>3.2</v>
      </c>
      <c r="AJ39" s="35">
        <f t="shared" si="28"/>
        <v>2.8000000000000003</v>
      </c>
      <c r="AK39" s="35">
        <f t="shared" si="28"/>
        <v>1.8</v>
      </c>
      <c r="AL39" s="37">
        <f t="shared" si="29"/>
        <v>2</v>
      </c>
      <c r="AM39" s="10">
        <v>136.8931</v>
      </c>
      <c r="AN39" s="10">
        <v>82.582689999999999</v>
      </c>
      <c r="AO39" s="37" t="e">
        <f>ROUNDUP(#REF!/10,2)</f>
        <v>#REF!</v>
      </c>
      <c r="AP39" s="37" t="e">
        <f t="shared" si="12"/>
        <v>#REF!</v>
      </c>
      <c r="AQ39" s="37" t="s">
        <v>34</v>
      </c>
      <c r="AR39" s="37">
        <v>3985.4</v>
      </c>
      <c r="AS39" s="37">
        <v>392.18</v>
      </c>
      <c r="AT39" s="37">
        <v>8.8800000000000008</v>
      </c>
      <c r="AU39" s="10">
        <v>96.7</v>
      </c>
      <c r="AV39" s="10">
        <v>-42</v>
      </c>
      <c r="AW39" s="10">
        <v>42.5</v>
      </c>
      <c r="AX39" s="10">
        <v>44.1</v>
      </c>
      <c r="AY39" s="40">
        <f t="shared" si="30"/>
        <v>177755.17816958102</v>
      </c>
      <c r="AZ39" s="23">
        <f t="shared" si="31"/>
        <v>0.99131579441016981</v>
      </c>
      <c r="BA39" s="10" t="e">
        <f>#REF!*AI39*AH39*AJ39*AS39</f>
        <v>#REF!</v>
      </c>
      <c r="BB39" s="10" t="e">
        <f t="shared" si="15"/>
        <v>#REF!</v>
      </c>
      <c r="BC39" s="10" t="e">
        <f>(1-#REF!)*AH39*AI39*AJ39</f>
        <v>#REF!</v>
      </c>
      <c r="BD39" s="41" t="e">
        <f>MROUND(#REF!,0.1)/5</f>
        <v>#REF!</v>
      </c>
      <c r="BE39" s="38">
        <v>9</v>
      </c>
      <c r="BF39" s="42" t="e">
        <f t="shared" si="16"/>
        <v>#REF!</v>
      </c>
      <c r="BG39" s="43">
        <f t="shared" si="32"/>
        <v>2.8000000000000003</v>
      </c>
      <c r="BH39" s="43">
        <f t="shared" si="33"/>
        <v>2</v>
      </c>
      <c r="BI39" s="43" t="e">
        <f>CEILING((1-#REF!)*AJ39,0.2)</f>
        <v>#REF!</v>
      </c>
      <c r="BJ39" s="44" t="e">
        <f t="shared" si="19"/>
        <v>#REF!</v>
      </c>
      <c r="BK39" s="45">
        <v>0.70476080479925229</v>
      </c>
      <c r="BL39" s="10">
        <f>(BK39+AH39)*(BK39+AI39)*((1/3)*BK39+AJ39)</f>
        <v>43.903778096985143</v>
      </c>
      <c r="BM39" s="46">
        <f>MROUND((BK39+AH39),0.2)</f>
        <v>3.8000000000000003</v>
      </c>
      <c r="BN39" s="46">
        <f>MROUND((BK39+AI39),0.2)</f>
        <v>4</v>
      </c>
      <c r="BO39" s="46" t="e">
        <f>IF(MROUND(((1/3)*BK39+BG39),0.2)*BN39*BM39/BJ39&gt;1.05,MROUND(((1/3)*BK39+BG39),0.2)-0.2,MROUND(((1/3)*BK39+BG39),0.2))</f>
        <v>#REF!</v>
      </c>
      <c r="BP39" s="45" t="e">
        <f>BM39*BN39*BO39</f>
        <v>#REF!</v>
      </c>
      <c r="BQ39" s="10" t="e">
        <f>IF(BI39&lt;BO39,TRUE, FALSE)</f>
        <v>#REF!</v>
      </c>
      <c r="BR39" s="45" t="e">
        <f>IF(BC39&lt;BI39*BM39*BN39,TRUE, FALSE)</f>
        <v>#REF!</v>
      </c>
      <c r="BS39" s="10">
        <f>AA39</f>
        <v>137</v>
      </c>
      <c r="BT39" s="44" t="e">
        <f>BB39/BC39</f>
        <v>#REF!</v>
      </c>
      <c r="BU39" s="38">
        <v>330</v>
      </c>
      <c r="BV39" s="19">
        <v>90.900558000000004</v>
      </c>
      <c r="BW39" s="19">
        <v>92.806290000000004</v>
      </c>
      <c r="BX39" s="19">
        <v>185.30443</v>
      </c>
      <c r="BY39" s="19">
        <v>195.06211999999999</v>
      </c>
      <c r="BZ39" s="19">
        <v>162.17913999999999</v>
      </c>
      <c r="CA39" s="19">
        <v>103.97409</v>
      </c>
      <c r="CB39" s="19">
        <v>69.852294999999998</v>
      </c>
      <c r="CC39" s="19">
        <v>72.582663999999994</v>
      </c>
      <c r="CD39" s="19">
        <v>104.62909999999999</v>
      </c>
      <c r="CE39" s="19">
        <v>460.57992999999999</v>
      </c>
      <c r="CF39" s="19">
        <v>449.92840999999999</v>
      </c>
      <c r="CG39" s="19">
        <v>339.68191999999999</v>
      </c>
      <c r="CH39" s="19">
        <v>437.56796000000003</v>
      </c>
      <c r="CI39" s="19">
        <v>406.18851000000001</v>
      </c>
      <c r="CJ39" s="19">
        <v>245.99145999999999</v>
      </c>
      <c r="CK39" s="19">
        <v>204.14869999999999</v>
      </c>
      <c r="CL39" s="19">
        <v>199.77502000000001</v>
      </c>
      <c r="CM39" s="19">
        <v>158.69266999999999</v>
      </c>
      <c r="CN39" s="19">
        <v>262.52465999999998</v>
      </c>
      <c r="CO39" s="19">
        <v>260.64917000000003</v>
      </c>
      <c r="CP39" s="19">
        <v>261.68024000000003</v>
      </c>
      <c r="CQ39" s="19">
        <v>253.52504999999999</v>
      </c>
      <c r="CR39" s="19">
        <v>155.69362000000001</v>
      </c>
      <c r="CS39" s="19">
        <v>125.73403</v>
      </c>
      <c r="CT39" s="19">
        <v>122.36874</v>
      </c>
      <c r="CU39" s="19">
        <v>120.63097</v>
      </c>
      <c r="CV39" s="19">
        <v>125.22555</v>
      </c>
    </row>
    <row r="40" spans="1:100" s="13" customFormat="1" x14ac:dyDescent="0.35">
      <c r="A40" s="10">
        <v>91</v>
      </c>
      <c r="B40" s="35">
        <v>41.6</v>
      </c>
      <c r="C40" s="36">
        <v>0.3893916</v>
      </c>
      <c r="D40" s="35">
        <v>2</v>
      </c>
      <c r="E40" s="35">
        <v>4.6000000000000005</v>
      </c>
      <c r="F40" s="35">
        <v>2.2000000000000002</v>
      </c>
      <c r="G40" s="35">
        <v>0.60000000000000009</v>
      </c>
      <c r="H40" s="37">
        <v>1.4000000000000001</v>
      </c>
      <c r="I40" s="35">
        <v>420.40000000000003</v>
      </c>
      <c r="J40" s="35">
        <v>306.70000000000005</v>
      </c>
      <c r="K40" s="61">
        <v>16</v>
      </c>
      <c r="L40" s="61">
        <v>10</v>
      </c>
      <c r="M40" s="61">
        <v>5</v>
      </c>
      <c r="N40" s="61">
        <v>2.8000000000000003</v>
      </c>
      <c r="O40" s="62">
        <v>14</v>
      </c>
      <c r="P40" s="10">
        <v>2.8476859034181294</v>
      </c>
      <c r="Q40" s="10">
        <f t="shared" si="21"/>
        <v>-18.8</v>
      </c>
      <c r="R40" s="10">
        <f t="shared" si="22"/>
        <v>13.5</v>
      </c>
      <c r="S40" s="10">
        <v>5</v>
      </c>
      <c r="T40" s="10">
        <f t="shared" si="23"/>
        <v>2.8000000000000003</v>
      </c>
      <c r="U40" s="10">
        <f t="shared" si="24"/>
        <v>10</v>
      </c>
      <c r="V40" s="10">
        <f t="shared" si="25"/>
        <v>5</v>
      </c>
      <c r="W40" s="10">
        <f t="shared" si="26"/>
        <v>4</v>
      </c>
      <c r="X40" s="10">
        <f t="shared" si="27"/>
        <v>-17.399999999999999</v>
      </c>
      <c r="Y40" s="10">
        <f t="shared" si="20"/>
        <v>23.5</v>
      </c>
      <c r="Z40" s="10">
        <f t="shared" si="20"/>
        <v>10</v>
      </c>
      <c r="AA40" s="36">
        <f t="shared" si="7"/>
        <v>147</v>
      </c>
      <c r="AB40" s="10">
        <v>1.9505459999999999</v>
      </c>
      <c r="AC40" s="10">
        <v>4.5862720000000001</v>
      </c>
      <c r="AD40" s="10">
        <v>2.2698499999999999</v>
      </c>
      <c r="AE40" s="10">
        <v>0.64233050000000003</v>
      </c>
      <c r="AF40" s="39">
        <f t="shared" si="8"/>
        <v>12.2</v>
      </c>
      <c r="AG40" s="1">
        <f t="shared" si="9"/>
        <v>5.6</v>
      </c>
      <c r="AH40" s="35">
        <f t="shared" si="28"/>
        <v>2</v>
      </c>
      <c r="AI40" s="35">
        <f t="shared" si="28"/>
        <v>4.6000000000000005</v>
      </c>
      <c r="AJ40" s="35">
        <f t="shared" si="28"/>
        <v>2.2000000000000002</v>
      </c>
      <c r="AK40" s="35">
        <f t="shared" si="28"/>
        <v>0.60000000000000009</v>
      </c>
      <c r="AL40" s="37">
        <f t="shared" si="29"/>
        <v>1.4000000000000001</v>
      </c>
      <c r="AM40" s="10">
        <v>147.3246</v>
      </c>
      <c r="AN40" s="10">
        <v>33.666359999999997</v>
      </c>
      <c r="AO40" s="37" t="e">
        <f>ROUNDUP(#REF!/10,2)</f>
        <v>#REF!</v>
      </c>
      <c r="AP40" s="37" t="e">
        <f t="shared" si="12"/>
        <v>#REF!</v>
      </c>
      <c r="AQ40" s="37" t="s">
        <v>35</v>
      </c>
      <c r="AR40" s="37"/>
      <c r="AS40" s="37"/>
      <c r="AT40" s="37"/>
      <c r="AU40" s="10">
        <v>96.7</v>
      </c>
      <c r="AV40" s="10">
        <v>-42</v>
      </c>
      <c r="AW40" s="10">
        <v>42.5</v>
      </c>
      <c r="AX40" s="10">
        <v>44.1</v>
      </c>
      <c r="AY40" s="40">
        <f t="shared" si="30"/>
        <v>315285.12963581941</v>
      </c>
      <c r="AZ40" s="23">
        <f t="shared" si="31"/>
        <v>0</v>
      </c>
      <c r="BA40" s="10" t="e">
        <f>#REF!*AI40*AH40*AJ40*AS40</f>
        <v>#REF!</v>
      </c>
      <c r="BB40" s="10" t="e">
        <f t="shared" si="15"/>
        <v>#REF!</v>
      </c>
      <c r="BC40" s="10" t="e">
        <f>(1-#REF!)*AH40*AI40*AJ40</f>
        <v>#REF!</v>
      </c>
      <c r="BD40" s="41" t="e">
        <f>MROUND(#REF!,0.1)/5</f>
        <v>#REF!</v>
      </c>
      <c r="BE40" s="38">
        <v>0</v>
      </c>
      <c r="BF40" s="42" t="e">
        <f t="shared" si="16"/>
        <v>#REF!</v>
      </c>
      <c r="BG40" s="43">
        <f t="shared" si="32"/>
        <v>2.2000000000000002</v>
      </c>
      <c r="BH40" s="43">
        <f t="shared" si="33"/>
        <v>1.4000000000000001</v>
      </c>
      <c r="BI40" s="43" t="e">
        <f>CEILING((1-#REF!)*AJ40,0.2)</f>
        <v>#REF!</v>
      </c>
      <c r="BJ40" s="44" t="e">
        <f t="shared" si="19"/>
        <v>#REF!</v>
      </c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38">
        <v>91</v>
      </c>
      <c r="BV40" s="19">
        <v>81.788048000000003</v>
      </c>
      <c r="BW40" s="19">
        <v>91.325935000000001</v>
      </c>
      <c r="BX40" s="19">
        <v>166.3526</v>
      </c>
      <c r="BY40" s="19">
        <v>219.04163</v>
      </c>
      <c r="BZ40" s="19">
        <v>198.97013999999999</v>
      </c>
      <c r="CA40" s="19">
        <v>108.77522</v>
      </c>
      <c r="CB40" s="19">
        <v>155.22046</v>
      </c>
      <c r="CC40" s="19">
        <v>152.35212999999999</v>
      </c>
      <c r="CD40" s="19">
        <v>134.21077</v>
      </c>
      <c r="CE40" s="19">
        <v>571.95428000000004</v>
      </c>
      <c r="CF40" s="19">
        <v>553.76166000000001</v>
      </c>
      <c r="CG40" s="19">
        <v>433.82634999999999</v>
      </c>
      <c r="CH40" s="19">
        <v>682.3075</v>
      </c>
      <c r="CI40" s="19">
        <v>649.79674999999997</v>
      </c>
      <c r="CJ40" s="19">
        <v>428.95071000000002</v>
      </c>
      <c r="CK40" s="19">
        <v>345.56229000000002</v>
      </c>
      <c r="CL40" s="19">
        <v>326.92496</v>
      </c>
      <c r="CM40" s="19">
        <v>268.3356</v>
      </c>
      <c r="CN40" s="19">
        <v>400.36227000000002</v>
      </c>
      <c r="CO40" s="19">
        <v>382.55901999999998</v>
      </c>
      <c r="CP40" s="19">
        <v>330.21120999999999</v>
      </c>
      <c r="CQ40" s="19">
        <v>290.20996000000002</v>
      </c>
      <c r="CR40" s="19">
        <v>246.72909999999999</v>
      </c>
      <c r="CS40" s="19">
        <v>200.64523</v>
      </c>
      <c r="CT40" s="19">
        <v>170.64474000000001</v>
      </c>
      <c r="CU40" s="19">
        <v>170.78970000000001</v>
      </c>
      <c r="CV40" s="19">
        <v>189.27197000000001</v>
      </c>
    </row>
    <row r="41" spans="1:100" s="14" customFormat="1" x14ac:dyDescent="0.35">
      <c r="A41" s="10">
        <v>162</v>
      </c>
      <c r="B41" s="35">
        <v>32.9</v>
      </c>
      <c r="C41" s="36">
        <v>0.2844024</v>
      </c>
      <c r="D41" s="35">
        <v>2.2000000000000002</v>
      </c>
      <c r="E41" s="35">
        <v>9.6000000000000014</v>
      </c>
      <c r="F41" s="35">
        <v>1.8</v>
      </c>
      <c r="G41" s="35">
        <v>1.2000000000000002</v>
      </c>
      <c r="H41" s="37">
        <v>1.2000000000000002</v>
      </c>
      <c r="I41" s="35">
        <v>317.90000000000003</v>
      </c>
      <c r="J41" s="35">
        <v>320.60000000000002</v>
      </c>
      <c r="K41" s="61">
        <v>13</v>
      </c>
      <c r="L41" s="61">
        <v>7</v>
      </c>
      <c r="M41" s="61">
        <v>10</v>
      </c>
      <c r="N41" s="61">
        <v>2.6</v>
      </c>
      <c r="O41" s="62">
        <v>3</v>
      </c>
      <c r="P41" s="10">
        <v>2.5895056295282055</v>
      </c>
      <c r="Q41" s="10">
        <f t="shared" si="21"/>
        <v>-15.6</v>
      </c>
      <c r="R41" s="10">
        <f t="shared" si="22"/>
        <v>11.6</v>
      </c>
      <c r="S41" s="10">
        <v>5</v>
      </c>
      <c r="T41" s="10">
        <f t="shared" si="23"/>
        <v>2.6</v>
      </c>
      <c r="U41" s="10">
        <f t="shared" si="24"/>
        <v>7</v>
      </c>
      <c r="V41" s="10">
        <f t="shared" si="25"/>
        <v>10</v>
      </c>
      <c r="W41" s="10">
        <f t="shared" si="26"/>
        <v>0.60000000000000009</v>
      </c>
      <c r="X41" s="10">
        <f t="shared" si="27"/>
        <v>-14.3</v>
      </c>
      <c r="Y41" s="10">
        <f t="shared" si="20"/>
        <v>18.600000000000001</v>
      </c>
      <c r="Z41" s="10">
        <f t="shared" si="20"/>
        <v>15</v>
      </c>
      <c r="AA41" s="36">
        <f t="shared" si="7"/>
        <v>45</v>
      </c>
      <c r="AB41" s="10">
        <v>2.1492559999999998</v>
      </c>
      <c r="AC41" s="10">
        <v>9.6698000000000004</v>
      </c>
      <c r="AD41" s="10">
        <v>1.863378</v>
      </c>
      <c r="AE41" s="10">
        <v>1.1574759999999999</v>
      </c>
      <c r="AF41" s="39">
        <f t="shared" si="8"/>
        <v>9.6999999999999993</v>
      </c>
      <c r="AG41" s="1">
        <f t="shared" si="9"/>
        <v>6.2</v>
      </c>
      <c r="AH41" s="35">
        <f t="shared" si="28"/>
        <v>2.2000000000000002</v>
      </c>
      <c r="AI41" s="35">
        <f t="shared" si="28"/>
        <v>9.6000000000000014</v>
      </c>
      <c r="AJ41" s="35">
        <f t="shared" si="28"/>
        <v>1.8</v>
      </c>
      <c r="AK41" s="35">
        <f t="shared" si="28"/>
        <v>1.2000000000000002</v>
      </c>
      <c r="AL41" s="37">
        <f t="shared" si="29"/>
        <v>1.2000000000000002</v>
      </c>
      <c r="AM41" s="10">
        <v>44.891919999999999</v>
      </c>
      <c r="AN41" s="10">
        <v>47.506489999999999</v>
      </c>
      <c r="AO41" s="37" t="e">
        <f>ROUNDUP(#REF!/10,2)</f>
        <v>#REF!</v>
      </c>
      <c r="AP41" s="37" t="e">
        <f t="shared" si="12"/>
        <v>#REF!</v>
      </c>
      <c r="AQ41" s="37" t="s">
        <v>35</v>
      </c>
      <c r="AR41" s="37"/>
      <c r="AS41" s="37"/>
      <c r="AT41" s="37"/>
      <c r="AU41" s="10">
        <v>96.7</v>
      </c>
      <c r="AV41" s="10">
        <v>-42</v>
      </c>
      <c r="AW41" s="10">
        <v>42.5</v>
      </c>
      <c r="AX41" s="10">
        <v>44.1</v>
      </c>
      <c r="AY41" s="40">
        <f t="shared" si="30"/>
        <v>286726.58038991317</v>
      </c>
      <c r="AZ41" s="23">
        <f t="shared" si="31"/>
        <v>0</v>
      </c>
      <c r="BA41" s="10" t="e">
        <f>#REF!*AI41*AH41*AJ41*AS41</f>
        <v>#REF!</v>
      </c>
      <c r="BB41" s="10" t="e">
        <f t="shared" si="15"/>
        <v>#REF!</v>
      </c>
      <c r="BC41" s="10" t="e">
        <f>(1-#REF!)*AH41*AI41*AJ41</f>
        <v>#REF!</v>
      </c>
      <c r="BD41" s="41" t="e">
        <f>MROUND(#REF!,0.1)/5</f>
        <v>#REF!</v>
      </c>
      <c r="BE41" s="38">
        <v>0</v>
      </c>
      <c r="BF41" s="42" t="e">
        <f t="shared" si="16"/>
        <v>#REF!</v>
      </c>
      <c r="BG41" s="43">
        <f t="shared" si="32"/>
        <v>1.8</v>
      </c>
      <c r="BH41" s="43">
        <f t="shared" si="33"/>
        <v>1.2000000000000002</v>
      </c>
      <c r="BI41" s="43" t="e">
        <f>CEILING((1-#REF!)*AJ41,0.2)</f>
        <v>#REF!</v>
      </c>
      <c r="BJ41" s="44" t="e">
        <f t="shared" si="19"/>
        <v>#REF!</v>
      </c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38">
        <v>162</v>
      </c>
      <c r="BV41" s="19">
        <v>72.554587999999995</v>
      </c>
      <c r="BW41" s="19">
        <v>81.278862000000004</v>
      </c>
      <c r="BX41" s="19">
        <v>198.27393000000001</v>
      </c>
      <c r="BY41" s="19">
        <v>277.63046000000003</v>
      </c>
      <c r="BZ41" s="19">
        <v>302.24459999999999</v>
      </c>
      <c r="CA41" s="19">
        <v>264.17737</v>
      </c>
      <c r="CB41" s="19">
        <v>103.97561</v>
      </c>
      <c r="CC41" s="19">
        <v>127.20585</v>
      </c>
      <c r="CD41" s="19">
        <v>207.43389999999999</v>
      </c>
      <c r="CE41" s="19">
        <v>977.51508000000001</v>
      </c>
      <c r="CF41" s="19">
        <v>887.66314999999997</v>
      </c>
      <c r="CG41" s="19">
        <v>593.81024000000002</v>
      </c>
      <c r="CH41" s="19">
        <v>1144.1643999999999</v>
      </c>
      <c r="CI41" s="19">
        <v>1040.0798</v>
      </c>
      <c r="CJ41" s="19">
        <v>599.08074999999997</v>
      </c>
      <c r="CK41" s="19">
        <v>581.72582999999997</v>
      </c>
      <c r="CL41" s="19">
        <v>543.36803999999995</v>
      </c>
      <c r="CM41" s="19">
        <v>382.21973000000003</v>
      </c>
      <c r="CN41" s="19">
        <v>629.50800000000004</v>
      </c>
      <c r="CO41" s="19">
        <v>602.00977</v>
      </c>
      <c r="CP41" s="19">
        <v>463.30556999999999</v>
      </c>
      <c r="CQ41" s="19">
        <v>351.79523</v>
      </c>
      <c r="CR41" s="19">
        <v>259.53023999999999</v>
      </c>
      <c r="CS41" s="19">
        <v>256.76796999999999</v>
      </c>
      <c r="CT41" s="19">
        <v>283.21303999999998</v>
      </c>
      <c r="CU41" s="19">
        <v>277.32970999999998</v>
      </c>
      <c r="CV41" s="19">
        <v>258.35109999999997</v>
      </c>
    </row>
    <row r="42" spans="1:100" s="14" customFormat="1" x14ac:dyDescent="0.35">
      <c r="A42" s="10">
        <v>326</v>
      </c>
      <c r="B42" s="35">
        <v>33.800000000000004</v>
      </c>
      <c r="C42" s="36">
        <v>0.179394</v>
      </c>
      <c r="D42" s="35">
        <v>2.4000000000000004</v>
      </c>
      <c r="E42" s="35">
        <v>6</v>
      </c>
      <c r="F42" s="35">
        <v>1.6</v>
      </c>
      <c r="G42" s="35">
        <v>0.60000000000000009</v>
      </c>
      <c r="H42" s="37">
        <v>1.4000000000000001</v>
      </c>
      <c r="I42" s="35">
        <v>333.8</v>
      </c>
      <c r="J42" s="35">
        <v>327.20000000000005</v>
      </c>
      <c r="K42" s="61">
        <v>11</v>
      </c>
      <c r="L42" s="61">
        <v>7</v>
      </c>
      <c r="M42" s="61">
        <v>16</v>
      </c>
      <c r="N42" s="61">
        <v>2.8000000000000003</v>
      </c>
      <c r="O42" s="62">
        <v>6</v>
      </c>
      <c r="P42" s="10">
        <v>2.8046119600722026</v>
      </c>
      <c r="Q42" s="10">
        <f t="shared" si="21"/>
        <v>-13.8</v>
      </c>
      <c r="R42" s="10">
        <f t="shared" si="22"/>
        <v>12.2</v>
      </c>
      <c r="S42" s="10">
        <v>5</v>
      </c>
      <c r="T42" s="10">
        <f t="shared" si="23"/>
        <v>2.8000000000000003</v>
      </c>
      <c r="U42" s="10">
        <f t="shared" si="24"/>
        <v>7</v>
      </c>
      <c r="V42" s="10">
        <f t="shared" si="25"/>
        <v>16</v>
      </c>
      <c r="W42" s="10">
        <f t="shared" si="26"/>
        <v>1.2000000000000002</v>
      </c>
      <c r="X42" s="10">
        <f t="shared" si="27"/>
        <v>-12.4</v>
      </c>
      <c r="Y42" s="10">
        <f t="shared" si="20"/>
        <v>19.2</v>
      </c>
      <c r="Z42" s="10">
        <f t="shared" si="20"/>
        <v>21</v>
      </c>
      <c r="AA42" s="36">
        <f t="shared" si="7"/>
        <v>61</v>
      </c>
      <c r="AB42" s="10">
        <v>2.335658</v>
      </c>
      <c r="AC42" s="10">
        <v>6.097963</v>
      </c>
      <c r="AD42" s="10">
        <v>1.524999</v>
      </c>
      <c r="AE42" s="10">
        <v>0.67423599999999995</v>
      </c>
      <c r="AF42" s="39">
        <f t="shared" si="8"/>
        <v>11.5</v>
      </c>
      <c r="AG42" s="1">
        <f t="shared" si="9"/>
        <v>5.6</v>
      </c>
      <c r="AH42" s="35">
        <f t="shared" si="28"/>
        <v>2.4000000000000004</v>
      </c>
      <c r="AI42" s="35">
        <f t="shared" si="28"/>
        <v>6</v>
      </c>
      <c r="AJ42" s="35">
        <f t="shared" si="28"/>
        <v>1.6</v>
      </c>
      <c r="AK42" s="35">
        <f t="shared" si="28"/>
        <v>0.60000000000000009</v>
      </c>
      <c r="AL42" s="37">
        <f t="shared" si="29"/>
        <v>1.4000000000000001</v>
      </c>
      <c r="AM42" s="10">
        <v>60.732669999999999</v>
      </c>
      <c r="AN42" s="10">
        <v>54.13062</v>
      </c>
      <c r="AO42" s="37" t="e">
        <f>ROUNDUP(#REF!/10,2)</f>
        <v>#REF!</v>
      </c>
      <c r="AP42" s="37" t="e">
        <f t="shared" si="12"/>
        <v>#REF!</v>
      </c>
      <c r="AQ42" s="37" t="s">
        <v>35</v>
      </c>
      <c r="AR42" s="37"/>
      <c r="AS42" s="37"/>
      <c r="AT42" s="37"/>
      <c r="AU42" s="10">
        <v>96.7</v>
      </c>
      <c r="AV42" s="10">
        <v>-42</v>
      </c>
      <c r="AW42" s="10">
        <v>42.5</v>
      </c>
      <c r="AX42" s="10">
        <v>44.1</v>
      </c>
      <c r="AY42" s="40">
        <f t="shared" si="30"/>
        <v>271276.10365953576</v>
      </c>
      <c r="AZ42" s="23">
        <f t="shared" si="31"/>
        <v>0</v>
      </c>
      <c r="BA42" s="10" t="e">
        <f>#REF!*AI42*AH42*AJ42*AS42</f>
        <v>#REF!</v>
      </c>
      <c r="BB42" s="10" t="e">
        <f t="shared" si="15"/>
        <v>#REF!</v>
      </c>
      <c r="BC42" s="10" t="e">
        <f>(1-#REF!)*AH42*AI42*AJ42</f>
        <v>#REF!</v>
      </c>
      <c r="BD42" s="41" t="e">
        <f>MROUND(#REF!,0.1)/5</f>
        <v>#REF!</v>
      </c>
      <c r="BE42" s="38">
        <v>0</v>
      </c>
      <c r="BF42" s="42" t="e">
        <f t="shared" si="16"/>
        <v>#REF!</v>
      </c>
      <c r="BG42" s="43">
        <f t="shared" si="32"/>
        <v>1.6</v>
      </c>
      <c r="BH42" s="43">
        <f t="shared" si="33"/>
        <v>1.4000000000000001</v>
      </c>
      <c r="BI42" s="43" t="e">
        <f>CEILING((1-#REF!)*AJ42,0.2)</f>
        <v>#REF!</v>
      </c>
      <c r="BJ42" s="44" t="e">
        <f t="shared" si="19"/>
        <v>#REF!</v>
      </c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38">
        <v>326</v>
      </c>
      <c r="BV42" s="23">
        <v>62.762337000000002</v>
      </c>
      <c r="BW42" s="23">
        <v>89.469375999999997</v>
      </c>
      <c r="BX42" s="23">
        <v>175.99373</v>
      </c>
      <c r="BY42" s="23">
        <v>235.31786</v>
      </c>
      <c r="BZ42" s="23">
        <v>224.45160999999999</v>
      </c>
      <c r="CA42" s="23">
        <v>249.5479</v>
      </c>
      <c r="CB42" s="23">
        <v>135.15652</v>
      </c>
      <c r="CC42" s="23">
        <v>149.14049</v>
      </c>
      <c r="CD42" s="23">
        <v>210.55177</v>
      </c>
      <c r="CE42" s="23">
        <v>1068.364</v>
      </c>
      <c r="CF42" s="23">
        <v>795.49896000000001</v>
      </c>
      <c r="CG42" s="23">
        <v>464.13628999999997</v>
      </c>
      <c r="CH42" s="23">
        <v>1137.6536000000001</v>
      </c>
      <c r="CI42" s="23">
        <v>859.67786000000001</v>
      </c>
      <c r="CJ42" s="23">
        <v>423.13720999999998</v>
      </c>
      <c r="CK42" s="23">
        <v>557.14606000000003</v>
      </c>
      <c r="CL42" s="23">
        <v>467.69513000000001</v>
      </c>
      <c r="CM42" s="23">
        <v>308.47748000000001</v>
      </c>
      <c r="CN42" s="23">
        <v>679.96954000000005</v>
      </c>
      <c r="CO42" s="23">
        <v>585.93688999999995</v>
      </c>
      <c r="CP42" s="23">
        <v>391.39951000000002</v>
      </c>
      <c r="CQ42" s="23">
        <v>288.48840000000001</v>
      </c>
      <c r="CR42" s="23">
        <v>225.78888000000001</v>
      </c>
      <c r="CS42" s="23">
        <v>208.93181000000001</v>
      </c>
      <c r="CT42" s="23">
        <v>242.77663000000001</v>
      </c>
      <c r="CU42" s="23">
        <v>234.48398</v>
      </c>
      <c r="CV42" s="23">
        <v>218.20429999999999</v>
      </c>
    </row>
    <row r="43" spans="1:100" s="13" customFormat="1" x14ac:dyDescent="0.35">
      <c r="A43" s="10">
        <v>225</v>
      </c>
      <c r="B43" s="35">
        <v>31.5</v>
      </c>
      <c r="C43" s="36">
        <v>0.35534789999999999</v>
      </c>
      <c r="D43" s="35">
        <v>2.4000000000000004</v>
      </c>
      <c r="E43" s="35">
        <v>3.6</v>
      </c>
      <c r="F43" s="35">
        <v>3</v>
      </c>
      <c r="G43" s="35">
        <v>1.6</v>
      </c>
      <c r="H43" s="37">
        <v>2</v>
      </c>
      <c r="I43" s="35">
        <v>369</v>
      </c>
      <c r="J43" s="35">
        <v>314.40000000000003</v>
      </c>
      <c r="K43" s="61">
        <v>15</v>
      </c>
      <c r="L43" s="61">
        <v>16</v>
      </c>
      <c r="M43" s="61">
        <v>14</v>
      </c>
      <c r="N43" s="61">
        <v>0.4</v>
      </c>
      <c r="O43" s="62">
        <v>6</v>
      </c>
      <c r="P43" s="10">
        <v>0.41365905273970305</v>
      </c>
      <c r="Q43" s="10">
        <f t="shared" si="21"/>
        <v>-15.4</v>
      </c>
      <c r="R43" s="10">
        <f t="shared" si="22"/>
        <v>8.1</v>
      </c>
      <c r="S43" s="10">
        <v>5</v>
      </c>
      <c r="T43" s="10">
        <f t="shared" si="23"/>
        <v>0.4</v>
      </c>
      <c r="U43" s="10">
        <f t="shared" si="24"/>
        <v>16</v>
      </c>
      <c r="V43" s="10">
        <f t="shared" si="25"/>
        <v>14</v>
      </c>
      <c r="W43" s="10">
        <f t="shared" si="26"/>
        <v>1.6</v>
      </c>
      <c r="X43" s="10">
        <f t="shared" si="27"/>
        <v>-15.2</v>
      </c>
      <c r="Y43" s="10">
        <f t="shared" si="20"/>
        <v>24.1</v>
      </c>
      <c r="Z43" s="10">
        <f t="shared" si="20"/>
        <v>19</v>
      </c>
      <c r="AA43" s="36">
        <f t="shared" si="7"/>
        <v>96</v>
      </c>
      <c r="AB43" s="10">
        <v>2.4978500000000001</v>
      </c>
      <c r="AC43" s="10">
        <v>3.6091980000000001</v>
      </c>
      <c r="AD43" s="10">
        <v>2.9382100000000002</v>
      </c>
      <c r="AE43" s="10">
        <v>1.5321199999999999</v>
      </c>
      <c r="AF43" s="39">
        <f t="shared" si="8"/>
        <v>12.7</v>
      </c>
      <c r="AG43" s="1">
        <f t="shared" si="9"/>
        <v>6.6</v>
      </c>
      <c r="AH43" s="35">
        <f t="shared" si="28"/>
        <v>2.4000000000000004</v>
      </c>
      <c r="AI43" s="35">
        <f t="shared" si="28"/>
        <v>3.6</v>
      </c>
      <c r="AJ43" s="35">
        <f t="shared" si="28"/>
        <v>3</v>
      </c>
      <c r="AK43" s="35">
        <f t="shared" si="28"/>
        <v>1.6</v>
      </c>
      <c r="AL43" s="37">
        <f t="shared" si="29"/>
        <v>2</v>
      </c>
      <c r="AM43" s="10">
        <v>95.975650000000002</v>
      </c>
      <c r="AN43" s="10">
        <v>41.315730000000002</v>
      </c>
      <c r="AO43" s="37" t="e">
        <f>ROUNDUP(#REF!/10,2)</f>
        <v>#REF!</v>
      </c>
      <c r="AP43" s="37" t="e">
        <f t="shared" si="12"/>
        <v>#REF!</v>
      </c>
      <c r="AQ43" s="37" t="s">
        <v>35</v>
      </c>
      <c r="AR43" s="37"/>
      <c r="AS43" s="37"/>
      <c r="AT43" s="37"/>
      <c r="AU43" s="10">
        <v>96.7</v>
      </c>
      <c r="AV43" s="10">
        <v>-42</v>
      </c>
      <c r="AW43" s="10">
        <v>42.5</v>
      </c>
      <c r="AX43" s="10">
        <v>44.1</v>
      </c>
      <c r="AY43" s="40">
        <f t="shared" si="30"/>
        <v>300043.53153212724</v>
      </c>
      <c r="AZ43" s="23">
        <f t="shared" si="31"/>
        <v>0</v>
      </c>
      <c r="BA43" s="10" t="e">
        <f>#REF!*AI43*AH43*AJ43*AS43</f>
        <v>#REF!</v>
      </c>
      <c r="BB43" s="10" t="e">
        <f t="shared" si="15"/>
        <v>#REF!</v>
      </c>
      <c r="BC43" s="10" t="e">
        <f>(1-#REF!)*AH43*AI43*AJ43</f>
        <v>#REF!</v>
      </c>
      <c r="BD43" s="41" t="e">
        <f>MROUND(#REF!,0.1)/5</f>
        <v>#REF!</v>
      </c>
      <c r="BE43" s="38">
        <v>0</v>
      </c>
      <c r="BF43" s="42" t="e">
        <f t="shared" si="16"/>
        <v>#REF!</v>
      </c>
      <c r="BG43" s="43">
        <f t="shared" si="32"/>
        <v>3</v>
      </c>
      <c r="BH43" s="43">
        <f t="shared" si="33"/>
        <v>2</v>
      </c>
      <c r="BI43" s="43" t="e">
        <f>CEILING((1-#REF!)*AJ43,0.2)</f>
        <v>#REF!</v>
      </c>
      <c r="BJ43" s="44" t="e">
        <f t="shared" si="19"/>
        <v>#REF!</v>
      </c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38">
        <v>225</v>
      </c>
      <c r="BV43" s="23">
        <v>81.409499999999994</v>
      </c>
      <c r="BW43" s="23">
        <v>91.490714999999994</v>
      </c>
      <c r="BX43" s="23">
        <v>168.76830000000001</v>
      </c>
      <c r="BY43" s="23">
        <v>118.18386</v>
      </c>
      <c r="BZ43" s="23">
        <v>148.34792999999999</v>
      </c>
      <c r="CA43" s="23">
        <v>108.37596000000001</v>
      </c>
      <c r="CB43" s="23">
        <v>66.222031000000001</v>
      </c>
      <c r="CC43" s="23">
        <v>65.506598999999994</v>
      </c>
      <c r="CD43" s="23">
        <v>103.01447</v>
      </c>
      <c r="CE43" s="23">
        <v>528.02270999999996</v>
      </c>
      <c r="CF43" s="23">
        <v>462.63265999999999</v>
      </c>
      <c r="CG43" s="23">
        <v>294.09778</v>
      </c>
      <c r="CH43" s="23">
        <v>486.62936000000002</v>
      </c>
      <c r="CI43" s="23">
        <v>418.18527</v>
      </c>
      <c r="CJ43" s="23">
        <v>220.64832000000001</v>
      </c>
      <c r="CK43" s="23">
        <v>302.87313999999998</v>
      </c>
      <c r="CL43" s="23">
        <v>268.12033000000002</v>
      </c>
      <c r="CM43" s="23">
        <v>158.41211999999999</v>
      </c>
      <c r="CN43" s="23">
        <v>181.99046000000001</v>
      </c>
      <c r="CO43" s="23">
        <v>181.40630999999999</v>
      </c>
      <c r="CP43" s="23">
        <v>194.86</v>
      </c>
      <c r="CQ43" s="23">
        <v>240.78129999999999</v>
      </c>
      <c r="CR43" s="23">
        <v>118.79467</v>
      </c>
      <c r="CS43" s="23">
        <v>125.05177999999999</v>
      </c>
      <c r="CT43" s="23">
        <v>134.76047</v>
      </c>
      <c r="CU43" s="23">
        <v>128.3999</v>
      </c>
      <c r="CV43" s="23">
        <v>116.77654</v>
      </c>
    </row>
    <row r="44" spans="1:100" s="14" customFormat="1" x14ac:dyDescent="0.35">
      <c r="A44" s="10">
        <v>419</v>
      </c>
      <c r="B44" s="35">
        <v>33</v>
      </c>
      <c r="C44" s="36">
        <v>0.75806219999999991</v>
      </c>
      <c r="D44" s="35">
        <v>2.2000000000000002</v>
      </c>
      <c r="E44" s="35">
        <v>8.2000000000000011</v>
      </c>
      <c r="F44" s="35">
        <v>3</v>
      </c>
      <c r="G44" s="35">
        <v>0.8</v>
      </c>
      <c r="H44" s="37">
        <v>0.8</v>
      </c>
      <c r="I44" s="35">
        <v>307.8</v>
      </c>
      <c r="J44" s="35">
        <v>358.1</v>
      </c>
      <c r="K44" s="61">
        <v>10</v>
      </c>
      <c r="L44" s="61">
        <v>9</v>
      </c>
      <c r="M44" s="61">
        <v>4</v>
      </c>
      <c r="N44" s="61">
        <v>2.4000000000000004</v>
      </c>
      <c r="O44" s="62">
        <v>26</v>
      </c>
      <c r="P44" s="10">
        <v>2.350716541032619</v>
      </c>
      <c r="Q44" s="10">
        <f t="shared" si="21"/>
        <v>-12.4</v>
      </c>
      <c r="R44" s="10">
        <f t="shared" si="22"/>
        <v>14.8</v>
      </c>
      <c r="S44" s="10">
        <v>5</v>
      </c>
      <c r="T44" s="10">
        <f t="shared" si="23"/>
        <v>2.4000000000000004</v>
      </c>
      <c r="U44" s="10">
        <f t="shared" si="24"/>
        <v>9</v>
      </c>
      <c r="V44" s="10">
        <f t="shared" si="25"/>
        <v>4</v>
      </c>
      <c r="W44" s="10">
        <f t="shared" si="26"/>
        <v>4.8000000000000007</v>
      </c>
      <c r="X44" s="10">
        <f t="shared" si="27"/>
        <v>-11.2</v>
      </c>
      <c r="Y44" s="10">
        <f t="shared" si="20"/>
        <v>23.8</v>
      </c>
      <c r="Z44" s="10">
        <f t="shared" si="20"/>
        <v>9</v>
      </c>
      <c r="AA44" s="36">
        <f t="shared" si="7"/>
        <v>35</v>
      </c>
      <c r="AB44" s="10">
        <v>2.2034210000000001</v>
      </c>
      <c r="AC44" s="10">
        <v>8.1735699999999998</v>
      </c>
      <c r="AD44" s="10">
        <v>2.9615900000000002</v>
      </c>
      <c r="AE44" s="10">
        <v>0.74899490000000002</v>
      </c>
      <c r="AF44" s="39">
        <f t="shared" si="8"/>
        <v>10.399999999999999</v>
      </c>
      <c r="AG44" s="1">
        <f t="shared" si="9"/>
        <v>5.8</v>
      </c>
      <c r="AH44" s="35">
        <f t="shared" si="28"/>
        <v>2.2000000000000002</v>
      </c>
      <c r="AI44" s="35">
        <f t="shared" si="28"/>
        <v>8.2000000000000011</v>
      </c>
      <c r="AJ44" s="35">
        <f t="shared" si="28"/>
        <v>3</v>
      </c>
      <c r="AK44" s="35">
        <f t="shared" si="28"/>
        <v>0.8</v>
      </c>
      <c r="AL44" s="37">
        <f t="shared" si="29"/>
        <v>0.8</v>
      </c>
      <c r="AM44" s="10">
        <v>34.759720000000002</v>
      </c>
      <c r="AN44" s="10">
        <v>85.079149999999998</v>
      </c>
      <c r="AO44" s="37" t="e">
        <f>ROUNDUP(#REF!/10,2)</f>
        <v>#REF!</v>
      </c>
      <c r="AP44" s="37" t="e">
        <f t="shared" si="12"/>
        <v>#REF!</v>
      </c>
      <c r="AQ44" s="37" t="s">
        <v>34</v>
      </c>
      <c r="AR44" s="37">
        <v>4967.1000000000004</v>
      </c>
      <c r="AS44" s="37">
        <v>362.93</v>
      </c>
      <c r="AT44" s="37">
        <v>14.9</v>
      </c>
      <c r="AU44" s="10">
        <v>96.7</v>
      </c>
      <c r="AV44" s="10">
        <v>-42</v>
      </c>
      <c r="AW44" s="10">
        <v>42.5</v>
      </c>
      <c r="AX44" s="10">
        <v>44.1</v>
      </c>
      <c r="AY44" s="40">
        <f t="shared" si="30"/>
        <v>164988.3873132735</v>
      </c>
      <c r="AZ44" s="23">
        <f t="shared" si="31"/>
        <v>0.99877108062601905</v>
      </c>
      <c r="BA44" s="10" t="e">
        <f>#REF!*AI44*AH44*AJ44*AS44</f>
        <v>#REF!</v>
      </c>
      <c r="BB44" s="10" t="e">
        <f t="shared" si="15"/>
        <v>#REF!</v>
      </c>
      <c r="BC44" s="10" t="e">
        <f>(1-#REF!)*AH44*AI44*AJ44</f>
        <v>#REF!</v>
      </c>
      <c r="BD44" s="41" t="e">
        <f>MROUND(#REF!,0.1)/5</f>
        <v>#REF!</v>
      </c>
      <c r="BE44" s="38">
        <v>33</v>
      </c>
      <c r="BF44" s="42" t="e">
        <f t="shared" si="16"/>
        <v>#REF!</v>
      </c>
      <c r="BG44" s="43">
        <f t="shared" si="32"/>
        <v>3</v>
      </c>
      <c r="BH44" s="43">
        <f t="shared" si="33"/>
        <v>0.8</v>
      </c>
      <c r="BI44" s="43" t="e">
        <f>CEILING((1-#REF!)*AJ44,0.2)</f>
        <v>#REF!</v>
      </c>
      <c r="BJ44" s="44" t="e">
        <f t="shared" si="19"/>
        <v>#REF!</v>
      </c>
      <c r="BK44" s="45">
        <v>0.68943744368036197</v>
      </c>
      <c r="BL44" s="10">
        <f>(BK44+AH44)*(BK44+AI44)*((1/3)*BK44+AJ44)</f>
        <v>82.959262583306511</v>
      </c>
      <c r="BM44" s="46">
        <f>MROUND((BK44+AH44),0.2)</f>
        <v>2.8000000000000003</v>
      </c>
      <c r="BN44" s="46">
        <f>MROUND((BK44+AI44),0.2)</f>
        <v>8.8000000000000007</v>
      </c>
      <c r="BO44" s="46" t="e">
        <f>IF(MROUND(((1/3)*BK44+BG44),0.2)*BN44*BM44/BJ44&gt;1.05,MROUND(((1/3)*BK44+BG44),0.2)-0.2,MROUND(((1/3)*BK44+BG44),0.2))</f>
        <v>#REF!</v>
      </c>
      <c r="BP44" s="45" t="e">
        <f>BM44*BN44*BO44</f>
        <v>#REF!</v>
      </c>
      <c r="BQ44" s="10" t="e">
        <f>IF(BI44&lt;BO44,TRUE, FALSE)</f>
        <v>#REF!</v>
      </c>
      <c r="BR44" s="45" t="e">
        <f>IF(BC44&lt;BI44*BM44*BN44,TRUE, FALSE)</f>
        <v>#REF!</v>
      </c>
      <c r="BS44" s="10">
        <f>AA44</f>
        <v>35</v>
      </c>
      <c r="BT44" s="44" t="e">
        <f>BB44/BC44</f>
        <v>#REF!</v>
      </c>
      <c r="BU44" s="38">
        <v>419</v>
      </c>
      <c r="BV44" s="19">
        <v>60.417968999999999</v>
      </c>
      <c r="BW44" s="19">
        <v>61.998145999999998</v>
      </c>
      <c r="BX44" s="19">
        <v>166.77287000000001</v>
      </c>
      <c r="BY44" s="19">
        <v>280.44394</v>
      </c>
      <c r="BZ44" s="19">
        <v>257.45720999999998</v>
      </c>
      <c r="CA44" s="19">
        <v>133.67372</v>
      </c>
      <c r="CB44" s="19">
        <v>201.26958999999999</v>
      </c>
      <c r="CC44" s="19">
        <v>201.74474000000001</v>
      </c>
      <c r="CD44" s="19">
        <v>168.80242999999999</v>
      </c>
      <c r="CE44" s="19">
        <v>1125.2312999999999</v>
      </c>
      <c r="CF44" s="19">
        <v>1023.6929</v>
      </c>
      <c r="CG44" s="19">
        <v>746.76184000000001</v>
      </c>
      <c r="CH44" s="19">
        <v>981.69446000000005</v>
      </c>
      <c r="CI44" s="19">
        <v>912.43311000000006</v>
      </c>
      <c r="CJ44" s="19">
        <v>601.10491999999999</v>
      </c>
      <c r="CK44" s="19">
        <v>399.34206999999998</v>
      </c>
      <c r="CL44" s="19">
        <v>373.15505999999999</v>
      </c>
      <c r="CM44" s="19">
        <v>316.14116999999999</v>
      </c>
      <c r="CN44" s="19">
        <v>663.98992999999996</v>
      </c>
      <c r="CO44" s="19">
        <v>623.11084000000005</v>
      </c>
      <c r="CP44" s="19">
        <v>499.87018</v>
      </c>
      <c r="CQ44" s="19">
        <v>370.40546000000001</v>
      </c>
      <c r="CR44" s="19">
        <v>302.46280000000002</v>
      </c>
      <c r="CS44" s="19">
        <v>236.96974</v>
      </c>
      <c r="CT44" s="19">
        <v>180.20982000000001</v>
      </c>
      <c r="CU44" s="19">
        <v>188.26543000000001</v>
      </c>
      <c r="CV44" s="19">
        <v>212.22801000000001</v>
      </c>
    </row>
    <row r="45" spans="1:100" s="13" customFormat="1" x14ac:dyDescent="0.35">
      <c r="A45" s="10">
        <v>407</v>
      </c>
      <c r="B45" s="35">
        <v>37.800000000000004</v>
      </c>
      <c r="C45" s="36">
        <v>0.56715499999999996</v>
      </c>
      <c r="D45" s="35">
        <v>1.2000000000000002</v>
      </c>
      <c r="E45" s="35">
        <v>7.4</v>
      </c>
      <c r="F45" s="35">
        <v>2.4000000000000004</v>
      </c>
      <c r="G45" s="35">
        <v>1.4000000000000001</v>
      </c>
      <c r="H45" s="37">
        <v>1</v>
      </c>
      <c r="I45" s="35">
        <v>432</v>
      </c>
      <c r="J45" s="35">
        <v>357.1</v>
      </c>
      <c r="K45" s="61">
        <v>8</v>
      </c>
      <c r="L45" s="61">
        <v>10</v>
      </c>
      <c r="M45" s="61">
        <v>4</v>
      </c>
      <c r="N45" s="61">
        <v>2.2000000000000002</v>
      </c>
      <c r="O45" s="62">
        <v>29</v>
      </c>
      <c r="P45" s="10">
        <v>2.2347138169435996</v>
      </c>
      <c r="Q45" s="10">
        <f t="shared" si="21"/>
        <v>-10.199999999999999</v>
      </c>
      <c r="R45" s="10">
        <f t="shared" si="22"/>
        <v>13.9</v>
      </c>
      <c r="S45" s="10">
        <v>5</v>
      </c>
      <c r="T45" s="10">
        <f t="shared" si="23"/>
        <v>2.2000000000000002</v>
      </c>
      <c r="U45" s="10">
        <f t="shared" si="24"/>
        <v>10</v>
      </c>
      <c r="V45" s="10">
        <f t="shared" si="25"/>
        <v>4</v>
      </c>
      <c r="W45" s="10">
        <f t="shared" si="26"/>
        <v>4.4000000000000004</v>
      </c>
      <c r="X45" s="10">
        <f t="shared" si="27"/>
        <v>-9.1</v>
      </c>
      <c r="Y45" s="10">
        <f t="shared" si="20"/>
        <v>23.9</v>
      </c>
      <c r="Z45" s="10">
        <f t="shared" si="20"/>
        <v>9</v>
      </c>
      <c r="AA45" s="36">
        <f t="shared" si="7"/>
        <v>159</v>
      </c>
      <c r="AB45" s="10">
        <v>1.2942959999999999</v>
      </c>
      <c r="AC45" s="10">
        <v>7.4732880000000002</v>
      </c>
      <c r="AD45" s="10">
        <v>2.4380510000000002</v>
      </c>
      <c r="AE45" s="10">
        <v>1.3319719999999999</v>
      </c>
      <c r="AF45" s="39">
        <f t="shared" si="8"/>
        <v>10.8</v>
      </c>
      <c r="AG45" s="1">
        <f t="shared" si="9"/>
        <v>6.4</v>
      </c>
      <c r="AH45" s="35">
        <f t="shared" si="28"/>
        <v>1.2000000000000002</v>
      </c>
      <c r="AI45" s="35">
        <f t="shared" si="28"/>
        <v>7.4</v>
      </c>
      <c r="AJ45" s="35">
        <f t="shared" si="28"/>
        <v>2.4000000000000004</v>
      </c>
      <c r="AK45" s="35">
        <f t="shared" si="28"/>
        <v>1.4000000000000001</v>
      </c>
      <c r="AL45" s="37">
        <f t="shared" si="29"/>
        <v>1</v>
      </c>
      <c r="AM45" s="10">
        <v>158.97300000000001</v>
      </c>
      <c r="AN45" s="10">
        <v>84.084230000000005</v>
      </c>
      <c r="AO45" s="37" t="e">
        <f>ROUNDUP(#REF!/10,2)</f>
        <v>#REF!</v>
      </c>
      <c r="AP45" s="37" t="e">
        <f t="shared" si="12"/>
        <v>#REF!</v>
      </c>
      <c r="AQ45" s="37" t="s">
        <v>35</v>
      </c>
      <c r="AR45" s="37"/>
      <c r="AS45" s="37"/>
      <c r="AT45" s="37"/>
      <c r="AU45" s="10">
        <v>96.7</v>
      </c>
      <c r="AV45" s="10">
        <v>-42</v>
      </c>
      <c r="AW45" s="10">
        <v>42.5</v>
      </c>
      <c r="AX45" s="10">
        <v>44.1</v>
      </c>
      <c r="AY45" s="40">
        <f t="shared" si="30"/>
        <v>170261.80559638707</v>
      </c>
      <c r="AZ45" s="23">
        <f t="shared" si="31"/>
        <v>0</v>
      </c>
      <c r="BA45" s="10" t="e">
        <f>#REF!*AI45*AH45*AJ45*AS45</f>
        <v>#REF!</v>
      </c>
      <c r="BB45" s="10" t="e">
        <f t="shared" si="15"/>
        <v>#REF!</v>
      </c>
      <c r="BC45" s="10" t="e">
        <f>(1-#REF!)*AH45*AI45*AJ45</f>
        <v>#REF!</v>
      </c>
      <c r="BD45" s="41" t="e">
        <f>MROUND(#REF!,0.1)/5</f>
        <v>#REF!</v>
      </c>
      <c r="BE45" s="38">
        <v>0</v>
      </c>
      <c r="BF45" s="42" t="e">
        <f t="shared" si="16"/>
        <v>#REF!</v>
      </c>
      <c r="BG45" s="43">
        <f t="shared" si="32"/>
        <v>2.4000000000000004</v>
      </c>
      <c r="BH45" s="43">
        <f t="shared" si="33"/>
        <v>1</v>
      </c>
      <c r="BI45" s="43" t="e">
        <f>CEILING((1-#REF!)*AJ45,0.2)</f>
        <v>#REF!</v>
      </c>
      <c r="BJ45" s="44" t="e">
        <f t="shared" si="19"/>
        <v>#REF!</v>
      </c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38">
        <v>407</v>
      </c>
      <c r="BV45" s="19">
        <v>53.744338999999997</v>
      </c>
      <c r="BW45" s="19">
        <v>56.479897000000001</v>
      </c>
      <c r="BX45" s="19">
        <v>149.39055999999999</v>
      </c>
      <c r="BY45" s="19">
        <v>188.19220000000001</v>
      </c>
      <c r="BZ45" s="19">
        <v>165.22873999999999</v>
      </c>
      <c r="CA45" s="19">
        <v>91.704445000000007</v>
      </c>
      <c r="CB45" s="19">
        <v>112.84078</v>
      </c>
      <c r="CC45" s="19">
        <v>109.14037</v>
      </c>
      <c r="CD45" s="19">
        <v>88.896416000000002</v>
      </c>
      <c r="CE45" s="19">
        <v>858.65832999999998</v>
      </c>
      <c r="CF45" s="19">
        <v>798.01067999999998</v>
      </c>
      <c r="CG45" s="19">
        <v>553.08203000000003</v>
      </c>
      <c r="CH45" s="19">
        <v>660.28228999999999</v>
      </c>
      <c r="CI45" s="19">
        <v>623.56934000000001</v>
      </c>
      <c r="CJ45" s="19">
        <v>388.57369999999997</v>
      </c>
      <c r="CK45" s="19">
        <v>230.70734999999999</v>
      </c>
      <c r="CL45" s="19">
        <v>223.54192</v>
      </c>
      <c r="CM45" s="19">
        <v>169.91667000000001</v>
      </c>
      <c r="CN45" s="19">
        <v>493.14917000000003</v>
      </c>
      <c r="CO45" s="19">
        <v>478.45958999999999</v>
      </c>
      <c r="CP45" s="19">
        <v>387.23669000000001</v>
      </c>
      <c r="CQ45" s="19">
        <v>289.92165999999997</v>
      </c>
      <c r="CR45" s="19">
        <v>196.15047999999999</v>
      </c>
      <c r="CS45" s="19">
        <v>124.34695000000001</v>
      </c>
      <c r="CT45" s="19">
        <v>103.27328</v>
      </c>
      <c r="CU45" s="19">
        <v>101.96263999999999</v>
      </c>
      <c r="CV45" s="19">
        <v>113.65672000000001</v>
      </c>
    </row>
    <row r="46" spans="1:100" s="14" customFormat="1" x14ac:dyDescent="0.35">
      <c r="A46" s="10">
        <v>417</v>
      </c>
      <c r="B46" s="35">
        <v>20.100000000000001</v>
      </c>
      <c r="C46" s="36">
        <v>0.14439970000000002</v>
      </c>
      <c r="D46" s="35">
        <v>1.4000000000000001</v>
      </c>
      <c r="E46" s="35">
        <v>9.8000000000000007</v>
      </c>
      <c r="F46" s="35">
        <v>2</v>
      </c>
      <c r="G46" s="35">
        <v>0</v>
      </c>
      <c r="H46" s="37">
        <v>1.8</v>
      </c>
      <c r="I46" s="35">
        <v>401.3</v>
      </c>
      <c r="J46" s="35">
        <v>322.20000000000005</v>
      </c>
      <c r="K46" s="61">
        <v>19</v>
      </c>
      <c r="L46" s="61">
        <v>12</v>
      </c>
      <c r="M46" s="61">
        <v>8</v>
      </c>
      <c r="N46" s="61">
        <v>1</v>
      </c>
      <c r="O46" s="62">
        <v>30</v>
      </c>
      <c r="P46" s="10">
        <v>1.0863755900119096</v>
      </c>
      <c r="Q46" s="10">
        <f t="shared" si="21"/>
        <v>-20</v>
      </c>
      <c r="R46" s="10">
        <f t="shared" si="22"/>
        <v>19.5</v>
      </c>
      <c r="S46" s="10">
        <v>5</v>
      </c>
      <c r="T46" s="10">
        <f t="shared" si="23"/>
        <v>1</v>
      </c>
      <c r="U46" s="10">
        <f t="shared" si="24"/>
        <v>12</v>
      </c>
      <c r="V46" s="10">
        <f t="shared" si="25"/>
        <v>8</v>
      </c>
      <c r="W46" s="10">
        <f t="shared" si="26"/>
        <v>11</v>
      </c>
      <c r="X46" s="10">
        <f t="shared" si="27"/>
        <v>-19.5</v>
      </c>
      <c r="Y46" s="10">
        <f t="shared" si="20"/>
        <v>31.5</v>
      </c>
      <c r="Z46" s="10">
        <f t="shared" si="20"/>
        <v>13</v>
      </c>
      <c r="AA46" s="36">
        <f t="shared" si="7"/>
        <v>128</v>
      </c>
      <c r="AB46" s="10">
        <v>1.352633</v>
      </c>
      <c r="AC46" s="10">
        <v>9.7651819999999994</v>
      </c>
      <c r="AD46" s="10">
        <v>2.097966</v>
      </c>
      <c r="AE46" s="10">
        <v>8.8212609999999997E-2</v>
      </c>
      <c r="AF46" s="39">
        <f t="shared" si="8"/>
        <v>9.6</v>
      </c>
      <c r="AG46" s="1">
        <f t="shared" si="9"/>
        <v>5</v>
      </c>
      <c r="AH46" s="35">
        <f t="shared" si="28"/>
        <v>1.4000000000000001</v>
      </c>
      <c r="AI46" s="35">
        <f t="shared" si="28"/>
        <v>9.8000000000000007</v>
      </c>
      <c r="AJ46" s="35">
        <f t="shared" si="28"/>
        <v>2</v>
      </c>
      <c r="AK46" s="35">
        <f t="shared" si="28"/>
        <v>0</v>
      </c>
      <c r="AL46" s="37">
        <f t="shared" si="29"/>
        <v>1.8</v>
      </c>
      <c r="AM46" s="10">
        <v>128.2724</v>
      </c>
      <c r="AN46" s="10">
        <v>49.117840000000001</v>
      </c>
      <c r="AO46" s="37" t="e">
        <f>ROUNDUP(#REF!/10,2)</f>
        <v>#REF!</v>
      </c>
      <c r="AP46" s="37" t="e">
        <f t="shared" si="12"/>
        <v>#REF!</v>
      </c>
      <c r="AQ46" s="37" t="s">
        <v>35</v>
      </c>
      <c r="AR46" s="37"/>
      <c r="AS46" s="37"/>
      <c r="AT46" s="37"/>
      <c r="AU46" s="10">
        <v>96.7</v>
      </c>
      <c r="AV46" s="10">
        <v>-42</v>
      </c>
      <c r="AW46" s="10">
        <v>42.5</v>
      </c>
      <c r="AX46" s="10">
        <v>44.1</v>
      </c>
      <c r="AY46" s="40">
        <f t="shared" si="30"/>
        <v>283092.50683127885</v>
      </c>
      <c r="AZ46" s="23">
        <f t="shared" si="31"/>
        <v>0</v>
      </c>
      <c r="BA46" s="10" t="e">
        <f>#REF!*AI46*AH46*AJ46*AS46</f>
        <v>#REF!</v>
      </c>
      <c r="BB46" s="10" t="e">
        <f t="shared" si="15"/>
        <v>#REF!</v>
      </c>
      <c r="BC46" s="10" t="e">
        <f>(1-#REF!)*AH46*AI46*AJ46</f>
        <v>#REF!</v>
      </c>
      <c r="BD46" s="41" t="e">
        <f>MROUND(#REF!,0.1)/5</f>
        <v>#REF!</v>
      </c>
      <c r="BE46" s="38">
        <v>0</v>
      </c>
      <c r="BF46" s="42" t="e">
        <f t="shared" si="16"/>
        <v>#REF!</v>
      </c>
      <c r="BG46" s="43">
        <f t="shared" si="32"/>
        <v>2</v>
      </c>
      <c r="BH46" s="43">
        <f t="shared" si="33"/>
        <v>1.8</v>
      </c>
      <c r="BI46" s="43" t="e">
        <f>CEILING((1-#REF!)*AJ46,0.2)</f>
        <v>#REF!</v>
      </c>
      <c r="BJ46" s="44" t="e">
        <f t="shared" si="19"/>
        <v>#REF!</v>
      </c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38">
        <v>417</v>
      </c>
      <c r="BV46" s="19">
        <v>72.145568999999995</v>
      </c>
      <c r="BW46" s="19">
        <v>72.655806999999996</v>
      </c>
      <c r="BX46" s="19">
        <v>109.12727</v>
      </c>
      <c r="BY46" s="19">
        <v>100.68678</v>
      </c>
      <c r="BZ46" s="19">
        <v>91.586105000000003</v>
      </c>
      <c r="CA46" s="19">
        <v>77.393219000000002</v>
      </c>
      <c r="CB46" s="19">
        <v>72.288475000000005</v>
      </c>
      <c r="CC46" s="19">
        <v>73.588645999999997</v>
      </c>
      <c r="CD46" s="19">
        <v>76.361442999999994</v>
      </c>
      <c r="CE46" s="19">
        <v>270.57846000000001</v>
      </c>
      <c r="CF46" s="19">
        <v>260.54210999999998</v>
      </c>
      <c r="CG46" s="19">
        <v>203.33735999999999</v>
      </c>
      <c r="CH46" s="19">
        <v>302.50045999999998</v>
      </c>
      <c r="CI46" s="19">
        <v>294.32303000000002</v>
      </c>
      <c r="CJ46" s="19">
        <v>199.36555000000001</v>
      </c>
      <c r="CK46" s="19">
        <v>178.08788000000001</v>
      </c>
      <c r="CL46" s="19">
        <v>175.85695000000001</v>
      </c>
      <c r="CM46" s="19">
        <v>133.75476</v>
      </c>
      <c r="CN46" s="19">
        <v>180.89749</v>
      </c>
      <c r="CO46" s="19">
        <v>175.79462000000001</v>
      </c>
      <c r="CP46" s="19">
        <v>158.56524999999999</v>
      </c>
      <c r="CQ46" s="19">
        <v>144.89357000000001</v>
      </c>
      <c r="CR46" s="19">
        <v>109.5682</v>
      </c>
      <c r="CS46" s="19">
        <v>98.184807000000006</v>
      </c>
      <c r="CT46" s="19">
        <v>85.988228000000007</v>
      </c>
      <c r="CU46" s="19">
        <v>85.171913000000004</v>
      </c>
      <c r="CV46" s="19">
        <v>88.206276000000003</v>
      </c>
    </row>
    <row r="47" spans="1:100" s="13" customFormat="1" x14ac:dyDescent="0.35">
      <c r="A47" s="10">
        <v>388</v>
      </c>
      <c r="B47" s="35">
        <v>24.6</v>
      </c>
      <c r="C47" s="36">
        <v>0.57089500000000004</v>
      </c>
      <c r="D47" s="35">
        <v>0.8</v>
      </c>
      <c r="E47" s="35">
        <v>9.6000000000000014</v>
      </c>
      <c r="F47" s="35">
        <v>2.4000000000000004</v>
      </c>
      <c r="G47" s="35">
        <v>1.6</v>
      </c>
      <c r="H47" s="37">
        <v>1.2000000000000002</v>
      </c>
      <c r="I47" s="35">
        <v>361.5</v>
      </c>
      <c r="J47" s="35">
        <v>360.8</v>
      </c>
      <c r="K47" s="61">
        <v>12</v>
      </c>
      <c r="L47" s="61">
        <v>15</v>
      </c>
      <c r="M47" s="61">
        <v>10</v>
      </c>
      <c r="N47" s="61">
        <v>0.8</v>
      </c>
      <c r="O47" s="62">
        <v>13</v>
      </c>
      <c r="P47" s="10">
        <v>0.78792472610749276</v>
      </c>
      <c r="Q47" s="10">
        <f t="shared" si="21"/>
        <v>-12.8</v>
      </c>
      <c r="R47" s="10">
        <f t="shared" si="22"/>
        <v>9.8000000000000007</v>
      </c>
      <c r="S47" s="10">
        <v>5</v>
      </c>
      <c r="T47" s="10">
        <f t="shared" si="23"/>
        <v>0.8</v>
      </c>
      <c r="U47" s="10">
        <f t="shared" si="24"/>
        <v>15</v>
      </c>
      <c r="V47" s="10">
        <f t="shared" si="25"/>
        <v>10</v>
      </c>
      <c r="W47" s="10">
        <f t="shared" si="26"/>
        <v>2.8000000000000003</v>
      </c>
      <c r="X47" s="10">
        <f t="shared" si="27"/>
        <v>-12.4</v>
      </c>
      <c r="Y47" s="10">
        <f t="shared" si="20"/>
        <v>24.8</v>
      </c>
      <c r="Z47" s="10">
        <f t="shared" si="20"/>
        <v>15</v>
      </c>
      <c r="AA47" s="36">
        <f t="shared" si="7"/>
        <v>88</v>
      </c>
      <c r="AB47" s="10">
        <v>0.77303230000000001</v>
      </c>
      <c r="AC47" s="10">
        <v>9.6554839999999995</v>
      </c>
      <c r="AD47" s="10">
        <v>2.4620730000000002</v>
      </c>
      <c r="AE47" s="10">
        <v>1.6483699999999999</v>
      </c>
      <c r="AF47" s="39">
        <f t="shared" si="8"/>
        <v>9.6999999999999993</v>
      </c>
      <c r="AG47" s="1">
        <f t="shared" si="9"/>
        <v>6.6</v>
      </c>
      <c r="AH47" s="35">
        <f t="shared" si="28"/>
        <v>0.8</v>
      </c>
      <c r="AI47" s="35">
        <f t="shared" si="28"/>
        <v>9.6000000000000014</v>
      </c>
      <c r="AJ47" s="35">
        <f t="shared" si="28"/>
        <v>2.4000000000000004</v>
      </c>
      <c r="AK47" s="35">
        <f t="shared" si="28"/>
        <v>1.6</v>
      </c>
      <c r="AL47" s="37">
        <f t="shared" si="29"/>
        <v>1.2000000000000002</v>
      </c>
      <c r="AM47" s="10">
        <v>88.479159999999993</v>
      </c>
      <c r="AN47" s="10">
        <v>87.720659999999995</v>
      </c>
      <c r="AO47" s="37" t="e">
        <f>ROUNDUP(#REF!/10,2)</f>
        <v>#REF!</v>
      </c>
      <c r="AP47" s="37" t="e">
        <f t="shared" si="12"/>
        <v>#REF!</v>
      </c>
      <c r="AQ47" s="37" t="s">
        <v>34</v>
      </c>
      <c r="AR47" s="37">
        <v>3611</v>
      </c>
      <c r="AS47" s="37">
        <v>410.27</v>
      </c>
      <c r="AT47" s="37">
        <v>9.14</v>
      </c>
      <c r="AU47" s="10">
        <v>96.7</v>
      </c>
      <c r="AV47" s="10">
        <v>-42</v>
      </c>
      <c r="AW47" s="10">
        <v>42.5</v>
      </c>
      <c r="AX47" s="10">
        <v>44.1</v>
      </c>
      <c r="AY47" s="40">
        <f t="shared" si="30"/>
        <v>149472.01012435107</v>
      </c>
      <c r="AZ47" s="23">
        <f t="shared" si="31"/>
        <v>0.99664845729258111</v>
      </c>
      <c r="BA47" s="10" t="e">
        <f>#REF!*AI47*AH47*AJ47*AS47</f>
        <v>#REF!</v>
      </c>
      <c r="BB47" s="10" t="e">
        <f t="shared" si="15"/>
        <v>#REF!</v>
      </c>
      <c r="BC47" s="10" t="e">
        <f>(1-#REF!)*AH47*AI47*AJ47</f>
        <v>#REF!</v>
      </c>
      <c r="BD47" s="41" t="e">
        <f>MROUND(#REF!,0.1)/5</f>
        <v>#REF!</v>
      </c>
      <c r="BE47" s="38">
        <v>11</v>
      </c>
      <c r="BF47" s="42" t="e">
        <f t="shared" si="16"/>
        <v>#REF!</v>
      </c>
      <c r="BG47" s="43">
        <f t="shared" si="32"/>
        <v>2.4000000000000004</v>
      </c>
      <c r="BH47" s="43">
        <f t="shared" si="33"/>
        <v>1.2000000000000002</v>
      </c>
      <c r="BI47" s="43" t="e">
        <f>CEILING((1-#REF!)*AJ47,0.2)</f>
        <v>#REF!</v>
      </c>
      <c r="BJ47" s="44" t="e">
        <f t="shared" si="19"/>
        <v>#REF!</v>
      </c>
      <c r="BK47" s="45">
        <v>0.70488670803759235</v>
      </c>
      <c r="BL47" s="10">
        <f>(BK47+AH47)*(BK47+AI47)*((1/3)*BK47+AJ47)</f>
        <v>40.862169704491215</v>
      </c>
      <c r="BM47" s="46">
        <f>MROUND((BK47+AH47),0.2)</f>
        <v>1.6</v>
      </c>
      <c r="BN47" s="46">
        <f>MROUND((BK47+AI47),0.2)</f>
        <v>10.4</v>
      </c>
      <c r="BO47" s="46" t="e">
        <f>IF(MROUND(((1/3)*BK47+BG47),0.2)*BN47*BM47/BJ47&gt;1.05,MROUND(((1/3)*BK47+BG47),0.2)-0.2,MROUND(((1/3)*BK47+BG47),0.2))</f>
        <v>#REF!</v>
      </c>
      <c r="BP47" s="45" t="e">
        <f>BM47*BN47*BO47</f>
        <v>#REF!</v>
      </c>
      <c r="BQ47" s="10" t="e">
        <f>IF(BI47&lt;BO47,TRUE, FALSE)</f>
        <v>#REF!</v>
      </c>
      <c r="BR47" s="45" t="e">
        <f>IF(BC47&lt;BI47*BM47*BN47,TRUE, FALSE)</f>
        <v>#REF!</v>
      </c>
      <c r="BS47" s="10">
        <f>AA47</f>
        <v>88</v>
      </c>
      <c r="BT47" s="44" t="e">
        <f>BB47/BC47</f>
        <v>#REF!</v>
      </c>
      <c r="BU47" s="38">
        <v>388</v>
      </c>
      <c r="BV47" s="19">
        <v>80.668861000000007</v>
      </c>
      <c r="BW47" s="19">
        <v>87.429564999999997</v>
      </c>
      <c r="BX47" s="19">
        <v>151.78203999999999</v>
      </c>
      <c r="BY47" s="19">
        <v>95.952743999999996</v>
      </c>
      <c r="BZ47" s="19">
        <v>118.79143000000001</v>
      </c>
      <c r="CA47" s="19">
        <v>69.284317000000001</v>
      </c>
      <c r="CB47" s="19">
        <v>50.516002999999998</v>
      </c>
      <c r="CC47" s="19">
        <v>50.438431000000001</v>
      </c>
      <c r="CD47" s="19">
        <v>72.433166999999997</v>
      </c>
      <c r="CE47" s="19">
        <v>575.95392000000004</v>
      </c>
      <c r="CF47" s="19">
        <v>487.04333000000003</v>
      </c>
      <c r="CG47" s="19">
        <v>295.89343000000002</v>
      </c>
      <c r="CH47" s="19">
        <v>572.79578000000004</v>
      </c>
      <c r="CI47" s="19">
        <v>468.80608999999998</v>
      </c>
      <c r="CJ47" s="19">
        <v>233.05626000000001</v>
      </c>
      <c r="CK47" s="19">
        <v>166.59216000000001</v>
      </c>
      <c r="CL47" s="19">
        <v>149.75722999999999</v>
      </c>
      <c r="CM47" s="19">
        <v>107.17386999999999</v>
      </c>
      <c r="CN47" s="19">
        <v>253.80165</v>
      </c>
      <c r="CO47" s="19">
        <v>251.27632</v>
      </c>
      <c r="CP47" s="19">
        <v>216.64365000000001</v>
      </c>
      <c r="CQ47" s="19">
        <v>205.31071</v>
      </c>
      <c r="CR47" s="19">
        <v>110.29222</v>
      </c>
      <c r="CS47" s="19">
        <v>84.848106000000001</v>
      </c>
      <c r="CT47" s="19">
        <v>92.241844</v>
      </c>
      <c r="CU47" s="19">
        <v>89.450111000000007</v>
      </c>
      <c r="CV47" s="19">
        <v>86.249793999999994</v>
      </c>
    </row>
    <row r="48" spans="1:100" s="13" customFormat="1" x14ac:dyDescent="0.35">
      <c r="A48" s="10">
        <v>277</v>
      </c>
      <c r="B48" s="35">
        <v>30.900000000000002</v>
      </c>
      <c r="C48" s="36">
        <v>0.25859260000000001</v>
      </c>
      <c r="D48" s="35">
        <v>1.2000000000000002</v>
      </c>
      <c r="E48" s="35">
        <v>9.2000000000000011</v>
      </c>
      <c r="F48" s="35">
        <v>1.6</v>
      </c>
      <c r="G48" s="35">
        <v>0.8</v>
      </c>
      <c r="H48" s="37">
        <v>1.2000000000000002</v>
      </c>
      <c r="I48" s="35">
        <v>444.70000000000005</v>
      </c>
      <c r="J48" s="35">
        <v>289.5</v>
      </c>
      <c r="K48" s="61">
        <v>5</v>
      </c>
      <c r="L48" s="61">
        <v>9</v>
      </c>
      <c r="M48" s="61">
        <v>14</v>
      </c>
      <c r="N48" s="61">
        <v>1.2000000000000002</v>
      </c>
      <c r="O48" s="62">
        <v>19</v>
      </c>
      <c r="P48" s="10">
        <v>1.2204640986884248</v>
      </c>
      <c r="Q48" s="10">
        <f t="shared" si="21"/>
        <v>-6.2</v>
      </c>
      <c r="R48" s="10">
        <f t="shared" si="22"/>
        <v>11.8</v>
      </c>
      <c r="S48" s="10">
        <v>5</v>
      </c>
      <c r="T48" s="10">
        <f t="shared" si="23"/>
        <v>1.2000000000000002</v>
      </c>
      <c r="U48" s="10">
        <f t="shared" si="24"/>
        <v>9</v>
      </c>
      <c r="V48" s="10">
        <f t="shared" si="25"/>
        <v>14</v>
      </c>
      <c r="W48" s="10">
        <f t="shared" si="26"/>
        <v>1.8</v>
      </c>
      <c r="X48" s="10">
        <f t="shared" si="27"/>
        <v>-5.6</v>
      </c>
      <c r="Y48" s="10">
        <f t="shared" si="20"/>
        <v>20.8</v>
      </c>
      <c r="Z48" s="10">
        <f t="shared" si="20"/>
        <v>19</v>
      </c>
      <c r="AA48" s="36">
        <f t="shared" si="7"/>
        <v>172</v>
      </c>
      <c r="AB48" s="10">
        <v>1.1737709999999999</v>
      </c>
      <c r="AC48" s="10">
        <v>9.281288</v>
      </c>
      <c r="AD48" s="10">
        <v>1.5628249999999999</v>
      </c>
      <c r="AE48" s="10">
        <v>0.7236494</v>
      </c>
      <c r="AF48" s="39">
        <f t="shared" si="8"/>
        <v>9.8999999999999986</v>
      </c>
      <c r="AG48" s="1">
        <f t="shared" si="9"/>
        <v>5.8</v>
      </c>
      <c r="AH48" s="35">
        <f t="shared" si="28"/>
        <v>1.2000000000000002</v>
      </c>
      <c r="AI48" s="35">
        <f t="shared" si="28"/>
        <v>9.2000000000000011</v>
      </c>
      <c r="AJ48" s="35">
        <f t="shared" si="28"/>
        <v>1.6</v>
      </c>
      <c r="AK48" s="35">
        <f t="shared" si="28"/>
        <v>0.8</v>
      </c>
      <c r="AL48" s="37">
        <f t="shared" si="29"/>
        <v>1.2000000000000002</v>
      </c>
      <c r="AM48" s="10">
        <v>171.6617</v>
      </c>
      <c r="AN48" s="10">
        <v>16.47654</v>
      </c>
      <c r="AO48" s="37" t="e">
        <f>ROUNDUP(#REF!/10,2)</f>
        <v>#REF!</v>
      </c>
      <c r="AP48" s="37" t="e">
        <f t="shared" si="12"/>
        <v>#REF!</v>
      </c>
      <c r="AQ48" s="37" t="s">
        <v>35</v>
      </c>
      <c r="AR48" s="37"/>
      <c r="AS48" s="37"/>
      <c r="AT48" s="37"/>
      <c r="AU48" s="10">
        <v>96.7</v>
      </c>
      <c r="AV48" s="10">
        <v>-42</v>
      </c>
      <c r="AW48" s="10">
        <v>42.5</v>
      </c>
      <c r="AX48" s="10">
        <v>44.1</v>
      </c>
      <c r="AY48" s="40">
        <f t="shared" si="30"/>
        <v>345791.80415641348</v>
      </c>
      <c r="AZ48" s="23">
        <f t="shared" si="31"/>
        <v>0</v>
      </c>
      <c r="BA48" s="10" t="e">
        <f>#REF!*AI48*AH48*AJ48*AS48</f>
        <v>#REF!</v>
      </c>
      <c r="BB48" s="10" t="e">
        <f t="shared" si="15"/>
        <v>#REF!</v>
      </c>
      <c r="BC48" s="10" t="e">
        <f>(1-#REF!)*AH48*AI48*AJ48</f>
        <v>#REF!</v>
      </c>
      <c r="BD48" s="41" t="e">
        <f>MROUND(#REF!,0.1)/5</f>
        <v>#REF!</v>
      </c>
      <c r="BE48" s="38">
        <v>0</v>
      </c>
      <c r="BF48" s="42" t="e">
        <f t="shared" si="16"/>
        <v>#REF!</v>
      </c>
      <c r="BG48" s="43">
        <f t="shared" si="32"/>
        <v>1.6</v>
      </c>
      <c r="BH48" s="43">
        <f t="shared" si="33"/>
        <v>1.2000000000000002</v>
      </c>
      <c r="BI48" s="43" t="e">
        <f>CEILING((1-#REF!)*AJ48,0.2)</f>
        <v>#REF!</v>
      </c>
      <c r="BJ48" s="44" t="e">
        <f t="shared" si="19"/>
        <v>#REF!</v>
      </c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38">
        <v>277</v>
      </c>
      <c r="BV48" s="19">
        <v>42.788963000000003</v>
      </c>
      <c r="BW48" s="19">
        <v>112.73712999999999</v>
      </c>
      <c r="BX48" s="19">
        <v>153.99715</v>
      </c>
      <c r="BY48" s="19">
        <v>151.8689</v>
      </c>
      <c r="BZ48" s="19">
        <v>146.24791999999999</v>
      </c>
      <c r="CA48" s="19">
        <v>165.82300000000001</v>
      </c>
      <c r="CB48" s="19">
        <v>57.447040999999999</v>
      </c>
      <c r="CC48" s="19">
        <v>87.198700000000002</v>
      </c>
      <c r="CD48" s="19">
        <v>139.06392</v>
      </c>
      <c r="CE48" s="19">
        <v>1488.2801999999999</v>
      </c>
      <c r="CF48" s="19">
        <v>612.61005</v>
      </c>
      <c r="CG48" s="19">
        <v>289.08330999999998</v>
      </c>
      <c r="CH48" s="19">
        <v>1765.2207000000001</v>
      </c>
      <c r="CI48" s="19">
        <v>638.87671</v>
      </c>
      <c r="CJ48" s="19">
        <v>241.54059000000001</v>
      </c>
      <c r="CK48" s="19">
        <v>569.67516999999998</v>
      </c>
      <c r="CL48" s="19">
        <v>288.03955000000002</v>
      </c>
      <c r="CM48" s="19">
        <v>159.4924</v>
      </c>
      <c r="CN48" s="19">
        <v>420.67297000000002</v>
      </c>
      <c r="CO48" s="19">
        <v>413.09186</v>
      </c>
      <c r="CP48" s="19">
        <v>242.12428</v>
      </c>
      <c r="CQ48" s="19">
        <v>198.89438999999999</v>
      </c>
      <c r="CR48" s="19">
        <v>146.01543000000001</v>
      </c>
      <c r="CS48" s="19">
        <v>136.39041</v>
      </c>
      <c r="CT48" s="19">
        <v>126.85478999999999</v>
      </c>
      <c r="CU48" s="19">
        <v>121.57658000000001</v>
      </c>
      <c r="CV48" s="19">
        <v>110.82505999999999</v>
      </c>
    </row>
    <row r="49" spans="1:100" s="14" customFormat="1" x14ac:dyDescent="0.35">
      <c r="A49" s="10">
        <v>69</v>
      </c>
      <c r="B49" s="35">
        <v>31.200000000000003</v>
      </c>
      <c r="C49" s="36">
        <v>0.58625649999999996</v>
      </c>
      <c r="D49" s="35">
        <v>2.8000000000000003</v>
      </c>
      <c r="E49" s="35">
        <v>5.8000000000000007</v>
      </c>
      <c r="F49" s="35">
        <v>2.8000000000000003</v>
      </c>
      <c r="G49" s="35">
        <v>1.4000000000000001</v>
      </c>
      <c r="H49" s="37">
        <v>1.2000000000000002</v>
      </c>
      <c r="I49" s="35">
        <v>366.90000000000003</v>
      </c>
      <c r="J49" s="35">
        <v>300.90000000000003</v>
      </c>
      <c r="K49" s="61">
        <v>19</v>
      </c>
      <c r="L49" s="61">
        <v>3</v>
      </c>
      <c r="M49" s="61">
        <v>10</v>
      </c>
      <c r="N49" s="61">
        <v>0.60000000000000009</v>
      </c>
      <c r="O49" s="62">
        <v>6</v>
      </c>
      <c r="P49" s="10">
        <v>0.6145424592879698</v>
      </c>
      <c r="Q49" s="10">
        <f t="shared" si="21"/>
        <v>-19.600000000000001</v>
      </c>
      <c r="R49" s="10">
        <f t="shared" si="22"/>
        <v>15</v>
      </c>
      <c r="S49" s="10">
        <v>5</v>
      </c>
      <c r="T49" s="10">
        <f t="shared" si="23"/>
        <v>0.60000000000000009</v>
      </c>
      <c r="U49" s="10">
        <f t="shared" si="24"/>
        <v>3</v>
      </c>
      <c r="V49" s="10">
        <f t="shared" si="25"/>
        <v>10</v>
      </c>
      <c r="W49" s="10">
        <f t="shared" si="26"/>
        <v>2</v>
      </c>
      <c r="X49" s="10">
        <f t="shared" si="27"/>
        <v>-19.3</v>
      </c>
      <c r="Y49" s="10">
        <f t="shared" si="20"/>
        <v>18</v>
      </c>
      <c r="Z49" s="10">
        <f t="shared" si="20"/>
        <v>15</v>
      </c>
      <c r="AA49" s="36">
        <f t="shared" si="7"/>
        <v>94</v>
      </c>
      <c r="AB49" s="10">
        <v>2.7027049999999999</v>
      </c>
      <c r="AC49" s="10">
        <v>5.858676</v>
      </c>
      <c r="AD49" s="10">
        <v>2.7470669999999999</v>
      </c>
      <c r="AE49" s="10">
        <v>1.375086</v>
      </c>
      <c r="AF49" s="39">
        <f t="shared" si="8"/>
        <v>11.6</v>
      </c>
      <c r="AG49" s="1">
        <f t="shared" si="9"/>
        <v>6.4</v>
      </c>
      <c r="AH49" s="35">
        <f t="shared" si="28"/>
        <v>2.8000000000000003</v>
      </c>
      <c r="AI49" s="35">
        <f t="shared" si="28"/>
        <v>5.8000000000000007</v>
      </c>
      <c r="AJ49" s="35">
        <f t="shared" si="28"/>
        <v>2.8000000000000003</v>
      </c>
      <c r="AK49" s="35">
        <f t="shared" si="28"/>
        <v>1.4000000000000001</v>
      </c>
      <c r="AL49" s="37">
        <f t="shared" si="29"/>
        <v>1.2000000000000002</v>
      </c>
      <c r="AM49" s="10">
        <v>93.845560000000006</v>
      </c>
      <c r="AN49" s="10">
        <v>27.888459999999998</v>
      </c>
      <c r="AO49" s="37" t="e">
        <f>ROUNDUP(#REF!/10,2)</f>
        <v>#REF!</v>
      </c>
      <c r="AP49" s="37" t="e">
        <f t="shared" si="12"/>
        <v>#REF!</v>
      </c>
      <c r="AQ49" s="37" t="s">
        <v>35</v>
      </c>
      <c r="AR49" s="37"/>
      <c r="AS49" s="37"/>
      <c r="AT49" s="37"/>
      <c r="AU49" s="10">
        <v>96.7</v>
      </c>
      <c r="AV49" s="10">
        <v>-42</v>
      </c>
      <c r="AW49" s="10">
        <v>42.5</v>
      </c>
      <c r="AX49" s="10">
        <v>44.1</v>
      </c>
      <c r="AY49" s="40">
        <f t="shared" si="30"/>
        <v>326055.50182640285</v>
      </c>
      <c r="AZ49" s="23">
        <f t="shared" si="31"/>
        <v>0</v>
      </c>
      <c r="BA49" s="10" t="e">
        <f>#REF!*AI49*AH49*AJ49*AS49</f>
        <v>#REF!</v>
      </c>
      <c r="BB49" s="10" t="e">
        <f t="shared" si="15"/>
        <v>#REF!</v>
      </c>
      <c r="BC49" s="10" t="e">
        <f>(1-#REF!)*AH49*AI49*AJ49</f>
        <v>#REF!</v>
      </c>
      <c r="BD49" s="41" t="e">
        <f>MROUND(#REF!,0.1)/5</f>
        <v>#REF!</v>
      </c>
      <c r="BE49" s="38">
        <v>0</v>
      </c>
      <c r="BF49" s="42" t="e">
        <f t="shared" si="16"/>
        <v>#REF!</v>
      </c>
      <c r="BG49" s="43">
        <f t="shared" si="32"/>
        <v>2.8000000000000003</v>
      </c>
      <c r="BH49" s="43">
        <f t="shared" si="33"/>
        <v>1.2000000000000002</v>
      </c>
      <c r="BI49" s="43" t="e">
        <f>CEILING((1-#REF!)*AJ49,0.2)</f>
        <v>#REF!</v>
      </c>
      <c r="BJ49" s="44" t="e">
        <f t="shared" si="19"/>
        <v>#REF!</v>
      </c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38">
        <v>69</v>
      </c>
      <c r="BV49" s="19">
        <v>112.09083</v>
      </c>
      <c r="BW49" s="19">
        <v>112.724</v>
      </c>
      <c r="BX49" s="19">
        <v>151.15774999999999</v>
      </c>
      <c r="BY49" s="19">
        <v>182.33394000000001</v>
      </c>
      <c r="BZ49" s="19">
        <v>181.92671000000001</v>
      </c>
      <c r="CA49" s="19">
        <v>166.05027999999999</v>
      </c>
      <c r="CB49" s="19">
        <v>140.08922000000001</v>
      </c>
      <c r="CC49" s="19">
        <v>138.87182999999999</v>
      </c>
      <c r="CD49" s="19">
        <v>161.58070000000001</v>
      </c>
      <c r="CE49" s="19">
        <v>310.50986</v>
      </c>
      <c r="CF49" s="19">
        <v>303.99727999999999</v>
      </c>
      <c r="CG49" s="19">
        <v>229.35993999999999</v>
      </c>
      <c r="CH49" s="19">
        <v>361.58981</v>
      </c>
      <c r="CI49" s="19">
        <v>352.30739999999997</v>
      </c>
      <c r="CJ49" s="19">
        <v>229.93100000000001</v>
      </c>
      <c r="CK49" s="19">
        <v>281.91469999999998</v>
      </c>
      <c r="CL49" s="19">
        <v>276.61536000000001</v>
      </c>
      <c r="CM49" s="19">
        <v>207.01455999999999</v>
      </c>
      <c r="CN49" s="19">
        <v>169.11958000000001</v>
      </c>
      <c r="CO49" s="19">
        <v>169.5351</v>
      </c>
      <c r="CP49" s="19">
        <v>169.18862999999999</v>
      </c>
      <c r="CQ49" s="19">
        <v>156.39743000000001</v>
      </c>
      <c r="CR49" s="19">
        <v>134.97496000000001</v>
      </c>
      <c r="CS49" s="19">
        <v>149.19595000000001</v>
      </c>
      <c r="CT49" s="19">
        <v>119.06769</v>
      </c>
      <c r="CU49" s="19">
        <v>120.61964</v>
      </c>
      <c r="CV49" s="19">
        <v>149.82570999999999</v>
      </c>
    </row>
    <row r="50" spans="1:100" s="13" customFormat="1" x14ac:dyDescent="0.35">
      <c r="A50" s="10">
        <v>18</v>
      </c>
      <c r="B50" s="35">
        <v>33.700000000000003</v>
      </c>
      <c r="C50" s="36">
        <v>0.51051099999999994</v>
      </c>
      <c r="D50" s="35">
        <v>2.6</v>
      </c>
      <c r="E50" s="35">
        <v>7.4</v>
      </c>
      <c r="F50" s="35">
        <v>1.4000000000000001</v>
      </c>
      <c r="G50" s="35">
        <v>1.6</v>
      </c>
      <c r="H50" s="37">
        <v>0.8</v>
      </c>
      <c r="I50" s="35">
        <v>325.10000000000002</v>
      </c>
      <c r="J50" s="35">
        <v>364.8</v>
      </c>
      <c r="K50" s="61">
        <v>18</v>
      </c>
      <c r="L50" s="61">
        <v>3</v>
      </c>
      <c r="M50" s="61">
        <v>10</v>
      </c>
      <c r="N50" s="61">
        <v>1.4000000000000001</v>
      </c>
      <c r="O50" s="62">
        <v>5</v>
      </c>
      <c r="P50" s="10">
        <v>1.3300976678365393</v>
      </c>
      <c r="Q50" s="10">
        <f t="shared" si="21"/>
        <v>-19.399999999999999</v>
      </c>
      <c r="R50" s="10">
        <f t="shared" si="22"/>
        <v>14.6</v>
      </c>
      <c r="S50" s="10">
        <v>5</v>
      </c>
      <c r="T50" s="10">
        <f t="shared" si="23"/>
        <v>1.4000000000000001</v>
      </c>
      <c r="U50" s="10">
        <f t="shared" si="24"/>
        <v>3</v>
      </c>
      <c r="V50" s="10">
        <f t="shared" si="25"/>
        <v>10</v>
      </c>
      <c r="W50" s="10">
        <f t="shared" si="26"/>
        <v>1.6</v>
      </c>
      <c r="X50" s="10">
        <f t="shared" si="27"/>
        <v>-18.7</v>
      </c>
      <c r="Y50" s="10">
        <f t="shared" si="20"/>
        <v>17.600000000000001</v>
      </c>
      <c r="Z50" s="10">
        <f t="shared" si="20"/>
        <v>15</v>
      </c>
      <c r="AA50" s="36">
        <f t="shared" si="7"/>
        <v>52</v>
      </c>
      <c r="AB50" s="10">
        <v>2.5663740000000002</v>
      </c>
      <c r="AC50" s="10">
        <v>7.3732569999999997</v>
      </c>
      <c r="AD50" s="10">
        <v>1.4154150000000001</v>
      </c>
      <c r="AE50" s="10">
        <v>1.560576</v>
      </c>
      <c r="AF50" s="39">
        <f t="shared" si="8"/>
        <v>10.8</v>
      </c>
      <c r="AG50" s="1">
        <f t="shared" si="9"/>
        <v>6.6</v>
      </c>
      <c r="AH50" s="35">
        <f t="shared" si="28"/>
        <v>2.6</v>
      </c>
      <c r="AI50" s="35">
        <f t="shared" si="28"/>
        <v>7.4</v>
      </c>
      <c r="AJ50" s="35">
        <f t="shared" si="28"/>
        <v>1.4000000000000001</v>
      </c>
      <c r="AK50" s="35">
        <f t="shared" si="28"/>
        <v>1.6</v>
      </c>
      <c r="AL50" s="37">
        <f t="shared" si="29"/>
        <v>0.8</v>
      </c>
      <c r="AM50" s="10">
        <v>52.05735</v>
      </c>
      <c r="AN50" s="10">
        <v>91.749489999999994</v>
      </c>
      <c r="AO50" s="37" t="e">
        <f>ROUNDUP(#REF!/10,2)</f>
        <v>#REF!</v>
      </c>
      <c r="AP50" s="37" t="e">
        <f t="shared" si="12"/>
        <v>#REF!</v>
      </c>
      <c r="AQ50" s="37" t="s">
        <v>34</v>
      </c>
      <c r="AR50" s="37">
        <v>5189</v>
      </c>
      <c r="AS50" s="37">
        <v>358.39</v>
      </c>
      <c r="AT50" s="37">
        <v>13.97</v>
      </c>
      <c r="AU50" s="10">
        <v>96.7</v>
      </c>
      <c r="AV50" s="10">
        <v>-42</v>
      </c>
      <c r="AW50" s="10">
        <v>42.5</v>
      </c>
      <c r="AX50" s="10">
        <v>44.1</v>
      </c>
      <c r="AY50" s="40">
        <f t="shared" si="30"/>
        <v>118992.11706739455</v>
      </c>
      <c r="AZ50" s="23">
        <f t="shared" si="31"/>
        <v>0.99998907299860296</v>
      </c>
      <c r="BA50" s="10" t="e">
        <f>#REF!*AI50*AH50*AJ50*AS50</f>
        <v>#REF!</v>
      </c>
      <c r="BB50" s="10" t="e">
        <f t="shared" si="15"/>
        <v>#REF!</v>
      </c>
      <c r="BC50" s="10" t="e">
        <f>(1-#REF!)*AH50*AI50*AJ50</f>
        <v>#REF!</v>
      </c>
      <c r="BD50" s="41" t="e">
        <f>MROUND(#REF!,0.1)/5</f>
        <v>#REF!</v>
      </c>
      <c r="BE50" s="38">
        <v>15</v>
      </c>
      <c r="BF50" s="42" t="e">
        <f t="shared" si="16"/>
        <v>#REF!</v>
      </c>
      <c r="BG50" s="43">
        <f t="shared" si="32"/>
        <v>1.4000000000000001</v>
      </c>
      <c r="BH50" s="43">
        <f t="shared" si="33"/>
        <v>0.8</v>
      </c>
      <c r="BI50" s="43" t="e">
        <f>CEILING((1-#REF!)*AJ50,0.2)</f>
        <v>#REF!</v>
      </c>
      <c r="BJ50" s="44" t="e">
        <f t="shared" si="19"/>
        <v>#REF!</v>
      </c>
      <c r="BK50" s="45">
        <v>0.48067472884416435</v>
      </c>
      <c r="BL50" s="10">
        <f>(BK50+AH50)*(BK50+AI50)*((1/3)*BK50+AJ50)</f>
        <v>37.8788212637185</v>
      </c>
      <c r="BM50" s="46">
        <f>MROUND((BK50+AH50),0.2)</f>
        <v>3</v>
      </c>
      <c r="BN50" s="46">
        <f>MROUND((BK50+AI50),0.2)</f>
        <v>7.8000000000000007</v>
      </c>
      <c r="BO50" s="46" t="e">
        <f>IF(MROUND(((1/3)*BK50+BG50),0.2)*BN50*BM50/BJ50&gt;1.05,MROUND(((1/3)*BK50+BG50),0.2)-0.2,MROUND(((1/3)*BK50+BG50),0.2))</f>
        <v>#REF!</v>
      </c>
      <c r="BP50" s="45" t="e">
        <f>BM50*BN50*BO50</f>
        <v>#REF!</v>
      </c>
      <c r="BQ50" s="10" t="e">
        <f>IF(BI50&lt;BO50,TRUE, FALSE)</f>
        <v>#REF!</v>
      </c>
      <c r="BR50" s="45" t="e">
        <f>IF(BC50&lt;BI50*BM50*BN50,TRUE, FALSE)</f>
        <v>#REF!</v>
      </c>
      <c r="BS50" s="10">
        <f>AA50</f>
        <v>52</v>
      </c>
      <c r="BT50" s="44" t="e">
        <f>BB50/BC50</f>
        <v>#REF!</v>
      </c>
      <c r="BU50" s="38">
        <v>18</v>
      </c>
      <c r="BV50" s="19">
        <v>89.170601000000005</v>
      </c>
      <c r="BW50" s="19">
        <v>91.216437999999997</v>
      </c>
      <c r="BX50" s="19">
        <v>146.88364000000001</v>
      </c>
      <c r="BY50" s="19">
        <v>180.5753</v>
      </c>
      <c r="BZ50" s="19">
        <v>178.44637</v>
      </c>
      <c r="CA50" s="19">
        <v>177.63469000000001</v>
      </c>
      <c r="CB50" s="19">
        <v>142.55646999999999</v>
      </c>
      <c r="CC50" s="19">
        <v>141.38884999999999</v>
      </c>
      <c r="CD50" s="19">
        <v>172.27932999999999</v>
      </c>
      <c r="CE50" s="19">
        <v>403.88055000000003</v>
      </c>
      <c r="CF50" s="19">
        <v>390.60611</v>
      </c>
      <c r="CG50" s="19">
        <v>281.46246000000002</v>
      </c>
      <c r="CH50" s="19">
        <v>433.16503999999998</v>
      </c>
      <c r="CI50" s="19">
        <v>416.82733000000002</v>
      </c>
      <c r="CJ50" s="19">
        <v>271.54876999999999</v>
      </c>
      <c r="CK50" s="19">
        <v>341.11989999999997</v>
      </c>
      <c r="CL50" s="19">
        <v>331.08242999999999</v>
      </c>
      <c r="CM50" s="19">
        <v>244.39775</v>
      </c>
      <c r="CN50" s="19">
        <v>265.10590000000002</v>
      </c>
      <c r="CO50" s="19">
        <v>259.92959999999999</v>
      </c>
      <c r="CP50" s="19">
        <v>210.80127999999999</v>
      </c>
      <c r="CQ50" s="19">
        <v>187.02142000000001</v>
      </c>
      <c r="CR50" s="19">
        <v>183.41849999999999</v>
      </c>
      <c r="CS50" s="19">
        <v>188.58115000000001</v>
      </c>
      <c r="CT50" s="19">
        <v>188.66140999999999</v>
      </c>
      <c r="CU50" s="19">
        <v>187.39177000000001</v>
      </c>
      <c r="CV50" s="19">
        <v>190.36762999999999</v>
      </c>
    </row>
    <row r="51" spans="1:100" s="13" customFormat="1" x14ac:dyDescent="0.35">
      <c r="A51" s="10">
        <v>149</v>
      </c>
      <c r="B51" s="35">
        <v>17.8</v>
      </c>
      <c r="C51" s="36">
        <v>0.20653549999999998</v>
      </c>
      <c r="D51" s="35">
        <v>2.4000000000000004</v>
      </c>
      <c r="E51" s="35">
        <v>4.6000000000000005</v>
      </c>
      <c r="F51" s="35">
        <v>2.6</v>
      </c>
      <c r="G51" s="35">
        <v>1.2000000000000002</v>
      </c>
      <c r="H51" s="37">
        <v>2.2000000000000002</v>
      </c>
      <c r="I51" s="35">
        <v>325</v>
      </c>
      <c r="J51" s="35">
        <v>340.3</v>
      </c>
      <c r="K51" s="61">
        <v>7</v>
      </c>
      <c r="L51" s="61">
        <v>8</v>
      </c>
      <c r="M51" s="61">
        <v>11</v>
      </c>
      <c r="N51" s="61">
        <v>1</v>
      </c>
      <c r="O51" s="62">
        <v>7</v>
      </c>
      <c r="P51" s="10">
        <v>1.0263072286263406</v>
      </c>
      <c r="Q51" s="10">
        <f t="shared" si="21"/>
        <v>-8</v>
      </c>
      <c r="R51" s="10">
        <f t="shared" si="22"/>
        <v>11.3</v>
      </c>
      <c r="S51" s="10">
        <v>5</v>
      </c>
      <c r="T51" s="10">
        <f t="shared" si="23"/>
        <v>1</v>
      </c>
      <c r="U51" s="10">
        <f t="shared" si="24"/>
        <v>8</v>
      </c>
      <c r="V51" s="10">
        <f t="shared" si="25"/>
        <v>11</v>
      </c>
      <c r="W51" s="10">
        <f t="shared" si="26"/>
        <v>0.8</v>
      </c>
      <c r="X51" s="10">
        <f t="shared" si="27"/>
        <v>-7.5</v>
      </c>
      <c r="Y51" s="10">
        <f t="shared" si="20"/>
        <v>19.3</v>
      </c>
      <c r="Z51" s="10">
        <f t="shared" si="20"/>
        <v>16</v>
      </c>
      <c r="AA51" s="36">
        <f t="shared" si="7"/>
        <v>52</v>
      </c>
      <c r="AB51" s="10">
        <v>2.4817779999999998</v>
      </c>
      <c r="AC51" s="10">
        <v>4.5109909999999998</v>
      </c>
      <c r="AD51" s="10">
        <v>2.6265710000000002</v>
      </c>
      <c r="AE51" s="10">
        <v>1.19611</v>
      </c>
      <c r="AF51" s="39">
        <f t="shared" si="8"/>
        <v>12.2</v>
      </c>
      <c r="AG51" s="1">
        <f t="shared" si="9"/>
        <v>6.2</v>
      </c>
      <c r="AH51" s="35">
        <f t="shared" si="28"/>
        <v>2.4000000000000004</v>
      </c>
      <c r="AI51" s="35">
        <f t="shared" si="28"/>
        <v>4.6000000000000005</v>
      </c>
      <c r="AJ51" s="35">
        <f t="shared" si="28"/>
        <v>2.6</v>
      </c>
      <c r="AK51" s="35">
        <f t="shared" si="28"/>
        <v>1.2000000000000002</v>
      </c>
      <c r="AL51" s="37">
        <f t="shared" si="29"/>
        <v>2.2000000000000002</v>
      </c>
      <c r="AM51" s="10">
        <v>51.919229999999999</v>
      </c>
      <c r="AN51" s="10">
        <v>67.287549999999996</v>
      </c>
      <c r="AO51" s="37" t="e">
        <f>ROUNDUP(#REF!/10,2)</f>
        <v>#REF!</v>
      </c>
      <c r="AP51" s="37" t="e">
        <f t="shared" si="12"/>
        <v>#REF!</v>
      </c>
      <c r="AQ51" s="37" t="s">
        <v>34</v>
      </c>
      <c r="AR51" s="37">
        <v>3126.6</v>
      </c>
      <c r="AS51" s="37">
        <v>445.37</v>
      </c>
      <c r="AT51" s="37">
        <v>7.97</v>
      </c>
      <c r="AU51" s="10">
        <v>96.7</v>
      </c>
      <c r="AV51" s="10">
        <v>-42</v>
      </c>
      <c r="AW51" s="10">
        <v>42.5</v>
      </c>
      <c r="AX51" s="10">
        <v>44.1</v>
      </c>
      <c r="AY51" s="40">
        <f t="shared" si="30"/>
        <v>235458.68483021669</v>
      </c>
      <c r="AZ51" s="23">
        <f t="shared" si="31"/>
        <v>0.8843278391450341</v>
      </c>
      <c r="BA51" s="10" t="e">
        <f>#REF!*AI51*AH51*AJ51*AS51</f>
        <v>#REF!</v>
      </c>
      <c r="BB51" s="10" t="e">
        <f t="shared" si="15"/>
        <v>#REF!</v>
      </c>
      <c r="BC51" s="10" t="e">
        <f>(1-#REF!)*AH51*AI51*AJ51</f>
        <v>#REF!</v>
      </c>
      <c r="BD51" s="41" t="e">
        <f>MROUND(#REF!,0.1)/5</f>
        <v>#REF!</v>
      </c>
      <c r="BE51" s="38">
        <v>4.7</v>
      </c>
      <c r="BF51" s="42" t="e">
        <f t="shared" si="16"/>
        <v>#REF!</v>
      </c>
      <c r="BG51" s="43">
        <f t="shared" si="32"/>
        <v>2.6</v>
      </c>
      <c r="BH51" s="43">
        <f t="shared" si="33"/>
        <v>2.2000000000000002</v>
      </c>
      <c r="BI51" s="43" t="e">
        <f>CEILING((1-#REF!)*AJ51,0.2)</f>
        <v>#REF!</v>
      </c>
      <c r="BJ51" s="44" t="e">
        <f t="shared" si="19"/>
        <v>#REF!</v>
      </c>
      <c r="BK51" s="45">
        <v>0.58586279903448923</v>
      </c>
      <c r="BL51" s="10">
        <f>(BK51+AH51)*(BK51+AI51)*((1/3)*BK51+AJ51)</f>
        <v>43.283001373485078</v>
      </c>
      <c r="BM51" s="46">
        <f>MROUND((BK51+AH51),0.2)</f>
        <v>3</v>
      </c>
      <c r="BN51" s="46">
        <f>MROUND((BK51+AI51),0.2)</f>
        <v>5.2</v>
      </c>
      <c r="BO51" s="46" t="e">
        <f>IF(MROUND(((1/3)*BK51+BG51),0.2)*BN51*BM51/BJ51&gt;1.05,MROUND(((1/3)*BK51+BG51),0.2)-0.2,MROUND(((1/3)*BK51+BG51),0.2))</f>
        <v>#REF!</v>
      </c>
      <c r="BP51" s="45" t="e">
        <f>BM51*BN51*BO51</f>
        <v>#REF!</v>
      </c>
      <c r="BQ51" s="10" t="e">
        <f>IF(BI51&lt;BO51,TRUE, FALSE)</f>
        <v>#REF!</v>
      </c>
      <c r="BR51" s="45" t="e">
        <f>IF(BC51&lt;BI51*BM51*BN51,TRUE, FALSE)</f>
        <v>#REF!</v>
      </c>
      <c r="BS51" s="10">
        <f>AA51</f>
        <v>52</v>
      </c>
      <c r="BT51" s="44" t="e">
        <f>BB51/BC51</f>
        <v>#REF!</v>
      </c>
      <c r="BU51" s="38">
        <v>149</v>
      </c>
      <c r="BV51" s="19">
        <v>48.500884999999997</v>
      </c>
      <c r="BW51" s="19">
        <v>79.781486999999998</v>
      </c>
      <c r="BX51" s="19">
        <v>158.38394</v>
      </c>
      <c r="BY51" s="19">
        <v>177.20831000000001</v>
      </c>
      <c r="BZ51" s="19">
        <v>181.12137000000001</v>
      </c>
      <c r="CA51" s="19">
        <v>184.30343999999999</v>
      </c>
      <c r="CB51" s="19">
        <v>81.329764999999995</v>
      </c>
      <c r="CC51" s="19">
        <v>101.15130000000001</v>
      </c>
      <c r="CD51" s="19">
        <v>190.67444</v>
      </c>
      <c r="CE51" s="19">
        <v>1831.0975000000001</v>
      </c>
      <c r="CF51" s="19">
        <v>1092.6428000000001</v>
      </c>
      <c r="CG51" s="19">
        <v>459.81063999999998</v>
      </c>
      <c r="CH51" s="19">
        <v>1571.2284</v>
      </c>
      <c r="CI51" s="19">
        <v>993.75818000000004</v>
      </c>
      <c r="CJ51" s="19">
        <v>371.51531999999997</v>
      </c>
      <c r="CK51" s="19">
        <v>691.96991000000003</v>
      </c>
      <c r="CL51" s="19">
        <v>445.83228000000003</v>
      </c>
      <c r="CM51" s="19">
        <v>240.67383000000001</v>
      </c>
      <c r="CN51" s="19">
        <v>664.19470000000001</v>
      </c>
      <c r="CO51" s="19">
        <v>595.10760000000005</v>
      </c>
      <c r="CP51" s="19">
        <v>288.28503000000001</v>
      </c>
      <c r="CQ51" s="19">
        <v>181.62873999999999</v>
      </c>
      <c r="CR51" s="19">
        <v>113.65017</v>
      </c>
      <c r="CS51" s="19">
        <v>153.81505999999999</v>
      </c>
      <c r="CT51" s="19">
        <v>133.55636999999999</v>
      </c>
      <c r="CU51" s="19">
        <v>157.09577999999999</v>
      </c>
      <c r="CV51" s="19">
        <v>153.59384</v>
      </c>
    </row>
    <row r="52" spans="1:100" s="14" customFormat="1" x14ac:dyDescent="0.35">
      <c r="A52" s="10">
        <v>219</v>
      </c>
      <c r="B52" s="35">
        <v>23.700000000000003</v>
      </c>
      <c r="C52" s="36">
        <v>0.26035399999999997</v>
      </c>
      <c r="D52" s="35">
        <v>2.4000000000000004</v>
      </c>
      <c r="E52" s="35">
        <v>3.8000000000000003</v>
      </c>
      <c r="F52" s="35">
        <v>3</v>
      </c>
      <c r="G52" s="35">
        <v>2</v>
      </c>
      <c r="H52" s="37">
        <v>2.2000000000000002</v>
      </c>
      <c r="I52" s="35">
        <v>351.3</v>
      </c>
      <c r="J52" s="35">
        <v>314</v>
      </c>
      <c r="K52" s="61">
        <v>17</v>
      </c>
      <c r="L52" s="61">
        <v>6</v>
      </c>
      <c r="M52" s="61">
        <v>9</v>
      </c>
      <c r="N52" s="61">
        <v>1.6</v>
      </c>
      <c r="O52" s="62">
        <v>15</v>
      </c>
      <c r="P52" s="10">
        <v>1.6428074575386766</v>
      </c>
      <c r="Q52" s="10">
        <f t="shared" si="21"/>
        <v>-18.600000000000001</v>
      </c>
      <c r="R52" s="10">
        <f t="shared" si="22"/>
        <v>16.100000000000001</v>
      </c>
      <c r="S52" s="10">
        <v>5</v>
      </c>
      <c r="T52" s="10">
        <f t="shared" si="23"/>
        <v>1.6</v>
      </c>
      <c r="U52" s="10">
        <f t="shared" si="24"/>
        <v>6</v>
      </c>
      <c r="V52" s="10">
        <f t="shared" si="25"/>
        <v>9</v>
      </c>
      <c r="W52" s="10">
        <f t="shared" si="26"/>
        <v>4.6000000000000005</v>
      </c>
      <c r="X52" s="10">
        <f t="shared" si="27"/>
        <v>-17.8</v>
      </c>
      <c r="Y52" s="10">
        <f t="shared" si="20"/>
        <v>22.1</v>
      </c>
      <c r="Z52" s="10">
        <f t="shared" si="20"/>
        <v>14</v>
      </c>
      <c r="AA52" s="36">
        <f t="shared" si="7"/>
        <v>78</v>
      </c>
      <c r="AB52" s="10">
        <v>2.3731339999999999</v>
      </c>
      <c r="AC52" s="10">
        <v>3.7720150000000001</v>
      </c>
      <c r="AD52" s="10">
        <v>2.985941</v>
      </c>
      <c r="AE52" s="10">
        <v>1.998723</v>
      </c>
      <c r="AF52" s="39">
        <f t="shared" si="8"/>
        <v>12.6</v>
      </c>
      <c r="AG52" s="1">
        <f t="shared" si="9"/>
        <v>7</v>
      </c>
      <c r="AH52" s="35">
        <f t="shared" si="28"/>
        <v>2.4000000000000004</v>
      </c>
      <c r="AI52" s="35">
        <f t="shared" si="28"/>
        <v>3.8000000000000003</v>
      </c>
      <c r="AJ52" s="35">
        <f t="shared" si="28"/>
        <v>3</v>
      </c>
      <c r="AK52" s="35">
        <f t="shared" si="28"/>
        <v>2</v>
      </c>
      <c r="AL52" s="37">
        <f t="shared" si="29"/>
        <v>2.2000000000000002</v>
      </c>
      <c r="AM52" s="10">
        <v>78.242909999999995</v>
      </c>
      <c r="AN52" s="10">
        <v>40.901629999999997</v>
      </c>
      <c r="AO52" s="37" t="e">
        <f>ROUNDUP(#REF!/10,2)</f>
        <v>#REF!</v>
      </c>
      <c r="AP52" s="37" t="e">
        <f t="shared" si="12"/>
        <v>#REF!</v>
      </c>
      <c r="AQ52" s="37" t="s">
        <v>35</v>
      </c>
      <c r="AR52" s="37"/>
      <c r="AS52" s="37"/>
      <c r="AT52" s="37"/>
      <c r="AU52" s="10">
        <v>96.7</v>
      </c>
      <c r="AV52" s="10">
        <v>-42</v>
      </c>
      <c r="AW52" s="10">
        <v>42.5</v>
      </c>
      <c r="AX52" s="10">
        <v>44.1</v>
      </c>
      <c r="AY52" s="40">
        <f t="shared" si="30"/>
        <v>300900.77258146473</v>
      </c>
      <c r="AZ52" s="23">
        <f t="shared" si="31"/>
        <v>0</v>
      </c>
      <c r="BA52" s="10" t="e">
        <f>#REF!*AI52*AH52*AJ52*AS52</f>
        <v>#REF!</v>
      </c>
      <c r="BB52" s="10" t="e">
        <f t="shared" si="15"/>
        <v>#REF!</v>
      </c>
      <c r="BC52" s="10" t="e">
        <f>(1-#REF!)*AH52*AI52*AJ52</f>
        <v>#REF!</v>
      </c>
      <c r="BD52" s="41" t="e">
        <f>MROUND(#REF!,0.1)/5</f>
        <v>#REF!</v>
      </c>
      <c r="BE52" s="38">
        <v>0</v>
      </c>
      <c r="BF52" s="42" t="e">
        <f t="shared" si="16"/>
        <v>#REF!</v>
      </c>
      <c r="BG52" s="43">
        <f t="shared" si="32"/>
        <v>3</v>
      </c>
      <c r="BH52" s="43">
        <f t="shared" si="33"/>
        <v>2.2000000000000002</v>
      </c>
      <c r="BI52" s="43" t="e">
        <f>CEILING((1-#REF!)*AJ52,0.2)</f>
        <v>#REF!</v>
      </c>
      <c r="BJ52" s="44" t="e">
        <f t="shared" si="19"/>
        <v>#REF!</v>
      </c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38">
        <v>219</v>
      </c>
      <c r="BV52" s="19">
        <v>70.133598000000006</v>
      </c>
      <c r="BW52" s="19">
        <v>71.280242999999999</v>
      </c>
      <c r="BX52" s="19">
        <v>107.66819</v>
      </c>
      <c r="BY52" s="19">
        <v>117.12085</v>
      </c>
      <c r="BZ52" s="19">
        <v>129.90421000000001</v>
      </c>
      <c r="CA52" s="19">
        <v>102.94768999999999</v>
      </c>
      <c r="CB52" s="19">
        <v>78.178352000000004</v>
      </c>
      <c r="CC52" s="19">
        <v>85.486960999999994</v>
      </c>
      <c r="CD52" s="19">
        <v>105.4636</v>
      </c>
      <c r="CE52" s="19">
        <v>290.54827999999998</v>
      </c>
      <c r="CF52" s="19">
        <v>277.52618000000001</v>
      </c>
      <c r="CG52" s="19">
        <v>196.20788999999999</v>
      </c>
      <c r="CH52" s="19">
        <v>382.96991000000003</v>
      </c>
      <c r="CI52" s="19">
        <v>363.37173000000001</v>
      </c>
      <c r="CJ52" s="19">
        <v>214.58280999999999</v>
      </c>
      <c r="CK52" s="19">
        <v>259.17813000000001</v>
      </c>
      <c r="CL52" s="19">
        <v>248.02689000000001</v>
      </c>
      <c r="CM52" s="19">
        <v>175.69702000000001</v>
      </c>
      <c r="CN52" s="19">
        <v>202.62908999999999</v>
      </c>
      <c r="CO52" s="19">
        <v>197.20372</v>
      </c>
      <c r="CP52" s="19">
        <v>160.22987000000001</v>
      </c>
      <c r="CQ52" s="19">
        <v>145.07603</v>
      </c>
      <c r="CR52" s="19">
        <v>121.16153</v>
      </c>
      <c r="CS52" s="19">
        <v>127.22871000000001</v>
      </c>
      <c r="CT52" s="19">
        <v>139.17923999999999</v>
      </c>
      <c r="CU52" s="19">
        <v>136.21970999999999</v>
      </c>
      <c r="CV52" s="19">
        <v>129.69916000000001</v>
      </c>
    </row>
    <row r="53" spans="1:100" s="14" customFormat="1" x14ac:dyDescent="0.35">
      <c r="A53" s="10">
        <v>216</v>
      </c>
      <c r="B53" s="35">
        <v>27.3</v>
      </c>
      <c r="C53" s="36">
        <v>0.43301319999999999</v>
      </c>
      <c r="D53" s="35">
        <v>3</v>
      </c>
      <c r="E53" s="35">
        <v>8</v>
      </c>
      <c r="F53" s="35">
        <v>2</v>
      </c>
      <c r="G53" s="35">
        <v>1.8</v>
      </c>
      <c r="H53" s="37">
        <v>1.2000000000000002</v>
      </c>
      <c r="I53" s="35">
        <v>302</v>
      </c>
      <c r="J53" s="35">
        <v>308.90000000000003</v>
      </c>
      <c r="K53" s="61">
        <v>9</v>
      </c>
      <c r="L53" s="61">
        <v>9</v>
      </c>
      <c r="M53" s="61">
        <v>4</v>
      </c>
      <c r="N53" s="61">
        <v>2.8000000000000003</v>
      </c>
      <c r="O53" s="62">
        <v>14</v>
      </c>
      <c r="P53" s="10">
        <v>2.7081034584144179</v>
      </c>
      <c r="Q53" s="10">
        <f t="shared" si="21"/>
        <v>-11.8</v>
      </c>
      <c r="R53" s="10">
        <f t="shared" si="22"/>
        <v>12.2</v>
      </c>
      <c r="S53" s="10">
        <v>5</v>
      </c>
      <c r="T53" s="10">
        <f t="shared" si="23"/>
        <v>2.8000000000000003</v>
      </c>
      <c r="U53" s="10">
        <f t="shared" si="24"/>
        <v>9</v>
      </c>
      <c r="V53" s="10">
        <f t="shared" si="25"/>
        <v>4</v>
      </c>
      <c r="W53" s="10">
        <f t="shared" si="26"/>
        <v>2.2000000000000002</v>
      </c>
      <c r="X53" s="10">
        <f t="shared" si="27"/>
        <v>-10.4</v>
      </c>
      <c r="Y53" s="10">
        <f t="shared" si="20"/>
        <v>21.2</v>
      </c>
      <c r="Z53" s="10">
        <f t="shared" si="20"/>
        <v>9</v>
      </c>
      <c r="AA53" s="36">
        <f t="shared" si="7"/>
        <v>29</v>
      </c>
      <c r="AB53" s="10">
        <v>2.9702470000000001</v>
      </c>
      <c r="AC53" s="10">
        <v>7.9650610000000004</v>
      </c>
      <c r="AD53" s="10">
        <v>2.0090870000000001</v>
      </c>
      <c r="AE53" s="10">
        <v>1.8846430000000001</v>
      </c>
      <c r="AF53" s="39">
        <f t="shared" si="8"/>
        <v>10.5</v>
      </c>
      <c r="AG53" s="1">
        <f t="shared" si="9"/>
        <v>6.8</v>
      </c>
      <c r="AH53" s="35">
        <f t="shared" si="28"/>
        <v>3</v>
      </c>
      <c r="AI53" s="35">
        <f t="shared" si="28"/>
        <v>8</v>
      </c>
      <c r="AJ53" s="35">
        <f t="shared" si="28"/>
        <v>2</v>
      </c>
      <c r="AK53" s="35">
        <f t="shared" si="28"/>
        <v>1.8</v>
      </c>
      <c r="AL53" s="37">
        <f t="shared" si="29"/>
        <v>1.2000000000000002</v>
      </c>
      <c r="AM53" s="10">
        <v>28.932300000000001</v>
      </c>
      <c r="AN53" s="10">
        <v>35.825270000000003</v>
      </c>
      <c r="AO53" s="37" t="e">
        <f>ROUNDUP(#REF!/10,2)</f>
        <v>#REF!</v>
      </c>
      <c r="AP53" s="37" t="e">
        <f t="shared" si="12"/>
        <v>#REF!</v>
      </c>
      <c r="AQ53" s="37" t="s">
        <v>35</v>
      </c>
      <c r="AR53" s="37"/>
      <c r="AS53" s="37"/>
      <c r="AT53" s="37"/>
      <c r="AU53" s="10">
        <v>96.7</v>
      </c>
      <c r="AV53" s="10">
        <v>-42</v>
      </c>
      <c r="AW53" s="10">
        <v>42.5</v>
      </c>
      <c r="AX53" s="10">
        <v>44.1</v>
      </c>
      <c r="AY53" s="40">
        <f t="shared" si="30"/>
        <v>311104.75782104331</v>
      </c>
      <c r="AZ53" s="23">
        <f t="shared" si="31"/>
        <v>0</v>
      </c>
      <c r="BA53" s="10" t="e">
        <f>#REF!*AI53*AH53*AJ53*AS53</f>
        <v>#REF!</v>
      </c>
      <c r="BB53" s="10" t="e">
        <f t="shared" si="15"/>
        <v>#REF!</v>
      </c>
      <c r="BC53" s="10" t="e">
        <f>(1-#REF!)*AH53*AI53*AJ53</f>
        <v>#REF!</v>
      </c>
      <c r="BD53" s="41" t="e">
        <f>MROUND(#REF!,0.1)/5</f>
        <v>#REF!</v>
      </c>
      <c r="BE53" s="38">
        <v>0</v>
      </c>
      <c r="BF53" s="42" t="e">
        <f t="shared" si="16"/>
        <v>#REF!</v>
      </c>
      <c r="BG53" s="43">
        <f t="shared" si="32"/>
        <v>2</v>
      </c>
      <c r="BH53" s="43">
        <f t="shared" si="33"/>
        <v>1.2000000000000002</v>
      </c>
      <c r="BI53" s="43" t="e">
        <f>CEILING((1-#REF!)*AJ53,0.2)</f>
        <v>#REF!</v>
      </c>
      <c r="BJ53" s="44" t="e">
        <f t="shared" si="19"/>
        <v>#REF!</v>
      </c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38">
        <v>216</v>
      </c>
      <c r="BV53" s="19">
        <v>55.790039</v>
      </c>
      <c r="BW53" s="19">
        <v>65.111855000000006</v>
      </c>
      <c r="BX53" s="19">
        <v>190.63624999999999</v>
      </c>
      <c r="BY53" s="19">
        <v>370.71030000000002</v>
      </c>
      <c r="BZ53" s="19">
        <v>340.82479999999998</v>
      </c>
      <c r="CA53" s="19">
        <v>159.25844000000001</v>
      </c>
      <c r="CB53" s="19">
        <v>205.93446</v>
      </c>
      <c r="CC53" s="19">
        <v>208.22086999999999</v>
      </c>
      <c r="CD53" s="19">
        <v>178.00774999999999</v>
      </c>
      <c r="CE53" s="19">
        <v>1350.0990999999999</v>
      </c>
      <c r="CF53" s="19">
        <v>1232.0442</v>
      </c>
      <c r="CG53" s="19">
        <v>888.03148999999996</v>
      </c>
      <c r="CH53" s="19">
        <v>1303.5742</v>
      </c>
      <c r="CI53" s="19">
        <v>1194.3543999999999</v>
      </c>
      <c r="CJ53" s="19">
        <v>730.41192999999998</v>
      </c>
      <c r="CK53" s="19">
        <v>502.48630000000003</v>
      </c>
      <c r="CL53" s="19">
        <v>474.25524999999999</v>
      </c>
      <c r="CM53" s="19">
        <v>374.51776000000001</v>
      </c>
      <c r="CN53" s="19">
        <v>767.56304999999998</v>
      </c>
      <c r="CO53" s="19">
        <v>738.00549000000001</v>
      </c>
      <c r="CP53" s="19">
        <v>617.03949</v>
      </c>
      <c r="CQ53" s="19">
        <v>468.04739000000001</v>
      </c>
      <c r="CR53" s="19">
        <v>352.09823999999998</v>
      </c>
      <c r="CS53" s="19">
        <v>280.62151999999998</v>
      </c>
      <c r="CT53" s="19">
        <v>218.29665</v>
      </c>
      <c r="CU53" s="19">
        <v>225.27615</v>
      </c>
      <c r="CV53" s="19">
        <v>254.39260999999999</v>
      </c>
    </row>
    <row r="54" spans="1:100" s="14" customFormat="1" x14ac:dyDescent="0.35">
      <c r="A54" s="10">
        <v>343</v>
      </c>
      <c r="B54" s="35">
        <v>13.799999999999999</v>
      </c>
      <c r="C54" s="36">
        <v>0.19319439999999999</v>
      </c>
      <c r="D54" s="35">
        <v>2.6</v>
      </c>
      <c r="E54" s="35">
        <v>9.4</v>
      </c>
      <c r="F54" s="35">
        <v>2</v>
      </c>
      <c r="G54" s="35">
        <v>1</v>
      </c>
      <c r="H54" s="37">
        <v>1.8</v>
      </c>
      <c r="I54" s="35">
        <v>330.20000000000005</v>
      </c>
      <c r="J54" s="35">
        <v>339.20000000000005</v>
      </c>
      <c r="K54" s="61">
        <v>14</v>
      </c>
      <c r="L54" s="61">
        <v>4</v>
      </c>
      <c r="M54" s="61">
        <v>7</v>
      </c>
      <c r="N54" s="61">
        <v>2.6</v>
      </c>
      <c r="O54" s="62">
        <v>3</v>
      </c>
      <c r="P54" s="10">
        <v>2.6508647104169789</v>
      </c>
      <c r="Q54" s="10">
        <f t="shared" si="21"/>
        <v>-16.600000000000001</v>
      </c>
      <c r="R54" s="10">
        <f t="shared" si="22"/>
        <v>13.3</v>
      </c>
      <c r="S54" s="10">
        <v>5</v>
      </c>
      <c r="T54" s="10">
        <f t="shared" si="23"/>
        <v>2.6</v>
      </c>
      <c r="U54" s="10">
        <f t="shared" si="24"/>
        <v>4</v>
      </c>
      <c r="V54" s="10">
        <f t="shared" si="25"/>
        <v>7</v>
      </c>
      <c r="W54" s="10">
        <f t="shared" si="26"/>
        <v>0.8</v>
      </c>
      <c r="X54" s="10">
        <f t="shared" si="27"/>
        <v>-15.3</v>
      </c>
      <c r="Y54" s="10">
        <f t="shared" si="20"/>
        <v>17.3</v>
      </c>
      <c r="Z54" s="10">
        <f t="shared" si="20"/>
        <v>12</v>
      </c>
      <c r="AA54" s="36">
        <f t="shared" si="7"/>
        <v>57</v>
      </c>
      <c r="AB54" s="10">
        <v>2.6158709999999998</v>
      </c>
      <c r="AC54" s="10">
        <v>9.3734669999999998</v>
      </c>
      <c r="AD54" s="10">
        <v>2.018392</v>
      </c>
      <c r="AE54" s="10">
        <v>0.94168260000000004</v>
      </c>
      <c r="AF54" s="39">
        <f t="shared" si="8"/>
        <v>9.8000000000000007</v>
      </c>
      <c r="AG54" s="1">
        <f t="shared" si="9"/>
        <v>6</v>
      </c>
      <c r="AH54" s="35">
        <f t="shared" si="28"/>
        <v>2.6</v>
      </c>
      <c r="AI54" s="35">
        <f t="shared" si="28"/>
        <v>9.4</v>
      </c>
      <c r="AJ54" s="35">
        <f t="shared" si="28"/>
        <v>2</v>
      </c>
      <c r="AK54" s="35">
        <f t="shared" si="28"/>
        <v>1</v>
      </c>
      <c r="AL54" s="37">
        <f t="shared" si="29"/>
        <v>1.8</v>
      </c>
      <c r="AM54" s="10">
        <v>57.128950000000003</v>
      </c>
      <c r="AN54" s="10">
        <v>66.105130000000003</v>
      </c>
      <c r="AO54" s="37" t="e">
        <f>ROUNDUP(#REF!/10,2)</f>
        <v>#REF!</v>
      </c>
      <c r="AP54" s="37" t="e">
        <f t="shared" si="12"/>
        <v>#REF!</v>
      </c>
      <c r="AQ54" s="37" t="s">
        <v>34</v>
      </c>
      <c r="AR54" s="37">
        <v>2917.9</v>
      </c>
      <c r="AS54" s="37">
        <v>466.87</v>
      </c>
      <c r="AT54" s="37">
        <v>6.39</v>
      </c>
      <c r="AU54" s="10">
        <v>96.7</v>
      </c>
      <c r="AV54" s="10">
        <v>-42</v>
      </c>
      <c r="AW54" s="10">
        <v>42.5</v>
      </c>
      <c r="AX54" s="10">
        <v>44.1</v>
      </c>
      <c r="AY54" s="40">
        <f t="shared" si="30"/>
        <v>239040.05609378204</v>
      </c>
      <c r="AZ54" s="23">
        <f t="shared" si="31"/>
        <v>0.85709639576499863</v>
      </c>
      <c r="BA54" s="10" t="e">
        <f>#REF!*AI54*AH54*AJ54*AS54</f>
        <v>#REF!</v>
      </c>
      <c r="BB54" s="10" t="e">
        <f t="shared" si="15"/>
        <v>#REF!</v>
      </c>
      <c r="BC54" s="10" t="e">
        <f>(1-#REF!)*AH54*AI54*AJ54</f>
        <v>#REF!</v>
      </c>
      <c r="BD54" s="41" t="e">
        <f>MROUND(#REF!,0.1)/5</f>
        <v>#REF!</v>
      </c>
      <c r="BE54" s="38">
        <v>3.5</v>
      </c>
      <c r="BF54" s="42" t="e">
        <f t="shared" si="16"/>
        <v>#REF!</v>
      </c>
      <c r="BG54" s="43">
        <f t="shared" si="32"/>
        <v>2</v>
      </c>
      <c r="BH54" s="43">
        <f t="shared" si="33"/>
        <v>1.8</v>
      </c>
      <c r="BI54" s="43" t="e">
        <f>CEILING((1-#REF!)*AJ54,0.2)</f>
        <v>#REF!</v>
      </c>
      <c r="BJ54" s="44" t="e">
        <f t="shared" si="19"/>
        <v>#REF!</v>
      </c>
      <c r="BK54" s="45">
        <v>0.85202691682507825</v>
      </c>
      <c r="BL54" s="10">
        <f>(BK54+AH54)*(BK54+AI54)*((1/3)*BK54+AJ54)</f>
        <v>80.831700763818489</v>
      </c>
      <c r="BM54" s="46">
        <f>MROUND((BK54+AH54),0.2)</f>
        <v>3.4000000000000004</v>
      </c>
      <c r="BN54" s="46">
        <f>MROUND((BK54+AI54),0.2)</f>
        <v>10.200000000000001</v>
      </c>
      <c r="BO54" s="46" t="e">
        <f>IF(MROUND(((1/3)*BK54+BG54),0.2)*BN54*BM54/BJ54&gt;1.05,MROUND(((1/3)*BK54+BG54),0.2)-0.2,MROUND(((1/3)*BK54+BG54),0.2))</f>
        <v>#REF!</v>
      </c>
      <c r="BP54" s="45" t="e">
        <f>BM54*BN54*BO54</f>
        <v>#REF!</v>
      </c>
      <c r="BQ54" s="10" t="e">
        <f>IF(BI54&lt;BO54,TRUE, FALSE)</f>
        <v>#REF!</v>
      </c>
      <c r="BR54" s="45" t="e">
        <f>IF(BC54&lt;BI54*BM54*BN54,TRUE, FALSE)</f>
        <v>#REF!</v>
      </c>
      <c r="BS54" s="10">
        <f>AA54</f>
        <v>57</v>
      </c>
      <c r="BT54" s="44" t="e">
        <f>BB54/BC54</f>
        <v>#REF!</v>
      </c>
      <c r="BU54" s="38">
        <v>343</v>
      </c>
      <c r="BV54" s="19">
        <v>73.747001999999995</v>
      </c>
      <c r="BW54" s="19">
        <v>77.382805000000005</v>
      </c>
      <c r="BX54" s="19">
        <v>188.64034000000001</v>
      </c>
      <c r="BY54" s="19">
        <v>280.22305</v>
      </c>
      <c r="BZ54" s="19">
        <v>300.33663999999999</v>
      </c>
      <c r="CA54" s="19">
        <v>254.86913999999999</v>
      </c>
      <c r="CB54" s="19">
        <v>180.63928000000001</v>
      </c>
      <c r="CC54" s="19">
        <v>197.93700000000001</v>
      </c>
      <c r="CD54" s="19">
        <v>239.80475000000001</v>
      </c>
      <c r="CE54" s="19">
        <v>775.62780999999995</v>
      </c>
      <c r="CF54" s="19">
        <v>744.69152999999994</v>
      </c>
      <c r="CG54" s="19">
        <v>534.39855999999997</v>
      </c>
      <c r="CH54" s="19">
        <v>892.73082999999997</v>
      </c>
      <c r="CI54" s="19">
        <v>858.01935000000003</v>
      </c>
      <c r="CJ54" s="19">
        <v>532.53270999999995</v>
      </c>
      <c r="CK54" s="19">
        <v>587.01953000000003</v>
      </c>
      <c r="CL54" s="19">
        <v>570.45708999999999</v>
      </c>
      <c r="CM54" s="19">
        <v>416.13083</v>
      </c>
      <c r="CN54" s="19">
        <v>521.30145000000005</v>
      </c>
      <c r="CO54" s="19">
        <v>509.16485999999998</v>
      </c>
      <c r="CP54" s="19">
        <v>401.88357999999999</v>
      </c>
      <c r="CQ54" s="19">
        <v>320.33562999999998</v>
      </c>
      <c r="CR54" s="19">
        <v>307.26724000000002</v>
      </c>
      <c r="CS54" s="19">
        <v>293.10025000000002</v>
      </c>
      <c r="CT54" s="19">
        <v>295.59805</v>
      </c>
      <c r="CU54" s="19">
        <v>293.07168999999999</v>
      </c>
      <c r="CV54" s="19">
        <v>288.03595000000001</v>
      </c>
    </row>
    <row r="55" spans="1:100" s="13" customFormat="1" x14ac:dyDescent="0.35">
      <c r="A55" s="10">
        <v>329</v>
      </c>
      <c r="B55" s="35">
        <v>8.2999999999999989</v>
      </c>
      <c r="C55" s="36">
        <v>0.21160370000000001</v>
      </c>
      <c r="D55" s="35">
        <v>2.6</v>
      </c>
      <c r="E55" s="35">
        <v>8.2000000000000011</v>
      </c>
      <c r="F55" s="35">
        <v>2.8000000000000003</v>
      </c>
      <c r="G55" s="35">
        <v>0.60000000000000009</v>
      </c>
      <c r="H55" s="37">
        <v>2.4000000000000004</v>
      </c>
      <c r="I55" s="35">
        <v>450.5</v>
      </c>
      <c r="J55" s="35">
        <v>293.5</v>
      </c>
      <c r="K55" s="61">
        <v>20</v>
      </c>
      <c r="L55" s="61">
        <v>18</v>
      </c>
      <c r="M55" s="61">
        <v>11</v>
      </c>
      <c r="N55" s="61">
        <v>1</v>
      </c>
      <c r="O55" s="62">
        <v>26</v>
      </c>
      <c r="P55" s="10">
        <v>1.0040773588438001</v>
      </c>
      <c r="Q55" s="10">
        <f t="shared" si="21"/>
        <v>-21</v>
      </c>
      <c r="R55" s="10">
        <f t="shared" si="22"/>
        <v>15.3</v>
      </c>
      <c r="S55" s="10">
        <v>5</v>
      </c>
      <c r="T55" s="10">
        <f t="shared" si="23"/>
        <v>1</v>
      </c>
      <c r="U55" s="10">
        <f t="shared" si="24"/>
        <v>18</v>
      </c>
      <c r="V55" s="10">
        <f t="shared" si="25"/>
        <v>11</v>
      </c>
      <c r="W55" s="10">
        <f t="shared" si="26"/>
        <v>9.8000000000000007</v>
      </c>
      <c r="X55" s="10">
        <f t="shared" si="27"/>
        <v>-20.5</v>
      </c>
      <c r="Y55" s="10">
        <f t="shared" si="20"/>
        <v>33.299999999999997</v>
      </c>
      <c r="Z55" s="10">
        <f t="shared" si="20"/>
        <v>16</v>
      </c>
      <c r="AA55" s="36">
        <f t="shared" si="7"/>
        <v>177</v>
      </c>
      <c r="AB55" s="10">
        <v>2.5127649999999999</v>
      </c>
      <c r="AC55" s="10">
        <v>8.2764330000000008</v>
      </c>
      <c r="AD55" s="10">
        <v>2.7285300000000001</v>
      </c>
      <c r="AE55" s="10">
        <v>0.61208209999999996</v>
      </c>
      <c r="AF55" s="39">
        <f t="shared" si="8"/>
        <v>10.399999999999999</v>
      </c>
      <c r="AG55" s="1">
        <f t="shared" si="9"/>
        <v>5.6</v>
      </c>
      <c r="AH55" s="35">
        <f t="shared" si="28"/>
        <v>2.6</v>
      </c>
      <c r="AI55" s="35">
        <f t="shared" si="28"/>
        <v>8.2000000000000011</v>
      </c>
      <c r="AJ55" s="35">
        <f t="shared" si="28"/>
        <v>2.8000000000000003</v>
      </c>
      <c r="AK55" s="35">
        <f t="shared" si="28"/>
        <v>0.60000000000000009</v>
      </c>
      <c r="AL55" s="37">
        <f t="shared" si="29"/>
        <v>2.4000000000000004</v>
      </c>
      <c r="AM55" s="10">
        <v>177.43260000000001</v>
      </c>
      <c r="AN55" s="10">
        <v>20.413049999999998</v>
      </c>
      <c r="AO55" s="37" t="e">
        <f>ROUNDUP(#REF!/10,2)</f>
        <v>#REF!</v>
      </c>
      <c r="AP55" s="37" t="e">
        <f t="shared" si="12"/>
        <v>#REF!</v>
      </c>
      <c r="AQ55" s="37" t="s">
        <v>34</v>
      </c>
      <c r="AR55" s="37">
        <v>2663.3</v>
      </c>
      <c r="AS55" s="37">
        <v>500.5</v>
      </c>
      <c r="AT55" s="37">
        <v>3.22</v>
      </c>
      <c r="AU55" s="10">
        <v>96.7</v>
      </c>
      <c r="AV55" s="10">
        <v>-42</v>
      </c>
      <c r="AW55" s="10">
        <v>42.5</v>
      </c>
      <c r="AX55" s="10">
        <v>44.1</v>
      </c>
      <c r="AY55" s="40">
        <f t="shared" si="30"/>
        <v>339192.08542824542</v>
      </c>
      <c r="AZ55" s="23">
        <f t="shared" si="31"/>
        <v>0.44124717367063759</v>
      </c>
      <c r="BA55" s="10" t="e">
        <f>#REF!*AI55*AH55*AJ55*AS55</f>
        <v>#REF!</v>
      </c>
      <c r="BB55" s="10" t="e">
        <f t="shared" si="15"/>
        <v>#REF!</v>
      </c>
      <c r="BC55" s="10" t="e">
        <f>(1-#REF!)*AH55*AI55*AJ55</f>
        <v>#REF!</v>
      </c>
      <c r="BD55" s="41" t="e">
        <f>MROUND(#REF!,0.1)/5</f>
        <v>#REF!</v>
      </c>
      <c r="BE55" s="38">
        <v>2.2999999999999998</v>
      </c>
      <c r="BF55" s="42" t="e">
        <f t="shared" si="16"/>
        <v>#REF!</v>
      </c>
      <c r="BG55" s="43">
        <f t="shared" si="32"/>
        <v>2.8000000000000003</v>
      </c>
      <c r="BH55" s="43">
        <f t="shared" si="33"/>
        <v>2.4000000000000004</v>
      </c>
      <c r="BI55" s="43" t="e">
        <f>CEILING((1-#REF!)*AJ55,0.2)</f>
        <v>#REF!</v>
      </c>
      <c r="BJ55" s="44" t="e">
        <f t="shared" si="19"/>
        <v>#REF!</v>
      </c>
      <c r="BK55" s="45">
        <v>1.0760567362524134</v>
      </c>
      <c r="BL55" s="10">
        <f>(BK55+AH55)*(BK55+AI55)*((1/3)*BK55+AJ55)</f>
        <v>107.70900143090077</v>
      </c>
      <c r="BM55" s="46">
        <f>MROUND((BK55+AH55),0.2)</f>
        <v>3.6</v>
      </c>
      <c r="BN55" s="46">
        <f>MROUND((BK55+AI55),0.2)</f>
        <v>9.2000000000000011</v>
      </c>
      <c r="BO55" s="46" t="e">
        <f>IF(MROUND(((1/3)*BK55+BG55),0.2)*BN55*BM55/BJ55&gt;1.05,MROUND(((1/3)*BK55+BG55),0.2)-0.2,MROUND(((1/3)*BK55+BG55),0.2))</f>
        <v>#REF!</v>
      </c>
      <c r="BP55" s="45" t="e">
        <f>BM55*BN55*BO55</f>
        <v>#REF!</v>
      </c>
      <c r="BQ55" s="10" t="e">
        <f>IF(BI55&lt;BO55,TRUE, FALSE)</f>
        <v>#REF!</v>
      </c>
      <c r="BR55" s="45" t="e">
        <f>IF(BC55&lt;BI55*BM55*BN55,TRUE, FALSE)</f>
        <v>#REF!</v>
      </c>
      <c r="BS55" s="10">
        <f>AA55</f>
        <v>177</v>
      </c>
      <c r="BT55" s="44" t="e">
        <f>BB55/BC55</f>
        <v>#REF!</v>
      </c>
      <c r="BU55" s="38">
        <v>329</v>
      </c>
      <c r="BV55" s="19">
        <v>76.666977000000003</v>
      </c>
      <c r="BW55" s="19">
        <v>77.472472999999994</v>
      </c>
      <c r="BX55" s="19">
        <v>117.16618</v>
      </c>
      <c r="BY55" s="19">
        <v>77.965378000000001</v>
      </c>
      <c r="BZ55" s="19">
        <v>84.236587999999998</v>
      </c>
      <c r="CA55" s="19">
        <v>71.010131999999999</v>
      </c>
      <c r="CB55" s="19">
        <v>65.788544000000002</v>
      </c>
      <c r="CC55" s="19">
        <v>60.867455</v>
      </c>
      <c r="CD55" s="19">
        <v>80.901222000000004</v>
      </c>
      <c r="CE55" s="19">
        <v>304.00864000000001</v>
      </c>
      <c r="CF55" s="19">
        <v>289.86450000000002</v>
      </c>
      <c r="CG55" s="19">
        <v>187.18932000000001</v>
      </c>
      <c r="CH55" s="19">
        <v>362.90893999999997</v>
      </c>
      <c r="CI55" s="19">
        <v>346.65845000000002</v>
      </c>
      <c r="CJ55" s="19">
        <v>181.85934</v>
      </c>
      <c r="CK55" s="19">
        <v>204.38441</v>
      </c>
      <c r="CL55" s="19">
        <v>199.80617000000001</v>
      </c>
      <c r="CM55" s="19">
        <v>123.96984999999999</v>
      </c>
      <c r="CN55" s="19">
        <v>195.30167</v>
      </c>
      <c r="CO55" s="19">
        <v>189.94758999999999</v>
      </c>
      <c r="CP55" s="19">
        <v>154.35147000000001</v>
      </c>
      <c r="CQ55" s="19">
        <v>156.35366999999999</v>
      </c>
      <c r="CR55" s="19">
        <v>117.72981</v>
      </c>
      <c r="CS55" s="19">
        <v>104.02712</v>
      </c>
      <c r="CT55" s="19">
        <v>94.760063000000002</v>
      </c>
      <c r="CU55" s="19">
        <v>93.261322000000007</v>
      </c>
      <c r="CV55" s="19">
        <v>84.894608000000005</v>
      </c>
    </row>
    <row r="56" spans="1:100" s="14" customFormat="1" x14ac:dyDescent="0.35">
      <c r="A56" s="10">
        <v>305</v>
      </c>
      <c r="B56" s="35">
        <v>39.800000000000004</v>
      </c>
      <c r="C56" s="36">
        <v>0.67666460000000006</v>
      </c>
      <c r="D56" s="35">
        <v>2.2000000000000002</v>
      </c>
      <c r="E56" s="35">
        <v>8.8000000000000007</v>
      </c>
      <c r="F56" s="35">
        <v>3</v>
      </c>
      <c r="G56" s="35">
        <v>1</v>
      </c>
      <c r="H56" s="37">
        <v>1</v>
      </c>
      <c r="I56" s="35">
        <v>315.20000000000005</v>
      </c>
      <c r="J56" s="35">
        <v>338.1</v>
      </c>
      <c r="K56" s="61">
        <v>8</v>
      </c>
      <c r="L56" s="61">
        <v>6</v>
      </c>
      <c r="M56" s="61">
        <v>16</v>
      </c>
      <c r="N56" s="61">
        <v>1</v>
      </c>
      <c r="O56" s="62">
        <v>1</v>
      </c>
      <c r="P56" s="10">
        <v>0.97600773898395954</v>
      </c>
      <c r="Q56" s="10">
        <f t="shared" si="21"/>
        <v>-9</v>
      </c>
      <c r="R56" s="10">
        <f t="shared" si="22"/>
        <v>11.7</v>
      </c>
      <c r="S56" s="10">
        <v>5</v>
      </c>
      <c r="T56" s="10">
        <f t="shared" si="23"/>
        <v>1</v>
      </c>
      <c r="U56" s="10">
        <f t="shared" si="24"/>
        <v>6</v>
      </c>
      <c r="V56" s="10">
        <f t="shared" si="25"/>
        <v>16</v>
      </c>
      <c r="W56" s="10">
        <f t="shared" si="26"/>
        <v>0.2</v>
      </c>
      <c r="X56" s="10">
        <f t="shared" si="27"/>
        <v>-8.5</v>
      </c>
      <c r="Y56" s="10">
        <f t="shared" si="20"/>
        <v>17.7</v>
      </c>
      <c r="Z56" s="10">
        <f t="shared" si="20"/>
        <v>21</v>
      </c>
      <c r="AA56" s="36">
        <f t="shared" si="7"/>
        <v>42</v>
      </c>
      <c r="AB56" s="10">
        <v>2.2205680000000001</v>
      </c>
      <c r="AC56" s="10">
        <v>8.8662349999999996</v>
      </c>
      <c r="AD56" s="10">
        <v>2.976194</v>
      </c>
      <c r="AE56" s="10">
        <v>0.99141250000000003</v>
      </c>
      <c r="AF56" s="39">
        <f t="shared" si="8"/>
        <v>10.1</v>
      </c>
      <c r="AG56" s="1">
        <f t="shared" si="9"/>
        <v>6</v>
      </c>
      <c r="AH56" s="35">
        <f t="shared" si="28"/>
        <v>2.2000000000000002</v>
      </c>
      <c r="AI56" s="35">
        <f t="shared" si="28"/>
        <v>8.8000000000000007</v>
      </c>
      <c r="AJ56" s="35">
        <f t="shared" si="28"/>
        <v>3</v>
      </c>
      <c r="AK56" s="35">
        <f t="shared" si="28"/>
        <v>1</v>
      </c>
      <c r="AL56" s="37">
        <f t="shared" si="29"/>
        <v>1</v>
      </c>
      <c r="AM56" s="10">
        <v>42.103000000000002</v>
      </c>
      <c r="AN56" s="10">
        <v>65.009230000000002</v>
      </c>
      <c r="AO56" s="37" t="e">
        <f>ROUNDUP(#REF!/10,2)</f>
        <v>#REF!</v>
      </c>
      <c r="AP56" s="37" t="e">
        <f t="shared" si="12"/>
        <v>#REF!</v>
      </c>
      <c r="AQ56" s="37" t="s">
        <v>35</v>
      </c>
      <c r="AR56" s="37"/>
      <c r="AS56" s="37"/>
      <c r="AT56" s="37"/>
      <c r="AU56" s="10">
        <v>96.7</v>
      </c>
      <c r="AV56" s="10">
        <v>-42</v>
      </c>
      <c r="AW56" s="10">
        <v>42.5</v>
      </c>
      <c r="AX56" s="10">
        <v>44.1</v>
      </c>
      <c r="AY56" s="40">
        <f t="shared" si="30"/>
        <v>242283.88154448287</v>
      </c>
      <c r="AZ56" s="23">
        <f t="shared" si="31"/>
        <v>0</v>
      </c>
      <c r="BA56" s="10" t="e">
        <f>#REF!*AI56*AH56*AJ56*AS56</f>
        <v>#REF!</v>
      </c>
      <c r="BB56" s="10" t="e">
        <f t="shared" si="15"/>
        <v>#REF!</v>
      </c>
      <c r="BC56" s="10" t="e">
        <f>(1-#REF!)*AH56*AI56*AJ56</f>
        <v>#REF!</v>
      </c>
      <c r="BD56" s="41" t="e">
        <f>MROUND(#REF!,0.1)/5</f>
        <v>#REF!</v>
      </c>
      <c r="BE56" s="38">
        <v>0</v>
      </c>
      <c r="BF56" s="42" t="e">
        <f t="shared" si="16"/>
        <v>#REF!</v>
      </c>
      <c r="BG56" s="43">
        <f t="shared" si="32"/>
        <v>3</v>
      </c>
      <c r="BH56" s="43">
        <f t="shared" si="33"/>
        <v>1</v>
      </c>
      <c r="BI56" s="43" t="e">
        <f>CEILING((1-#REF!)*AJ56,0.2)</f>
        <v>#REF!</v>
      </c>
      <c r="BJ56" s="44" t="e">
        <f t="shared" si="19"/>
        <v>#REF!</v>
      </c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38">
        <v>305</v>
      </c>
      <c r="BV56" s="19">
        <v>54.021197999999998</v>
      </c>
      <c r="BW56" s="19">
        <v>103.56995999999999</v>
      </c>
      <c r="BX56" s="19">
        <v>222.63364000000001</v>
      </c>
      <c r="BY56" s="19">
        <v>293.81833</v>
      </c>
      <c r="BZ56" s="19">
        <v>294.57199000000003</v>
      </c>
      <c r="CA56" s="19">
        <v>241.95451</v>
      </c>
      <c r="CB56" s="19">
        <v>69.820662999999996</v>
      </c>
      <c r="CC56" s="19">
        <v>142.14841000000001</v>
      </c>
      <c r="CD56" s="19">
        <v>225.68483000000001</v>
      </c>
      <c r="CE56" s="19">
        <v>1555.9110000000001</v>
      </c>
      <c r="CF56" s="19">
        <v>926.78461000000004</v>
      </c>
      <c r="CG56" s="19">
        <v>399.12653</v>
      </c>
      <c r="CH56" s="19">
        <v>1822.6792</v>
      </c>
      <c r="CI56" s="19">
        <v>1021.4915999999999</v>
      </c>
      <c r="CJ56" s="19">
        <v>337.92264</v>
      </c>
      <c r="CK56" s="19">
        <v>877.25580000000002</v>
      </c>
      <c r="CL56" s="19">
        <v>557.61767999999995</v>
      </c>
      <c r="CM56" s="19">
        <v>270.19659000000001</v>
      </c>
      <c r="CN56" s="19">
        <v>513.33221000000003</v>
      </c>
      <c r="CO56" s="19">
        <v>510.73029000000002</v>
      </c>
      <c r="CP56" s="19">
        <v>306.45632999999998</v>
      </c>
      <c r="CQ56" s="19">
        <v>282.62468999999999</v>
      </c>
      <c r="CR56" s="19">
        <v>211.18733</v>
      </c>
      <c r="CS56" s="19">
        <v>213.20797999999999</v>
      </c>
      <c r="CT56" s="19">
        <v>209.05078</v>
      </c>
      <c r="CU56" s="19">
        <v>211.99455</v>
      </c>
      <c r="CV56" s="19">
        <v>203.09952000000001</v>
      </c>
    </row>
    <row r="57" spans="1:100" s="13" customFormat="1" x14ac:dyDescent="0.35">
      <c r="A57" s="10">
        <v>165</v>
      </c>
      <c r="B57" s="35">
        <v>39.6</v>
      </c>
      <c r="C57" s="36">
        <v>0.42252899999999999</v>
      </c>
      <c r="D57" s="35">
        <v>2.6</v>
      </c>
      <c r="E57" s="35">
        <v>5.6000000000000005</v>
      </c>
      <c r="F57" s="35">
        <v>1.8</v>
      </c>
      <c r="G57" s="35">
        <v>1</v>
      </c>
      <c r="H57" s="37">
        <v>1</v>
      </c>
      <c r="I57" s="35">
        <v>438.1</v>
      </c>
      <c r="J57" s="35">
        <v>287.60000000000002</v>
      </c>
      <c r="K57" s="61">
        <v>12</v>
      </c>
      <c r="L57" s="61">
        <v>11</v>
      </c>
      <c r="M57" s="61">
        <v>7</v>
      </c>
      <c r="N57" s="61">
        <v>1.2000000000000002</v>
      </c>
      <c r="O57" s="62">
        <v>16</v>
      </c>
      <c r="P57" s="10">
        <v>1.2144806303879587</v>
      </c>
      <c r="Q57" s="10">
        <f t="shared" si="21"/>
        <v>-13.2</v>
      </c>
      <c r="R57" s="10">
        <f t="shared" si="22"/>
        <v>12.4</v>
      </c>
      <c r="S57" s="10">
        <v>5</v>
      </c>
      <c r="T57" s="10">
        <f t="shared" si="23"/>
        <v>1.2000000000000002</v>
      </c>
      <c r="U57" s="10">
        <f t="shared" si="24"/>
        <v>11</v>
      </c>
      <c r="V57" s="10">
        <f t="shared" si="25"/>
        <v>7</v>
      </c>
      <c r="W57" s="10">
        <f t="shared" si="26"/>
        <v>3.4000000000000004</v>
      </c>
      <c r="X57" s="10">
        <f t="shared" si="27"/>
        <v>-12.6</v>
      </c>
      <c r="Y57" s="10">
        <f t="shared" si="20"/>
        <v>23.4</v>
      </c>
      <c r="Z57" s="10">
        <f t="shared" si="20"/>
        <v>12</v>
      </c>
      <c r="AA57" s="36">
        <f t="shared" si="7"/>
        <v>165</v>
      </c>
      <c r="AB57" s="10">
        <v>2.5680000000000001</v>
      </c>
      <c r="AC57" s="10">
        <v>5.5646300000000002</v>
      </c>
      <c r="AD57" s="10">
        <v>1.8535489999999999</v>
      </c>
      <c r="AE57" s="10">
        <v>1.03162</v>
      </c>
      <c r="AF57" s="39">
        <f t="shared" si="8"/>
        <v>11.7</v>
      </c>
      <c r="AG57" s="1">
        <f t="shared" si="9"/>
        <v>6</v>
      </c>
      <c r="AH57" s="35">
        <f t="shared" si="28"/>
        <v>2.6</v>
      </c>
      <c r="AI57" s="35">
        <f t="shared" si="28"/>
        <v>5.6000000000000005</v>
      </c>
      <c r="AJ57" s="35">
        <f t="shared" si="28"/>
        <v>1.8</v>
      </c>
      <c r="AK57" s="35">
        <f t="shared" si="28"/>
        <v>1</v>
      </c>
      <c r="AL57" s="37">
        <f t="shared" si="29"/>
        <v>1</v>
      </c>
      <c r="AM57" s="10">
        <v>165.09989999999999</v>
      </c>
      <c r="AN57" s="10">
        <v>14.55006</v>
      </c>
      <c r="AO57" s="37" t="e">
        <f>ROUNDUP(#REF!/10,2)</f>
        <v>#REF!</v>
      </c>
      <c r="AP57" s="37" t="e">
        <f t="shared" si="12"/>
        <v>#REF!</v>
      </c>
      <c r="AQ57" s="37" t="s">
        <v>35</v>
      </c>
      <c r="AR57" s="37"/>
      <c r="AS57" s="37"/>
      <c r="AT57" s="37"/>
      <c r="AU57" s="10">
        <v>96.7</v>
      </c>
      <c r="AV57" s="10">
        <v>-42</v>
      </c>
      <c r="AW57" s="10">
        <v>42.5</v>
      </c>
      <c r="AX57" s="10">
        <v>44.1</v>
      </c>
      <c r="AY57" s="40">
        <f t="shared" si="30"/>
        <v>348948.90556334669</v>
      </c>
      <c r="AZ57" s="23">
        <f t="shared" si="31"/>
        <v>0</v>
      </c>
      <c r="BA57" s="10" t="e">
        <f>#REF!*AI57*AH57*AJ57*AS57</f>
        <v>#REF!</v>
      </c>
      <c r="BB57" s="10" t="e">
        <f t="shared" si="15"/>
        <v>#REF!</v>
      </c>
      <c r="BC57" s="10" t="e">
        <f>(1-#REF!)*AH57*AI57*AJ57</f>
        <v>#REF!</v>
      </c>
      <c r="BD57" s="41" t="e">
        <f>MROUND(#REF!,0.1)/5</f>
        <v>#REF!</v>
      </c>
      <c r="BE57" s="38">
        <v>0</v>
      </c>
      <c r="BF57" s="42" t="e">
        <f t="shared" si="16"/>
        <v>#REF!</v>
      </c>
      <c r="BG57" s="43">
        <f t="shared" si="32"/>
        <v>1.8</v>
      </c>
      <c r="BH57" s="43">
        <f t="shared" si="33"/>
        <v>1</v>
      </c>
      <c r="BI57" s="43" t="e">
        <f>CEILING((1-#REF!)*AJ57,0.2)</f>
        <v>#REF!</v>
      </c>
      <c r="BJ57" s="44" t="e">
        <f t="shared" si="19"/>
        <v>#REF!</v>
      </c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38">
        <v>165</v>
      </c>
      <c r="BV57" s="19">
        <v>76.670402999999993</v>
      </c>
      <c r="BW57" s="19">
        <v>80.713226000000006</v>
      </c>
      <c r="BX57" s="19">
        <v>198.30745999999999</v>
      </c>
      <c r="BY57" s="19">
        <v>227.80232000000001</v>
      </c>
      <c r="BZ57" s="19">
        <v>210.67999</v>
      </c>
      <c r="CA57" s="19">
        <v>133.87924000000001</v>
      </c>
      <c r="CB57" s="19">
        <v>109.32919</v>
      </c>
      <c r="CC57" s="19">
        <v>103.46082</v>
      </c>
      <c r="CD57" s="19">
        <v>134.35022000000001</v>
      </c>
      <c r="CE57" s="19">
        <v>729.62609999999995</v>
      </c>
      <c r="CF57" s="19">
        <v>706.33196999999996</v>
      </c>
      <c r="CG57" s="19">
        <v>501.48459000000003</v>
      </c>
      <c r="CH57" s="19">
        <v>720.70905000000005</v>
      </c>
      <c r="CI57" s="19">
        <v>699.29418999999996</v>
      </c>
      <c r="CJ57" s="19">
        <v>420.10187000000002</v>
      </c>
      <c r="CK57" s="19">
        <v>295.36664000000002</v>
      </c>
      <c r="CL57" s="19">
        <v>290.90600999999998</v>
      </c>
      <c r="CM57" s="19">
        <v>219.51140000000001</v>
      </c>
      <c r="CN57" s="19">
        <v>376.68673999999999</v>
      </c>
      <c r="CO57" s="19">
        <v>378.36011000000002</v>
      </c>
      <c r="CP57" s="19">
        <v>349.28577000000001</v>
      </c>
      <c r="CQ57" s="19">
        <v>285.36371000000003</v>
      </c>
      <c r="CR57" s="19">
        <v>193.66524000000001</v>
      </c>
      <c r="CS57" s="19">
        <v>158.49733000000001</v>
      </c>
      <c r="CT57" s="19">
        <v>125.91441</v>
      </c>
      <c r="CU57" s="19">
        <v>126.52274</v>
      </c>
      <c r="CV57" s="19">
        <v>146.14801</v>
      </c>
    </row>
    <row r="58" spans="1:100" s="14" customFormat="1" x14ac:dyDescent="0.35">
      <c r="A58" s="10">
        <v>364</v>
      </c>
      <c r="B58" s="35">
        <v>23.3</v>
      </c>
      <c r="C58" s="36">
        <v>0.19007639999999998</v>
      </c>
      <c r="D58" s="35">
        <v>1.6</v>
      </c>
      <c r="E58" s="35">
        <v>4.4000000000000004</v>
      </c>
      <c r="F58" s="35">
        <v>2.2000000000000002</v>
      </c>
      <c r="G58" s="35">
        <v>1.8</v>
      </c>
      <c r="H58" s="37">
        <v>1.8</v>
      </c>
      <c r="I58" s="35">
        <v>363.90000000000003</v>
      </c>
      <c r="J58" s="35">
        <v>335.1</v>
      </c>
      <c r="K58" s="61">
        <v>17</v>
      </c>
      <c r="L58" s="61">
        <v>18</v>
      </c>
      <c r="M58" s="61">
        <v>12</v>
      </c>
      <c r="N58" s="61">
        <v>2</v>
      </c>
      <c r="O58" s="62">
        <v>4</v>
      </c>
      <c r="P58" s="10">
        <v>2.0936300764897604</v>
      </c>
      <c r="Q58" s="10">
        <f t="shared" si="21"/>
        <v>-19</v>
      </c>
      <c r="R58" s="10">
        <f t="shared" si="22"/>
        <v>6.7</v>
      </c>
      <c r="S58" s="10">
        <v>5</v>
      </c>
      <c r="T58" s="10">
        <f t="shared" si="23"/>
        <v>2</v>
      </c>
      <c r="U58" s="10">
        <f t="shared" si="24"/>
        <v>18</v>
      </c>
      <c r="V58" s="10">
        <f t="shared" si="25"/>
        <v>12</v>
      </c>
      <c r="W58" s="10">
        <f t="shared" si="26"/>
        <v>1.2000000000000002</v>
      </c>
      <c r="X58" s="10">
        <f t="shared" si="27"/>
        <v>-18</v>
      </c>
      <c r="Y58" s="10">
        <f t="shared" si="20"/>
        <v>24.7</v>
      </c>
      <c r="Z58" s="10">
        <f t="shared" si="20"/>
        <v>17</v>
      </c>
      <c r="AA58" s="36">
        <f t="shared" si="7"/>
        <v>91</v>
      </c>
      <c r="AB58" s="10">
        <v>1.618301</v>
      </c>
      <c r="AC58" s="10">
        <v>4.4721970000000004</v>
      </c>
      <c r="AD58" s="10">
        <v>2.1690580000000002</v>
      </c>
      <c r="AE58" s="10">
        <v>1.744245</v>
      </c>
      <c r="AF58" s="39">
        <f t="shared" si="8"/>
        <v>12.3</v>
      </c>
      <c r="AG58" s="1">
        <f t="shared" si="9"/>
        <v>6.8</v>
      </c>
      <c r="AH58" s="35">
        <f t="shared" si="28"/>
        <v>1.6</v>
      </c>
      <c r="AI58" s="35">
        <f t="shared" si="28"/>
        <v>4.4000000000000004</v>
      </c>
      <c r="AJ58" s="35">
        <f t="shared" si="28"/>
        <v>2.2000000000000002</v>
      </c>
      <c r="AK58" s="35">
        <f t="shared" si="28"/>
        <v>1.8</v>
      </c>
      <c r="AL58" s="37">
        <f t="shared" si="29"/>
        <v>1.8</v>
      </c>
      <c r="AM58" s="10">
        <v>90.818240000000003</v>
      </c>
      <c r="AN58" s="10">
        <v>62.073369999999997</v>
      </c>
      <c r="AO58" s="37" t="e">
        <f>ROUNDUP(#REF!/10,2)</f>
        <v>#REF!</v>
      </c>
      <c r="AP58" s="37" t="e">
        <f t="shared" si="12"/>
        <v>#REF!</v>
      </c>
      <c r="AQ58" s="37" t="s">
        <v>35</v>
      </c>
      <c r="AR58" s="37"/>
      <c r="AS58" s="37"/>
      <c r="AT58" s="37"/>
      <c r="AU58" s="10">
        <v>96.7</v>
      </c>
      <c r="AV58" s="10">
        <v>-42</v>
      </c>
      <c r="AW58" s="10">
        <v>42.5</v>
      </c>
      <c r="AX58" s="10">
        <v>44.1</v>
      </c>
      <c r="AY58" s="40">
        <f t="shared" si="30"/>
        <v>250646.34747737536</v>
      </c>
      <c r="AZ58" s="23">
        <f t="shared" si="31"/>
        <v>0</v>
      </c>
      <c r="BA58" s="10" t="e">
        <f>#REF!*AI58*AH58*AJ58*AS58</f>
        <v>#REF!</v>
      </c>
      <c r="BB58" s="10" t="e">
        <f t="shared" si="15"/>
        <v>#REF!</v>
      </c>
      <c r="BC58" s="10" t="e">
        <f>(1-#REF!)*AH58*AI58*AJ58</f>
        <v>#REF!</v>
      </c>
      <c r="BD58" s="41" t="e">
        <f>MROUND(#REF!,0.1)/5</f>
        <v>#REF!</v>
      </c>
      <c r="BE58" s="38">
        <v>0</v>
      </c>
      <c r="BF58" s="42" t="e">
        <f t="shared" si="16"/>
        <v>#REF!</v>
      </c>
      <c r="BG58" s="43">
        <f t="shared" si="32"/>
        <v>2.2000000000000002</v>
      </c>
      <c r="BH58" s="43">
        <f t="shared" si="33"/>
        <v>1.8</v>
      </c>
      <c r="BI58" s="43" t="e">
        <f>CEILING((1-#REF!)*AJ58,0.2)</f>
        <v>#REF!</v>
      </c>
      <c r="BJ58" s="44" t="e">
        <f t="shared" si="19"/>
        <v>#REF!</v>
      </c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38">
        <v>364</v>
      </c>
      <c r="BV58" s="19">
        <v>100.28784</v>
      </c>
      <c r="BW58" s="19">
        <v>97.339080999999993</v>
      </c>
      <c r="BX58" s="19">
        <v>110.45877</v>
      </c>
      <c r="BY58" s="19">
        <v>66.087654000000001</v>
      </c>
      <c r="BZ58" s="19">
        <v>86.241135</v>
      </c>
      <c r="CA58" s="19">
        <v>53.235294000000003</v>
      </c>
      <c r="CB58" s="19">
        <v>48.342059999999996</v>
      </c>
      <c r="CC58" s="19">
        <v>46.572105000000001</v>
      </c>
      <c r="CD58" s="19">
        <v>60.321365</v>
      </c>
      <c r="CE58" s="19">
        <v>345.02163999999999</v>
      </c>
      <c r="CF58" s="19">
        <v>314.78131000000002</v>
      </c>
      <c r="CG58" s="19">
        <v>216.13767999999999</v>
      </c>
      <c r="CH58" s="19">
        <v>322.30981000000003</v>
      </c>
      <c r="CI58" s="19">
        <v>285.10892000000001</v>
      </c>
      <c r="CJ58" s="19">
        <v>163.62105</v>
      </c>
      <c r="CK58" s="19">
        <v>161.59367</v>
      </c>
      <c r="CL58" s="19">
        <v>147.44252</v>
      </c>
      <c r="CM58" s="19">
        <v>102.65801999999999</v>
      </c>
      <c r="CN58" s="19">
        <v>276.77139</v>
      </c>
      <c r="CO58" s="19">
        <v>257.43637000000001</v>
      </c>
      <c r="CP58" s="19">
        <v>194.98500000000001</v>
      </c>
      <c r="CQ58" s="19">
        <v>155.81702999999999</v>
      </c>
      <c r="CR58" s="19">
        <v>87.147345999999999</v>
      </c>
      <c r="CS58" s="19">
        <v>77.089523</v>
      </c>
      <c r="CT58" s="19">
        <v>97.730735999999993</v>
      </c>
      <c r="CU58" s="19">
        <v>91.922156999999999</v>
      </c>
      <c r="CV58" s="19">
        <v>77.858299000000002</v>
      </c>
    </row>
    <row r="59" spans="1:100" s="21" customFormat="1" ht="13.75" customHeight="1" x14ac:dyDescent="0.35">
      <c r="A59" s="47">
        <v>482</v>
      </c>
      <c r="B59" s="48">
        <v>30.200000000000003</v>
      </c>
      <c r="C59" s="49">
        <v>0.38691780000000003</v>
      </c>
      <c r="D59" s="48">
        <v>1.4000000000000001</v>
      </c>
      <c r="E59" s="48">
        <v>7</v>
      </c>
      <c r="F59" s="48">
        <v>1.2000000000000002</v>
      </c>
      <c r="G59" s="48">
        <v>2</v>
      </c>
      <c r="H59" s="50">
        <v>0.8</v>
      </c>
      <c r="I59" s="48">
        <v>424.20000000000005</v>
      </c>
      <c r="J59" s="48">
        <v>360.8</v>
      </c>
      <c r="K59" s="47">
        <v>20</v>
      </c>
      <c r="L59" s="47">
        <v>16</v>
      </c>
      <c r="M59" s="47">
        <v>8</v>
      </c>
      <c r="N59" s="47">
        <v>2</v>
      </c>
      <c r="O59" s="51">
        <v>18</v>
      </c>
      <c r="P59" s="47">
        <v>1.9699022811228857</v>
      </c>
      <c r="Q59" s="47">
        <f t="shared" si="21"/>
        <v>-22</v>
      </c>
      <c r="R59" s="47">
        <f t="shared" si="22"/>
        <v>12.9</v>
      </c>
      <c r="S59" s="47">
        <v>5</v>
      </c>
      <c r="T59" s="47">
        <f t="shared" si="23"/>
        <v>2</v>
      </c>
      <c r="U59" s="47">
        <f t="shared" si="24"/>
        <v>16</v>
      </c>
      <c r="V59" s="47">
        <f t="shared" si="25"/>
        <v>8</v>
      </c>
      <c r="W59" s="47">
        <f t="shared" si="26"/>
        <v>6.4</v>
      </c>
      <c r="X59" s="47">
        <f t="shared" si="27"/>
        <v>-21</v>
      </c>
      <c r="Y59" s="47">
        <f t="shared" si="20"/>
        <v>28.9</v>
      </c>
      <c r="Z59" s="47">
        <f t="shared" si="20"/>
        <v>13</v>
      </c>
      <c r="AA59" s="49">
        <f t="shared" si="7"/>
        <v>151</v>
      </c>
      <c r="AB59" s="47">
        <v>1.4591479999999999</v>
      </c>
      <c r="AC59" s="47">
        <v>6.9057069999999996</v>
      </c>
      <c r="AD59" s="47">
        <v>1.1225639999999999</v>
      </c>
      <c r="AE59" s="47">
        <v>1.9863649999999999</v>
      </c>
      <c r="AF59" s="52">
        <f t="shared" si="8"/>
        <v>11</v>
      </c>
      <c r="AG59" s="53">
        <f t="shared" si="9"/>
        <v>7</v>
      </c>
      <c r="AH59" s="48">
        <f t="shared" si="28"/>
        <v>1.4000000000000001</v>
      </c>
      <c r="AI59" s="48">
        <f t="shared" si="28"/>
        <v>7</v>
      </c>
      <c r="AJ59" s="48">
        <f t="shared" si="28"/>
        <v>1.2000000000000002</v>
      </c>
      <c r="AK59" s="48">
        <f t="shared" si="28"/>
        <v>2</v>
      </c>
      <c r="AL59" s="50">
        <f t="shared" si="29"/>
        <v>0.8</v>
      </c>
      <c r="AM59" s="47">
        <v>151.18010000000001</v>
      </c>
      <c r="AN59" s="47">
        <v>87.738460000000003</v>
      </c>
      <c r="AO59" s="50" t="e">
        <f>ROUNDUP(#REF!/10,2)</f>
        <v>#REF!</v>
      </c>
      <c r="AP59" s="50" t="e">
        <f t="shared" si="12"/>
        <v>#REF!</v>
      </c>
      <c r="AQ59" s="50" t="s">
        <v>34</v>
      </c>
      <c r="AR59" s="50">
        <v>4324.7</v>
      </c>
      <c r="AS59" s="50">
        <v>379.85</v>
      </c>
      <c r="AT59" s="50">
        <v>9.08</v>
      </c>
      <c r="AU59" s="47">
        <v>96.7</v>
      </c>
      <c r="AV59" s="47">
        <v>-42</v>
      </c>
      <c r="AW59" s="47">
        <v>42.5</v>
      </c>
      <c r="AX59" s="47">
        <v>44.1</v>
      </c>
      <c r="AY59" s="54">
        <f t="shared" si="30"/>
        <v>149358.45675376392</v>
      </c>
      <c r="AZ59" s="55">
        <f t="shared" si="31"/>
        <v>0.99892193763754789</v>
      </c>
      <c r="BA59" s="47" t="e">
        <f>#REF!*AI59*AH59*AJ59*AS59</f>
        <v>#REF!</v>
      </c>
      <c r="BB59" s="47" t="e">
        <f t="shared" si="15"/>
        <v>#REF!</v>
      </c>
      <c r="BC59" s="47" t="e">
        <f>(1-#REF!)*AH59*AI59*AJ59</f>
        <v>#REF!</v>
      </c>
      <c r="BD59" s="56" t="e">
        <f>MROUND(#REF!,0.1)/5</f>
        <v>#REF!</v>
      </c>
      <c r="BE59" s="51">
        <v>11.5</v>
      </c>
      <c r="BF59" s="57" t="e">
        <f t="shared" si="16"/>
        <v>#REF!</v>
      </c>
      <c r="BG59" s="58">
        <f t="shared" si="32"/>
        <v>1.2000000000000002</v>
      </c>
      <c r="BH59" s="58">
        <f t="shared" si="33"/>
        <v>0.8</v>
      </c>
      <c r="BI59" s="58" t="e">
        <f>CEILING((1-#REF!)*AJ59,0.2)</f>
        <v>#REF!</v>
      </c>
      <c r="BJ59" s="59" t="e">
        <f t="shared" si="19"/>
        <v>#REF!</v>
      </c>
      <c r="BK59" s="63">
        <v>0.5585551556060212</v>
      </c>
      <c r="BL59" s="47">
        <f>(BK59+AH59)*(BK59+AI59)*((1/3)*BK59+AJ59)</f>
        <v>20.520871655739459</v>
      </c>
      <c r="BM59" s="64">
        <f>MROUND((BK59+AH59),0.2)</f>
        <v>2</v>
      </c>
      <c r="BN59" s="64">
        <f>MROUND((BK59+AI59),0.2)</f>
        <v>7.6000000000000005</v>
      </c>
      <c r="BO59" s="64" t="e">
        <f>IF(MROUND(((1/3)*BK59+BG59),0.2)*BN59*BM59/BJ59&gt;1.05,MROUND(((1/3)*BK59+BG59),0.2)-0.2,MROUND(((1/3)*BK59+BG59),0.2))</f>
        <v>#REF!</v>
      </c>
      <c r="BP59" s="63" t="e">
        <f>BM59*BN59*BO59</f>
        <v>#REF!</v>
      </c>
      <c r="BQ59" s="47" t="e">
        <f>IF(BI59&lt;BO59,TRUE, FALSE)</f>
        <v>#REF!</v>
      </c>
      <c r="BR59" s="63" t="e">
        <f>IF(BC59&lt;BI59*BM59*BN59,TRUE, FALSE)</f>
        <v>#REF!</v>
      </c>
      <c r="BS59" s="47">
        <f>AA59</f>
        <v>151</v>
      </c>
      <c r="BT59" s="59" t="e">
        <f>BB59/BC59</f>
        <v>#REF!</v>
      </c>
      <c r="BU59" s="51">
        <v>482</v>
      </c>
      <c r="BV59" s="22">
        <v>77.346252000000007</v>
      </c>
      <c r="BW59" s="22">
        <v>77.698372000000006</v>
      </c>
      <c r="BX59" s="22">
        <v>123.29733</v>
      </c>
      <c r="BY59" s="22">
        <v>106.82514999999999</v>
      </c>
      <c r="BZ59" s="22">
        <v>94.662270000000007</v>
      </c>
      <c r="CA59" s="22">
        <v>63.713188000000002</v>
      </c>
      <c r="CB59" s="22">
        <v>72.366318000000007</v>
      </c>
      <c r="CC59" s="22">
        <v>59.401057999999999</v>
      </c>
      <c r="CD59" s="22">
        <v>68.010688999999999</v>
      </c>
      <c r="CE59" s="22">
        <v>327.60156000000001</v>
      </c>
      <c r="CF59" s="22">
        <v>315.21606000000003</v>
      </c>
      <c r="CG59" s="22">
        <v>241.67055999999999</v>
      </c>
      <c r="CH59" s="22">
        <v>326.03949</v>
      </c>
      <c r="CI59" s="22">
        <v>317.13391000000001</v>
      </c>
      <c r="CJ59" s="22">
        <v>211.13045</v>
      </c>
      <c r="CK59" s="22">
        <v>165.24088</v>
      </c>
      <c r="CL59" s="22">
        <v>161.51074</v>
      </c>
      <c r="CM59" s="22">
        <v>116.32606</v>
      </c>
      <c r="CN59" s="22">
        <v>218.59755999999999</v>
      </c>
      <c r="CO59" s="22">
        <v>212.52876000000001</v>
      </c>
      <c r="CP59" s="22">
        <v>188.00722999999999</v>
      </c>
      <c r="CQ59" s="22">
        <v>170.87130999999999</v>
      </c>
      <c r="CR59" s="22">
        <v>125.60066</v>
      </c>
      <c r="CS59" s="22">
        <v>83.510193000000001</v>
      </c>
      <c r="CT59" s="22">
        <v>1.0172230999999999E-8</v>
      </c>
      <c r="CU59" s="22">
        <v>1.7020402999999999E-8</v>
      </c>
      <c r="CV59" s="22">
        <v>1.0105790000000001E-8</v>
      </c>
    </row>
    <row r="60" spans="1:100" s="13" customFormat="1" x14ac:dyDescent="0.35">
      <c r="A60" s="10">
        <v>145</v>
      </c>
      <c r="B60" s="35">
        <v>12.299999999999999</v>
      </c>
      <c r="C60" s="36">
        <v>0.18523599999999998</v>
      </c>
      <c r="D60" s="35">
        <v>2.4000000000000004</v>
      </c>
      <c r="E60" s="35">
        <v>7.6000000000000005</v>
      </c>
      <c r="F60" s="35">
        <v>2.4000000000000004</v>
      </c>
      <c r="G60" s="35">
        <v>1.2000000000000002</v>
      </c>
      <c r="H60" s="37">
        <v>2</v>
      </c>
      <c r="I60" s="35">
        <v>373.90000000000003</v>
      </c>
      <c r="J60" s="35">
        <v>290.90000000000003</v>
      </c>
      <c r="K60" s="61">
        <v>9</v>
      </c>
      <c r="L60" s="61">
        <v>10</v>
      </c>
      <c r="M60" s="61">
        <v>6</v>
      </c>
      <c r="N60" s="61">
        <v>0.60000000000000009</v>
      </c>
      <c r="O60" s="62">
        <v>1</v>
      </c>
      <c r="P60" s="10">
        <v>0.5798568368187963</v>
      </c>
      <c r="Q60" s="10">
        <f t="shared" si="21"/>
        <v>-9.6</v>
      </c>
      <c r="R60" s="10">
        <f t="shared" si="22"/>
        <v>9.6999999999999993</v>
      </c>
      <c r="S60" s="10">
        <v>5</v>
      </c>
      <c r="T60" s="10">
        <f t="shared" si="23"/>
        <v>0.60000000000000009</v>
      </c>
      <c r="U60" s="10">
        <f t="shared" si="24"/>
        <v>10</v>
      </c>
      <c r="V60" s="10">
        <f t="shared" si="25"/>
        <v>6</v>
      </c>
      <c r="W60" s="10">
        <f t="shared" si="26"/>
        <v>0.2</v>
      </c>
      <c r="X60" s="10">
        <f t="shared" si="27"/>
        <v>-9.3000000000000007</v>
      </c>
      <c r="Y60" s="10">
        <f t="shared" si="20"/>
        <v>19.7</v>
      </c>
      <c r="Z60" s="10">
        <f t="shared" si="20"/>
        <v>11</v>
      </c>
      <c r="AA60" s="36">
        <f t="shared" si="7"/>
        <v>101</v>
      </c>
      <c r="AB60" s="10">
        <v>2.3970009999999999</v>
      </c>
      <c r="AC60" s="10">
        <v>7.5636729999999996</v>
      </c>
      <c r="AD60" s="10">
        <v>2.3634390000000001</v>
      </c>
      <c r="AE60" s="10">
        <v>1.1237360000000001</v>
      </c>
      <c r="AF60" s="39">
        <f t="shared" si="8"/>
        <v>10.7</v>
      </c>
      <c r="AG60" s="1">
        <f t="shared" si="9"/>
        <v>6.2</v>
      </c>
      <c r="AH60" s="35">
        <f t="shared" si="28"/>
        <v>2.4000000000000004</v>
      </c>
      <c r="AI60" s="35">
        <f t="shared" si="28"/>
        <v>7.6000000000000005</v>
      </c>
      <c r="AJ60" s="35">
        <f t="shared" si="28"/>
        <v>2.4000000000000004</v>
      </c>
      <c r="AK60" s="35">
        <f t="shared" si="28"/>
        <v>1.2000000000000002</v>
      </c>
      <c r="AL60" s="37">
        <f t="shared" si="29"/>
        <v>2</v>
      </c>
      <c r="AM60" s="10">
        <v>100.8068</v>
      </c>
      <c r="AN60" s="10">
        <v>17.875299999999999</v>
      </c>
      <c r="AO60" s="37" t="e">
        <f>ROUNDUP(#REF!/10,2)</f>
        <v>#REF!</v>
      </c>
      <c r="AP60" s="37" t="e">
        <f t="shared" si="12"/>
        <v>#REF!</v>
      </c>
      <c r="AQ60" s="37" t="s">
        <v>35</v>
      </c>
      <c r="AR60" s="37"/>
      <c r="AS60" s="37"/>
      <c r="AT60" s="37"/>
      <c r="AU60" s="10">
        <v>96.7</v>
      </c>
      <c r="AV60" s="10">
        <v>-42</v>
      </c>
      <c r="AW60" s="10">
        <v>42.5</v>
      </c>
      <c r="AX60" s="10">
        <v>44.1</v>
      </c>
      <c r="AY60" s="40">
        <f t="shared" si="30"/>
        <v>343470.09850604605</v>
      </c>
      <c r="AZ60" s="23">
        <f t="shared" si="31"/>
        <v>0</v>
      </c>
      <c r="BA60" s="10" t="e">
        <f>#REF!*AI60*AH60*AJ60*AS60</f>
        <v>#REF!</v>
      </c>
      <c r="BB60" s="10" t="e">
        <f t="shared" si="15"/>
        <v>#REF!</v>
      </c>
      <c r="BC60" s="10" t="e">
        <f>(1-#REF!)*AH60*AI60*AJ60</f>
        <v>#REF!</v>
      </c>
      <c r="BD60" s="41" t="e">
        <f>MROUND(#REF!,0.1)/5</f>
        <v>#REF!</v>
      </c>
      <c r="BE60" s="38">
        <v>0</v>
      </c>
      <c r="BF60" s="42" t="e">
        <f t="shared" si="16"/>
        <v>#REF!</v>
      </c>
      <c r="BG60" s="43">
        <f t="shared" si="32"/>
        <v>2.4000000000000004</v>
      </c>
      <c r="BH60" s="43">
        <f t="shared" si="33"/>
        <v>2</v>
      </c>
      <c r="BI60" s="43" t="e">
        <f>CEILING((1-#REF!)*AJ60,0.2)</f>
        <v>#REF!</v>
      </c>
      <c r="BJ60" s="44" t="e">
        <f t="shared" si="19"/>
        <v>#REF!</v>
      </c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38">
        <v>145</v>
      </c>
      <c r="BV60" s="19">
        <v>88.926575</v>
      </c>
      <c r="BW60" s="19">
        <v>101.17704999999999</v>
      </c>
      <c r="BX60" s="19">
        <v>222.08448999999999</v>
      </c>
      <c r="BY60" s="19">
        <v>290.74295000000001</v>
      </c>
      <c r="BZ60" s="19">
        <v>244.50812999999999</v>
      </c>
      <c r="CA60" s="19">
        <v>80.774726999999999</v>
      </c>
      <c r="CB60" s="19">
        <v>62.406199999999998</v>
      </c>
      <c r="CC60" s="19">
        <v>65.756538000000006</v>
      </c>
      <c r="CD60" s="19">
        <v>141.51085</v>
      </c>
      <c r="CE60" s="19">
        <v>646.20989999999995</v>
      </c>
      <c r="CF60" s="19">
        <v>607.27026000000001</v>
      </c>
      <c r="CG60" s="19">
        <v>413.82677999999999</v>
      </c>
      <c r="CH60" s="19">
        <v>916.33452999999997</v>
      </c>
      <c r="CI60" s="19">
        <v>820.68005000000005</v>
      </c>
      <c r="CJ60" s="19">
        <v>439.16019</v>
      </c>
      <c r="CK60" s="19">
        <v>455.99536000000001</v>
      </c>
      <c r="CL60" s="19">
        <v>425.73253999999997</v>
      </c>
      <c r="CM60" s="19">
        <v>284.67297000000002</v>
      </c>
      <c r="CN60" s="19">
        <v>198.08659</v>
      </c>
      <c r="CO60" s="19">
        <v>211.39981</v>
      </c>
      <c r="CP60" s="19">
        <v>263.06186000000002</v>
      </c>
      <c r="CQ60" s="19">
        <v>215.55043000000001</v>
      </c>
      <c r="CR60" s="19">
        <v>122.88499</v>
      </c>
      <c r="CS60" s="19">
        <v>149.41898</v>
      </c>
      <c r="CT60" s="19">
        <v>116.80251</v>
      </c>
      <c r="CU60" s="19">
        <v>122.30278</v>
      </c>
      <c r="CV60" s="19">
        <v>150.18115</v>
      </c>
    </row>
    <row r="61" spans="1:100" s="13" customFormat="1" x14ac:dyDescent="0.35">
      <c r="A61" s="10">
        <v>333</v>
      </c>
      <c r="B61" s="35">
        <v>39.1</v>
      </c>
      <c r="C61" s="36">
        <v>0.25715710000000003</v>
      </c>
      <c r="D61" s="35">
        <v>2.6</v>
      </c>
      <c r="E61" s="35">
        <v>2.8000000000000003</v>
      </c>
      <c r="F61" s="35">
        <v>2.4000000000000004</v>
      </c>
      <c r="G61" s="35">
        <v>1.8</v>
      </c>
      <c r="H61" s="37">
        <v>1.8</v>
      </c>
      <c r="I61" s="35">
        <v>452.40000000000003</v>
      </c>
      <c r="J61" s="35">
        <v>345</v>
      </c>
      <c r="K61" s="61">
        <v>7</v>
      </c>
      <c r="L61" s="61">
        <v>11</v>
      </c>
      <c r="M61" s="61">
        <v>5</v>
      </c>
      <c r="N61" s="61">
        <v>1.6</v>
      </c>
      <c r="O61" s="62">
        <v>19</v>
      </c>
      <c r="P61" s="10">
        <v>1.5206185931387926</v>
      </c>
      <c r="Q61" s="10">
        <f t="shared" si="21"/>
        <v>-8.6</v>
      </c>
      <c r="R61" s="10">
        <f t="shared" si="22"/>
        <v>11.4</v>
      </c>
      <c r="S61" s="10">
        <v>5</v>
      </c>
      <c r="T61" s="10">
        <f t="shared" si="23"/>
        <v>1.6</v>
      </c>
      <c r="U61" s="10">
        <f t="shared" si="24"/>
        <v>11</v>
      </c>
      <c r="V61" s="10">
        <f t="shared" si="25"/>
        <v>5</v>
      </c>
      <c r="W61" s="10">
        <f t="shared" si="26"/>
        <v>2.4000000000000004</v>
      </c>
      <c r="X61" s="10">
        <f t="shared" si="27"/>
        <v>-7.8</v>
      </c>
      <c r="Y61" s="10">
        <f t="shared" si="20"/>
        <v>22.4</v>
      </c>
      <c r="Z61" s="10">
        <f t="shared" si="20"/>
        <v>10</v>
      </c>
      <c r="AA61" s="36">
        <f t="shared" si="7"/>
        <v>179</v>
      </c>
      <c r="AB61" s="10">
        <v>2.5926640000000001</v>
      </c>
      <c r="AC61" s="10">
        <v>2.8050630000000001</v>
      </c>
      <c r="AD61" s="10">
        <v>2.3052229999999998</v>
      </c>
      <c r="AE61" s="10">
        <v>1.8943700000000001</v>
      </c>
      <c r="AF61" s="39">
        <f t="shared" si="8"/>
        <v>13.1</v>
      </c>
      <c r="AG61" s="1">
        <f t="shared" si="9"/>
        <v>6.8</v>
      </c>
      <c r="AH61" s="35">
        <f t="shared" si="28"/>
        <v>2.6</v>
      </c>
      <c r="AI61" s="35">
        <f t="shared" si="28"/>
        <v>2.8000000000000003</v>
      </c>
      <c r="AJ61" s="35">
        <f t="shared" si="28"/>
        <v>2.4000000000000004</v>
      </c>
      <c r="AK61" s="35">
        <f t="shared" si="28"/>
        <v>1.8</v>
      </c>
      <c r="AL61" s="37">
        <f t="shared" si="29"/>
        <v>1.8</v>
      </c>
      <c r="AM61" s="10">
        <v>179.3349</v>
      </c>
      <c r="AN61" s="10">
        <v>71.932040000000001</v>
      </c>
      <c r="AO61" s="37" t="e">
        <f>ROUNDUP(#REF!/10,2)</f>
        <v>#REF!</v>
      </c>
      <c r="AP61" s="37" t="e">
        <f t="shared" si="12"/>
        <v>#REF!</v>
      </c>
      <c r="AQ61" s="37" t="s">
        <v>35</v>
      </c>
      <c r="AR61" s="37"/>
      <c r="AS61" s="37"/>
      <c r="AT61" s="37"/>
      <c r="AU61" s="10">
        <v>96.7</v>
      </c>
      <c r="AV61" s="10">
        <v>-42</v>
      </c>
      <c r="AW61" s="10">
        <v>42.5</v>
      </c>
      <c r="AX61" s="10">
        <v>44.1</v>
      </c>
      <c r="AY61" s="40">
        <f t="shared" si="30"/>
        <v>220458.69109180462</v>
      </c>
      <c r="AZ61" s="23">
        <f t="shared" si="31"/>
        <v>0</v>
      </c>
      <c r="BA61" s="10" t="e">
        <f>#REF!*AI61*AH61*AJ61*AS61</f>
        <v>#REF!</v>
      </c>
      <c r="BB61" s="10" t="e">
        <f t="shared" si="15"/>
        <v>#REF!</v>
      </c>
      <c r="BC61" s="10" t="e">
        <f>(1-#REF!)*AH61*AI61*AJ61</f>
        <v>#REF!</v>
      </c>
      <c r="BD61" s="41" t="e">
        <f>MROUND(#REF!,0.1)/5</f>
        <v>#REF!</v>
      </c>
      <c r="BE61" s="38">
        <v>0</v>
      </c>
      <c r="BF61" s="42" t="e">
        <f t="shared" si="16"/>
        <v>#REF!</v>
      </c>
      <c r="BG61" s="43">
        <f t="shared" si="32"/>
        <v>2.4000000000000004</v>
      </c>
      <c r="BH61" s="43">
        <f t="shared" si="33"/>
        <v>1.8</v>
      </c>
      <c r="BI61" s="43" t="e">
        <f>CEILING((1-#REF!)*AJ61,0.2)</f>
        <v>#REF!</v>
      </c>
      <c r="BJ61" s="44" t="e">
        <f t="shared" si="19"/>
        <v>#REF!</v>
      </c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38">
        <v>333</v>
      </c>
      <c r="BV61" s="19">
        <v>63.682034000000002</v>
      </c>
      <c r="BW61" s="19">
        <v>67.413878999999994</v>
      </c>
      <c r="BX61" s="19">
        <v>200.29357999999999</v>
      </c>
      <c r="BY61" s="19">
        <v>293.72366</v>
      </c>
      <c r="BZ61" s="19">
        <v>256.55153999999999</v>
      </c>
      <c r="CA61" s="19">
        <v>116.17438</v>
      </c>
      <c r="CB61" s="19">
        <v>73.864722999999998</v>
      </c>
      <c r="CC61" s="19">
        <v>92.660606000000001</v>
      </c>
      <c r="CD61" s="19">
        <v>130.62647999999999</v>
      </c>
      <c r="CE61" s="19">
        <v>1024.0961</v>
      </c>
      <c r="CF61" s="19">
        <v>875.69201999999996</v>
      </c>
      <c r="CG61" s="19">
        <v>619.01575000000003</v>
      </c>
      <c r="CH61" s="19">
        <v>974.97722999999996</v>
      </c>
      <c r="CI61" s="19">
        <v>796.57665999999995</v>
      </c>
      <c r="CJ61" s="19">
        <v>433.52936</v>
      </c>
      <c r="CK61" s="19">
        <v>465.37279999999998</v>
      </c>
      <c r="CL61" s="19">
        <v>434.88409000000001</v>
      </c>
      <c r="CM61" s="19">
        <v>283.38708000000003</v>
      </c>
      <c r="CN61" s="19">
        <v>534.32257000000004</v>
      </c>
      <c r="CO61" s="19">
        <v>555.45898</v>
      </c>
      <c r="CP61" s="19">
        <v>467.05975000000001</v>
      </c>
      <c r="CQ61" s="19">
        <v>325.95688000000001</v>
      </c>
      <c r="CR61" s="19">
        <v>181.93002000000001</v>
      </c>
      <c r="CS61" s="19">
        <v>183.24646000000001</v>
      </c>
      <c r="CT61" s="19">
        <v>140.24585999999999</v>
      </c>
      <c r="CU61" s="19">
        <v>145.64670000000001</v>
      </c>
      <c r="CV61" s="19">
        <v>181.41909999999999</v>
      </c>
    </row>
    <row r="62" spans="1:100" s="13" customFormat="1" x14ac:dyDescent="0.35">
      <c r="A62" s="10">
        <v>345</v>
      </c>
      <c r="B62" s="35">
        <v>15.4</v>
      </c>
      <c r="C62" s="36">
        <v>0.2969947</v>
      </c>
      <c r="D62" s="35">
        <v>0.60000000000000009</v>
      </c>
      <c r="E62" s="35">
        <v>7.8000000000000007</v>
      </c>
      <c r="F62" s="35">
        <v>2.8000000000000003</v>
      </c>
      <c r="G62" s="35">
        <v>2</v>
      </c>
      <c r="H62" s="37">
        <v>2</v>
      </c>
      <c r="I62" s="35">
        <v>344.8</v>
      </c>
      <c r="J62" s="35">
        <v>320.60000000000002</v>
      </c>
      <c r="K62" s="61">
        <v>18</v>
      </c>
      <c r="L62" s="61">
        <v>7</v>
      </c>
      <c r="M62" s="61">
        <v>5</v>
      </c>
      <c r="N62" s="61">
        <v>0.8</v>
      </c>
      <c r="O62" s="62">
        <v>24</v>
      </c>
      <c r="P62" s="10">
        <v>0.77388142825960315</v>
      </c>
      <c r="Q62" s="10">
        <f t="shared" si="21"/>
        <v>-18.8</v>
      </c>
      <c r="R62" s="10">
        <f t="shared" si="22"/>
        <v>19</v>
      </c>
      <c r="S62" s="10">
        <v>5</v>
      </c>
      <c r="T62" s="10">
        <f t="shared" si="23"/>
        <v>0.8</v>
      </c>
      <c r="U62" s="10">
        <f t="shared" si="24"/>
        <v>7</v>
      </c>
      <c r="V62" s="10">
        <f t="shared" si="25"/>
        <v>5</v>
      </c>
      <c r="W62" s="10">
        <f t="shared" si="26"/>
        <v>8</v>
      </c>
      <c r="X62" s="10">
        <f t="shared" si="27"/>
        <v>-18.399999999999999</v>
      </c>
      <c r="Y62" s="10">
        <f t="shared" si="20"/>
        <v>26</v>
      </c>
      <c r="Z62" s="10">
        <f t="shared" si="20"/>
        <v>10</v>
      </c>
      <c r="AA62" s="36">
        <f t="shared" si="7"/>
        <v>72</v>
      </c>
      <c r="AB62" s="10">
        <v>0.57591199999999998</v>
      </c>
      <c r="AC62" s="10">
        <v>7.7579399999999996</v>
      </c>
      <c r="AD62" s="10">
        <v>2.8331390000000001</v>
      </c>
      <c r="AE62" s="10">
        <v>1.951225</v>
      </c>
      <c r="AF62" s="39">
        <f t="shared" si="8"/>
        <v>10.6</v>
      </c>
      <c r="AG62" s="1">
        <f t="shared" si="9"/>
        <v>7</v>
      </c>
      <c r="AH62" s="35">
        <f t="shared" si="28"/>
        <v>0.60000000000000009</v>
      </c>
      <c r="AI62" s="35">
        <f t="shared" si="28"/>
        <v>7.8000000000000007</v>
      </c>
      <c r="AJ62" s="35">
        <f t="shared" si="28"/>
        <v>2.8000000000000003</v>
      </c>
      <c r="AK62" s="35">
        <f t="shared" si="28"/>
        <v>2</v>
      </c>
      <c r="AL62" s="37">
        <f t="shared" si="29"/>
        <v>2</v>
      </c>
      <c r="AM62" s="10">
        <v>71.718389999999999</v>
      </c>
      <c r="AN62" s="10">
        <v>47.51361</v>
      </c>
      <c r="AO62" s="37" t="e">
        <f>ROUNDUP(#REF!/10,2)</f>
        <v>#REF!</v>
      </c>
      <c r="AP62" s="37" t="e">
        <f t="shared" si="12"/>
        <v>#REF!</v>
      </c>
      <c r="AQ62" s="37" t="s">
        <v>34</v>
      </c>
      <c r="AR62" s="37">
        <v>2997.5</v>
      </c>
      <c r="AS62" s="37">
        <v>458.1</v>
      </c>
      <c r="AT62" s="37">
        <v>6.58</v>
      </c>
      <c r="AU62" s="10">
        <v>96.7</v>
      </c>
      <c r="AV62" s="10">
        <v>-42</v>
      </c>
      <c r="AW62" s="10">
        <v>42.5</v>
      </c>
      <c r="AX62" s="10">
        <v>44.1</v>
      </c>
      <c r="AY62" s="40">
        <f t="shared" si="30"/>
        <v>286710.68547145079</v>
      </c>
      <c r="AZ62" s="23">
        <f t="shared" si="31"/>
        <v>0.71112937411915778</v>
      </c>
      <c r="BA62" s="10" t="e">
        <f>#REF!*AI62*AH62*AJ62*AS62</f>
        <v>#REF!</v>
      </c>
      <c r="BB62" s="10" t="e">
        <f t="shared" si="15"/>
        <v>#REF!</v>
      </c>
      <c r="BC62" s="10" t="e">
        <f>(1-#REF!)*AH62*AI62*AJ62</f>
        <v>#REF!</v>
      </c>
      <c r="BD62" s="41" t="e">
        <f>MROUND(#REF!,0.1)/5</f>
        <v>#REF!</v>
      </c>
      <c r="BE62" s="38">
        <v>4.5</v>
      </c>
      <c r="BF62" s="42" t="e">
        <f t="shared" si="16"/>
        <v>#REF!</v>
      </c>
      <c r="BG62" s="43">
        <f t="shared" si="32"/>
        <v>2.8000000000000003</v>
      </c>
      <c r="BH62" s="43">
        <f t="shared" si="33"/>
        <v>2</v>
      </c>
      <c r="BI62" s="43" t="e">
        <f>CEILING((1-#REF!)*AJ62,0.2)</f>
        <v>#REF!</v>
      </c>
      <c r="BJ62" s="44" t="e">
        <f t="shared" si="19"/>
        <v>#REF!</v>
      </c>
      <c r="BK62" s="45">
        <v>0.35402844019923285</v>
      </c>
      <c r="BL62" s="10">
        <f>(BK62+AH62)*(BK62+AI62)*((1/3)*BK62+AJ62)</f>
        <v>22.699706496726563</v>
      </c>
      <c r="BM62" s="46">
        <f>MROUND((BK62+AH62),0.2)</f>
        <v>1</v>
      </c>
      <c r="BN62" s="46">
        <f>MROUND((BK62+AI62),0.2)</f>
        <v>8.2000000000000011</v>
      </c>
      <c r="BO62" s="46" t="e">
        <f>IF(MROUND(((1/3)*BK62+BG62),0.2)*BN62*BM62/BJ62&gt;1.05,MROUND(((1/3)*BK62+BG62),0.2)-0.2,MROUND(((1/3)*BK62+BG62),0.2))</f>
        <v>#REF!</v>
      </c>
      <c r="BP62" s="45" t="e">
        <f>BM62*BN62*BO62</f>
        <v>#REF!</v>
      </c>
      <c r="BQ62" s="10" t="e">
        <f>IF(BI62&lt;BO62,TRUE, FALSE)</f>
        <v>#REF!</v>
      </c>
      <c r="BR62" s="45" t="e">
        <f>IF(BC62&lt;BI62*BM62*BN62,TRUE, FALSE)</f>
        <v>#REF!</v>
      </c>
      <c r="BS62" s="10">
        <f>AA62</f>
        <v>72</v>
      </c>
      <c r="BT62" s="44" t="e">
        <f>BB62/BC62</f>
        <v>#REF!</v>
      </c>
      <c r="BU62" s="38">
        <v>345</v>
      </c>
      <c r="BV62" s="19">
        <v>52.685093000000002</v>
      </c>
      <c r="BW62" s="19">
        <v>53.419144000000003</v>
      </c>
      <c r="BX62" s="19">
        <v>72.150917000000007</v>
      </c>
      <c r="BY62" s="19">
        <v>79.722838999999993</v>
      </c>
      <c r="BZ62" s="19">
        <v>70.452652</v>
      </c>
      <c r="CA62" s="19">
        <v>52.640469000000003</v>
      </c>
      <c r="CB62" s="19">
        <v>53.628151000000003</v>
      </c>
      <c r="CC62" s="19">
        <v>53.264809</v>
      </c>
      <c r="CD62" s="19">
        <v>55.071209000000003</v>
      </c>
      <c r="CE62" s="19">
        <v>163.71396999999999</v>
      </c>
      <c r="CF62" s="19">
        <v>158.95773</v>
      </c>
      <c r="CG62" s="19">
        <v>123.47408</v>
      </c>
      <c r="CH62" s="19">
        <v>196.51877999999999</v>
      </c>
      <c r="CI62" s="19">
        <v>190.91594000000001</v>
      </c>
      <c r="CJ62" s="19">
        <v>127.27885999999999</v>
      </c>
      <c r="CK62" s="19">
        <v>116.63251</v>
      </c>
      <c r="CL62" s="19">
        <v>113.7032</v>
      </c>
      <c r="CM62" s="19">
        <v>87.545647000000002</v>
      </c>
      <c r="CN62" s="19">
        <v>113.96029</v>
      </c>
      <c r="CO62" s="19">
        <v>111.25196</v>
      </c>
      <c r="CP62" s="19">
        <v>99.176872000000003</v>
      </c>
      <c r="CQ62" s="19">
        <v>90.055283000000003</v>
      </c>
      <c r="CR62" s="19">
        <v>72.582663999999994</v>
      </c>
      <c r="CS62" s="19">
        <v>65.370002999999997</v>
      </c>
      <c r="CT62" s="19">
        <v>60.204909999999998</v>
      </c>
      <c r="CU62" s="19">
        <v>59.066540000000003</v>
      </c>
      <c r="CV62" s="19">
        <v>64.011107999999993</v>
      </c>
    </row>
    <row r="63" spans="1:100" s="13" customFormat="1" x14ac:dyDescent="0.35">
      <c r="A63" s="10">
        <v>213</v>
      </c>
      <c r="B63" s="35">
        <v>34.4</v>
      </c>
      <c r="C63" s="36">
        <v>0.51452150000000008</v>
      </c>
      <c r="D63" s="35">
        <v>0.60000000000000009</v>
      </c>
      <c r="E63" s="35">
        <v>8.4</v>
      </c>
      <c r="F63" s="35">
        <v>2.4000000000000004</v>
      </c>
      <c r="G63" s="35">
        <v>2</v>
      </c>
      <c r="H63" s="37">
        <v>1.2000000000000002</v>
      </c>
      <c r="I63" s="35">
        <v>444.90000000000003</v>
      </c>
      <c r="J63" s="35">
        <v>314.70000000000005</v>
      </c>
      <c r="K63" s="61">
        <v>16</v>
      </c>
      <c r="L63" s="61">
        <v>16</v>
      </c>
      <c r="M63" s="61">
        <v>3</v>
      </c>
      <c r="N63" s="61">
        <v>3</v>
      </c>
      <c r="O63" s="62">
        <v>20</v>
      </c>
      <c r="P63" s="10">
        <v>2.9591061073448297</v>
      </c>
      <c r="Q63" s="10">
        <f t="shared" si="21"/>
        <v>-19</v>
      </c>
      <c r="R63" s="10">
        <f t="shared" si="22"/>
        <v>12.3</v>
      </c>
      <c r="S63" s="10">
        <v>5</v>
      </c>
      <c r="T63" s="10">
        <f t="shared" si="23"/>
        <v>3</v>
      </c>
      <c r="U63" s="10">
        <f t="shared" si="24"/>
        <v>16</v>
      </c>
      <c r="V63" s="10">
        <f t="shared" si="25"/>
        <v>3</v>
      </c>
      <c r="W63" s="10">
        <f t="shared" si="26"/>
        <v>5.8000000000000007</v>
      </c>
      <c r="X63" s="10">
        <f t="shared" si="27"/>
        <v>-17.5</v>
      </c>
      <c r="Y63" s="10">
        <f t="shared" si="20"/>
        <v>28.3</v>
      </c>
      <c r="Z63" s="10">
        <f t="shared" si="20"/>
        <v>8</v>
      </c>
      <c r="AA63" s="36">
        <f t="shared" si="7"/>
        <v>172</v>
      </c>
      <c r="AB63" s="10">
        <v>0.57939870000000004</v>
      </c>
      <c r="AC63" s="10">
        <v>8.3284760000000002</v>
      </c>
      <c r="AD63" s="10">
        <v>2.3074880000000002</v>
      </c>
      <c r="AE63" s="10">
        <v>1.994864</v>
      </c>
      <c r="AF63" s="39">
        <f t="shared" si="8"/>
        <v>10.3</v>
      </c>
      <c r="AG63" s="1">
        <f t="shared" si="9"/>
        <v>7</v>
      </c>
      <c r="AH63" s="35">
        <f t="shared" si="28"/>
        <v>0.60000000000000009</v>
      </c>
      <c r="AI63" s="35">
        <f t="shared" si="28"/>
        <v>8.4</v>
      </c>
      <c r="AJ63" s="35">
        <f t="shared" si="28"/>
        <v>2.4000000000000004</v>
      </c>
      <c r="AK63" s="35">
        <f t="shared" si="28"/>
        <v>2</v>
      </c>
      <c r="AL63" s="37">
        <f t="shared" si="29"/>
        <v>1.2000000000000002</v>
      </c>
      <c r="AM63" s="10">
        <v>171.88460000000001</v>
      </c>
      <c r="AN63" s="10">
        <v>41.613590000000002</v>
      </c>
      <c r="AO63" s="37" t="e">
        <f>ROUNDUP(#REF!/10,2)</f>
        <v>#REF!</v>
      </c>
      <c r="AP63" s="37" t="e">
        <f t="shared" si="12"/>
        <v>#REF!</v>
      </c>
      <c r="AQ63" s="37" t="s">
        <v>35</v>
      </c>
      <c r="AR63" s="37"/>
      <c r="AS63" s="37"/>
      <c r="AT63" s="37"/>
      <c r="AU63" s="10">
        <v>96.7</v>
      </c>
      <c r="AV63" s="10">
        <v>-42</v>
      </c>
      <c r="AW63" s="10">
        <v>42.5</v>
      </c>
      <c r="AX63" s="10">
        <v>44.1</v>
      </c>
      <c r="AY63" s="40">
        <f t="shared" si="30"/>
        <v>299424.47424641188</v>
      </c>
      <c r="AZ63" s="23">
        <f t="shared" si="31"/>
        <v>0</v>
      </c>
      <c r="BA63" s="10" t="e">
        <f>#REF!*AI63*AH63*AJ63*AS63</f>
        <v>#REF!</v>
      </c>
      <c r="BB63" s="10" t="e">
        <f t="shared" si="15"/>
        <v>#REF!</v>
      </c>
      <c r="BC63" s="10" t="e">
        <f>(1-#REF!)*AH63*AI63*AJ63</f>
        <v>#REF!</v>
      </c>
      <c r="BD63" s="41" t="e">
        <f>MROUND(#REF!,0.1)/5</f>
        <v>#REF!</v>
      </c>
      <c r="BE63" s="38">
        <v>0</v>
      </c>
      <c r="BF63" s="42" t="e">
        <f t="shared" si="16"/>
        <v>#REF!</v>
      </c>
      <c r="BG63" s="43">
        <f t="shared" si="32"/>
        <v>2.4000000000000004</v>
      </c>
      <c r="BH63" s="43">
        <f t="shared" si="33"/>
        <v>1.2000000000000002</v>
      </c>
      <c r="BI63" s="43" t="e">
        <f>CEILING((1-#REF!)*AJ63,0.2)</f>
        <v>#REF!</v>
      </c>
      <c r="BJ63" s="44" t="e">
        <f t="shared" si="19"/>
        <v>#REF!</v>
      </c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38">
        <v>213</v>
      </c>
      <c r="BV63" s="19">
        <v>76.875191000000001</v>
      </c>
      <c r="BW63" s="19">
        <v>91.126732000000004</v>
      </c>
      <c r="BX63" s="19">
        <v>118.24979999999999</v>
      </c>
      <c r="BY63" s="19">
        <v>108.78422999999999</v>
      </c>
      <c r="BZ63" s="19">
        <v>97.938591000000002</v>
      </c>
      <c r="CA63" s="19">
        <v>50.739891</v>
      </c>
      <c r="CB63" s="19">
        <v>52.751713000000002</v>
      </c>
      <c r="CC63" s="19">
        <v>51.175747000000001</v>
      </c>
      <c r="CD63" s="19">
        <v>45.726322000000003</v>
      </c>
      <c r="CE63" s="19">
        <v>336.89908000000003</v>
      </c>
      <c r="CF63" s="19">
        <v>319.70290999999997</v>
      </c>
      <c r="CG63" s="19">
        <v>267.51452999999998</v>
      </c>
      <c r="CH63" s="19">
        <v>273.50583</v>
      </c>
      <c r="CI63" s="19">
        <v>248.60718</v>
      </c>
      <c r="CJ63" s="19">
        <v>185.44054</v>
      </c>
      <c r="CK63" s="19">
        <v>88.543800000000005</v>
      </c>
      <c r="CL63" s="19">
        <v>81.092613</v>
      </c>
      <c r="CM63" s="19">
        <v>73.420394999999999</v>
      </c>
      <c r="CN63" s="19">
        <v>237.65428</v>
      </c>
      <c r="CO63" s="19">
        <v>230.22716</v>
      </c>
      <c r="CP63" s="19">
        <v>210.59782000000001</v>
      </c>
      <c r="CQ63" s="19">
        <v>193.15565000000001</v>
      </c>
      <c r="CR63" s="19">
        <v>122.57274</v>
      </c>
      <c r="CS63" s="19">
        <v>62.442974</v>
      </c>
      <c r="CT63" s="19">
        <v>52.267001999999998</v>
      </c>
      <c r="CU63" s="19">
        <v>54.699978000000002</v>
      </c>
      <c r="CV63" s="19">
        <v>58.659531000000001</v>
      </c>
    </row>
    <row r="64" spans="1:100" s="14" customFormat="1" x14ac:dyDescent="0.35">
      <c r="A64" s="10">
        <v>261</v>
      </c>
      <c r="B64" s="35">
        <v>36.9</v>
      </c>
      <c r="C64" s="36">
        <v>0.30476030000000004</v>
      </c>
      <c r="D64" s="35">
        <v>1</v>
      </c>
      <c r="E64" s="35">
        <v>9.4</v>
      </c>
      <c r="F64" s="35">
        <v>1.6</v>
      </c>
      <c r="G64" s="35">
        <v>0.2</v>
      </c>
      <c r="H64" s="37">
        <v>1.2000000000000002</v>
      </c>
      <c r="I64" s="35">
        <v>292.90000000000003</v>
      </c>
      <c r="J64" s="35">
        <v>348.3</v>
      </c>
      <c r="K64" s="61">
        <v>18</v>
      </c>
      <c r="L64" s="61">
        <v>15</v>
      </c>
      <c r="M64" s="61">
        <v>15</v>
      </c>
      <c r="N64" s="61">
        <v>1.2000000000000002</v>
      </c>
      <c r="O64" s="62">
        <v>12</v>
      </c>
      <c r="P64" s="10">
        <v>1.2487554212662906</v>
      </c>
      <c r="Q64" s="10">
        <f t="shared" si="21"/>
        <v>-19.2</v>
      </c>
      <c r="R64" s="10">
        <f t="shared" si="22"/>
        <v>10.8</v>
      </c>
      <c r="S64" s="10">
        <v>5</v>
      </c>
      <c r="T64" s="10">
        <f t="shared" si="23"/>
        <v>1.2000000000000002</v>
      </c>
      <c r="U64" s="10">
        <f t="shared" si="24"/>
        <v>15</v>
      </c>
      <c r="V64" s="10">
        <f t="shared" si="25"/>
        <v>15</v>
      </c>
      <c r="W64" s="10">
        <f t="shared" si="26"/>
        <v>3.8000000000000003</v>
      </c>
      <c r="X64" s="10">
        <f t="shared" si="27"/>
        <v>-18.600000000000001</v>
      </c>
      <c r="Y64" s="10">
        <f t="shared" si="20"/>
        <v>25.8</v>
      </c>
      <c r="Z64" s="10">
        <f t="shared" si="20"/>
        <v>20</v>
      </c>
      <c r="AA64" s="36">
        <f t="shared" si="7"/>
        <v>20</v>
      </c>
      <c r="AB64" s="10">
        <v>1.0460689999999999</v>
      </c>
      <c r="AC64" s="10">
        <v>9.3071459999999995</v>
      </c>
      <c r="AD64" s="10">
        <v>1.605172</v>
      </c>
      <c r="AE64" s="10">
        <v>0.26867079999999999</v>
      </c>
      <c r="AF64" s="39">
        <f t="shared" si="8"/>
        <v>9.8000000000000007</v>
      </c>
      <c r="AG64" s="1">
        <f t="shared" si="9"/>
        <v>5.2</v>
      </c>
      <c r="AH64" s="35">
        <f t="shared" si="28"/>
        <v>1</v>
      </c>
      <c r="AI64" s="35">
        <f t="shared" si="28"/>
        <v>9.4</v>
      </c>
      <c r="AJ64" s="35">
        <f t="shared" si="28"/>
        <v>1.6</v>
      </c>
      <c r="AK64" s="35">
        <f t="shared" si="28"/>
        <v>0.2</v>
      </c>
      <c r="AL64" s="37">
        <f t="shared" si="29"/>
        <v>1.2000000000000002</v>
      </c>
      <c r="AM64" s="10">
        <v>19.851030000000002</v>
      </c>
      <c r="AN64" s="10">
        <v>75.271460000000005</v>
      </c>
      <c r="AO64" s="37" t="e">
        <f>ROUNDUP(#REF!/10,2)</f>
        <v>#REF!</v>
      </c>
      <c r="AP64" s="37" t="e">
        <f t="shared" si="12"/>
        <v>#REF!</v>
      </c>
      <c r="AQ64" s="37" t="s">
        <v>35</v>
      </c>
      <c r="AR64" s="37"/>
      <c r="AS64" s="37"/>
      <c r="AT64" s="37"/>
      <c r="AU64" s="10">
        <v>96.7</v>
      </c>
      <c r="AV64" s="10">
        <v>-42</v>
      </c>
      <c r="AW64" s="10">
        <v>42.5</v>
      </c>
      <c r="AX64" s="10">
        <v>44.1</v>
      </c>
      <c r="AY64" s="40">
        <f t="shared" si="30"/>
        <v>208563.07556818295</v>
      </c>
      <c r="AZ64" s="23">
        <f t="shared" si="31"/>
        <v>0</v>
      </c>
      <c r="BA64" s="10" t="e">
        <f>#REF!*AI64*AH64*AJ64*AS64</f>
        <v>#REF!</v>
      </c>
      <c r="BB64" s="10" t="e">
        <f t="shared" si="15"/>
        <v>#REF!</v>
      </c>
      <c r="BC64" s="10" t="e">
        <f>(1-#REF!)*AH64*AI64*AJ64</f>
        <v>#REF!</v>
      </c>
      <c r="BD64" s="41" t="e">
        <f>MROUND(#REF!,0.1)/5</f>
        <v>#REF!</v>
      </c>
      <c r="BE64" s="38">
        <v>0</v>
      </c>
      <c r="BF64" s="42" t="e">
        <f t="shared" si="16"/>
        <v>#REF!</v>
      </c>
      <c r="BG64" s="43">
        <f t="shared" si="32"/>
        <v>1.6</v>
      </c>
      <c r="BH64" s="43">
        <f t="shared" si="33"/>
        <v>1.2000000000000002</v>
      </c>
      <c r="BI64" s="43" t="e">
        <f>CEILING((1-#REF!)*AJ64,0.2)</f>
        <v>#REF!</v>
      </c>
      <c r="BJ64" s="44" t="e">
        <f t="shared" si="19"/>
        <v>#REF!</v>
      </c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38">
        <v>261</v>
      </c>
      <c r="BV64" s="19">
        <v>84.975387999999995</v>
      </c>
      <c r="BW64" s="19">
        <v>92.627540999999994</v>
      </c>
      <c r="BX64" s="19">
        <v>142.20780999999999</v>
      </c>
      <c r="BY64" s="19">
        <v>97.163833999999994</v>
      </c>
      <c r="BZ64" s="19">
        <v>109.52500999999999</v>
      </c>
      <c r="CA64" s="19">
        <v>108.57693999999999</v>
      </c>
      <c r="CB64" s="19">
        <v>42.218322999999998</v>
      </c>
      <c r="CC64" s="19">
        <v>56.429797999999998</v>
      </c>
      <c r="CD64" s="19">
        <v>74.195701999999997</v>
      </c>
      <c r="CE64" s="19">
        <v>450.07058999999998</v>
      </c>
      <c r="CF64" s="19">
        <v>390.73199</v>
      </c>
      <c r="CG64" s="19">
        <v>301.57846000000001</v>
      </c>
      <c r="CH64" s="19">
        <v>426.52719000000002</v>
      </c>
      <c r="CI64" s="19">
        <v>384.73773</v>
      </c>
      <c r="CJ64" s="19">
        <v>291.78064000000001</v>
      </c>
      <c r="CK64" s="19">
        <v>230.62683000000001</v>
      </c>
      <c r="CL64" s="19">
        <v>208.95769000000001</v>
      </c>
      <c r="CM64" s="19">
        <v>159.83457999999999</v>
      </c>
      <c r="CN64" s="19">
        <v>260.75909000000001</v>
      </c>
      <c r="CO64" s="19">
        <v>247.59724</v>
      </c>
      <c r="CP64" s="19">
        <v>236.49898999999999</v>
      </c>
      <c r="CQ64" s="19">
        <v>207.84467000000001</v>
      </c>
      <c r="CR64" s="19">
        <v>138.64813000000001</v>
      </c>
      <c r="CS64" s="19">
        <v>102.80195999999999</v>
      </c>
      <c r="CT64" s="19">
        <v>102.08533</v>
      </c>
      <c r="CU64" s="19">
        <v>97.548500000000004</v>
      </c>
      <c r="CV64" s="19">
        <v>95.514792999999997</v>
      </c>
    </row>
    <row r="65" spans="1:100" s="14" customFormat="1" x14ac:dyDescent="0.35">
      <c r="A65" s="10">
        <v>443</v>
      </c>
      <c r="B65" s="35">
        <v>41.1</v>
      </c>
      <c r="C65" s="36">
        <v>0.58229569999999997</v>
      </c>
      <c r="D65" s="35">
        <v>2.4000000000000004</v>
      </c>
      <c r="E65" s="35">
        <v>6.8000000000000007</v>
      </c>
      <c r="F65" s="35">
        <v>2</v>
      </c>
      <c r="G65" s="35">
        <v>1.8</v>
      </c>
      <c r="H65" s="37">
        <v>0.8</v>
      </c>
      <c r="I65" s="35">
        <v>335.90000000000003</v>
      </c>
      <c r="J65" s="35">
        <v>348.70000000000005</v>
      </c>
      <c r="K65" s="61">
        <v>19</v>
      </c>
      <c r="L65" s="61">
        <v>13</v>
      </c>
      <c r="M65" s="61">
        <v>14</v>
      </c>
      <c r="N65" s="61">
        <v>2.2000000000000002</v>
      </c>
      <c r="O65" s="62">
        <v>5</v>
      </c>
      <c r="P65" s="10">
        <v>2.1168449018443987</v>
      </c>
      <c r="Q65" s="10">
        <f t="shared" si="21"/>
        <v>-21.2</v>
      </c>
      <c r="R65" s="10">
        <f t="shared" si="22"/>
        <v>9.6</v>
      </c>
      <c r="S65" s="10">
        <v>5</v>
      </c>
      <c r="T65" s="10">
        <f t="shared" si="23"/>
        <v>2.2000000000000002</v>
      </c>
      <c r="U65" s="10">
        <f t="shared" si="24"/>
        <v>13</v>
      </c>
      <c r="V65" s="10">
        <f t="shared" si="25"/>
        <v>14</v>
      </c>
      <c r="W65" s="10">
        <f t="shared" si="26"/>
        <v>1.6</v>
      </c>
      <c r="X65" s="10">
        <f t="shared" si="27"/>
        <v>-20.100000000000001</v>
      </c>
      <c r="Y65" s="10">
        <f t="shared" si="20"/>
        <v>22.6</v>
      </c>
      <c r="Z65" s="10">
        <f t="shared" si="20"/>
        <v>19</v>
      </c>
      <c r="AA65" s="36">
        <f t="shared" si="7"/>
        <v>63</v>
      </c>
      <c r="AB65" s="10">
        <v>2.3998979999999999</v>
      </c>
      <c r="AC65" s="10">
        <v>6.7430009999999996</v>
      </c>
      <c r="AD65" s="10">
        <v>1.9444030000000001</v>
      </c>
      <c r="AE65" s="10">
        <v>1.8476760000000001</v>
      </c>
      <c r="AF65" s="39">
        <f t="shared" si="8"/>
        <v>11.1</v>
      </c>
      <c r="AG65" s="1">
        <f t="shared" si="9"/>
        <v>6.8</v>
      </c>
      <c r="AH65" s="35">
        <f t="shared" si="28"/>
        <v>2.4000000000000004</v>
      </c>
      <c r="AI65" s="35">
        <f t="shared" si="28"/>
        <v>6.8000000000000007</v>
      </c>
      <c r="AJ65" s="35">
        <f t="shared" si="28"/>
        <v>2</v>
      </c>
      <c r="AK65" s="35">
        <f t="shared" si="28"/>
        <v>1.8</v>
      </c>
      <c r="AL65" s="37">
        <f t="shared" si="29"/>
        <v>0.8</v>
      </c>
      <c r="AM65" s="10">
        <v>62.889470000000003</v>
      </c>
      <c r="AN65" s="10">
        <v>75.619600000000005</v>
      </c>
      <c r="AO65" s="37" t="e">
        <f>ROUNDUP(#REF!/10,2)</f>
        <v>#REF!</v>
      </c>
      <c r="AP65" s="37" t="e">
        <f t="shared" si="12"/>
        <v>#REF!</v>
      </c>
      <c r="AQ65" s="37" t="s">
        <v>35</v>
      </c>
      <c r="AR65" s="37"/>
      <c r="AS65" s="37"/>
      <c r="AT65" s="37"/>
      <c r="AU65" s="10">
        <v>96.7</v>
      </c>
      <c r="AV65" s="10">
        <v>-42</v>
      </c>
      <c r="AW65" s="10">
        <v>42.5</v>
      </c>
      <c r="AX65" s="10">
        <v>44.1</v>
      </c>
      <c r="AY65" s="40">
        <f t="shared" si="30"/>
        <v>207258.74406550181</v>
      </c>
      <c r="AZ65" s="23">
        <f t="shared" si="31"/>
        <v>0</v>
      </c>
      <c r="BA65" s="10" t="e">
        <f>#REF!*AI65*AH65*AJ65*AS65</f>
        <v>#REF!</v>
      </c>
      <c r="BB65" s="10" t="e">
        <f t="shared" si="15"/>
        <v>#REF!</v>
      </c>
      <c r="BC65" s="10" t="e">
        <f>(1-#REF!)*AH65*AI65*AJ65</f>
        <v>#REF!</v>
      </c>
      <c r="BD65" s="41" t="e">
        <f>MROUND(#REF!,0.1)/5</f>
        <v>#REF!</v>
      </c>
      <c r="BE65" s="38">
        <v>0</v>
      </c>
      <c r="BF65" s="42" t="e">
        <f t="shared" si="16"/>
        <v>#REF!</v>
      </c>
      <c r="BG65" s="43">
        <f t="shared" si="32"/>
        <v>2</v>
      </c>
      <c r="BH65" s="43">
        <f t="shared" si="33"/>
        <v>0.8</v>
      </c>
      <c r="BI65" s="43" t="e">
        <f>CEILING((1-#REF!)*AJ65,0.2)</f>
        <v>#REF!</v>
      </c>
      <c r="BJ65" s="44" t="e">
        <f t="shared" si="19"/>
        <v>#REF!</v>
      </c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38">
        <v>443</v>
      </c>
      <c r="BV65" s="19">
        <v>86.427605</v>
      </c>
      <c r="BW65" s="19">
        <v>88.561454999999995</v>
      </c>
      <c r="BX65" s="19">
        <v>150.04684</v>
      </c>
      <c r="BY65" s="19">
        <v>115.56312</v>
      </c>
      <c r="BZ65" s="19">
        <v>136.78146000000001</v>
      </c>
      <c r="CA65" s="19">
        <v>104.70777</v>
      </c>
      <c r="CB65" s="19">
        <v>62.648021999999997</v>
      </c>
      <c r="CC65" s="19">
        <v>60.981532999999999</v>
      </c>
      <c r="CD65" s="19">
        <v>89.927902000000003</v>
      </c>
      <c r="CE65" s="19">
        <v>424.37227999999999</v>
      </c>
      <c r="CF65" s="19">
        <v>397.90947999999997</v>
      </c>
      <c r="CG65" s="19">
        <v>254.17592999999999</v>
      </c>
      <c r="CH65" s="19">
        <v>436.74310000000003</v>
      </c>
      <c r="CI65" s="19">
        <v>411.49286000000001</v>
      </c>
      <c r="CJ65" s="19">
        <v>222.32454000000001</v>
      </c>
      <c r="CK65" s="19">
        <v>193.46599000000001</v>
      </c>
      <c r="CL65" s="19">
        <v>182.74575999999999</v>
      </c>
      <c r="CM65" s="19">
        <v>134.90143</v>
      </c>
      <c r="CN65" s="19">
        <v>307.80142000000001</v>
      </c>
      <c r="CO65" s="19">
        <v>292.05594000000002</v>
      </c>
      <c r="CP65" s="19">
        <v>237.99884</v>
      </c>
      <c r="CQ65" s="19">
        <v>227.90099000000001</v>
      </c>
      <c r="CR65" s="19">
        <v>154.03505999999999</v>
      </c>
      <c r="CS65" s="19">
        <v>113.67908</v>
      </c>
      <c r="CT65" s="19">
        <v>125.06252000000001</v>
      </c>
      <c r="CU65" s="19">
        <v>119.70108</v>
      </c>
      <c r="CV65" s="19">
        <v>115.65734999999999</v>
      </c>
    </row>
    <row r="66" spans="1:100" s="14" customFormat="1" x14ac:dyDescent="0.35">
      <c r="A66" s="10">
        <v>476</v>
      </c>
      <c r="B66" s="35">
        <v>23.8</v>
      </c>
      <c r="C66" s="36">
        <v>0.43964019999999998</v>
      </c>
      <c r="D66" s="35">
        <v>1</v>
      </c>
      <c r="E66" s="35">
        <v>3.8000000000000003</v>
      </c>
      <c r="F66" s="35">
        <v>3</v>
      </c>
      <c r="G66" s="35">
        <v>0.2</v>
      </c>
      <c r="H66" s="37">
        <v>1.8</v>
      </c>
      <c r="I66" s="35">
        <v>303.70000000000005</v>
      </c>
      <c r="J66" s="35">
        <v>350.70000000000005</v>
      </c>
      <c r="K66" s="61">
        <v>11</v>
      </c>
      <c r="L66" s="61">
        <v>9</v>
      </c>
      <c r="M66" s="61">
        <v>5</v>
      </c>
      <c r="N66" s="61">
        <v>1.4000000000000001</v>
      </c>
      <c r="O66" s="62">
        <v>30</v>
      </c>
      <c r="P66" s="10">
        <v>1.4114349416492549</v>
      </c>
      <c r="Q66" s="10">
        <f t="shared" ref="Q66:Q97" si="34">-K66-N66</f>
        <v>-12.4</v>
      </c>
      <c r="R66" s="10">
        <f t="shared" ref="R66:R97" si="35">14.5-L66/2+W66</f>
        <v>16.399999999999999</v>
      </c>
      <c r="S66" s="10">
        <v>5</v>
      </c>
      <c r="T66" s="10">
        <f t="shared" ref="T66:T97" si="36">N66</f>
        <v>1.4000000000000001</v>
      </c>
      <c r="U66" s="10">
        <f t="shared" ref="U66:U97" si="37">L66</f>
        <v>9</v>
      </c>
      <c r="V66" s="10">
        <f t="shared" ref="V66:V97" si="38">M66</f>
        <v>5</v>
      </c>
      <c r="W66" s="10">
        <f t="shared" ref="W66:W97" si="39">MROUND(K66*TAN(RADIANS(O66)),0.2)</f>
        <v>6.4</v>
      </c>
      <c r="X66" s="10">
        <f t="shared" ref="X66:X97" si="40">(Q66-K66)/2</f>
        <v>-11.7</v>
      </c>
      <c r="Y66" s="10">
        <f t="shared" si="20"/>
        <v>25.4</v>
      </c>
      <c r="Z66" s="10">
        <f t="shared" si="20"/>
        <v>10</v>
      </c>
      <c r="AA66" s="36">
        <f t="shared" ref="AA66:AA129" si="41">MROUND(AM66,1)</f>
        <v>31</v>
      </c>
      <c r="AB66" s="10">
        <v>0.99698359999999997</v>
      </c>
      <c r="AC66" s="10">
        <v>3.757225</v>
      </c>
      <c r="AD66" s="10">
        <v>2.9575429999999998</v>
      </c>
      <c r="AE66" s="10">
        <v>0.1918281</v>
      </c>
      <c r="AF66" s="39">
        <f t="shared" ref="AF66:AF129" si="42">14.5-AI66/2</f>
        <v>12.6</v>
      </c>
      <c r="AG66" s="1">
        <f t="shared" ref="AG66:AG129" si="43">MROUND(AE66,0.2)+5</f>
        <v>5.2</v>
      </c>
      <c r="AH66" s="35">
        <f t="shared" ref="AH66:AK101" si="44">MROUND(AB66,0.2)</f>
        <v>1</v>
      </c>
      <c r="AI66" s="35">
        <f t="shared" si="44"/>
        <v>3.8000000000000003</v>
      </c>
      <c r="AJ66" s="35">
        <f t="shared" si="44"/>
        <v>3</v>
      </c>
      <c r="AK66" s="35">
        <f t="shared" si="44"/>
        <v>0.2</v>
      </c>
      <c r="AL66" s="37">
        <f t="shared" ref="AL66:AL97" si="45">IF(BE66&gt;0,CEILING((1-C66)*AJ66,0.2),IF(MROUND((1-C66)*AJ66,0.2)&lt;0.2,MROUND((1-C66)*AJ66,0.2)+0.2, MROUND((1-C66)*AJ66,0.2)))</f>
        <v>1.8</v>
      </c>
      <c r="AM66" s="10">
        <v>30.685739999999999</v>
      </c>
      <c r="AN66" s="10">
        <v>77.670950000000005</v>
      </c>
      <c r="AO66" s="37" t="e">
        <f>ROUNDUP(#REF!/10,2)</f>
        <v>#REF!</v>
      </c>
      <c r="AP66" s="37" t="e">
        <f t="shared" ref="AP66:AP101" si="46">AO66/5+0.1</f>
        <v>#REF!</v>
      </c>
      <c r="AQ66" s="37" t="s">
        <v>34</v>
      </c>
      <c r="AR66" s="37">
        <v>3540.1</v>
      </c>
      <c r="AS66" s="37">
        <v>414.42</v>
      </c>
      <c r="AT66" s="37">
        <v>11.2</v>
      </c>
      <c r="AU66" s="10">
        <v>96.7</v>
      </c>
      <c r="AV66" s="10">
        <v>-42</v>
      </c>
      <c r="AW66" s="10">
        <v>42.5</v>
      </c>
      <c r="AX66" s="10">
        <v>44.1</v>
      </c>
      <c r="AY66" s="40">
        <f t="shared" ref="AY66:AY97" si="47">((1.092*8.3144*(AV66+273)*(LN(AW66)-1.013)/(0.93-(AV66+273)/(AU66+273)))*((AU66-AN66)/(AU66-AV66))^0.383)*1000/AX66</f>
        <v>199289.31557755749</v>
      </c>
      <c r="AZ66" s="23">
        <f t="shared" ref="AZ66:AZ97" si="48">1-EXP(-2.63*(AR66/AY66)*(AU66-AV66)*(1-((AU66-AN66)/(AU66-AV66))^0.38))</f>
        <v>0.96773165148989515</v>
      </c>
      <c r="BA66" s="10" t="e">
        <f>#REF!*AI66*AH66*AJ66*AS66</f>
        <v>#REF!</v>
      </c>
      <c r="BB66" s="10" t="e">
        <f t="shared" ref="BB66:BB129" si="49">0.07*BA66*AZ66/AT66</f>
        <v>#REF!</v>
      </c>
      <c r="BC66" s="10" t="e">
        <f>(1-#REF!)*AH66*AI66*AJ66</f>
        <v>#REF!</v>
      </c>
      <c r="BD66" s="41" t="e">
        <f>MROUND(#REF!,0.1)/5</f>
        <v>#REF!</v>
      </c>
      <c r="BE66" s="38">
        <v>9.1</v>
      </c>
      <c r="BF66" s="42" t="e">
        <f t="shared" ref="BF66:BF101" si="50">(BO66/BI66)*BD66*1+1</f>
        <v>#REF!</v>
      </c>
      <c r="BG66" s="43">
        <f t="shared" ref="BG66:BG101" si="51">CEILING(AJ66,0.2)</f>
        <v>3</v>
      </c>
      <c r="BH66" s="43">
        <f t="shared" ref="BH66:BH101" si="52">AL66</f>
        <v>1.8</v>
      </c>
      <c r="BI66" s="43" t="e">
        <f>CEILING((1-#REF!)*AJ66,0.2)</f>
        <v>#REF!</v>
      </c>
      <c r="BJ66" s="44" t="e">
        <f t="shared" ref="BJ66:BJ101" si="53">BC66+BB66</f>
        <v>#REF!</v>
      </c>
      <c r="BK66" s="45">
        <v>0.42681672811740429</v>
      </c>
      <c r="BL66" s="10">
        <f>(BK66+AH66)*(BK66+AI66)*((1/3)*BK66+AJ66)</f>
        <v>18.950707089311084</v>
      </c>
      <c r="BM66" s="46">
        <f>MROUND((BK66+AH66),0.2)</f>
        <v>1.4000000000000001</v>
      </c>
      <c r="BN66" s="46">
        <f>MROUND((BK66+AI66),0.2)</f>
        <v>4.2</v>
      </c>
      <c r="BO66" s="46" t="e">
        <f>IF(MROUND(((1/3)*BK66+BG66),0.2)*BN66*BM66/BJ66&gt;1.05,MROUND(((1/3)*BK66+BG66),0.2)-0.2,MROUND(((1/3)*BK66+BG66),0.2))</f>
        <v>#REF!</v>
      </c>
      <c r="BP66" s="45" t="e">
        <f>BM66*BN66*BO66</f>
        <v>#REF!</v>
      </c>
      <c r="BQ66" s="10" t="e">
        <f>IF(BI66&lt;BO66,TRUE, FALSE)</f>
        <v>#REF!</v>
      </c>
      <c r="BR66" s="45" t="e">
        <f>IF(BC66&lt;BI66*BM66*BN66,TRUE, FALSE)</f>
        <v>#REF!</v>
      </c>
      <c r="BS66" s="10">
        <f>AA66</f>
        <v>31</v>
      </c>
      <c r="BT66" s="44" t="e">
        <f>BB66/BC66</f>
        <v>#REF!</v>
      </c>
      <c r="BU66" s="38">
        <v>476</v>
      </c>
      <c r="BV66" s="19">
        <v>63.570591</v>
      </c>
      <c r="BW66" s="19">
        <v>65.359161</v>
      </c>
      <c r="BX66" s="19">
        <v>106.15864000000001</v>
      </c>
      <c r="BY66" s="19">
        <v>97.232735000000005</v>
      </c>
      <c r="BZ66" s="19">
        <v>88.824883</v>
      </c>
      <c r="CA66" s="19">
        <v>67.628578000000005</v>
      </c>
      <c r="CB66" s="19">
        <v>76.627921999999998</v>
      </c>
      <c r="CC66" s="19">
        <v>72.554007999999996</v>
      </c>
      <c r="CD66" s="19">
        <v>73.930137999999999</v>
      </c>
      <c r="CE66" s="19">
        <v>333.30520999999999</v>
      </c>
      <c r="CF66" s="19">
        <v>314.54070999999999</v>
      </c>
      <c r="CG66" s="19">
        <v>227.55954</v>
      </c>
      <c r="CH66" s="19">
        <v>351.13610999999997</v>
      </c>
      <c r="CI66" s="19">
        <v>337.26076999999998</v>
      </c>
      <c r="CJ66" s="19">
        <v>218.03899999999999</v>
      </c>
      <c r="CK66" s="19">
        <v>175.22273000000001</v>
      </c>
      <c r="CL66" s="19">
        <v>171.03657999999999</v>
      </c>
      <c r="CM66" s="19">
        <v>132.34377000000001</v>
      </c>
      <c r="CN66" s="19">
        <v>208.56316000000001</v>
      </c>
      <c r="CO66" s="19">
        <v>200.88167999999999</v>
      </c>
      <c r="CP66" s="19">
        <v>165.34334000000001</v>
      </c>
      <c r="CQ66" s="19">
        <v>139.97269</v>
      </c>
      <c r="CR66" s="19">
        <v>114.18891000000001</v>
      </c>
      <c r="CS66" s="19">
        <v>95.046813999999998</v>
      </c>
      <c r="CT66" s="19">
        <v>86.370918000000003</v>
      </c>
      <c r="CU66" s="19">
        <v>83.777457999999996</v>
      </c>
      <c r="CV66" s="19">
        <v>92.484031999999999</v>
      </c>
    </row>
    <row r="67" spans="1:100" s="13" customFormat="1" x14ac:dyDescent="0.35">
      <c r="A67" s="10">
        <v>32</v>
      </c>
      <c r="B67" s="35">
        <v>27.700000000000003</v>
      </c>
      <c r="C67" s="36">
        <v>0.12768179999999998</v>
      </c>
      <c r="D67" s="35">
        <v>0.4</v>
      </c>
      <c r="E67" s="35">
        <v>8.4</v>
      </c>
      <c r="F67" s="35">
        <v>1.8</v>
      </c>
      <c r="G67" s="35">
        <v>1.2000000000000002</v>
      </c>
      <c r="H67" s="37">
        <v>1.6</v>
      </c>
      <c r="I67" s="35">
        <v>428.6</v>
      </c>
      <c r="J67" s="35">
        <v>365.40000000000003</v>
      </c>
      <c r="K67" s="61">
        <v>6</v>
      </c>
      <c r="L67" s="61">
        <v>8</v>
      </c>
      <c r="M67" s="61">
        <v>3</v>
      </c>
      <c r="N67" s="61">
        <v>2.4000000000000004</v>
      </c>
      <c r="O67" s="62">
        <v>11</v>
      </c>
      <c r="P67" s="10">
        <v>2.4409569569985852</v>
      </c>
      <c r="Q67" s="10">
        <f t="shared" si="34"/>
        <v>-8.4</v>
      </c>
      <c r="R67" s="10">
        <f t="shared" si="35"/>
        <v>11.7</v>
      </c>
      <c r="S67" s="10">
        <v>5</v>
      </c>
      <c r="T67" s="10">
        <f t="shared" si="36"/>
        <v>2.4000000000000004</v>
      </c>
      <c r="U67" s="10">
        <f t="shared" si="37"/>
        <v>8</v>
      </c>
      <c r="V67" s="10">
        <f t="shared" si="38"/>
        <v>3</v>
      </c>
      <c r="W67" s="10">
        <f t="shared" si="39"/>
        <v>1.2000000000000002</v>
      </c>
      <c r="X67" s="10">
        <f t="shared" si="40"/>
        <v>-7.2</v>
      </c>
      <c r="Y67" s="10">
        <f t="shared" ref="Y67:Z101" si="54">R67+U67</f>
        <v>19.7</v>
      </c>
      <c r="Z67" s="10">
        <f t="shared" si="54"/>
        <v>8</v>
      </c>
      <c r="AA67" s="36">
        <f t="shared" si="41"/>
        <v>156</v>
      </c>
      <c r="AB67" s="10">
        <v>0.41899150000000002</v>
      </c>
      <c r="AC67" s="10">
        <v>8.3281510000000001</v>
      </c>
      <c r="AD67" s="10">
        <v>1.7509950000000001</v>
      </c>
      <c r="AE67" s="10">
        <v>1.197433</v>
      </c>
      <c r="AF67" s="39">
        <f t="shared" si="42"/>
        <v>10.3</v>
      </c>
      <c r="AG67" s="1">
        <f t="shared" si="43"/>
        <v>6.2</v>
      </c>
      <c r="AH67" s="35">
        <f t="shared" si="44"/>
        <v>0.4</v>
      </c>
      <c r="AI67" s="35">
        <f t="shared" si="44"/>
        <v>8.4</v>
      </c>
      <c r="AJ67" s="35">
        <f t="shared" si="44"/>
        <v>1.8</v>
      </c>
      <c r="AK67" s="35">
        <f t="shared" si="44"/>
        <v>1.2000000000000002</v>
      </c>
      <c r="AL67" s="37">
        <f t="shared" si="45"/>
        <v>1.6</v>
      </c>
      <c r="AM67" s="10">
        <v>155.57660000000001</v>
      </c>
      <c r="AN67" s="10">
        <v>92.388289999999998</v>
      </c>
      <c r="AO67" s="37" t="e">
        <f>ROUNDUP(#REF!/10,2)</f>
        <v>#REF!</v>
      </c>
      <c r="AP67" s="37" t="e">
        <f t="shared" si="46"/>
        <v>#REF!</v>
      </c>
      <c r="AQ67" s="37" t="s">
        <v>34</v>
      </c>
      <c r="AR67" s="37">
        <v>3946.4</v>
      </c>
      <c r="AS67" s="37">
        <v>393.82</v>
      </c>
      <c r="AT67" s="37">
        <v>8.32</v>
      </c>
      <c r="AU67" s="10">
        <v>96.7</v>
      </c>
      <c r="AV67" s="10">
        <v>-42</v>
      </c>
      <c r="AW67" s="10">
        <v>42.5</v>
      </c>
      <c r="AX67" s="10">
        <v>44.1</v>
      </c>
      <c r="AY67" s="40">
        <f t="shared" si="47"/>
        <v>112859.47835075427</v>
      </c>
      <c r="AZ67" s="23">
        <f t="shared" si="48"/>
        <v>0.99991255522581302</v>
      </c>
      <c r="BA67" s="10" t="e">
        <f>#REF!*AI67*AH67*AJ67*AS67</f>
        <v>#REF!</v>
      </c>
      <c r="BB67" s="10" t="e">
        <f t="shared" si="49"/>
        <v>#REF!</v>
      </c>
      <c r="BC67" s="10" t="e">
        <f>(1-#REF!)*AH67*AI67*AJ67</f>
        <v>#REF!</v>
      </c>
      <c r="BD67" s="41" t="e">
        <f>MROUND(#REF!,0.1)/5</f>
        <v>#REF!</v>
      </c>
      <c r="BE67" s="38">
        <v>6.3</v>
      </c>
      <c r="BF67" s="42" t="e">
        <f t="shared" si="50"/>
        <v>#REF!</v>
      </c>
      <c r="BG67" s="43">
        <f t="shared" si="51"/>
        <v>1.8</v>
      </c>
      <c r="BH67" s="43">
        <f t="shared" si="52"/>
        <v>1.6</v>
      </c>
      <c r="BI67" s="43" t="e">
        <f>CEILING((1-#REF!)*AJ67,0.2)</f>
        <v>#REF!</v>
      </c>
      <c r="BJ67" s="44" t="e">
        <f t="shared" si="53"/>
        <v>#REF!</v>
      </c>
      <c r="BK67" s="45">
        <v>0.10237901410356698</v>
      </c>
      <c r="BL67" s="10">
        <f>(BK67+AH67)*(BK67+AI67)*((1/3)*BK67+AJ67)</f>
        <v>7.8343180290995917</v>
      </c>
      <c r="BM67" s="46">
        <f>MROUND((BK67+AH67),0.2)</f>
        <v>0.60000000000000009</v>
      </c>
      <c r="BN67" s="46">
        <f>MROUND((BK67+AI67),0.2)</f>
        <v>8.6</v>
      </c>
      <c r="BO67" s="46">
        <v>1.8</v>
      </c>
      <c r="BP67" s="45">
        <f>BM67*BN67*BO67</f>
        <v>9.2880000000000003</v>
      </c>
      <c r="BQ67" s="10" t="e">
        <f>IF(BI67&lt;BO67,TRUE, FALSE)</f>
        <v>#REF!</v>
      </c>
      <c r="BR67" s="45" t="e">
        <f>IF(BC67&lt;BI67*BM67*BN67,TRUE, FALSE)</f>
        <v>#REF!</v>
      </c>
      <c r="BS67" s="10">
        <f>AA67</f>
        <v>156</v>
      </c>
      <c r="BT67" s="44" t="e">
        <f>BB67/BC67</f>
        <v>#REF!</v>
      </c>
      <c r="BU67" s="38">
        <v>32</v>
      </c>
      <c r="BV67" s="19">
        <v>52.034106999999999</v>
      </c>
      <c r="BW67" s="19">
        <v>69.362388999999993</v>
      </c>
      <c r="BX67" s="19">
        <v>141.05108999999999</v>
      </c>
      <c r="BY67" s="19">
        <v>187.23705000000001</v>
      </c>
      <c r="BZ67" s="19">
        <v>161.53781000000001</v>
      </c>
      <c r="CA67" s="19">
        <v>66.671325999999993</v>
      </c>
      <c r="CB67" s="19">
        <v>57.966735999999997</v>
      </c>
      <c r="CC67" s="19">
        <v>61.009974999999997</v>
      </c>
      <c r="CD67" s="19">
        <v>77.694489000000004</v>
      </c>
      <c r="CE67" s="19">
        <v>794.68444999999997</v>
      </c>
      <c r="CF67" s="19">
        <v>670.20690999999999</v>
      </c>
      <c r="CG67" s="19">
        <v>439.61385999999999</v>
      </c>
      <c r="CH67" s="19">
        <v>966.34191999999996</v>
      </c>
      <c r="CI67" s="19">
        <v>818.85089000000005</v>
      </c>
      <c r="CJ67" s="19">
        <v>468.39168999999998</v>
      </c>
      <c r="CK67" s="19">
        <v>354.00945999999999</v>
      </c>
      <c r="CL67" s="19">
        <v>302.72253000000001</v>
      </c>
      <c r="CM67" s="19">
        <v>201.89475999999999</v>
      </c>
      <c r="CN67" s="19">
        <v>420.27602999999999</v>
      </c>
      <c r="CO67" s="19">
        <v>395.35291000000001</v>
      </c>
      <c r="CP67" s="19">
        <v>324.59023999999999</v>
      </c>
      <c r="CQ67" s="19">
        <v>262.14789000000002</v>
      </c>
      <c r="CR67" s="19">
        <v>187.22739000000001</v>
      </c>
      <c r="CS67" s="19">
        <v>123.86847</v>
      </c>
      <c r="CT67" s="19">
        <v>117.40337</v>
      </c>
      <c r="CU67" s="19">
        <v>115.54798</v>
      </c>
      <c r="CV67" s="19">
        <v>117.32932</v>
      </c>
    </row>
    <row r="68" spans="1:100" s="14" customFormat="1" x14ac:dyDescent="0.35">
      <c r="A68" s="10">
        <v>183</v>
      </c>
      <c r="B68" s="35">
        <v>38.700000000000003</v>
      </c>
      <c r="C68" s="36">
        <v>0.67977069999999995</v>
      </c>
      <c r="D68" s="35">
        <v>1.8</v>
      </c>
      <c r="E68" s="35">
        <v>9.4</v>
      </c>
      <c r="F68" s="35">
        <v>2.2000000000000002</v>
      </c>
      <c r="G68" s="35">
        <v>1.6</v>
      </c>
      <c r="H68" s="37">
        <v>0.8</v>
      </c>
      <c r="I68" s="35">
        <v>344.40000000000003</v>
      </c>
      <c r="J68" s="35">
        <v>306.20000000000005</v>
      </c>
      <c r="K68" s="61">
        <v>18</v>
      </c>
      <c r="L68" s="61">
        <v>7</v>
      </c>
      <c r="M68" s="61">
        <v>8</v>
      </c>
      <c r="N68" s="61">
        <v>1.8</v>
      </c>
      <c r="O68" s="62">
        <v>6</v>
      </c>
      <c r="P68" s="10">
        <v>1.7659912488798843</v>
      </c>
      <c r="Q68" s="10">
        <f t="shared" si="34"/>
        <v>-19.8</v>
      </c>
      <c r="R68" s="10">
        <f t="shared" si="35"/>
        <v>12.8</v>
      </c>
      <c r="S68" s="10">
        <v>5</v>
      </c>
      <c r="T68" s="10">
        <f t="shared" si="36"/>
        <v>1.8</v>
      </c>
      <c r="U68" s="10">
        <f t="shared" si="37"/>
        <v>7</v>
      </c>
      <c r="V68" s="10">
        <f t="shared" si="38"/>
        <v>8</v>
      </c>
      <c r="W68" s="10">
        <f t="shared" si="39"/>
        <v>1.8</v>
      </c>
      <c r="X68" s="10">
        <f t="shared" si="40"/>
        <v>-18.899999999999999</v>
      </c>
      <c r="Y68" s="10">
        <f t="shared" si="54"/>
        <v>19.8</v>
      </c>
      <c r="Z68" s="10">
        <f t="shared" si="54"/>
        <v>13</v>
      </c>
      <c r="AA68" s="36">
        <f t="shared" si="41"/>
        <v>71</v>
      </c>
      <c r="AB68" s="10">
        <v>1.759827</v>
      </c>
      <c r="AC68" s="10">
        <v>9.4852480000000003</v>
      </c>
      <c r="AD68" s="10">
        <v>2.1612650000000002</v>
      </c>
      <c r="AE68" s="10">
        <v>1.530456</v>
      </c>
      <c r="AF68" s="39">
        <f t="shared" si="42"/>
        <v>9.8000000000000007</v>
      </c>
      <c r="AG68" s="1">
        <f t="shared" si="43"/>
        <v>6.6</v>
      </c>
      <c r="AH68" s="35">
        <f t="shared" si="44"/>
        <v>1.8</v>
      </c>
      <c r="AI68" s="35">
        <f t="shared" si="44"/>
        <v>9.4</v>
      </c>
      <c r="AJ68" s="35">
        <f t="shared" si="44"/>
        <v>2.2000000000000002</v>
      </c>
      <c r="AK68" s="35">
        <f t="shared" si="44"/>
        <v>1.6</v>
      </c>
      <c r="AL68" s="37">
        <f t="shared" si="45"/>
        <v>0.8</v>
      </c>
      <c r="AM68" s="10">
        <v>71.389309999999995</v>
      </c>
      <c r="AN68" s="10">
        <v>33.143149999999999</v>
      </c>
      <c r="AO68" s="37" t="e">
        <f>ROUNDUP(#REF!/10,2)</f>
        <v>#REF!</v>
      </c>
      <c r="AP68" s="37" t="e">
        <f t="shared" si="46"/>
        <v>#REF!</v>
      </c>
      <c r="AQ68" s="37" t="s">
        <v>35</v>
      </c>
      <c r="AR68" s="37"/>
      <c r="AS68" s="37"/>
      <c r="AT68" s="37"/>
      <c r="AU68" s="10">
        <v>96.7</v>
      </c>
      <c r="AV68" s="10">
        <v>-42</v>
      </c>
      <c r="AW68" s="10">
        <v>42.5</v>
      </c>
      <c r="AX68" s="10">
        <v>44.1</v>
      </c>
      <c r="AY68" s="40">
        <f t="shared" si="47"/>
        <v>316284.89329773292</v>
      </c>
      <c r="AZ68" s="23">
        <f t="shared" si="48"/>
        <v>0</v>
      </c>
      <c r="BA68" s="10" t="e">
        <f>#REF!*AI68*AH68*AJ68*AS68</f>
        <v>#REF!</v>
      </c>
      <c r="BB68" s="10" t="e">
        <f t="shared" si="49"/>
        <v>#REF!</v>
      </c>
      <c r="BC68" s="10" t="e">
        <f>(1-#REF!)*AH68*AI68*AJ68</f>
        <v>#REF!</v>
      </c>
      <c r="BD68" s="41" t="e">
        <f>MROUND(#REF!,0.1)/5</f>
        <v>#REF!</v>
      </c>
      <c r="BE68" s="38">
        <v>0</v>
      </c>
      <c r="BF68" s="42" t="e">
        <f t="shared" si="50"/>
        <v>#REF!</v>
      </c>
      <c r="BG68" s="43">
        <f t="shared" si="51"/>
        <v>2.2000000000000002</v>
      </c>
      <c r="BH68" s="43">
        <f t="shared" si="52"/>
        <v>0.8</v>
      </c>
      <c r="BI68" s="43" t="e">
        <f>CEILING((1-#REF!)*AJ68,0.2)</f>
        <v>#REF!</v>
      </c>
      <c r="BJ68" s="44" t="e">
        <f t="shared" si="53"/>
        <v>#REF!</v>
      </c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38">
        <v>183</v>
      </c>
      <c r="BV68" s="19">
        <v>85.791779000000005</v>
      </c>
      <c r="BW68" s="19">
        <v>86.607224000000002</v>
      </c>
      <c r="BX68" s="19">
        <v>161.40833000000001</v>
      </c>
      <c r="BY68" s="19">
        <v>193.35409999999999</v>
      </c>
      <c r="BZ68" s="19">
        <v>207.24450999999999</v>
      </c>
      <c r="CA68" s="19">
        <v>140.81612999999999</v>
      </c>
      <c r="CB68" s="19">
        <v>84.554764000000006</v>
      </c>
      <c r="CC68" s="19">
        <v>106.80721</v>
      </c>
      <c r="CD68" s="19">
        <v>137.13727</v>
      </c>
      <c r="CE68" s="19">
        <v>469.77444000000003</v>
      </c>
      <c r="CF68" s="19">
        <v>452.92203000000001</v>
      </c>
      <c r="CG68" s="19">
        <v>336.75693000000001</v>
      </c>
      <c r="CH68" s="19">
        <v>578.99084000000005</v>
      </c>
      <c r="CI68" s="19">
        <v>558.85779000000002</v>
      </c>
      <c r="CJ68" s="19">
        <v>343.82846000000001</v>
      </c>
      <c r="CK68" s="19">
        <v>325.07393999999999</v>
      </c>
      <c r="CL68" s="19">
        <v>316.05016999999998</v>
      </c>
      <c r="CM68" s="19">
        <v>242.75845000000001</v>
      </c>
      <c r="CN68" s="19">
        <v>311.28287</v>
      </c>
      <c r="CO68" s="19">
        <v>303.20251000000002</v>
      </c>
      <c r="CP68" s="19">
        <v>263.32861000000003</v>
      </c>
      <c r="CQ68" s="19">
        <v>230.54329000000001</v>
      </c>
      <c r="CR68" s="19">
        <v>185.54268999999999</v>
      </c>
      <c r="CS68" s="19">
        <v>178.88353000000001</v>
      </c>
      <c r="CT68" s="19">
        <v>175.32328999999999</v>
      </c>
      <c r="CU68" s="19">
        <v>171.8981</v>
      </c>
      <c r="CV68" s="19">
        <v>175.69244</v>
      </c>
    </row>
    <row r="69" spans="1:100" s="14" customFormat="1" x14ac:dyDescent="0.35">
      <c r="A69" s="10">
        <v>16</v>
      </c>
      <c r="B69" s="35">
        <v>14.1</v>
      </c>
      <c r="C69" s="36">
        <v>0.164239</v>
      </c>
      <c r="D69" s="35">
        <v>2.4000000000000004</v>
      </c>
      <c r="E69" s="35">
        <v>9</v>
      </c>
      <c r="F69" s="35">
        <v>2.6</v>
      </c>
      <c r="G69" s="35">
        <v>0.2</v>
      </c>
      <c r="H69" s="37">
        <v>2.2000000000000002</v>
      </c>
      <c r="I69" s="35">
        <v>291.40000000000003</v>
      </c>
      <c r="J69" s="35">
        <v>306.90000000000003</v>
      </c>
      <c r="K69" s="61">
        <v>12</v>
      </c>
      <c r="L69" s="61">
        <v>7</v>
      </c>
      <c r="M69" s="61">
        <v>8</v>
      </c>
      <c r="N69" s="61">
        <v>0.8</v>
      </c>
      <c r="O69" s="62">
        <v>4</v>
      </c>
      <c r="P69" s="10">
        <v>0.87786651168085328</v>
      </c>
      <c r="Q69" s="10">
        <f t="shared" si="34"/>
        <v>-12.8</v>
      </c>
      <c r="R69" s="10">
        <f t="shared" si="35"/>
        <v>11.8</v>
      </c>
      <c r="S69" s="10">
        <v>5</v>
      </c>
      <c r="T69" s="10">
        <f t="shared" si="36"/>
        <v>0.8</v>
      </c>
      <c r="U69" s="10">
        <f t="shared" si="37"/>
        <v>7</v>
      </c>
      <c r="V69" s="10">
        <f t="shared" si="38"/>
        <v>8</v>
      </c>
      <c r="W69" s="10">
        <f t="shared" si="39"/>
        <v>0.8</v>
      </c>
      <c r="X69" s="10">
        <f t="shared" si="40"/>
        <v>-12.4</v>
      </c>
      <c r="Y69" s="10">
        <f t="shared" si="54"/>
        <v>18.8</v>
      </c>
      <c r="Z69" s="10">
        <f t="shared" si="54"/>
        <v>13</v>
      </c>
      <c r="AA69" s="36">
        <f t="shared" si="41"/>
        <v>18</v>
      </c>
      <c r="AB69" s="10">
        <v>2.313256</v>
      </c>
      <c r="AC69" s="10">
        <v>9.0863790000000009</v>
      </c>
      <c r="AD69" s="10">
        <v>2.6738279999999999</v>
      </c>
      <c r="AE69" s="10">
        <v>0.28839310000000001</v>
      </c>
      <c r="AF69" s="39">
        <f t="shared" si="42"/>
        <v>10</v>
      </c>
      <c r="AG69" s="1">
        <f t="shared" si="43"/>
        <v>5.2</v>
      </c>
      <c r="AH69" s="35">
        <f t="shared" si="44"/>
        <v>2.4000000000000004</v>
      </c>
      <c r="AI69" s="35">
        <f t="shared" si="44"/>
        <v>9</v>
      </c>
      <c r="AJ69" s="35">
        <f t="shared" si="44"/>
        <v>2.6</v>
      </c>
      <c r="AK69" s="35">
        <f t="shared" si="44"/>
        <v>0.2</v>
      </c>
      <c r="AL69" s="37">
        <f t="shared" si="45"/>
        <v>2.2000000000000002</v>
      </c>
      <c r="AM69" s="10">
        <v>18.319579999999998</v>
      </c>
      <c r="AN69" s="10">
        <v>33.889209999999999</v>
      </c>
      <c r="AO69" s="37" t="e">
        <f>ROUNDUP(#REF!/10,2)</f>
        <v>#REF!</v>
      </c>
      <c r="AP69" s="37" t="e">
        <f t="shared" si="46"/>
        <v>#REF!</v>
      </c>
      <c r="AQ69" s="37" t="s">
        <v>35</v>
      </c>
      <c r="AR69" s="37"/>
      <c r="AS69" s="37"/>
      <c r="AT69" s="37"/>
      <c r="AU69" s="10">
        <v>96.7</v>
      </c>
      <c r="AV69" s="10">
        <v>-42</v>
      </c>
      <c r="AW69" s="10">
        <v>42.5</v>
      </c>
      <c r="AX69" s="10">
        <v>44.1</v>
      </c>
      <c r="AY69" s="40">
        <f t="shared" si="47"/>
        <v>314857.74703955796</v>
      </c>
      <c r="AZ69" s="23">
        <f t="shared" si="48"/>
        <v>0</v>
      </c>
      <c r="BA69" s="10" t="e">
        <f>#REF!*AI69*AH69*AJ69*AS69</f>
        <v>#REF!</v>
      </c>
      <c r="BB69" s="10" t="e">
        <f t="shared" si="49"/>
        <v>#REF!</v>
      </c>
      <c r="BC69" s="10" t="e">
        <f>(1-#REF!)*AH69*AI69*AJ69</f>
        <v>#REF!</v>
      </c>
      <c r="BD69" s="41" t="e">
        <f>MROUND(#REF!,0.1)/5</f>
        <v>#REF!</v>
      </c>
      <c r="BE69" s="38">
        <v>0</v>
      </c>
      <c r="BF69" s="42" t="e">
        <f t="shared" si="50"/>
        <v>#REF!</v>
      </c>
      <c r="BG69" s="43">
        <f t="shared" si="51"/>
        <v>2.6</v>
      </c>
      <c r="BH69" s="43">
        <f t="shared" si="52"/>
        <v>2.2000000000000002</v>
      </c>
      <c r="BI69" s="43" t="e">
        <f>CEILING((1-#REF!)*AJ69,0.2)</f>
        <v>#REF!</v>
      </c>
      <c r="BJ69" s="44" t="e">
        <f t="shared" si="53"/>
        <v>#REF!</v>
      </c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38">
        <v>16</v>
      </c>
      <c r="BV69" s="19">
        <v>80.120857000000001</v>
      </c>
      <c r="BW69" s="19">
        <v>87.891563000000005</v>
      </c>
      <c r="BX69" s="19">
        <v>201.83635000000001</v>
      </c>
      <c r="BY69" s="19">
        <v>261.12317000000002</v>
      </c>
      <c r="BZ69" s="19">
        <v>296.90244000000001</v>
      </c>
      <c r="CA69" s="19">
        <v>198.69389000000001</v>
      </c>
      <c r="CB69" s="19">
        <v>80.761100999999996</v>
      </c>
      <c r="CC69" s="19">
        <v>119.90163</v>
      </c>
      <c r="CD69" s="19">
        <v>212.24677</v>
      </c>
      <c r="CE69" s="19">
        <v>1012.1999</v>
      </c>
      <c r="CF69" s="19">
        <v>921.53905999999995</v>
      </c>
      <c r="CG69" s="19">
        <v>587.65057000000002</v>
      </c>
      <c r="CH69" s="19">
        <v>1179.5640000000001</v>
      </c>
      <c r="CI69" s="19">
        <v>1079.3633</v>
      </c>
      <c r="CJ69" s="19">
        <v>585.30078000000003</v>
      </c>
      <c r="CK69" s="19">
        <v>564.51593000000003</v>
      </c>
      <c r="CL69" s="19">
        <v>532.23950000000002</v>
      </c>
      <c r="CM69" s="19">
        <v>360.16385000000002</v>
      </c>
      <c r="CN69" s="19">
        <v>352.68982</v>
      </c>
      <c r="CO69" s="19">
        <v>360.31475999999998</v>
      </c>
      <c r="CP69" s="19">
        <v>334.16388000000001</v>
      </c>
      <c r="CQ69" s="19">
        <v>231.79883000000001</v>
      </c>
      <c r="CR69" s="19">
        <v>132.04472000000001</v>
      </c>
      <c r="CS69" s="19">
        <v>179.40762000000001</v>
      </c>
      <c r="CT69" s="19">
        <v>146.43826000000001</v>
      </c>
      <c r="CU69" s="19">
        <v>149.80582000000001</v>
      </c>
      <c r="CV69" s="19">
        <v>174.61011999999999</v>
      </c>
    </row>
    <row r="70" spans="1:100" s="13" customFormat="1" x14ac:dyDescent="0.35">
      <c r="A70" s="10">
        <v>33</v>
      </c>
      <c r="B70" s="35">
        <v>32</v>
      </c>
      <c r="C70" s="36">
        <v>0.74376490000000006</v>
      </c>
      <c r="D70" s="35">
        <v>2.2000000000000002</v>
      </c>
      <c r="E70" s="35">
        <v>6</v>
      </c>
      <c r="F70" s="35">
        <v>2.2000000000000002</v>
      </c>
      <c r="G70" s="35">
        <v>1.2000000000000002</v>
      </c>
      <c r="H70" s="37">
        <v>0.60000000000000009</v>
      </c>
      <c r="I70" s="35">
        <v>406</v>
      </c>
      <c r="J70" s="35">
        <v>361.1</v>
      </c>
      <c r="K70" s="61">
        <v>16</v>
      </c>
      <c r="L70" s="61">
        <v>13</v>
      </c>
      <c r="M70" s="61">
        <v>17</v>
      </c>
      <c r="N70" s="61">
        <v>2</v>
      </c>
      <c r="O70" s="62">
        <v>0</v>
      </c>
      <c r="P70" s="10">
        <v>1.9356994669868937</v>
      </c>
      <c r="Q70" s="10">
        <f t="shared" si="34"/>
        <v>-18</v>
      </c>
      <c r="R70" s="10">
        <f t="shared" si="35"/>
        <v>8</v>
      </c>
      <c r="S70" s="10">
        <v>5</v>
      </c>
      <c r="T70" s="10">
        <f t="shared" si="36"/>
        <v>2</v>
      </c>
      <c r="U70" s="10">
        <f t="shared" si="37"/>
        <v>13</v>
      </c>
      <c r="V70" s="10">
        <f t="shared" si="38"/>
        <v>17</v>
      </c>
      <c r="W70" s="10">
        <f t="shared" si="39"/>
        <v>0</v>
      </c>
      <c r="X70" s="10">
        <f t="shared" si="40"/>
        <v>-17</v>
      </c>
      <c r="Y70" s="10">
        <f t="shared" si="54"/>
        <v>21</v>
      </c>
      <c r="Z70" s="10">
        <f t="shared" si="54"/>
        <v>22</v>
      </c>
      <c r="AA70" s="36">
        <f t="shared" si="41"/>
        <v>133</v>
      </c>
      <c r="AB70" s="10">
        <v>2.1555930000000001</v>
      </c>
      <c r="AC70" s="10">
        <v>6.0620979999999998</v>
      </c>
      <c r="AD70" s="10">
        <v>2.256014</v>
      </c>
      <c r="AE70" s="10">
        <v>1.289515</v>
      </c>
      <c r="AF70" s="39">
        <f t="shared" si="42"/>
        <v>11.5</v>
      </c>
      <c r="AG70" s="1">
        <f t="shared" si="43"/>
        <v>6.2</v>
      </c>
      <c r="AH70" s="35">
        <f t="shared" si="44"/>
        <v>2.2000000000000002</v>
      </c>
      <c r="AI70" s="35">
        <f t="shared" si="44"/>
        <v>6</v>
      </c>
      <c r="AJ70" s="35">
        <f t="shared" si="44"/>
        <v>2.2000000000000002</v>
      </c>
      <c r="AK70" s="35">
        <f t="shared" si="44"/>
        <v>1.2000000000000002</v>
      </c>
      <c r="AL70" s="37">
        <f t="shared" si="45"/>
        <v>0.60000000000000009</v>
      </c>
      <c r="AM70" s="10">
        <v>132.97460000000001</v>
      </c>
      <c r="AN70" s="10">
        <v>88.002110000000002</v>
      </c>
      <c r="AO70" s="37" t="e">
        <f>ROUNDUP(#REF!/10,2)</f>
        <v>#REF!</v>
      </c>
      <c r="AP70" s="37" t="e">
        <f t="shared" si="46"/>
        <v>#REF!</v>
      </c>
      <c r="AQ70" s="37" t="s">
        <v>34</v>
      </c>
      <c r="AR70" s="37">
        <v>4700.1000000000004</v>
      </c>
      <c r="AS70" s="37">
        <v>369.18</v>
      </c>
      <c r="AT70" s="37">
        <v>10.119999999999999</v>
      </c>
      <c r="AU70" s="10">
        <v>96.7</v>
      </c>
      <c r="AV70" s="10">
        <v>-42</v>
      </c>
      <c r="AW70" s="10">
        <v>42.5</v>
      </c>
      <c r="AX70" s="10">
        <v>44.1</v>
      </c>
      <c r="AY70" s="40">
        <f t="shared" si="47"/>
        <v>147659.97531240163</v>
      </c>
      <c r="AZ70" s="23">
        <f t="shared" si="48"/>
        <v>0.99947774864749783</v>
      </c>
      <c r="BA70" s="10" t="e">
        <f>#REF!*AI70*AH70*AJ70*AS70</f>
        <v>#REF!</v>
      </c>
      <c r="BB70" s="10" t="e">
        <f t="shared" si="49"/>
        <v>#REF!</v>
      </c>
      <c r="BC70" s="10" t="e">
        <f>(1-#REF!)*AH70*AI70*AJ70</f>
        <v>#REF!</v>
      </c>
      <c r="BD70" s="41" t="e">
        <f>MROUND(#REF!,0.1)/5</f>
        <v>#REF!</v>
      </c>
      <c r="BE70" s="38">
        <v>33.5</v>
      </c>
      <c r="BF70" s="42" t="e">
        <f t="shared" si="50"/>
        <v>#REF!</v>
      </c>
      <c r="BG70" s="43">
        <f t="shared" si="51"/>
        <v>2.2000000000000002</v>
      </c>
      <c r="BH70" s="43">
        <f t="shared" si="52"/>
        <v>0.60000000000000009</v>
      </c>
      <c r="BI70" s="43" t="e">
        <f>CEILING((1-#REF!)*AJ70,0.2)</f>
        <v>#REF!</v>
      </c>
      <c r="BJ70" s="44" t="e">
        <f t="shared" si="53"/>
        <v>#REF!</v>
      </c>
      <c r="BK70" s="45">
        <v>1.1695978806877525</v>
      </c>
      <c r="BL70" s="10">
        <f>(BK70+AH70)*(BK70+AI70)*((1/3)*BK70+AJ70)</f>
        <v>62.567695903053021</v>
      </c>
      <c r="BM70" s="46">
        <f>MROUND((BK70+AH70),0.2)</f>
        <v>3.4000000000000004</v>
      </c>
      <c r="BN70" s="46">
        <f>MROUND((BK70+AI70),0.2)</f>
        <v>7.2</v>
      </c>
      <c r="BO70" s="46" t="e">
        <f>IF(MROUND(((1/3)*BK70+BG70),0.2)*BN70*BM70/BJ70&gt;1.05,MROUND(((1/3)*BK70+BG70),0.2)-0.2,MROUND(((1/3)*BK70+BG70),0.2))</f>
        <v>#REF!</v>
      </c>
      <c r="BP70" s="45" t="e">
        <f>BM70*BN70*BO70</f>
        <v>#REF!</v>
      </c>
      <c r="BQ70" s="10" t="e">
        <f>IF(BI70&lt;BO70,TRUE, FALSE)</f>
        <v>#REF!</v>
      </c>
      <c r="BR70" s="45" t="e">
        <f>IF(BC70&lt;BI70*BM70*BN70,TRUE, FALSE)</f>
        <v>#REF!</v>
      </c>
      <c r="BS70" s="10">
        <f>AA70</f>
        <v>133</v>
      </c>
      <c r="BT70" s="44" t="e">
        <f>BB70/BC70</f>
        <v>#REF!</v>
      </c>
      <c r="BU70" s="38">
        <v>33</v>
      </c>
      <c r="BV70" s="19">
        <v>92.816246000000007</v>
      </c>
      <c r="BW70" s="19">
        <v>94.934821999999997</v>
      </c>
      <c r="BX70" s="19">
        <v>139.62450999999999</v>
      </c>
      <c r="BY70" s="19">
        <v>113.49776</v>
      </c>
      <c r="BZ70" s="19">
        <v>108.91177999999999</v>
      </c>
      <c r="CA70" s="19">
        <v>127.28413999999999</v>
      </c>
      <c r="CB70" s="19">
        <v>67.229073</v>
      </c>
      <c r="CC70" s="19">
        <v>64.833343999999997</v>
      </c>
      <c r="CD70" s="19">
        <v>87.178405999999995</v>
      </c>
      <c r="CE70" s="19">
        <v>473.95850000000002</v>
      </c>
      <c r="CF70" s="19">
        <v>424.14066000000003</v>
      </c>
      <c r="CG70" s="19">
        <v>299.17462</v>
      </c>
      <c r="CH70" s="19">
        <v>406.28570999999999</v>
      </c>
      <c r="CI70" s="19">
        <v>367.08737000000002</v>
      </c>
      <c r="CJ70" s="19">
        <v>250.67984000000001</v>
      </c>
      <c r="CK70" s="19">
        <v>247.83936</v>
      </c>
      <c r="CL70" s="19">
        <v>220.53380000000001</v>
      </c>
      <c r="CM70" s="19">
        <v>146.21538000000001</v>
      </c>
      <c r="CN70" s="19">
        <v>338.07531999999998</v>
      </c>
      <c r="CO70" s="19">
        <v>310.68704000000002</v>
      </c>
      <c r="CP70" s="19">
        <v>238.47495000000001</v>
      </c>
      <c r="CQ70" s="19">
        <v>220.71818999999999</v>
      </c>
      <c r="CR70" s="19">
        <v>133.30016000000001</v>
      </c>
      <c r="CS70" s="19">
        <v>114.51411</v>
      </c>
      <c r="CT70" s="19">
        <v>137.81345999999999</v>
      </c>
      <c r="CU70" s="19">
        <v>127.63203</v>
      </c>
      <c r="CV70" s="19">
        <v>110.37021</v>
      </c>
    </row>
    <row r="71" spans="1:100" s="21" customFormat="1" x14ac:dyDescent="0.35">
      <c r="A71" s="47">
        <v>14</v>
      </c>
      <c r="B71" s="48">
        <v>21.900000000000002</v>
      </c>
      <c r="C71" s="49">
        <v>0.43513579999999996</v>
      </c>
      <c r="D71" s="48">
        <v>1.6</v>
      </c>
      <c r="E71" s="48">
        <v>7.6000000000000005</v>
      </c>
      <c r="F71" s="48">
        <v>2.4000000000000004</v>
      </c>
      <c r="G71" s="48">
        <v>0.4</v>
      </c>
      <c r="H71" s="50">
        <v>1.4000000000000001</v>
      </c>
      <c r="I71" s="48">
        <v>351</v>
      </c>
      <c r="J71" s="48">
        <v>287.90000000000003</v>
      </c>
      <c r="K71" s="47">
        <v>18</v>
      </c>
      <c r="L71" s="47">
        <v>8</v>
      </c>
      <c r="M71" s="47">
        <v>14</v>
      </c>
      <c r="N71" s="47">
        <v>1.6</v>
      </c>
      <c r="O71" s="51">
        <v>15</v>
      </c>
      <c r="P71" s="47">
        <v>1.604710750430824</v>
      </c>
      <c r="Q71" s="47">
        <f t="shared" si="34"/>
        <v>-19.600000000000001</v>
      </c>
      <c r="R71" s="47">
        <f t="shared" si="35"/>
        <v>15.3</v>
      </c>
      <c r="S71" s="47">
        <v>5</v>
      </c>
      <c r="T71" s="47">
        <f t="shared" si="36"/>
        <v>1.6</v>
      </c>
      <c r="U71" s="47">
        <f t="shared" si="37"/>
        <v>8</v>
      </c>
      <c r="V71" s="47">
        <f t="shared" si="38"/>
        <v>14</v>
      </c>
      <c r="W71" s="47">
        <f t="shared" si="39"/>
        <v>4.8000000000000007</v>
      </c>
      <c r="X71" s="47">
        <f t="shared" si="40"/>
        <v>-18.8</v>
      </c>
      <c r="Y71" s="47">
        <f t="shared" si="54"/>
        <v>23.3</v>
      </c>
      <c r="Z71" s="47">
        <f t="shared" si="54"/>
        <v>19</v>
      </c>
      <c r="AA71" s="49">
        <f t="shared" si="41"/>
        <v>78</v>
      </c>
      <c r="AB71" s="47">
        <v>1.605693</v>
      </c>
      <c r="AC71" s="47">
        <v>7.6157899999999996</v>
      </c>
      <c r="AD71" s="47">
        <v>2.3465910000000001</v>
      </c>
      <c r="AE71" s="47">
        <v>0.44106489999999998</v>
      </c>
      <c r="AF71" s="52">
        <f t="shared" si="42"/>
        <v>10.7</v>
      </c>
      <c r="AG71" s="53">
        <f t="shared" si="43"/>
        <v>5.4</v>
      </c>
      <c r="AH71" s="48">
        <f t="shared" si="44"/>
        <v>1.6</v>
      </c>
      <c r="AI71" s="48">
        <f t="shared" si="44"/>
        <v>7.6000000000000005</v>
      </c>
      <c r="AJ71" s="48">
        <f t="shared" si="44"/>
        <v>2.4000000000000004</v>
      </c>
      <c r="AK71" s="48">
        <f t="shared" si="44"/>
        <v>0.4</v>
      </c>
      <c r="AL71" s="50">
        <f t="shared" si="45"/>
        <v>1.4000000000000001</v>
      </c>
      <c r="AM71" s="47">
        <v>77.988209999999995</v>
      </c>
      <c r="AN71" s="47">
        <v>14.83709</v>
      </c>
      <c r="AO71" s="50" t="e">
        <f>ROUNDUP(#REF!/10,2)</f>
        <v>#REF!</v>
      </c>
      <c r="AP71" s="50" t="e">
        <f t="shared" si="46"/>
        <v>#REF!</v>
      </c>
      <c r="AQ71" s="50" t="s">
        <v>35</v>
      </c>
      <c r="AR71" s="50"/>
      <c r="AS71" s="50"/>
      <c r="AT71" s="50"/>
      <c r="AU71" s="47">
        <v>96.7</v>
      </c>
      <c r="AV71" s="47">
        <v>-42</v>
      </c>
      <c r="AW71" s="47">
        <v>42.5</v>
      </c>
      <c r="AX71" s="47">
        <v>44.1</v>
      </c>
      <c r="AY71" s="54">
        <f t="shared" si="47"/>
        <v>348481.44023178885</v>
      </c>
      <c r="AZ71" s="55">
        <f t="shared" si="48"/>
        <v>0</v>
      </c>
      <c r="BA71" s="47" t="e">
        <f>#REF!*AI71*AH71*AJ71*AS71</f>
        <v>#REF!</v>
      </c>
      <c r="BB71" s="47" t="e">
        <f t="shared" si="49"/>
        <v>#REF!</v>
      </c>
      <c r="BC71" s="47" t="e">
        <f>(1-#REF!)*AH71*AI71*AJ71</f>
        <v>#REF!</v>
      </c>
      <c r="BD71" s="56" t="e">
        <f>MROUND(#REF!,0.1)/5</f>
        <v>#REF!</v>
      </c>
      <c r="BE71" s="51">
        <v>0</v>
      </c>
      <c r="BF71" s="57" t="e">
        <f t="shared" si="50"/>
        <v>#REF!</v>
      </c>
      <c r="BG71" s="58">
        <f t="shared" si="51"/>
        <v>2.4000000000000004</v>
      </c>
      <c r="BH71" s="58">
        <f t="shared" si="52"/>
        <v>1.4000000000000001</v>
      </c>
      <c r="BI71" s="58" t="e">
        <f>CEILING((1-#REF!)*AJ71,0.2)</f>
        <v>#REF!</v>
      </c>
      <c r="BJ71" s="59" t="e">
        <f t="shared" si="53"/>
        <v>#REF!</v>
      </c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51">
        <v>14</v>
      </c>
      <c r="BV71" s="22">
        <v>72.760688999999999</v>
      </c>
      <c r="BW71" s="22">
        <v>73.685508999999996</v>
      </c>
      <c r="BX71" s="22">
        <v>98.308173999999994</v>
      </c>
      <c r="BY71" s="22">
        <v>91.062325000000001</v>
      </c>
      <c r="BZ71" s="22">
        <v>88.730057000000002</v>
      </c>
      <c r="CA71" s="22">
        <v>97.588042999999999</v>
      </c>
      <c r="CB71" s="22">
        <v>70.927795000000003</v>
      </c>
      <c r="CC71" s="22">
        <v>72.673714000000004</v>
      </c>
      <c r="CD71" s="22">
        <v>92.735596000000001</v>
      </c>
      <c r="CE71" s="22">
        <v>293.1626</v>
      </c>
      <c r="CF71" s="22">
        <v>260.84679999999997</v>
      </c>
      <c r="CG71" s="22">
        <v>157.30942999999999</v>
      </c>
      <c r="CH71" s="22">
        <v>379.51175000000001</v>
      </c>
      <c r="CI71" s="22">
        <v>338.29388</v>
      </c>
      <c r="CJ71" s="22">
        <v>163.36328</v>
      </c>
      <c r="CK71" s="22">
        <v>251.20050000000001</v>
      </c>
      <c r="CL71" s="22">
        <v>229.91583</v>
      </c>
      <c r="CM71" s="22">
        <v>133.10749999999999</v>
      </c>
      <c r="CN71" s="22">
        <v>203.15144000000001</v>
      </c>
      <c r="CO71" s="22">
        <v>188.09228999999999</v>
      </c>
      <c r="CP71" s="22">
        <v>133.10478000000001</v>
      </c>
      <c r="CQ71" s="22">
        <v>132.52099999999999</v>
      </c>
      <c r="CR71" s="22">
        <v>108.92616</v>
      </c>
      <c r="CS71" s="22">
        <v>109.29156999999999</v>
      </c>
      <c r="CT71" s="22">
        <v>1.0293111999999999E-8</v>
      </c>
      <c r="CU71" s="22">
        <v>1.7586619999999999E-8</v>
      </c>
      <c r="CV71" s="22">
        <v>109.00794999999999</v>
      </c>
    </row>
    <row r="72" spans="1:100" s="14" customFormat="1" x14ac:dyDescent="0.35">
      <c r="A72" s="10">
        <v>7</v>
      </c>
      <c r="B72" s="35">
        <v>29.6</v>
      </c>
      <c r="C72" s="36">
        <v>0.22506190000000001</v>
      </c>
      <c r="D72" s="35">
        <v>0.60000000000000009</v>
      </c>
      <c r="E72" s="35">
        <v>7.2</v>
      </c>
      <c r="F72" s="35">
        <v>1.8</v>
      </c>
      <c r="G72" s="35">
        <v>0.8</v>
      </c>
      <c r="H72" s="37">
        <v>1.4000000000000001</v>
      </c>
      <c r="I72" s="35">
        <v>366.20000000000005</v>
      </c>
      <c r="J72" s="35">
        <v>339.70000000000005</v>
      </c>
      <c r="K72" s="61">
        <v>7</v>
      </c>
      <c r="L72" s="61">
        <v>12</v>
      </c>
      <c r="M72" s="61">
        <v>15</v>
      </c>
      <c r="N72" s="61">
        <v>2.6</v>
      </c>
      <c r="O72" s="62">
        <v>7</v>
      </c>
      <c r="P72" s="10">
        <v>2.6755920198627994</v>
      </c>
      <c r="Q72" s="10">
        <f t="shared" si="34"/>
        <v>-9.6</v>
      </c>
      <c r="R72" s="10">
        <f t="shared" si="35"/>
        <v>9.3000000000000007</v>
      </c>
      <c r="S72" s="10">
        <v>5</v>
      </c>
      <c r="T72" s="10">
        <f t="shared" si="36"/>
        <v>2.6</v>
      </c>
      <c r="U72" s="10">
        <f t="shared" si="37"/>
        <v>12</v>
      </c>
      <c r="V72" s="10">
        <f t="shared" si="38"/>
        <v>15</v>
      </c>
      <c r="W72" s="10">
        <f t="shared" si="39"/>
        <v>0.8</v>
      </c>
      <c r="X72" s="10">
        <f t="shared" si="40"/>
        <v>-8.3000000000000007</v>
      </c>
      <c r="Y72" s="10">
        <f t="shared" si="54"/>
        <v>21.3</v>
      </c>
      <c r="Z72" s="10">
        <f t="shared" si="54"/>
        <v>20</v>
      </c>
      <c r="AA72" s="36">
        <f t="shared" si="41"/>
        <v>93</v>
      </c>
      <c r="AB72" s="10">
        <v>0.5359737</v>
      </c>
      <c r="AC72" s="10">
        <v>7.199789</v>
      </c>
      <c r="AD72" s="10">
        <v>1.8346370000000001</v>
      </c>
      <c r="AE72" s="10">
        <v>0.70255310000000004</v>
      </c>
      <c r="AF72" s="39">
        <f t="shared" si="42"/>
        <v>10.9</v>
      </c>
      <c r="AG72" s="1">
        <f t="shared" si="43"/>
        <v>5.8</v>
      </c>
      <c r="AH72" s="35">
        <f t="shared" si="44"/>
        <v>0.60000000000000009</v>
      </c>
      <c r="AI72" s="35">
        <f t="shared" si="44"/>
        <v>7.2</v>
      </c>
      <c r="AJ72" s="35">
        <f t="shared" si="44"/>
        <v>1.8</v>
      </c>
      <c r="AK72" s="35">
        <f t="shared" si="44"/>
        <v>0.8</v>
      </c>
      <c r="AL72" s="37">
        <f t="shared" si="45"/>
        <v>1.4000000000000001</v>
      </c>
      <c r="AM72" s="10">
        <v>93.108329999999995</v>
      </c>
      <c r="AN72" s="10">
        <v>66.690870000000004</v>
      </c>
      <c r="AO72" s="37" t="e">
        <f>ROUNDUP(#REF!/10,2)</f>
        <v>#REF!</v>
      </c>
      <c r="AP72" s="37" t="e">
        <f t="shared" si="46"/>
        <v>#REF!</v>
      </c>
      <c r="AQ72" s="37" t="s">
        <v>35</v>
      </c>
      <c r="AR72" s="37"/>
      <c r="AS72" s="37"/>
      <c r="AT72" s="37"/>
      <c r="AU72" s="10">
        <v>96.7</v>
      </c>
      <c r="AV72" s="10">
        <v>-42</v>
      </c>
      <c r="AW72" s="10">
        <v>42.5</v>
      </c>
      <c r="AX72" s="10">
        <v>44.1</v>
      </c>
      <c r="AY72" s="40">
        <f t="shared" si="47"/>
        <v>237276.82239200891</v>
      </c>
      <c r="AZ72" s="23">
        <f t="shared" si="48"/>
        <v>0</v>
      </c>
      <c r="BA72" s="10" t="e">
        <f>#REF!*AI72*AH72*AJ72*AS72</f>
        <v>#REF!</v>
      </c>
      <c r="BB72" s="10" t="e">
        <f t="shared" si="49"/>
        <v>#REF!</v>
      </c>
      <c r="BC72" s="10" t="e">
        <f>(1-#REF!)*AH72*AI72*AJ72</f>
        <v>#REF!</v>
      </c>
      <c r="BD72" s="41" t="e">
        <f>MROUND(#REF!,0.1)/5</f>
        <v>#REF!</v>
      </c>
      <c r="BE72" s="38">
        <v>0</v>
      </c>
      <c r="BF72" s="42" t="e">
        <f t="shared" si="50"/>
        <v>#REF!</v>
      </c>
      <c r="BG72" s="43">
        <f t="shared" si="51"/>
        <v>1.8</v>
      </c>
      <c r="BH72" s="43">
        <f t="shared" si="52"/>
        <v>1.4000000000000001</v>
      </c>
      <c r="BI72" s="43" t="e">
        <f>CEILING((1-#REF!)*AJ72,0.2)</f>
        <v>#REF!</v>
      </c>
      <c r="BJ72" s="44" t="e">
        <f t="shared" si="53"/>
        <v>#REF!</v>
      </c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38">
        <v>7</v>
      </c>
      <c r="BV72" s="19">
        <v>72.402084000000002</v>
      </c>
      <c r="BW72" s="19">
        <v>84.357269000000002</v>
      </c>
      <c r="BX72" s="19">
        <v>89.340439000000003</v>
      </c>
      <c r="BY72" s="19">
        <v>71.251334999999997</v>
      </c>
      <c r="BZ72" s="19">
        <v>68.991569999999996</v>
      </c>
      <c r="CA72" s="19">
        <v>68.581833000000003</v>
      </c>
      <c r="CB72" s="19">
        <v>35.531779999999998</v>
      </c>
      <c r="CC72" s="19">
        <v>35.821468000000003</v>
      </c>
      <c r="CD72" s="19">
        <v>45.573402000000002</v>
      </c>
      <c r="CE72" s="19">
        <v>354.22345000000001</v>
      </c>
      <c r="CF72" s="19">
        <v>239.50287</v>
      </c>
      <c r="CG72" s="19">
        <v>145.45065</v>
      </c>
      <c r="CH72" s="19">
        <v>808.42871000000002</v>
      </c>
      <c r="CI72" s="19">
        <v>302.52600000000001</v>
      </c>
      <c r="CJ72" s="19">
        <v>109.96821</v>
      </c>
      <c r="CK72" s="19">
        <v>235.30655999999999</v>
      </c>
      <c r="CL72" s="19">
        <v>144.31769</v>
      </c>
      <c r="CM72" s="19">
        <v>73.728988999999999</v>
      </c>
      <c r="CN72" s="19">
        <v>257.8999</v>
      </c>
      <c r="CO72" s="19">
        <v>206.90028000000001</v>
      </c>
      <c r="CP72" s="19">
        <v>137.05378999999999</v>
      </c>
      <c r="CQ72" s="19">
        <v>120.46184</v>
      </c>
      <c r="CR72" s="19">
        <v>59.481754000000002</v>
      </c>
      <c r="CS72" s="19">
        <v>60.230724000000002</v>
      </c>
      <c r="CT72" s="19">
        <v>88.719513000000006</v>
      </c>
      <c r="CU72" s="19">
        <v>76.737983999999997</v>
      </c>
      <c r="CV72" s="19">
        <v>56.013710000000003</v>
      </c>
    </row>
    <row r="73" spans="1:100" s="13" customFormat="1" x14ac:dyDescent="0.35">
      <c r="A73" s="10">
        <v>112</v>
      </c>
      <c r="B73" s="35">
        <v>24.900000000000002</v>
      </c>
      <c r="C73" s="36">
        <v>0.40262790000000004</v>
      </c>
      <c r="D73" s="35">
        <v>2.6</v>
      </c>
      <c r="E73" s="35">
        <v>6</v>
      </c>
      <c r="F73" s="35">
        <v>1.4000000000000001</v>
      </c>
      <c r="G73" s="35">
        <v>0.8</v>
      </c>
      <c r="H73" s="37">
        <v>1</v>
      </c>
      <c r="I73" s="35">
        <v>397.5</v>
      </c>
      <c r="J73" s="35">
        <v>348.90000000000003</v>
      </c>
      <c r="K73" s="61">
        <v>10</v>
      </c>
      <c r="L73" s="61">
        <v>7</v>
      </c>
      <c r="M73" s="61">
        <v>11</v>
      </c>
      <c r="N73" s="61">
        <v>2.2000000000000002</v>
      </c>
      <c r="O73" s="62">
        <v>0</v>
      </c>
      <c r="P73" s="10">
        <v>2.262707361610651</v>
      </c>
      <c r="Q73" s="10">
        <f t="shared" si="34"/>
        <v>-12.2</v>
      </c>
      <c r="R73" s="10">
        <f t="shared" si="35"/>
        <v>11</v>
      </c>
      <c r="S73" s="10">
        <v>5</v>
      </c>
      <c r="T73" s="10">
        <f t="shared" si="36"/>
        <v>2.2000000000000002</v>
      </c>
      <c r="U73" s="10">
        <f t="shared" si="37"/>
        <v>7</v>
      </c>
      <c r="V73" s="10">
        <f t="shared" si="38"/>
        <v>11</v>
      </c>
      <c r="W73" s="10">
        <f t="shared" si="39"/>
        <v>0</v>
      </c>
      <c r="X73" s="10">
        <f t="shared" si="40"/>
        <v>-11.1</v>
      </c>
      <c r="Y73" s="10">
        <f t="shared" si="54"/>
        <v>18</v>
      </c>
      <c r="Z73" s="10">
        <f t="shared" si="54"/>
        <v>16</v>
      </c>
      <c r="AA73" s="36">
        <f t="shared" si="41"/>
        <v>124</v>
      </c>
      <c r="AB73" s="10">
        <v>2.5297969999999999</v>
      </c>
      <c r="AC73" s="10">
        <v>6.0946449999999999</v>
      </c>
      <c r="AD73" s="10">
        <v>1.352725</v>
      </c>
      <c r="AE73" s="10">
        <v>0.75305549999999999</v>
      </c>
      <c r="AF73" s="39">
        <f t="shared" si="42"/>
        <v>11.5</v>
      </c>
      <c r="AG73" s="1">
        <f t="shared" si="43"/>
        <v>5.8</v>
      </c>
      <c r="AH73" s="35">
        <f t="shared" si="44"/>
        <v>2.6</v>
      </c>
      <c r="AI73" s="35">
        <f t="shared" si="44"/>
        <v>6</v>
      </c>
      <c r="AJ73" s="35">
        <f t="shared" si="44"/>
        <v>1.4000000000000001</v>
      </c>
      <c r="AK73" s="35">
        <f t="shared" si="44"/>
        <v>0.8</v>
      </c>
      <c r="AL73" s="37">
        <f t="shared" si="45"/>
        <v>1</v>
      </c>
      <c r="AM73" s="10">
        <v>124.464</v>
      </c>
      <c r="AN73" s="10">
        <v>75.847229999999996</v>
      </c>
      <c r="AO73" s="37" t="e">
        <f>ROUNDUP(#REF!/10,2)</f>
        <v>#REF!</v>
      </c>
      <c r="AP73" s="37" t="e">
        <f t="shared" si="46"/>
        <v>#REF!</v>
      </c>
      <c r="AQ73" s="37" t="s">
        <v>34</v>
      </c>
      <c r="AR73" s="37">
        <v>3638.9</v>
      </c>
      <c r="AS73" s="37">
        <v>408.7</v>
      </c>
      <c r="AT73" s="37">
        <v>8.33</v>
      </c>
      <c r="AU73" s="10">
        <v>96.7</v>
      </c>
      <c r="AV73" s="10">
        <v>-42</v>
      </c>
      <c r="AW73" s="10">
        <v>42.5</v>
      </c>
      <c r="AX73" s="10">
        <v>44.1</v>
      </c>
      <c r="AY73" s="40">
        <f t="shared" si="47"/>
        <v>206398.71114887245</v>
      </c>
      <c r="AZ73" s="23">
        <f t="shared" si="48"/>
        <v>0.963151151995291</v>
      </c>
      <c r="BA73" s="10" t="e">
        <f>#REF!*AI73*AH73*AJ73*AS73</f>
        <v>#REF!</v>
      </c>
      <c r="BB73" s="10" t="e">
        <f t="shared" si="49"/>
        <v>#REF!</v>
      </c>
      <c r="BC73" s="10" t="e">
        <f>(1-#REF!)*AH73*AI73*AJ73</f>
        <v>#REF!</v>
      </c>
      <c r="BD73" s="41" t="e">
        <f>MROUND(#REF!,0.1)/5</f>
        <v>#REF!</v>
      </c>
      <c r="BE73" s="38">
        <v>8.4</v>
      </c>
      <c r="BF73" s="42" t="e">
        <f t="shared" si="50"/>
        <v>#REF!</v>
      </c>
      <c r="BG73" s="43">
        <f t="shared" si="51"/>
        <v>1.4000000000000001</v>
      </c>
      <c r="BH73" s="43">
        <f t="shared" si="52"/>
        <v>1</v>
      </c>
      <c r="BI73" s="43" t="e">
        <f>CEILING((1-#REF!)*AJ73,0.2)</f>
        <v>#REF!</v>
      </c>
      <c r="BJ73" s="44" t="e">
        <f t="shared" si="53"/>
        <v>#REF!</v>
      </c>
      <c r="BK73" s="45">
        <v>0.94159890564492577</v>
      </c>
      <c r="BL73" s="10">
        <f>(BK73+AH73)*(BK73+AI73)*((1/3)*BK73+AJ73)</f>
        <v>42.1343045936949</v>
      </c>
      <c r="BM73" s="46">
        <f>MROUND((BK73+AH73),0.2)</f>
        <v>3.6</v>
      </c>
      <c r="BN73" s="46">
        <f>MROUND((BK73+AI73),0.2)</f>
        <v>7</v>
      </c>
      <c r="BO73" s="46" t="e">
        <f>IF(MROUND(((1/3)*BK73+BG73),0.2)*BN73*BM73/BJ73&gt;1.05,MROUND(((1/3)*BK73+BG73),0.2)-0.2,MROUND(((1/3)*BK73+BG73),0.2))</f>
        <v>#REF!</v>
      </c>
      <c r="BP73" s="45" t="e">
        <f>BM73*BN73*BO73</f>
        <v>#REF!</v>
      </c>
      <c r="BQ73" s="10" t="e">
        <f>IF(BI73&lt;BO73,TRUE, FALSE)</f>
        <v>#REF!</v>
      </c>
      <c r="BR73" s="45" t="e">
        <f>IF(BC73&lt;BI73*BM73*BN73,TRUE, FALSE)</f>
        <v>#REF!</v>
      </c>
      <c r="BS73" s="10">
        <f>AA73</f>
        <v>124</v>
      </c>
      <c r="BT73" s="44" t="e">
        <f>BB73/BC73</f>
        <v>#REF!</v>
      </c>
      <c r="BU73" s="38">
        <v>112</v>
      </c>
      <c r="BV73" s="19">
        <v>68.056465000000003</v>
      </c>
      <c r="BW73" s="19">
        <v>77.844230999999994</v>
      </c>
      <c r="BX73" s="19">
        <v>139.54813999999999</v>
      </c>
      <c r="BY73" s="19">
        <v>205.46198999999999</v>
      </c>
      <c r="BZ73" s="19">
        <v>200.07138</v>
      </c>
      <c r="CA73" s="19">
        <v>215.63910000000001</v>
      </c>
      <c r="CB73" s="19">
        <v>70.098656000000005</v>
      </c>
      <c r="CC73" s="19">
        <v>83.761641999999995</v>
      </c>
      <c r="CD73" s="19">
        <v>159.72338999999999</v>
      </c>
      <c r="CE73" s="19">
        <v>807.75995</v>
      </c>
      <c r="CF73" s="19">
        <v>729.83141999999998</v>
      </c>
      <c r="CG73" s="19">
        <v>489.83852999999999</v>
      </c>
      <c r="CH73" s="19">
        <v>853.42187999999999</v>
      </c>
      <c r="CI73" s="19">
        <v>758.51984000000004</v>
      </c>
      <c r="CJ73" s="19">
        <v>463.63940000000002</v>
      </c>
      <c r="CK73" s="19">
        <v>429.82427999999999</v>
      </c>
      <c r="CL73" s="19">
        <v>388.75116000000003</v>
      </c>
      <c r="CM73" s="19">
        <v>283.45260999999999</v>
      </c>
      <c r="CN73" s="19">
        <v>531.95830999999998</v>
      </c>
      <c r="CO73" s="19">
        <v>507.90634</v>
      </c>
      <c r="CP73" s="19">
        <v>377.11324999999999</v>
      </c>
      <c r="CQ73" s="19">
        <v>273.4126</v>
      </c>
      <c r="CR73" s="19">
        <v>201.41774000000001</v>
      </c>
      <c r="CS73" s="19">
        <v>189.16475</v>
      </c>
      <c r="CT73" s="19">
        <v>213.60439</v>
      </c>
      <c r="CU73" s="19">
        <v>209.70274000000001</v>
      </c>
      <c r="CV73" s="19">
        <v>180.72287</v>
      </c>
    </row>
    <row r="74" spans="1:100" s="13" customFormat="1" x14ac:dyDescent="0.35">
      <c r="A74" s="10">
        <v>301</v>
      </c>
      <c r="B74" s="35">
        <v>11.799999999999999</v>
      </c>
      <c r="C74" s="36">
        <v>0.39356720000000001</v>
      </c>
      <c r="D74" s="35">
        <v>1.6</v>
      </c>
      <c r="E74" s="35">
        <v>8.2000000000000011</v>
      </c>
      <c r="F74" s="35">
        <v>2.6</v>
      </c>
      <c r="G74" s="35">
        <v>0.4</v>
      </c>
      <c r="H74" s="37">
        <v>1.6</v>
      </c>
      <c r="I74" s="35">
        <v>385.5</v>
      </c>
      <c r="J74" s="35">
        <v>347.20000000000005</v>
      </c>
      <c r="K74" s="61">
        <v>16</v>
      </c>
      <c r="L74" s="61">
        <v>16</v>
      </c>
      <c r="M74" s="61">
        <v>6</v>
      </c>
      <c r="N74" s="61">
        <v>1.4000000000000001</v>
      </c>
      <c r="O74" s="62">
        <v>1</v>
      </c>
      <c r="P74" s="10">
        <v>1.3087918989205105</v>
      </c>
      <c r="Q74" s="10">
        <f t="shared" si="34"/>
        <v>-17.399999999999999</v>
      </c>
      <c r="R74" s="10">
        <f t="shared" si="35"/>
        <v>6.7</v>
      </c>
      <c r="S74" s="10">
        <v>5</v>
      </c>
      <c r="T74" s="10">
        <f t="shared" si="36"/>
        <v>1.4000000000000001</v>
      </c>
      <c r="U74" s="10">
        <f t="shared" si="37"/>
        <v>16</v>
      </c>
      <c r="V74" s="10">
        <f t="shared" si="38"/>
        <v>6</v>
      </c>
      <c r="W74" s="10">
        <f t="shared" si="39"/>
        <v>0.2</v>
      </c>
      <c r="X74" s="10">
        <f t="shared" si="40"/>
        <v>-16.7</v>
      </c>
      <c r="Y74" s="10">
        <f t="shared" si="54"/>
        <v>22.7</v>
      </c>
      <c r="Z74" s="10">
        <f t="shared" si="54"/>
        <v>11</v>
      </c>
      <c r="AA74" s="36">
        <f t="shared" si="41"/>
        <v>112</v>
      </c>
      <c r="AB74" s="10">
        <v>1.532902</v>
      </c>
      <c r="AC74" s="10">
        <v>8.2207899999999992</v>
      </c>
      <c r="AD74" s="10">
        <v>2.600965</v>
      </c>
      <c r="AE74" s="10">
        <v>0.49895099999999998</v>
      </c>
      <c r="AF74" s="39">
        <f t="shared" si="42"/>
        <v>10.399999999999999</v>
      </c>
      <c r="AG74" s="1">
        <f t="shared" si="43"/>
        <v>5.4</v>
      </c>
      <c r="AH74" s="35">
        <f t="shared" si="44"/>
        <v>1.6</v>
      </c>
      <c r="AI74" s="35">
        <f t="shared" si="44"/>
        <v>8.2000000000000011</v>
      </c>
      <c r="AJ74" s="35">
        <f t="shared" si="44"/>
        <v>2.6</v>
      </c>
      <c r="AK74" s="35">
        <f t="shared" si="44"/>
        <v>0.4</v>
      </c>
      <c r="AL74" s="37">
        <f t="shared" si="45"/>
        <v>1.6</v>
      </c>
      <c r="AM74" s="10">
        <v>112.49469999999999</v>
      </c>
      <c r="AN74" s="10">
        <v>74.195499999999996</v>
      </c>
      <c r="AO74" s="37" t="e">
        <f>ROUNDUP(#REF!/10,2)</f>
        <v>#REF!</v>
      </c>
      <c r="AP74" s="37" t="e">
        <f t="shared" si="46"/>
        <v>#REF!</v>
      </c>
      <c r="AQ74" s="37" t="s">
        <v>34</v>
      </c>
      <c r="AR74" s="37">
        <v>2823.2</v>
      </c>
      <c r="AS74" s="37">
        <v>478.33</v>
      </c>
      <c r="AT74" s="37">
        <v>4.79</v>
      </c>
      <c r="AU74" s="10">
        <v>96.7</v>
      </c>
      <c r="AV74" s="10">
        <v>-42</v>
      </c>
      <c r="AW74" s="10">
        <v>42.5</v>
      </c>
      <c r="AX74" s="10">
        <v>44.1</v>
      </c>
      <c r="AY74" s="40">
        <f t="shared" si="47"/>
        <v>212513.45481809034</v>
      </c>
      <c r="AZ74" s="23">
        <f t="shared" si="48"/>
        <v>0.91089835120408935</v>
      </c>
      <c r="BA74" s="10" t="e">
        <f>#REF!*AI74*AH74*AJ74*AS74</f>
        <v>#REF!</v>
      </c>
      <c r="BB74" s="10" t="e">
        <f t="shared" si="49"/>
        <v>#REF!</v>
      </c>
      <c r="BC74" s="10" t="e">
        <f>(1-#REF!)*AH74*AI74*AJ74</f>
        <v>#REF!</v>
      </c>
      <c r="BD74" s="41" t="e">
        <f>MROUND(#REF!,0.1)/5</f>
        <v>#REF!</v>
      </c>
      <c r="BE74" s="38">
        <v>5</v>
      </c>
      <c r="BF74" s="42" t="e">
        <f t="shared" si="50"/>
        <v>#REF!</v>
      </c>
      <c r="BG74" s="43">
        <f t="shared" si="51"/>
        <v>2.6</v>
      </c>
      <c r="BH74" s="43">
        <f t="shared" si="52"/>
        <v>1.6</v>
      </c>
      <c r="BI74" s="43" t="e">
        <f>CEILING((1-#REF!)*AJ74,0.2)</f>
        <v>#REF!</v>
      </c>
      <c r="BJ74" s="44" t="e">
        <f t="shared" si="53"/>
        <v>#REF!</v>
      </c>
      <c r="BK74" s="45">
        <v>1.7511693818671548</v>
      </c>
      <c r="BL74" s="10">
        <f>(BK74+AH74)*(BK74+AI74)*((1/3)*BK74+AJ74)</f>
        <v>106.17097123562186</v>
      </c>
      <c r="BM74" s="46">
        <f>MROUND((BK74+AH74),0.2)</f>
        <v>3.4000000000000004</v>
      </c>
      <c r="BN74" s="46">
        <f>MROUND((BK74+AI74),0.2)</f>
        <v>10</v>
      </c>
      <c r="BO74" s="46" t="e">
        <f>IF(MROUND(((1/3)*BK74+BG74),0.2)*BN74*BM74/BJ74&gt;1.05,MROUND(((1/3)*BK74+BG74),0.2)-0.2,MROUND(((1/3)*BK74+BG74),0.2))</f>
        <v>#REF!</v>
      </c>
      <c r="BP74" s="45" t="e">
        <f>BM74*BN74*BO74</f>
        <v>#REF!</v>
      </c>
      <c r="BQ74" s="10" t="e">
        <f>IF(BI74&lt;BO74,TRUE, FALSE)</f>
        <v>#REF!</v>
      </c>
      <c r="BR74" s="45" t="e">
        <f>IF(BC74&lt;BI74*BM74*BN74,TRUE, FALSE)</f>
        <v>#REF!</v>
      </c>
      <c r="BS74" s="10">
        <f>AA74</f>
        <v>112</v>
      </c>
      <c r="BT74" s="44" t="e">
        <f>BB74/BC74</f>
        <v>#REF!</v>
      </c>
      <c r="BU74" s="38">
        <v>301</v>
      </c>
      <c r="BV74" s="19">
        <v>107.99638</v>
      </c>
      <c r="BW74" s="19">
        <v>107.14183</v>
      </c>
      <c r="BX74" s="19">
        <v>154.33041</v>
      </c>
      <c r="BY74" s="19">
        <v>157.71802</v>
      </c>
      <c r="BZ74" s="19">
        <v>129.26143999999999</v>
      </c>
      <c r="CA74" s="19">
        <v>52.892001999999998</v>
      </c>
      <c r="CB74" s="19">
        <v>56.623919999999998</v>
      </c>
      <c r="CC74" s="19">
        <v>64.252953000000005</v>
      </c>
      <c r="CD74" s="19">
        <v>84.565582000000006</v>
      </c>
      <c r="CE74" s="19">
        <v>382.85467999999997</v>
      </c>
      <c r="CF74" s="19">
        <v>371.60055999999997</v>
      </c>
      <c r="CG74" s="19">
        <v>288.24849999999998</v>
      </c>
      <c r="CH74" s="19">
        <v>403.95859000000002</v>
      </c>
      <c r="CI74" s="19">
        <v>392.06189000000001</v>
      </c>
      <c r="CJ74" s="19">
        <v>250.45715000000001</v>
      </c>
      <c r="CK74" s="19">
        <v>186.53529</v>
      </c>
      <c r="CL74" s="19">
        <v>182.61637999999999</v>
      </c>
      <c r="CM74" s="19">
        <v>143.72291999999999</v>
      </c>
      <c r="CN74" s="19">
        <v>274.59131000000002</v>
      </c>
      <c r="CO74" s="19">
        <v>268.69015999999999</v>
      </c>
      <c r="CP74" s="19">
        <v>241.84431000000001</v>
      </c>
      <c r="CQ74" s="19">
        <v>223.74235999999999</v>
      </c>
      <c r="CR74" s="19">
        <v>131.44651999999999</v>
      </c>
      <c r="CS74" s="19">
        <v>117.02884</v>
      </c>
      <c r="CT74" s="19">
        <v>113.11681</v>
      </c>
      <c r="CU74" s="19">
        <v>110.44157</v>
      </c>
      <c r="CV74" s="19">
        <v>116.31751</v>
      </c>
    </row>
    <row r="75" spans="1:100" s="13" customFormat="1" x14ac:dyDescent="0.35">
      <c r="A75" s="10">
        <v>481</v>
      </c>
      <c r="B75" s="35">
        <v>24.400000000000002</v>
      </c>
      <c r="C75" s="36">
        <v>0.38139809999999996</v>
      </c>
      <c r="D75" s="35">
        <v>2</v>
      </c>
      <c r="E75" s="35">
        <v>7.6000000000000005</v>
      </c>
      <c r="F75" s="35">
        <v>1.6</v>
      </c>
      <c r="G75" s="35">
        <v>1.8</v>
      </c>
      <c r="H75" s="37">
        <v>1</v>
      </c>
      <c r="I75" s="35">
        <v>387.5</v>
      </c>
      <c r="J75" s="35">
        <v>290.8</v>
      </c>
      <c r="K75" s="61">
        <v>13</v>
      </c>
      <c r="L75" s="61">
        <v>18</v>
      </c>
      <c r="M75" s="61">
        <v>12</v>
      </c>
      <c r="N75" s="61">
        <v>0.8</v>
      </c>
      <c r="O75" s="62">
        <v>22</v>
      </c>
      <c r="P75" s="10">
        <v>0.85055492878954797</v>
      </c>
      <c r="Q75" s="10">
        <f t="shared" si="34"/>
        <v>-13.8</v>
      </c>
      <c r="R75" s="10">
        <f t="shared" si="35"/>
        <v>10.7</v>
      </c>
      <c r="S75" s="10">
        <v>5</v>
      </c>
      <c r="T75" s="10">
        <f t="shared" si="36"/>
        <v>0.8</v>
      </c>
      <c r="U75" s="10">
        <f t="shared" si="37"/>
        <v>18</v>
      </c>
      <c r="V75" s="10">
        <f t="shared" si="38"/>
        <v>12</v>
      </c>
      <c r="W75" s="10">
        <f t="shared" si="39"/>
        <v>5.2</v>
      </c>
      <c r="X75" s="10">
        <f t="shared" si="40"/>
        <v>-13.4</v>
      </c>
      <c r="Y75" s="10">
        <f t="shared" si="54"/>
        <v>28.7</v>
      </c>
      <c r="Z75" s="10">
        <f t="shared" si="54"/>
        <v>17</v>
      </c>
      <c r="AA75" s="36">
        <f t="shared" si="41"/>
        <v>114</v>
      </c>
      <c r="AB75" s="10">
        <v>1.9707140000000001</v>
      </c>
      <c r="AC75" s="10">
        <v>7.595262</v>
      </c>
      <c r="AD75" s="10">
        <v>1.581785</v>
      </c>
      <c r="AE75" s="10">
        <v>1.8725039999999999</v>
      </c>
      <c r="AF75" s="39">
        <f t="shared" si="42"/>
        <v>10.7</v>
      </c>
      <c r="AG75" s="1">
        <f t="shared" si="43"/>
        <v>6.8</v>
      </c>
      <c r="AH75" s="35">
        <f t="shared" si="44"/>
        <v>2</v>
      </c>
      <c r="AI75" s="35">
        <f t="shared" si="44"/>
        <v>7.6000000000000005</v>
      </c>
      <c r="AJ75" s="35">
        <f t="shared" si="44"/>
        <v>1.6</v>
      </c>
      <c r="AK75" s="35">
        <f t="shared" si="44"/>
        <v>1.8</v>
      </c>
      <c r="AL75" s="37">
        <f t="shared" si="45"/>
        <v>1</v>
      </c>
      <c r="AM75" s="10">
        <v>114.41670000000001</v>
      </c>
      <c r="AN75" s="10">
        <v>17.737130000000001</v>
      </c>
      <c r="AO75" s="37" t="e">
        <f>ROUNDUP(#REF!/10,2)</f>
        <v>#REF!</v>
      </c>
      <c r="AP75" s="37" t="e">
        <f t="shared" si="46"/>
        <v>#REF!</v>
      </c>
      <c r="AQ75" s="37" t="s">
        <v>35</v>
      </c>
      <c r="AR75" s="37"/>
      <c r="AS75" s="37"/>
      <c r="AT75" s="37"/>
      <c r="AU75" s="10">
        <v>96.7</v>
      </c>
      <c r="AV75" s="10">
        <v>-42</v>
      </c>
      <c r="AW75" s="10">
        <v>42.5</v>
      </c>
      <c r="AX75" s="10">
        <v>44.1</v>
      </c>
      <c r="AY75" s="40">
        <f t="shared" si="47"/>
        <v>343700.56322369253</v>
      </c>
      <c r="AZ75" s="23">
        <f t="shared" si="48"/>
        <v>0</v>
      </c>
      <c r="BA75" s="10" t="e">
        <f>#REF!*AI75*AH75*AJ75*AS75</f>
        <v>#REF!</v>
      </c>
      <c r="BB75" s="10" t="e">
        <f t="shared" si="49"/>
        <v>#REF!</v>
      </c>
      <c r="BC75" s="10" t="e">
        <f>(1-#REF!)*AH75*AI75*AJ75</f>
        <v>#REF!</v>
      </c>
      <c r="BD75" s="41" t="e">
        <f>MROUND(#REF!,0.1)/5</f>
        <v>#REF!</v>
      </c>
      <c r="BE75" s="38">
        <v>0</v>
      </c>
      <c r="BF75" s="42" t="e">
        <f t="shared" si="50"/>
        <v>#REF!</v>
      </c>
      <c r="BG75" s="43">
        <f t="shared" si="51"/>
        <v>1.6</v>
      </c>
      <c r="BH75" s="43">
        <f t="shared" si="52"/>
        <v>1</v>
      </c>
      <c r="BI75" s="43" t="e">
        <f>CEILING((1-#REF!)*AJ75,0.2)</f>
        <v>#REF!</v>
      </c>
      <c r="BJ75" s="44" t="e">
        <f t="shared" si="53"/>
        <v>#REF!</v>
      </c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38">
        <v>481</v>
      </c>
      <c r="BV75" s="19">
        <v>85.277382000000003</v>
      </c>
      <c r="BW75" s="19">
        <v>89.580864000000005</v>
      </c>
      <c r="BX75" s="19">
        <v>149.05641</v>
      </c>
      <c r="BY75" s="19">
        <v>67.281966999999995</v>
      </c>
      <c r="BZ75" s="19">
        <v>93.877319</v>
      </c>
      <c r="CA75" s="19">
        <v>76.970825000000005</v>
      </c>
      <c r="CB75" s="19">
        <v>47.494754999999998</v>
      </c>
      <c r="CC75" s="19">
        <v>47.366118999999998</v>
      </c>
      <c r="CD75" s="19">
        <v>72.112403999999998</v>
      </c>
      <c r="CE75" s="19">
        <v>558.28869999999995</v>
      </c>
      <c r="CF75" s="19">
        <v>489.10196000000002</v>
      </c>
      <c r="CG75" s="19">
        <v>258.40857</v>
      </c>
      <c r="CH75" s="19">
        <v>410.05538999999999</v>
      </c>
      <c r="CI75" s="19">
        <v>363.81164999999999</v>
      </c>
      <c r="CJ75" s="19">
        <v>165.29146</v>
      </c>
      <c r="CK75" s="19">
        <v>134.93581</v>
      </c>
      <c r="CL75" s="19">
        <v>128.22537</v>
      </c>
      <c r="CM75" s="19">
        <v>94.081749000000002</v>
      </c>
      <c r="CN75" s="19">
        <v>283.79183999999998</v>
      </c>
      <c r="CO75" s="19">
        <v>272.59888000000001</v>
      </c>
      <c r="CP75" s="19">
        <v>212.98160999999999</v>
      </c>
      <c r="CQ75" s="19">
        <v>196.62703999999999</v>
      </c>
      <c r="CR75" s="19">
        <v>104.46810000000001</v>
      </c>
      <c r="CS75" s="19">
        <v>82.924537999999998</v>
      </c>
      <c r="CT75" s="19">
        <v>80.876175000000003</v>
      </c>
      <c r="CU75" s="19">
        <v>79.554558</v>
      </c>
      <c r="CV75" s="19">
        <v>81.905890999999997</v>
      </c>
    </row>
    <row r="76" spans="1:100" s="13" customFormat="1" x14ac:dyDescent="0.35">
      <c r="A76" s="10">
        <v>495</v>
      </c>
      <c r="B76" s="35">
        <v>34.700000000000003</v>
      </c>
      <c r="C76" s="36">
        <v>0.21884219999999999</v>
      </c>
      <c r="D76" s="35">
        <v>2</v>
      </c>
      <c r="E76" s="35">
        <v>8.2000000000000011</v>
      </c>
      <c r="F76" s="35">
        <v>0.8</v>
      </c>
      <c r="G76" s="35">
        <v>0.4</v>
      </c>
      <c r="H76" s="37">
        <v>0.8</v>
      </c>
      <c r="I76" s="35">
        <v>435.6</v>
      </c>
      <c r="J76" s="35">
        <v>363.20000000000005</v>
      </c>
      <c r="K76" s="61">
        <v>13</v>
      </c>
      <c r="L76" s="61">
        <v>15</v>
      </c>
      <c r="M76" s="61">
        <v>12</v>
      </c>
      <c r="N76" s="61">
        <v>2</v>
      </c>
      <c r="O76" s="62">
        <v>28</v>
      </c>
      <c r="P76" s="10">
        <v>2.0919624707132343</v>
      </c>
      <c r="Q76" s="10">
        <f t="shared" si="34"/>
        <v>-15</v>
      </c>
      <c r="R76" s="10">
        <f t="shared" si="35"/>
        <v>14</v>
      </c>
      <c r="S76" s="10">
        <v>5</v>
      </c>
      <c r="T76" s="10">
        <f t="shared" si="36"/>
        <v>2</v>
      </c>
      <c r="U76" s="10">
        <f t="shared" si="37"/>
        <v>15</v>
      </c>
      <c r="V76" s="10">
        <f t="shared" si="38"/>
        <v>12</v>
      </c>
      <c r="W76" s="10">
        <f t="shared" si="39"/>
        <v>7</v>
      </c>
      <c r="X76" s="10">
        <f t="shared" si="40"/>
        <v>-14</v>
      </c>
      <c r="Y76" s="10">
        <f t="shared" si="54"/>
        <v>29</v>
      </c>
      <c r="Z76" s="10">
        <f t="shared" si="54"/>
        <v>17</v>
      </c>
      <c r="AA76" s="36">
        <f t="shared" si="41"/>
        <v>163</v>
      </c>
      <c r="AB76" s="10">
        <v>1.962707</v>
      </c>
      <c r="AC76" s="10">
        <v>8.1511279999999999</v>
      </c>
      <c r="AD76" s="10">
        <v>0.7725166</v>
      </c>
      <c r="AE76" s="10">
        <v>0.41065889999999999</v>
      </c>
      <c r="AF76" s="39">
        <f t="shared" si="42"/>
        <v>10.399999999999999</v>
      </c>
      <c r="AG76" s="1">
        <f t="shared" si="43"/>
        <v>5.4</v>
      </c>
      <c r="AH76" s="35">
        <f t="shared" si="44"/>
        <v>2</v>
      </c>
      <c r="AI76" s="35">
        <f t="shared" si="44"/>
        <v>8.2000000000000011</v>
      </c>
      <c r="AJ76" s="35">
        <f t="shared" si="44"/>
        <v>0.8</v>
      </c>
      <c r="AK76" s="35">
        <f t="shared" si="44"/>
        <v>0.4</v>
      </c>
      <c r="AL76" s="37">
        <f t="shared" si="45"/>
        <v>0.8</v>
      </c>
      <c r="AM76" s="10">
        <v>162.52160000000001</v>
      </c>
      <c r="AN76" s="10">
        <v>90.193219999999997</v>
      </c>
      <c r="AO76" s="37" t="e">
        <f>ROUNDUP(#REF!/10,2)</f>
        <v>#REF!</v>
      </c>
      <c r="AP76" s="37" t="e">
        <f t="shared" si="46"/>
        <v>#REF!</v>
      </c>
      <c r="AQ76" s="37" t="s">
        <v>34</v>
      </c>
      <c r="AR76" s="37">
        <v>5573.6</v>
      </c>
      <c r="AS76" s="37">
        <v>351.63</v>
      </c>
      <c r="AT76" s="37">
        <v>10</v>
      </c>
      <c r="AU76" s="10">
        <v>96.7</v>
      </c>
      <c r="AV76" s="10">
        <v>-42</v>
      </c>
      <c r="AW76" s="10">
        <v>42.5</v>
      </c>
      <c r="AX76" s="10">
        <v>44.1</v>
      </c>
      <c r="AY76" s="40">
        <f t="shared" si="47"/>
        <v>132125.45281929494</v>
      </c>
      <c r="AZ76" s="23">
        <f t="shared" si="48"/>
        <v>0.99997449344917788</v>
      </c>
      <c r="BA76" s="10" t="e">
        <f>#REF!*AI76*AH76*AJ76*AS76</f>
        <v>#REF!</v>
      </c>
      <c r="BB76" s="10" t="e">
        <f t="shared" si="49"/>
        <v>#REF!</v>
      </c>
      <c r="BC76" s="10" t="e">
        <f>(1-#REF!)*AH76*AI76*AJ76</f>
        <v>#REF!</v>
      </c>
      <c r="BD76" s="41" t="e">
        <f>MROUND(#REF!,0.1)/5</f>
        <v>#REF!</v>
      </c>
      <c r="BE76" s="38">
        <v>9</v>
      </c>
      <c r="BF76" s="42" t="e">
        <f t="shared" si="50"/>
        <v>#REF!</v>
      </c>
      <c r="BG76" s="43">
        <f t="shared" si="51"/>
        <v>0.8</v>
      </c>
      <c r="BH76" s="43">
        <f t="shared" si="52"/>
        <v>0.8</v>
      </c>
      <c r="BI76" s="43" t="e">
        <f>CEILING((1-#REF!)*AJ76,0.2)</f>
        <v>#REF!</v>
      </c>
      <c r="BJ76" s="44" t="e">
        <f t="shared" si="53"/>
        <v>#REF!</v>
      </c>
      <c r="BK76" s="45">
        <v>0.28272485007282833</v>
      </c>
      <c r="BL76" s="10">
        <f>(BK76+AH76)*(BK76+AI76)*((1/3)*BK76+AJ76)</f>
        <v>17.315850369159385</v>
      </c>
      <c r="BM76" s="46">
        <f>MROUND((BK76+AH76),0.2)</f>
        <v>2.2000000000000002</v>
      </c>
      <c r="BN76" s="46">
        <f>MROUND((BK76+AI76),0.2)</f>
        <v>8.4</v>
      </c>
      <c r="BO76" s="46">
        <v>1</v>
      </c>
      <c r="BP76" s="45">
        <f>BM76*BN76*BO76</f>
        <v>18.480000000000004</v>
      </c>
      <c r="BQ76" s="10" t="e">
        <f>IF(BI76&lt;BO76,TRUE, FALSE)</f>
        <v>#REF!</v>
      </c>
      <c r="BR76" s="45" t="e">
        <f>IF(BC76&lt;BI76*BM76*BN76,TRUE, FALSE)</f>
        <v>#REF!</v>
      </c>
      <c r="BS76" s="10">
        <f>AA76</f>
        <v>163</v>
      </c>
      <c r="BT76" s="44" t="e">
        <f>BB76/BC76</f>
        <v>#REF!</v>
      </c>
      <c r="BU76" s="38">
        <v>495</v>
      </c>
      <c r="BV76" s="19">
        <v>73.146163999999999</v>
      </c>
      <c r="BW76" s="19">
        <v>82.831444000000005</v>
      </c>
      <c r="BX76" s="19">
        <v>173.19033999999999</v>
      </c>
      <c r="BY76" s="19">
        <v>105.30028</v>
      </c>
      <c r="BZ76" s="19">
        <v>129.73562999999999</v>
      </c>
      <c r="CA76" s="19">
        <v>131.03036</v>
      </c>
      <c r="CB76" s="19">
        <v>76.152657000000005</v>
      </c>
      <c r="CC76" s="19">
        <v>97.799651999999995</v>
      </c>
      <c r="CD76" s="19">
        <v>107.39839000000001</v>
      </c>
      <c r="CE76" s="19">
        <v>633.73046999999997</v>
      </c>
      <c r="CF76" s="19">
        <v>564.84209999999996</v>
      </c>
      <c r="CG76" s="19">
        <v>311.69060999999999</v>
      </c>
      <c r="CH76" s="19">
        <v>521.55902000000003</v>
      </c>
      <c r="CI76" s="19">
        <v>491.42174999999997</v>
      </c>
      <c r="CJ76" s="19">
        <v>255.21028000000001</v>
      </c>
      <c r="CK76" s="19">
        <v>229.49154999999999</v>
      </c>
      <c r="CL76" s="19">
        <v>225.29990000000001</v>
      </c>
      <c r="CM76" s="19">
        <v>146.49034</v>
      </c>
      <c r="CN76" s="19">
        <v>399.34244000000001</v>
      </c>
      <c r="CO76" s="19">
        <v>369.64004999999997</v>
      </c>
      <c r="CP76" s="19">
        <v>263.22906</v>
      </c>
      <c r="CQ76" s="19">
        <v>231.44051999999999</v>
      </c>
      <c r="CR76" s="19">
        <v>154.94199</v>
      </c>
      <c r="CS76" s="19">
        <v>130.46373</v>
      </c>
      <c r="CT76" s="19">
        <v>110.59466999999999</v>
      </c>
      <c r="CU76" s="19">
        <v>112.14073999999999</v>
      </c>
      <c r="CV76" s="19">
        <v>111.83337</v>
      </c>
    </row>
    <row r="77" spans="1:100" s="13" customFormat="1" x14ac:dyDescent="0.35">
      <c r="A77" s="10">
        <v>433</v>
      </c>
      <c r="B77" s="35">
        <v>20.700000000000003</v>
      </c>
      <c r="C77" s="36">
        <v>0.15921559999999998</v>
      </c>
      <c r="D77" s="35">
        <v>2.2000000000000002</v>
      </c>
      <c r="E77" s="35">
        <v>4</v>
      </c>
      <c r="F77" s="35">
        <v>2.4000000000000004</v>
      </c>
      <c r="G77" s="35">
        <v>2</v>
      </c>
      <c r="H77" s="37">
        <v>2</v>
      </c>
      <c r="I77" s="35">
        <v>317.8</v>
      </c>
      <c r="J77" s="35">
        <v>324</v>
      </c>
      <c r="K77" s="61">
        <v>9</v>
      </c>
      <c r="L77" s="61">
        <v>17</v>
      </c>
      <c r="M77" s="61">
        <v>9</v>
      </c>
      <c r="N77" s="61">
        <v>1</v>
      </c>
      <c r="O77" s="62">
        <v>16</v>
      </c>
      <c r="P77" s="10">
        <v>0.9746904806650466</v>
      </c>
      <c r="Q77" s="10">
        <f t="shared" si="34"/>
        <v>-10</v>
      </c>
      <c r="R77" s="10">
        <f t="shared" si="35"/>
        <v>8.6</v>
      </c>
      <c r="S77" s="10">
        <v>5</v>
      </c>
      <c r="T77" s="10">
        <f t="shared" si="36"/>
        <v>1</v>
      </c>
      <c r="U77" s="10">
        <f t="shared" si="37"/>
        <v>17</v>
      </c>
      <c r="V77" s="10">
        <f t="shared" si="38"/>
        <v>9</v>
      </c>
      <c r="W77" s="10">
        <f t="shared" si="39"/>
        <v>2.6</v>
      </c>
      <c r="X77" s="10">
        <f t="shared" si="40"/>
        <v>-9.5</v>
      </c>
      <c r="Y77" s="10">
        <f t="shared" si="54"/>
        <v>25.6</v>
      </c>
      <c r="Z77" s="10">
        <f t="shared" si="54"/>
        <v>14</v>
      </c>
      <c r="AA77" s="36">
        <f t="shared" si="41"/>
        <v>45</v>
      </c>
      <c r="AB77" s="10">
        <v>2.2076609999999999</v>
      </c>
      <c r="AC77" s="10">
        <v>4.0068359999999998</v>
      </c>
      <c r="AD77" s="10">
        <v>2.344252</v>
      </c>
      <c r="AE77" s="10">
        <v>1.967462</v>
      </c>
      <c r="AF77" s="39">
        <f t="shared" si="42"/>
        <v>12.5</v>
      </c>
      <c r="AG77" s="1">
        <f t="shared" si="43"/>
        <v>7</v>
      </c>
      <c r="AH77" s="35">
        <f t="shared" si="44"/>
        <v>2.2000000000000002</v>
      </c>
      <c r="AI77" s="35">
        <f t="shared" si="44"/>
        <v>4</v>
      </c>
      <c r="AJ77" s="35">
        <f t="shared" si="44"/>
        <v>2.4000000000000004</v>
      </c>
      <c r="AK77" s="35">
        <f t="shared" si="44"/>
        <v>2</v>
      </c>
      <c r="AL77" s="37">
        <f t="shared" si="45"/>
        <v>2</v>
      </c>
      <c r="AM77" s="10">
        <v>44.713529999999999</v>
      </c>
      <c r="AN77" s="10">
        <v>50.925640000000001</v>
      </c>
      <c r="AO77" s="37" t="e">
        <f>ROUNDUP(#REF!/10,2)</f>
        <v>#REF!</v>
      </c>
      <c r="AP77" s="37" t="e">
        <f t="shared" si="46"/>
        <v>#REF!</v>
      </c>
      <c r="AQ77" s="37" t="s">
        <v>35</v>
      </c>
      <c r="AR77" s="37"/>
      <c r="AS77" s="37"/>
      <c r="AT77" s="37"/>
      <c r="AU77" s="10">
        <v>96.7</v>
      </c>
      <c r="AV77" s="10">
        <v>-42</v>
      </c>
      <c r="AW77" s="10">
        <v>42.5</v>
      </c>
      <c r="AX77" s="10">
        <v>44.1</v>
      </c>
      <c r="AY77" s="40">
        <f t="shared" si="47"/>
        <v>278923.81531388953</v>
      </c>
      <c r="AZ77" s="23">
        <f t="shared" si="48"/>
        <v>0</v>
      </c>
      <c r="BA77" s="10" t="e">
        <f>#REF!*AI77*AH77*AJ77*AS77</f>
        <v>#REF!</v>
      </c>
      <c r="BB77" s="10" t="e">
        <f t="shared" si="49"/>
        <v>#REF!</v>
      </c>
      <c r="BC77" s="10" t="e">
        <f>(1-#REF!)*AH77*AI77*AJ77</f>
        <v>#REF!</v>
      </c>
      <c r="BD77" s="41" t="e">
        <f>MROUND(#REF!,0.1)/5</f>
        <v>#REF!</v>
      </c>
      <c r="BE77" s="38">
        <v>0</v>
      </c>
      <c r="BF77" s="42" t="e">
        <f t="shared" si="50"/>
        <v>#REF!</v>
      </c>
      <c r="BG77" s="43">
        <f t="shared" si="51"/>
        <v>2.4000000000000004</v>
      </c>
      <c r="BH77" s="43">
        <f t="shared" si="52"/>
        <v>2</v>
      </c>
      <c r="BI77" s="43" t="e">
        <f>CEILING((1-#REF!)*AJ77,0.2)</f>
        <v>#REF!</v>
      </c>
      <c r="BJ77" s="44" t="e">
        <f t="shared" si="53"/>
        <v>#REF!</v>
      </c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38">
        <v>433</v>
      </c>
      <c r="BV77" s="19">
        <v>84.607376000000002</v>
      </c>
      <c r="BW77" s="19">
        <v>91.227164999999999</v>
      </c>
      <c r="BX77" s="19">
        <v>166.64850000000001</v>
      </c>
      <c r="BY77" s="19">
        <v>153.98172</v>
      </c>
      <c r="BZ77" s="19">
        <v>124.79929</v>
      </c>
      <c r="CA77" s="19">
        <v>57.016876000000003</v>
      </c>
      <c r="CB77" s="19">
        <v>54.556103</v>
      </c>
      <c r="CC77" s="19">
        <v>59.186104</v>
      </c>
      <c r="CD77" s="19">
        <v>87.014694000000006</v>
      </c>
      <c r="CE77" s="19">
        <v>573.66112999999996</v>
      </c>
      <c r="CF77" s="19">
        <v>480.48842999999999</v>
      </c>
      <c r="CG77" s="19">
        <v>254.29298</v>
      </c>
      <c r="CH77" s="19">
        <v>692.41956000000005</v>
      </c>
      <c r="CI77" s="19">
        <v>530.71014000000002</v>
      </c>
      <c r="CJ77" s="19">
        <v>186.9982</v>
      </c>
      <c r="CK77" s="19">
        <v>268.32422000000003</v>
      </c>
      <c r="CL77" s="19">
        <v>241.68468999999999</v>
      </c>
      <c r="CM77" s="23">
        <v>134.11937</v>
      </c>
      <c r="CN77" s="23">
        <v>322.84949</v>
      </c>
      <c r="CO77" s="23">
        <v>318.88195999999999</v>
      </c>
      <c r="CP77" s="23">
        <v>213.62206</v>
      </c>
      <c r="CQ77" s="23">
        <v>207.90472</v>
      </c>
      <c r="CR77" s="23">
        <v>106.76584</v>
      </c>
      <c r="CS77" s="23">
        <v>110.2205</v>
      </c>
      <c r="CT77" s="23">
        <v>111.77271</v>
      </c>
      <c r="CU77" s="23">
        <v>110.40837000000001</v>
      </c>
      <c r="CV77" s="23">
        <v>111.85435</v>
      </c>
    </row>
    <row r="78" spans="1:100" s="13" customFormat="1" x14ac:dyDescent="0.35">
      <c r="A78" s="10">
        <v>9</v>
      </c>
      <c r="B78" s="35">
        <v>10.6</v>
      </c>
      <c r="C78" s="36">
        <v>0.5384468</v>
      </c>
      <c r="D78" s="35">
        <v>1.4000000000000001</v>
      </c>
      <c r="E78" s="35">
        <v>8</v>
      </c>
      <c r="F78" s="35">
        <v>2.8000000000000003</v>
      </c>
      <c r="G78" s="35">
        <v>1.2000000000000002</v>
      </c>
      <c r="H78" s="37">
        <v>1.4000000000000001</v>
      </c>
      <c r="I78" s="35">
        <v>420.90000000000003</v>
      </c>
      <c r="J78" s="35">
        <v>354.70000000000005</v>
      </c>
      <c r="K78" s="61">
        <v>10</v>
      </c>
      <c r="L78" s="61">
        <v>5</v>
      </c>
      <c r="M78" s="61">
        <v>16</v>
      </c>
      <c r="N78" s="61">
        <v>2.6</v>
      </c>
      <c r="O78" s="62">
        <v>7</v>
      </c>
      <c r="P78" s="10">
        <v>2.6988524560004237</v>
      </c>
      <c r="Q78" s="10">
        <f t="shared" si="34"/>
        <v>-12.6</v>
      </c>
      <c r="R78" s="10">
        <f t="shared" si="35"/>
        <v>13.2</v>
      </c>
      <c r="S78" s="10">
        <v>5</v>
      </c>
      <c r="T78" s="10">
        <f t="shared" si="36"/>
        <v>2.6</v>
      </c>
      <c r="U78" s="10">
        <f t="shared" si="37"/>
        <v>5</v>
      </c>
      <c r="V78" s="10">
        <f t="shared" si="38"/>
        <v>16</v>
      </c>
      <c r="W78" s="10">
        <f t="shared" si="39"/>
        <v>1.2000000000000002</v>
      </c>
      <c r="X78" s="10">
        <f t="shared" si="40"/>
        <v>-11.3</v>
      </c>
      <c r="Y78" s="10">
        <f t="shared" si="54"/>
        <v>18.2</v>
      </c>
      <c r="Z78" s="10">
        <f t="shared" si="54"/>
        <v>21</v>
      </c>
      <c r="AA78" s="36">
        <f t="shared" si="41"/>
        <v>148</v>
      </c>
      <c r="AB78" s="10">
        <v>1.397273</v>
      </c>
      <c r="AC78" s="10">
        <v>8.006005</v>
      </c>
      <c r="AD78" s="10">
        <v>2.8234720000000002</v>
      </c>
      <c r="AE78" s="10">
        <v>1.2305200000000001</v>
      </c>
      <c r="AF78" s="39">
        <f t="shared" si="42"/>
        <v>10.5</v>
      </c>
      <c r="AG78" s="1">
        <f t="shared" si="43"/>
        <v>6.2</v>
      </c>
      <c r="AH78" s="35">
        <f t="shared" si="44"/>
        <v>1.4000000000000001</v>
      </c>
      <c r="AI78" s="35">
        <f t="shared" si="44"/>
        <v>8</v>
      </c>
      <c r="AJ78" s="35">
        <f t="shared" si="44"/>
        <v>2.8000000000000003</v>
      </c>
      <c r="AK78" s="35">
        <f t="shared" si="44"/>
        <v>1.2000000000000002</v>
      </c>
      <c r="AL78" s="37">
        <f t="shared" si="45"/>
        <v>1.4000000000000001</v>
      </c>
      <c r="AM78" s="10">
        <v>147.80170000000001</v>
      </c>
      <c r="AN78" s="10">
        <v>81.621870000000001</v>
      </c>
      <c r="AO78" s="37" t="e">
        <f>ROUNDUP(#REF!/10,2)</f>
        <v>#REF!</v>
      </c>
      <c r="AP78" s="37" t="e">
        <f t="shared" si="46"/>
        <v>#REF!</v>
      </c>
      <c r="AQ78" s="37" t="s">
        <v>34</v>
      </c>
      <c r="AR78" s="37">
        <v>2768</v>
      </c>
      <c r="AS78" s="37">
        <v>485.56</v>
      </c>
      <c r="AT78" s="37">
        <v>3.97</v>
      </c>
      <c r="AU78" s="10">
        <v>96.7</v>
      </c>
      <c r="AV78" s="10">
        <v>-42</v>
      </c>
      <c r="AW78" s="10">
        <v>42.5</v>
      </c>
      <c r="AX78" s="10">
        <v>44.1</v>
      </c>
      <c r="AY78" s="40">
        <f t="shared" si="47"/>
        <v>182294.82905892888</v>
      </c>
      <c r="AZ78" s="23">
        <f t="shared" si="48"/>
        <v>0.95738080314034957</v>
      </c>
      <c r="BA78" s="10" t="e">
        <f>#REF!*AI78*AH78*AJ78*AS78</f>
        <v>#REF!</v>
      </c>
      <c r="BB78" s="10" t="e">
        <f t="shared" si="49"/>
        <v>#REF!</v>
      </c>
      <c r="BC78" s="10" t="e">
        <f>(1-#REF!)*AH78*AI78*AJ78</f>
        <v>#REF!</v>
      </c>
      <c r="BD78" s="41" t="e">
        <f>MROUND(#REF!,0.1)/5</f>
        <v>#REF!</v>
      </c>
      <c r="BE78" s="38">
        <v>6</v>
      </c>
      <c r="BF78" s="42" t="e">
        <f t="shared" si="50"/>
        <v>#REF!</v>
      </c>
      <c r="BG78" s="43">
        <f t="shared" si="51"/>
        <v>2.8000000000000003</v>
      </c>
      <c r="BH78" s="43">
        <f t="shared" si="52"/>
        <v>1.4000000000000001</v>
      </c>
      <c r="BI78" s="43" t="e">
        <f>CEILING((1-#REF!)*AJ78,0.2)</f>
        <v>#REF!</v>
      </c>
      <c r="BJ78" s="44" t="e">
        <f t="shared" si="53"/>
        <v>#REF!</v>
      </c>
      <c r="BK78" s="45">
        <v>2.5615845671589361</v>
      </c>
      <c r="BL78" s="10">
        <f>(BK78+AH78)*(BK78+AI78)*((1/3)*BK78+AJ78)</f>
        <v>152.87979650872001</v>
      </c>
      <c r="BM78" s="46">
        <f>MROUND((BK78+AH78),0.2)</f>
        <v>4</v>
      </c>
      <c r="BN78" s="46">
        <f>MROUND((BK78+AI78),0.2)</f>
        <v>10.600000000000001</v>
      </c>
      <c r="BO78" s="46" t="e">
        <f>IF(MROUND(((1/3)*BK78+BG78),0.2)*BN78*BM78/BJ78&gt;1.05,MROUND(((1/3)*BK78+BG78),0.2)-0.2,MROUND(((1/3)*BK78+BG78),0.2))</f>
        <v>#REF!</v>
      </c>
      <c r="BP78" s="45" t="e">
        <f>BM78*BN78*BO78</f>
        <v>#REF!</v>
      </c>
      <c r="BQ78" s="10" t="e">
        <f>IF(BI78&lt;BO78,TRUE, FALSE)</f>
        <v>#REF!</v>
      </c>
      <c r="BR78" s="45" t="e">
        <f>IF(BC78&lt;BI78*BM78*BN78,TRUE, FALSE)</f>
        <v>#REF!</v>
      </c>
      <c r="BS78" s="10">
        <f>AA78</f>
        <v>148</v>
      </c>
      <c r="BT78" s="44" t="e">
        <f>BB78/BC78</f>
        <v>#REF!</v>
      </c>
      <c r="BU78" s="38">
        <v>9</v>
      </c>
      <c r="BV78" s="19">
        <v>69.688911000000004</v>
      </c>
      <c r="BW78" s="19">
        <v>87.736923000000004</v>
      </c>
      <c r="BX78" s="19">
        <v>103.33891</v>
      </c>
      <c r="BY78" s="19">
        <v>162.92885999999999</v>
      </c>
      <c r="BZ78" s="19">
        <v>145.86905999999999</v>
      </c>
      <c r="CA78" s="19">
        <v>129.18375</v>
      </c>
      <c r="CB78" s="19">
        <v>80.837485999999998</v>
      </c>
      <c r="CC78" s="19">
        <v>95.213859999999997</v>
      </c>
      <c r="CD78" s="19">
        <v>110.51917</v>
      </c>
      <c r="CE78" s="19">
        <v>576.45081000000005</v>
      </c>
      <c r="CF78" s="19">
        <v>355.58774</v>
      </c>
      <c r="CG78" s="19">
        <v>175.03740999999999</v>
      </c>
      <c r="CH78" s="19">
        <v>668.99834999999996</v>
      </c>
      <c r="CI78" s="19">
        <v>405.74932999999999</v>
      </c>
      <c r="CJ78" s="19">
        <v>144.18358000000001</v>
      </c>
      <c r="CK78" s="19">
        <v>368.76141000000001</v>
      </c>
      <c r="CL78" s="19">
        <v>249.44497999999999</v>
      </c>
      <c r="CM78" s="23">
        <v>124.60345</v>
      </c>
      <c r="CN78" s="23">
        <v>375.69763</v>
      </c>
      <c r="CO78" s="23">
        <v>292.88834000000003</v>
      </c>
      <c r="CP78" s="23">
        <v>150.83353</v>
      </c>
      <c r="CQ78" s="23">
        <v>126.12119</v>
      </c>
      <c r="CR78" s="23">
        <v>114.30878</v>
      </c>
      <c r="CS78" s="23">
        <v>99.430374</v>
      </c>
      <c r="CT78" s="23">
        <v>175.46178</v>
      </c>
      <c r="CU78" s="23">
        <v>144.80779000000001</v>
      </c>
      <c r="CV78" s="23">
        <v>99.243804999999995</v>
      </c>
    </row>
    <row r="79" spans="1:100" s="13" customFormat="1" x14ac:dyDescent="0.35">
      <c r="A79" s="10">
        <v>27</v>
      </c>
      <c r="B79" s="35">
        <v>16.200000000000003</v>
      </c>
      <c r="C79" s="36">
        <v>0.62287389999999998</v>
      </c>
      <c r="D79" s="35">
        <v>1.8</v>
      </c>
      <c r="E79" s="35">
        <v>7</v>
      </c>
      <c r="F79" s="35">
        <v>2.2000000000000002</v>
      </c>
      <c r="G79" s="35">
        <v>1.2000000000000002</v>
      </c>
      <c r="H79" s="37">
        <v>1</v>
      </c>
      <c r="I79" s="35">
        <v>448.90000000000003</v>
      </c>
      <c r="J79" s="35">
        <v>322.60000000000002</v>
      </c>
      <c r="K79" s="61">
        <v>18</v>
      </c>
      <c r="L79" s="61">
        <v>6</v>
      </c>
      <c r="M79" s="61">
        <v>12</v>
      </c>
      <c r="N79" s="61">
        <v>2.8000000000000003</v>
      </c>
      <c r="O79" s="62">
        <v>24</v>
      </c>
      <c r="P79" s="10">
        <v>2.7251704679959405</v>
      </c>
      <c r="Q79" s="10">
        <f t="shared" si="34"/>
        <v>-20.8</v>
      </c>
      <c r="R79" s="10">
        <f t="shared" si="35"/>
        <v>19.5</v>
      </c>
      <c r="S79" s="10">
        <v>5</v>
      </c>
      <c r="T79" s="10">
        <f t="shared" si="36"/>
        <v>2.8000000000000003</v>
      </c>
      <c r="U79" s="10">
        <f t="shared" si="37"/>
        <v>6</v>
      </c>
      <c r="V79" s="10">
        <f t="shared" si="38"/>
        <v>12</v>
      </c>
      <c r="W79" s="10">
        <f t="shared" si="39"/>
        <v>8</v>
      </c>
      <c r="X79" s="10">
        <f t="shared" si="40"/>
        <v>-19.399999999999999</v>
      </c>
      <c r="Y79" s="10">
        <f t="shared" si="54"/>
        <v>25.5</v>
      </c>
      <c r="Z79" s="10">
        <f t="shared" si="54"/>
        <v>17</v>
      </c>
      <c r="AA79" s="36">
        <f t="shared" si="41"/>
        <v>176</v>
      </c>
      <c r="AB79" s="10">
        <v>1.756718</v>
      </c>
      <c r="AC79" s="10">
        <v>7.012213</v>
      </c>
      <c r="AD79" s="10">
        <v>2.2117309999999999</v>
      </c>
      <c r="AE79" s="10">
        <v>1.203886</v>
      </c>
      <c r="AF79" s="39">
        <f t="shared" si="42"/>
        <v>11</v>
      </c>
      <c r="AG79" s="1">
        <f t="shared" si="43"/>
        <v>6.2</v>
      </c>
      <c r="AH79" s="35">
        <f t="shared" si="44"/>
        <v>1.8</v>
      </c>
      <c r="AI79" s="35">
        <f t="shared" si="44"/>
        <v>7</v>
      </c>
      <c r="AJ79" s="35">
        <f t="shared" si="44"/>
        <v>2.2000000000000002</v>
      </c>
      <c r="AK79" s="35">
        <f t="shared" si="44"/>
        <v>1.2000000000000002</v>
      </c>
      <c r="AL79" s="37">
        <f t="shared" si="45"/>
        <v>1</v>
      </c>
      <c r="AM79" s="10">
        <v>175.80080000000001</v>
      </c>
      <c r="AN79" s="10">
        <v>49.596319999999999</v>
      </c>
      <c r="AO79" s="37" t="e">
        <f>ROUNDUP(#REF!/10,2)</f>
        <v>#REF!</v>
      </c>
      <c r="AP79" s="37" t="e">
        <f t="shared" si="46"/>
        <v>#REF!</v>
      </c>
      <c r="AQ79" s="37" t="s">
        <v>34</v>
      </c>
      <c r="AR79" s="37">
        <v>3039</v>
      </c>
      <c r="AS79" s="37">
        <v>453.81</v>
      </c>
      <c r="AT79" s="37">
        <v>5.05</v>
      </c>
      <c r="AU79" s="10">
        <v>96.7</v>
      </c>
      <c r="AV79" s="10">
        <v>-42</v>
      </c>
      <c r="AW79" s="10">
        <v>42.5</v>
      </c>
      <c r="AX79" s="10">
        <v>44.1</v>
      </c>
      <c r="AY79" s="40">
        <f t="shared" si="47"/>
        <v>281998.80406396929</v>
      </c>
      <c r="AZ79" s="23">
        <f t="shared" si="48"/>
        <v>0.73372751345178244</v>
      </c>
      <c r="BA79" s="10" t="e">
        <f>#REF!*AI79*AH79*AJ79*AS79</f>
        <v>#REF!</v>
      </c>
      <c r="BB79" s="10" t="e">
        <f t="shared" si="49"/>
        <v>#REF!</v>
      </c>
      <c r="BC79" s="10" t="e">
        <f>(1-#REF!)*AH79*AI79*AJ79</f>
        <v>#REF!</v>
      </c>
      <c r="BD79" s="41" t="e">
        <f>MROUND(#REF!,0.1)/5</f>
        <v>#REF!</v>
      </c>
      <c r="BE79" s="38">
        <v>10</v>
      </c>
      <c r="BF79" s="42" t="e">
        <f t="shared" si="50"/>
        <v>#REF!</v>
      </c>
      <c r="BG79" s="43">
        <f t="shared" si="51"/>
        <v>2.2000000000000002</v>
      </c>
      <c r="BH79" s="43">
        <f t="shared" si="52"/>
        <v>1</v>
      </c>
      <c r="BI79" s="43" t="e">
        <f>CEILING((1-#REF!)*AJ79,0.2)</f>
        <v>#REF!</v>
      </c>
      <c r="BJ79" s="44" t="e">
        <f t="shared" si="53"/>
        <v>#REF!</v>
      </c>
      <c r="BK79" s="45">
        <v>1.8316650980363036</v>
      </c>
      <c r="BL79" s="10">
        <f>(BK79+AH79)*(BK79+AI79)*((1/3)*BK79+AJ79)</f>
        <v>90.144758126194105</v>
      </c>
      <c r="BM79" s="46">
        <f>MROUND((BK79+AH79),0.2)</f>
        <v>3.6</v>
      </c>
      <c r="BN79" s="46">
        <f>MROUND((BK79+AI79),0.2)</f>
        <v>8.8000000000000007</v>
      </c>
      <c r="BO79" s="46" t="e">
        <f>IF(MROUND(((1/3)*BK79+BG79),0.2)*BN79*BM79/BJ79&gt;1.05,MROUND(((1/3)*BK79+BG79),0.2)-0.2,MROUND(((1/3)*BK79+BG79),0.2))</f>
        <v>#REF!</v>
      </c>
      <c r="BP79" s="45" t="e">
        <f>BM79*BN79*BO79</f>
        <v>#REF!</v>
      </c>
      <c r="BQ79" s="10" t="e">
        <f>IF(BI79&lt;BO79,TRUE, FALSE)</f>
        <v>#REF!</v>
      </c>
      <c r="BR79" s="45" t="e">
        <f>IF(BC79&lt;BI79*BM79*BN79,TRUE, FALSE)</f>
        <v>#REF!</v>
      </c>
      <c r="BS79" s="10">
        <f>AA79</f>
        <v>176</v>
      </c>
      <c r="BT79" s="44" t="e">
        <f>BB79/BC79</f>
        <v>#REF!</v>
      </c>
      <c r="BU79" s="38">
        <v>27</v>
      </c>
      <c r="BV79" s="19">
        <v>56.483455999999997</v>
      </c>
      <c r="BW79" s="19">
        <v>55.479973000000001</v>
      </c>
      <c r="BX79" s="19">
        <v>66.857155000000006</v>
      </c>
      <c r="BY79" s="19">
        <v>72.466849999999994</v>
      </c>
      <c r="BZ79" s="19">
        <v>71.307884000000001</v>
      </c>
      <c r="CA79" s="19">
        <v>67.321242999999996</v>
      </c>
      <c r="CB79" s="19">
        <v>62.504879000000003</v>
      </c>
      <c r="CC79" s="19">
        <v>61.669079000000004</v>
      </c>
      <c r="CD79" s="19">
        <v>66.885352999999995</v>
      </c>
      <c r="CE79" s="19">
        <v>189.00641999999999</v>
      </c>
      <c r="CF79" s="19">
        <v>175.10057</v>
      </c>
      <c r="CG79" s="19">
        <v>112.28272</v>
      </c>
      <c r="CH79" s="19">
        <v>229.11786000000001</v>
      </c>
      <c r="CI79" s="19">
        <v>212.73631</v>
      </c>
      <c r="CJ79" s="19">
        <v>114.44092999999999</v>
      </c>
      <c r="CK79" s="19">
        <v>157.07022000000001</v>
      </c>
      <c r="CL79" s="19">
        <v>147.91313</v>
      </c>
      <c r="CM79" s="19">
        <v>96.677605</v>
      </c>
      <c r="CN79" s="19">
        <v>145.05905000000001</v>
      </c>
      <c r="CO79" s="19">
        <v>136.40989999999999</v>
      </c>
      <c r="CP79" s="19">
        <v>93.264083999999997</v>
      </c>
      <c r="CQ79" s="19">
        <v>89.931792999999999</v>
      </c>
      <c r="CR79" s="19">
        <v>78.237144000000001</v>
      </c>
      <c r="CS79" s="19">
        <v>75.484840000000005</v>
      </c>
      <c r="CT79" s="19">
        <v>89.101898000000006</v>
      </c>
      <c r="CU79" s="19">
        <v>85.616211000000007</v>
      </c>
      <c r="CV79" s="19">
        <v>76.465003999999993</v>
      </c>
    </row>
    <row r="80" spans="1:100" s="13" customFormat="1" x14ac:dyDescent="0.35">
      <c r="A80" s="10">
        <v>254</v>
      </c>
      <c r="B80" s="35">
        <v>16.900000000000002</v>
      </c>
      <c r="C80" s="36">
        <v>0.50637710000000002</v>
      </c>
      <c r="D80" s="35">
        <v>2.4000000000000004</v>
      </c>
      <c r="E80" s="35">
        <v>3.8000000000000003</v>
      </c>
      <c r="F80" s="35">
        <v>3</v>
      </c>
      <c r="G80" s="35">
        <v>1.2000000000000002</v>
      </c>
      <c r="H80" s="37">
        <v>1.6</v>
      </c>
      <c r="I80" s="35">
        <v>398.6</v>
      </c>
      <c r="J80" s="35">
        <v>346.3</v>
      </c>
      <c r="K80" s="61">
        <v>19</v>
      </c>
      <c r="L80" s="61">
        <v>13</v>
      </c>
      <c r="M80" s="61">
        <v>18</v>
      </c>
      <c r="N80" s="61">
        <v>2.2000000000000002</v>
      </c>
      <c r="O80" s="62">
        <v>19</v>
      </c>
      <c r="P80" s="10">
        <v>2.2659194700847891</v>
      </c>
      <c r="Q80" s="10">
        <f t="shared" si="34"/>
        <v>-21.2</v>
      </c>
      <c r="R80" s="10">
        <f t="shared" si="35"/>
        <v>14.600000000000001</v>
      </c>
      <c r="S80" s="10">
        <v>5</v>
      </c>
      <c r="T80" s="10">
        <f t="shared" si="36"/>
        <v>2.2000000000000002</v>
      </c>
      <c r="U80" s="10">
        <f t="shared" si="37"/>
        <v>13</v>
      </c>
      <c r="V80" s="10">
        <f t="shared" si="38"/>
        <v>18</v>
      </c>
      <c r="W80" s="10">
        <f t="shared" si="39"/>
        <v>6.6000000000000005</v>
      </c>
      <c r="X80" s="10">
        <f t="shared" si="40"/>
        <v>-20.100000000000001</v>
      </c>
      <c r="Y80" s="10">
        <f t="shared" si="54"/>
        <v>27.6</v>
      </c>
      <c r="Z80" s="10">
        <f t="shared" si="54"/>
        <v>23</v>
      </c>
      <c r="AA80" s="36">
        <f t="shared" si="41"/>
        <v>126</v>
      </c>
      <c r="AB80" s="10">
        <v>2.4911729999999999</v>
      </c>
      <c r="AC80" s="10">
        <v>3.7526290000000002</v>
      </c>
      <c r="AD80" s="10">
        <v>2.9139750000000002</v>
      </c>
      <c r="AE80" s="10">
        <v>1.1195539999999999</v>
      </c>
      <c r="AF80" s="39">
        <f t="shared" si="42"/>
        <v>12.6</v>
      </c>
      <c r="AG80" s="1">
        <f t="shared" si="43"/>
        <v>6.2</v>
      </c>
      <c r="AH80" s="35">
        <f t="shared" si="44"/>
        <v>2.4000000000000004</v>
      </c>
      <c r="AI80" s="35">
        <f t="shared" si="44"/>
        <v>3.8000000000000003</v>
      </c>
      <c r="AJ80" s="35">
        <f t="shared" si="44"/>
        <v>3</v>
      </c>
      <c r="AK80" s="35">
        <f t="shared" si="44"/>
        <v>1.2000000000000002</v>
      </c>
      <c r="AL80" s="37">
        <f t="shared" si="45"/>
        <v>1.6</v>
      </c>
      <c r="AM80" s="10">
        <v>125.5488</v>
      </c>
      <c r="AN80" s="10">
        <v>73.222139999999996</v>
      </c>
      <c r="AO80" s="37" t="e">
        <f>ROUNDUP(#REF!/10,2)</f>
        <v>#REF!</v>
      </c>
      <c r="AP80" s="37" t="e">
        <f t="shared" si="46"/>
        <v>#REF!</v>
      </c>
      <c r="AQ80" s="37" t="s">
        <v>34</v>
      </c>
      <c r="AR80" s="37">
        <v>3076.5</v>
      </c>
      <c r="AS80" s="37">
        <v>450.1</v>
      </c>
      <c r="AT80" s="37">
        <v>6.02</v>
      </c>
      <c r="AU80" s="10">
        <v>96.7</v>
      </c>
      <c r="AV80" s="10">
        <v>-42</v>
      </c>
      <c r="AW80" s="10">
        <v>42.5</v>
      </c>
      <c r="AX80" s="10">
        <v>44.1</v>
      </c>
      <c r="AY80" s="40">
        <f t="shared" si="47"/>
        <v>215987.9250782897</v>
      </c>
      <c r="AZ80" s="23">
        <f t="shared" si="48"/>
        <v>0.92194229370576009</v>
      </c>
      <c r="BA80" s="10" t="e">
        <f>#REF!*AI80*AH80*AJ80*AS80</f>
        <v>#REF!</v>
      </c>
      <c r="BB80" s="10" t="e">
        <f t="shared" si="49"/>
        <v>#REF!</v>
      </c>
      <c r="BC80" s="10" t="e">
        <f>(1-#REF!)*AH80*AI80*AJ80</f>
        <v>#REF!</v>
      </c>
      <c r="BD80" s="41" t="e">
        <f>MROUND(#REF!,0.1)/5</f>
        <v>#REF!</v>
      </c>
      <c r="BE80" s="38">
        <v>8</v>
      </c>
      <c r="BF80" s="42" t="e">
        <f t="shared" si="50"/>
        <v>#REF!</v>
      </c>
      <c r="BG80" s="43">
        <f t="shared" si="51"/>
        <v>3</v>
      </c>
      <c r="BH80" s="43">
        <f t="shared" si="52"/>
        <v>1.6</v>
      </c>
      <c r="BI80" s="43" t="e">
        <f>CEILING((1-#REF!)*AJ80,0.2)</f>
        <v>#REF!</v>
      </c>
      <c r="BJ80" s="44" t="e">
        <f t="shared" si="53"/>
        <v>#REF!</v>
      </c>
      <c r="BK80" s="45">
        <v>1.6982661282608511</v>
      </c>
      <c r="BL80" s="10">
        <f>(BK80+AH80)*(BK80+AI80)*((1/3)*BK80+AJ80)</f>
        <v>80.355952970047269</v>
      </c>
      <c r="BM80" s="46">
        <f>MROUND((BK80+AH80),0.2)</f>
        <v>4</v>
      </c>
      <c r="BN80" s="46">
        <f>MROUND((BK80+AI80),0.2)</f>
        <v>5.4</v>
      </c>
      <c r="BO80" s="46" t="e">
        <f>IF(MROUND(((1/3)*BK80+BG80),0.2)*BN80*BM80/BJ80&gt;1.05,MROUND(((1/3)*BK80+BG80),0.2)-0.2,MROUND(((1/3)*BK80+BG80),0.2))</f>
        <v>#REF!</v>
      </c>
      <c r="BP80" s="45" t="e">
        <f>BM80*BN80*BO80</f>
        <v>#REF!</v>
      </c>
      <c r="BQ80" s="10" t="e">
        <f>IF(BI80&lt;BO80,TRUE, FALSE)</f>
        <v>#REF!</v>
      </c>
      <c r="BR80" s="45" t="e">
        <f>IF(BC80&lt;BI80*BM80*BN80,TRUE, FALSE)</f>
        <v>#REF!</v>
      </c>
      <c r="BS80" s="10">
        <f>AA80</f>
        <v>126</v>
      </c>
      <c r="BT80" s="44" t="e">
        <f>BB80/BC80</f>
        <v>#REF!</v>
      </c>
      <c r="BU80" s="38">
        <v>254</v>
      </c>
      <c r="BV80" s="19">
        <v>61.800339000000001</v>
      </c>
      <c r="BW80" s="19">
        <v>62.489440999999999</v>
      </c>
      <c r="BX80" s="19">
        <v>77.797980999999993</v>
      </c>
      <c r="BY80" s="19">
        <v>50.900413999999998</v>
      </c>
      <c r="BZ80" s="19">
        <v>48.954422000000001</v>
      </c>
      <c r="CA80" s="19">
        <v>71.898582000000005</v>
      </c>
      <c r="CB80" s="19">
        <v>58.970180999999997</v>
      </c>
      <c r="CC80" s="19">
        <v>58.342559999999999</v>
      </c>
      <c r="CD80" s="19">
        <v>80.016082999999995</v>
      </c>
      <c r="CE80" s="19">
        <v>300.70294000000001</v>
      </c>
      <c r="CF80" s="19">
        <v>266.85750999999999</v>
      </c>
      <c r="CG80" s="19">
        <v>178.44252</v>
      </c>
      <c r="CH80" s="19">
        <v>363.21087999999997</v>
      </c>
      <c r="CI80" s="19">
        <v>320.54919000000001</v>
      </c>
      <c r="CJ80" s="19">
        <v>190.45804999999999</v>
      </c>
      <c r="CK80" s="19">
        <v>180.41980000000001</v>
      </c>
      <c r="CL80" s="19">
        <v>165.80435</v>
      </c>
      <c r="CM80" s="19">
        <v>126.15497999999999</v>
      </c>
      <c r="CN80" s="19">
        <v>216.60878</v>
      </c>
      <c r="CO80" s="19">
        <v>197.34825000000001</v>
      </c>
      <c r="CP80" s="19">
        <v>139.06155000000001</v>
      </c>
      <c r="CQ80" s="19">
        <v>124.36794</v>
      </c>
      <c r="CR80" s="19">
        <v>108.17556</v>
      </c>
      <c r="CS80" s="19">
        <v>95.810103999999995</v>
      </c>
      <c r="CT80" s="19">
        <v>108.91385</v>
      </c>
      <c r="CU80" s="19">
        <v>103.30362</v>
      </c>
      <c r="CV80" s="19">
        <v>100.90136</v>
      </c>
    </row>
    <row r="81" spans="1:100" s="13" customFormat="1" x14ac:dyDescent="0.35">
      <c r="A81" s="10">
        <v>352</v>
      </c>
      <c r="B81" s="35">
        <v>30.3</v>
      </c>
      <c r="C81" s="36">
        <v>0.56411489999999997</v>
      </c>
      <c r="D81" s="35">
        <v>1.8</v>
      </c>
      <c r="E81" s="35">
        <v>9.6000000000000014</v>
      </c>
      <c r="F81" s="35">
        <v>1.8</v>
      </c>
      <c r="G81" s="35">
        <v>2</v>
      </c>
      <c r="H81" s="37">
        <v>0.8</v>
      </c>
      <c r="I81" s="35">
        <v>430.6</v>
      </c>
      <c r="J81" s="35">
        <v>293.10000000000002</v>
      </c>
      <c r="K81" s="61">
        <v>19</v>
      </c>
      <c r="L81" s="61">
        <v>10</v>
      </c>
      <c r="M81" s="61">
        <v>6</v>
      </c>
      <c r="N81" s="61">
        <v>2.8000000000000003</v>
      </c>
      <c r="O81" s="62">
        <v>16</v>
      </c>
      <c r="P81" s="10">
        <v>2.7479254473618115</v>
      </c>
      <c r="Q81" s="10">
        <f t="shared" si="34"/>
        <v>-21.8</v>
      </c>
      <c r="R81" s="10">
        <f t="shared" si="35"/>
        <v>14.9</v>
      </c>
      <c r="S81" s="10">
        <v>5</v>
      </c>
      <c r="T81" s="10">
        <f t="shared" si="36"/>
        <v>2.8000000000000003</v>
      </c>
      <c r="U81" s="10">
        <f t="shared" si="37"/>
        <v>10</v>
      </c>
      <c r="V81" s="10">
        <f t="shared" si="38"/>
        <v>6</v>
      </c>
      <c r="W81" s="10">
        <f t="shared" si="39"/>
        <v>5.4</v>
      </c>
      <c r="X81" s="10">
        <f t="shared" si="40"/>
        <v>-20.399999999999999</v>
      </c>
      <c r="Y81" s="10">
        <f t="shared" si="54"/>
        <v>24.9</v>
      </c>
      <c r="Z81" s="10">
        <f t="shared" si="54"/>
        <v>11</v>
      </c>
      <c r="AA81" s="36">
        <f t="shared" si="41"/>
        <v>158</v>
      </c>
      <c r="AB81" s="10">
        <v>1.7213670000000001</v>
      </c>
      <c r="AC81" s="10">
        <v>9.5524159999999991</v>
      </c>
      <c r="AD81" s="10">
        <v>1.8046180000000001</v>
      </c>
      <c r="AE81" s="10">
        <v>1.913311</v>
      </c>
      <c r="AF81" s="39">
        <f t="shared" si="42"/>
        <v>9.6999999999999993</v>
      </c>
      <c r="AG81" s="1">
        <f t="shared" si="43"/>
        <v>7</v>
      </c>
      <c r="AH81" s="35">
        <f t="shared" si="44"/>
        <v>1.8</v>
      </c>
      <c r="AI81" s="35">
        <f t="shared" si="44"/>
        <v>9.6000000000000014</v>
      </c>
      <c r="AJ81" s="35">
        <f t="shared" si="44"/>
        <v>1.8</v>
      </c>
      <c r="AK81" s="35">
        <f t="shared" si="44"/>
        <v>2</v>
      </c>
      <c r="AL81" s="37">
        <f t="shared" si="45"/>
        <v>0.8</v>
      </c>
      <c r="AM81" s="10">
        <v>157.59989999999999</v>
      </c>
      <c r="AN81" s="10">
        <v>20.08849</v>
      </c>
      <c r="AO81" s="37" t="e">
        <f>ROUNDUP(#REF!/10,2)</f>
        <v>#REF!</v>
      </c>
      <c r="AP81" s="37" t="e">
        <f t="shared" si="46"/>
        <v>#REF!</v>
      </c>
      <c r="AQ81" s="37" t="s">
        <v>35</v>
      </c>
      <c r="AR81" s="37"/>
      <c r="AS81" s="37"/>
      <c r="AT81" s="37"/>
      <c r="AU81" s="10">
        <v>96.7</v>
      </c>
      <c r="AV81" s="10">
        <v>-42</v>
      </c>
      <c r="AW81" s="10">
        <v>42.5</v>
      </c>
      <c r="AX81" s="10">
        <v>44.1</v>
      </c>
      <c r="AY81" s="40">
        <f t="shared" si="47"/>
        <v>339744.06136521272</v>
      </c>
      <c r="AZ81" s="23">
        <f t="shared" si="48"/>
        <v>0</v>
      </c>
      <c r="BA81" s="10" t="e">
        <f>#REF!*AI81*AH81*AJ81*AS81</f>
        <v>#REF!</v>
      </c>
      <c r="BB81" s="10" t="e">
        <f t="shared" si="49"/>
        <v>#REF!</v>
      </c>
      <c r="BC81" s="10" t="e">
        <f>(1-#REF!)*AH81*AI81*AJ81</f>
        <v>#REF!</v>
      </c>
      <c r="BD81" s="41" t="e">
        <f>MROUND(#REF!,0.1)/5</f>
        <v>#REF!</v>
      </c>
      <c r="BE81" s="38">
        <v>0</v>
      </c>
      <c r="BF81" s="42" t="e">
        <f t="shared" si="50"/>
        <v>#REF!</v>
      </c>
      <c r="BG81" s="43">
        <f t="shared" si="51"/>
        <v>1.8</v>
      </c>
      <c r="BH81" s="43">
        <f t="shared" si="52"/>
        <v>0.8</v>
      </c>
      <c r="BI81" s="43" t="e">
        <f>CEILING((1-#REF!)*AJ81,0.2)</f>
        <v>#REF!</v>
      </c>
      <c r="BJ81" s="44" t="e">
        <f t="shared" si="53"/>
        <v>#REF!</v>
      </c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38">
        <v>352</v>
      </c>
      <c r="BV81" s="19">
        <v>77.489029000000002</v>
      </c>
      <c r="BW81" s="19">
        <v>81.841239999999999</v>
      </c>
      <c r="BX81" s="19">
        <v>121.45403</v>
      </c>
      <c r="BY81" s="19">
        <v>139.17674</v>
      </c>
      <c r="BZ81" s="19">
        <v>119.67603</v>
      </c>
      <c r="CA81" s="19">
        <v>74.414580999999998</v>
      </c>
      <c r="CB81" s="19">
        <v>83.305214000000007</v>
      </c>
      <c r="CC81" s="19">
        <v>75.347137000000004</v>
      </c>
      <c r="CD81" s="19">
        <v>83.713363999999999</v>
      </c>
      <c r="CE81" s="19">
        <v>313.95632999999998</v>
      </c>
      <c r="CF81" s="19">
        <v>306.94637999999998</v>
      </c>
      <c r="CG81" s="19">
        <v>241.16333</v>
      </c>
      <c r="CH81" s="19">
        <v>382.13598999999999</v>
      </c>
      <c r="CI81" s="19">
        <v>370.60223000000002</v>
      </c>
      <c r="CJ81" s="19">
        <v>242.99441999999999</v>
      </c>
      <c r="CK81" s="19">
        <v>204.42424</v>
      </c>
      <c r="CL81" s="19">
        <v>198.85654</v>
      </c>
      <c r="CM81" s="19">
        <v>155.72305</v>
      </c>
      <c r="CN81" s="19">
        <v>223.67021</v>
      </c>
      <c r="CO81" s="19">
        <v>215.51070000000001</v>
      </c>
      <c r="CP81" s="19">
        <v>190.45599000000001</v>
      </c>
      <c r="CQ81" s="19">
        <v>175.39490000000001</v>
      </c>
      <c r="CR81" s="19">
        <v>149.98885000000001</v>
      </c>
      <c r="CS81" s="19">
        <v>118.91864</v>
      </c>
      <c r="CT81" s="19">
        <v>110.10168</v>
      </c>
      <c r="CU81" s="19">
        <v>106.95868</v>
      </c>
      <c r="CV81" s="19">
        <v>112.66670000000001</v>
      </c>
    </row>
    <row r="82" spans="1:100" s="13" customFormat="1" x14ac:dyDescent="0.35">
      <c r="A82" s="10">
        <v>161</v>
      </c>
      <c r="B82" s="35">
        <v>16.700000000000003</v>
      </c>
      <c r="C82" s="36">
        <v>0.4995404</v>
      </c>
      <c r="D82" s="35">
        <v>1.8</v>
      </c>
      <c r="E82" s="35">
        <v>9</v>
      </c>
      <c r="F82" s="35">
        <v>1.8</v>
      </c>
      <c r="G82" s="35">
        <v>1.4000000000000001</v>
      </c>
      <c r="H82" s="37">
        <v>1</v>
      </c>
      <c r="I82" s="35">
        <v>381.40000000000003</v>
      </c>
      <c r="J82" s="35">
        <v>322.10000000000002</v>
      </c>
      <c r="K82" s="61">
        <v>16</v>
      </c>
      <c r="L82" s="61">
        <v>12</v>
      </c>
      <c r="M82" s="61">
        <v>17</v>
      </c>
      <c r="N82" s="61">
        <v>1.4000000000000001</v>
      </c>
      <c r="O82" s="62">
        <v>9</v>
      </c>
      <c r="P82" s="10">
        <v>1.3355415921414202</v>
      </c>
      <c r="Q82" s="10">
        <f t="shared" si="34"/>
        <v>-17.399999999999999</v>
      </c>
      <c r="R82" s="10">
        <f t="shared" si="35"/>
        <v>11.1</v>
      </c>
      <c r="S82" s="10">
        <v>5</v>
      </c>
      <c r="T82" s="10">
        <f t="shared" si="36"/>
        <v>1.4000000000000001</v>
      </c>
      <c r="U82" s="10">
        <f t="shared" si="37"/>
        <v>12</v>
      </c>
      <c r="V82" s="10">
        <f t="shared" si="38"/>
        <v>17</v>
      </c>
      <c r="W82" s="10">
        <f t="shared" si="39"/>
        <v>2.6</v>
      </c>
      <c r="X82" s="10">
        <f t="shared" si="40"/>
        <v>-16.7</v>
      </c>
      <c r="Y82" s="10">
        <f t="shared" si="54"/>
        <v>23.1</v>
      </c>
      <c r="Z82" s="10">
        <f t="shared" si="54"/>
        <v>22</v>
      </c>
      <c r="AA82" s="36">
        <f t="shared" si="41"/>
        <v>108</v>
      </c>
      <c r="AB82" s="10">
        <v>1.882182</v>
      </c>
      <c r="AC82" s="10">
        <v>8.9360800000000005</v>
      </c>
      <c r="AD82" s="10">
        <v>1.8554409999999999</v>
      </c>
      <c r="AE82" s="10">
        <v>1.489744</v>
      </c>
      <c r="AF82" s="39">
        <f t="shared" si="42"/>
        <v>10</v>
      </c>
      <c r="AG82" s="1">
        <f t="shared" si="43"/>
        <v>6.4</v>
      </c>
      <c r="AH82" s="35">
        <f t="shared" si="44"/>
        <v>1.8</v>
      </c>
      <c r="AI82" s="35">
        <f t="shared" si="44"/>
        <v>9</v>
      </c>
      <c r="AJ82" s="35">
        <f t="shared" si="44"/>
        <v>1.8</v>
      </c>
      <c r="AK82" s="35">
        <f t="shared" si="44"/>
        <v>1.4000000000000001</v>
      </c>
      <c r="AL82" s="37">
        <f t="shared" si="45"/>
        <v>1</v>
      </c>
      <c r="AM82" s="10">
        <v>108.3874</v>
      </c>
      <c r="AN82" s="10">
        <v>49.072339999999997</v>
      </c>
      <c r="AO82" s="37" t="e">
        <f>ROUNDUP(#REF!/10,2)</f>
        <v>#REF!</v>
      </c>
      <c r="AP82" s="37" t="e">
        <f t="shared" si="46"/>
        <v>#REF!</v>
      </c>
      <c r="AQ82" s="37" t="s">
        <v>34</v>
      </c>
      <c r="AR82" s="37">
        <v>3065.7</v>
      </c>
      <c r="AS82" s="37">
        <v>451.15</v>
      </c>
      <c r="AT82" s="37">
        <v>6.18</v>
      </c>
      <c r="AU82" s="10">
        <v>96.7</v>
      </c>
      <c r="AV82" s="10">
        <v>-42</v>
      </c>
      <c r="AW82" s="10">
        <v>42.5</v>
      </c>
      <c r="AX82" s="10">
        <v>44.1</v>
      </c>
      <c r="AY82" s="40">
        <f t="shared" si="47"/>
        <v>283196.15611898841</v>
      </c>
      <c r="AZ82" s="23">
        <f t="shared" si="48"/>
        <v>0.73237842177880697</v>
      </c>
      <c r="BA82" s="10" t="e">
        <f>#REF!*AI82*AH82*AJ82*AS82</f>
        <v>#REF!</v>
      </c>
      <c r="BB82" s="10" t="e">
        <f t="shared" si="49"/>
        <v>#REF!</v>
      </c>
      <c r="BC82" s="10" t="e">
        <f>(1-#REF!)*AH82*AI82*AJ82</f>
        <v>#REF!</v>
      </c>
      <c r="BD82" s="41" t="e">
        <f>MROUND(#REF!,0.1)/5</f>
        <v>#REF!</v>
      </c>
      <c r="BE82" s="38">
        <v>8.3000000000000007</v>
      </c>
      <c r="BF82" s="42" t="e">
        <f t="shared" si="50"/>
        <v>#REF!</v>
      </c>
      <c r="BG82" s="43">
        <f t="shared" si="51"/>
        <v>1.8</v>
      </c>
      <c r="BH82" s="43">
        <f t="shared" si="52"/>
        <v>1</v>
      </c>
      <c r="BI82" s="43" t="e">
        <f>CEILING((1-#REF!)*AJ82,0.2)</f>
        <v>#REF!</v>
      </c>
      <c r="BJ82" s="44" t="e">
        <f t="shared" si="53"/>
        <v>#REF!</v>
      </c>
      <c r="BK82" s="45">
        <v>1.2452675986464561</v>
      </c>
      <c r="BL82" s="10">
        <f>(BK82+AH82)*(BK82+AI82)*((1/3)*BK82+AJ82)</f>
        <v>69.109855917218624</v>
      </c>
      <c r="BM82" s="46">
        <f>MROUND((BK82+AH82),0.2)</f>
        <v>3</v>
      </c>
      <c r="BN82" s="46">
        <f>MROUND((BK82+AI82),0.2)</f>
        <v>10.200000000000001</v>
      </c>
      <c r="BO82" s="46" t="e">
        <f>IF(MROUND(((1/3)*BK82+BG82),0.2)*BN82*BM82/BJ82&gt;1.05,MROUND(((1/3)*BK82+BG82),0.2)-0.2,MROUND(((1/3)*BK82+BG82),0.2))</f>
        <v>#REF!</v>
      </c>
      <c r="BP82" s="45" t="e">
        <f>BM82*BN82*BO82</f>
        <v>#REF!</v>
      </c>
      <c r="BQ82" s="10" t="e">
        <f>IF(BI82&lt;BO82,TRUE, FALSE)</f>
        <v>#REF!</v>
      </c>
      <c r="BR82" s="45" t="e">
        <f>IF(BC82&lt;BI82*BM82*BN82,TRUE, FALSE)</f>
        <v>#REF!</v>
      </c>
      <c r="BS82" s="10">
        <f>AA82</f>
        <v>108</v>
      </c>
      <c r="BT82" s="44" t="e">
        <f>BB82/BC82</f>
        <v>#REF!</v>
      </c>
      <c r="BU82" s="38">
        <v>161</v>
      </c>
      <c r="BV82" s="19">
        <v>79.317108000000005</v>
      </c>
      <c r="BW82" s="19">
        <v>85.841560000000001</v>
      </c>
      <c r="BX82" s="19">
        <v>133.31443999999999</v>
      </c>
      <c r="BY82" s="19">
        <v>102.71726</v>
      </c>
      <c r="BZ82" s="19">
        <v>97.711646999999999</v>
      </c>
      <c r="CA82" s="19">
        <v>110.15656</v>
      </c>
      <c r="CB82" s="19">
        <v>52.950164999999998</v>
      </c>
      <c r="CC82" s="19">
        <v>63.170592999999997</v>
      </c>
      <c r="CD82" s="19">
        <v>92.377594000000002</v>
      </c>
      <c r="CE82" s="19">
        <v>486.96899000000002</v>
      </c>
      <c r="CF82" s="19">
        <v>406.19979999999998</v>
      </c>
      <c r="CG82" s="19">
        <v>215.16301000000001</v>
      </c>
      <c r="CH82" s="19">
        <v>515.10564999999997</v>
      </c>
      <c r="CI82" s="19">
        <v>440.52780000000001</v>
      </c>
      <c r="CJ82" s="19">
        <v>199.33280999999999</v>
      </c>
      <c r="CK82" s="19">
        <v>259.04138</v>
      </c>
      <c r="CL82" s="19">
        <v>225.61241000000001</v>
      </c>
      <c r="CM82" s="19">
        <v>129.99168</v>
      </c>
      <c r="CN82" s="19">
        <v>308.25799999999998</v>
      </c>
      <c r="CO82" s="19">
        <v>276.25400000000002</v>
      </c>
      <c r="CP82" s="19">
        <v>175.65244000000001</v>
      </c>
      <c r="CQ82" s="19">
        <v>178.51822000000001</v>
      </c>
      <c r="CR82" s="19">
        <v>126.44774</v>
      </c>
      <c r="CS82" s="19">
        <v>115.69987999999999</v>
      </c>
      <c r="CT82" s="19">
        <v>115.43047</v>
      </c>
      <c r="CU82" s="19">
        <v>107.59811999999999</v>
      </c>
      <c r="CV82" s="19">
        <v>100.41388999999999</v>
      </c>
    </row>
    <row r="83" spans="1:100" s="14" customFormat="1" x14ac:dyDescent="0.35">
      <c r="A83" s="10">
        <v>268</v>
      </c>
      <c r="B83" s="35">
        <v>42</v>
      </c>
      <c r="C83" s="36">
        <v>0.42940420000000001</v>
      </c>
      <c r="D83" s="35">
        <v>1.8</v>
      </c>
      <c r="E83" s="35">
        <v>9.8000000000000007</v>
      </c>
      <c r="F83" s="35">
        <v>1.4000000000000001</v>
      </c>
      <c r="G83" s="35">
        <v>0.4</v>
      </c>
      <c r="H83" s="37">
        <v>0.8</v>
      </c>
      <c r="I83" s="35">
        <v>418.90000000000003</v>
      </c>
      <c r="J83" s="35">
        <v>298</v>
      </c>
      <c r="K83" s="61">
        <v>10</v>
      </c>
      <c r="L83" s="61">
        <v>4</v>
      </c>
      <c r="M83" s="61">
        <v>6</v>
      </c>
      <c r="N83" s="61">
        <v>2.8000000000000003</v>
      </c>
      <c r="O83" s="62">
        <v>19</v>
      </c>
      <c r="P83" s="10">
        <v>2.7340820216693422</v>
      </c>
      <c r="Q83" s="10">
        <f t="shared" si="34"/>
        <v>-12.8</v>
      </c>
      <c r="R83" s="10">
        <f t="shared" si="35"/>
        <v>15.9</v>
      </c>
      <c r="S83" s="10">
        <v>5</v>
      </c>
      <c r="T83" s="10">
        <f t="shared" si="36"/>
        <v>2.8000000000000003</v>
      </c>
      <c r="U83" s="10">
        <f t="shared" si="37"/>
        <v>4</v>
      </c>
      <c r="V83" s="10">
        <f t="shared" si="38"/>
        <v>6</v>
      </c>
      <c r="W83" s="10">
        <f t="shared" si="39"/>
        <v>3.4000000000000004</v>
      </c>
      <c r="X83" s="10">
        <f t="shared" si="40"/>
        <v>-11.4</v>
      </c>
      <c r="Y83" s="10">
        <f t="shared" si="54"/>
        <v>19.899999999999999</v>
      </c>
      <c r="Z83" s="10">
        <f t="shared" si="54"/>
        <v>11</v>
      </c>
      <c r="AA83" s="36">
        <f t="shared" si="41"/>
        <v>146</v>
      </c>
      <c r="AB83" s="10">
        <v>1.8754360000000001</v>
      </c>
      <c r="AC83" s="10">
        <v>9.730677</v>
      </c>
      <c r="AD83" s="10">
        <v>1.4218409999999999</v>
      </c>
      <c r="AE83" s="10">
        <v>0.47672530000000002</v>
      </c>
      <c r="AF83" s="39">
        <f t="shared" si="42"/>
        <v>9.6</v>
      </c>
      <c r="AG83" s="1">
        <f t="shared" si="43"/>
        <v>5.4</v>
      </c>
      <c r="AH83" s="35">
        <f t="shared" si="44"/>
        <v>1.8</v>
      </c>
      <c r="AI83" s="35">
        <f t="shared" si="44"/>
        <v>9.8000000000000007</v>
      </c>
      <c r="AJ83" s="35">
        <f t="shared" si="44"/>
        <v>1.4000000000000001</v>
      </c>
      <c r="AK83" s="35">
        <f t="shared" si="44"/>
        <v>0.4</v>
      </c>
      <c r="AL83" s="37">
        <f t="shared" si="45"/>
        <v>0.8</v>
      </c>
      <c r="AM83" s="10">
        <v>145.88730000000001</v>
      </c>
      <c r="AN83" s="10">
        <v>24.913730000000001</v>
      </c>
      <c r="AO83" s="37" t="e">
        <f>ROUNDUP(#REF!/10,2)</f>
        <v>#REF!</v>
      </c>
      <c r="AP83" s="37" t="e">
        <f t="shared" si="46"/>
        <v>#REF!</v>
      </c>
      <c r="AQ83" s="37" t="s">
        <v>35</v>
      </c>
      <c r="AR83" s="37"/>
      <c r="AS83" s="37"/>
      <c r="AT83" s="37"/>
      <c r="AU83" s="10">
        <v>96.7</v>
      </c>
      <c r="AV83" s="10">
        <v>-42</v>
      </c>
      <c r="AW83" s="10">
        <v>42.5</v>
      </c>
      <c r="AX83" s="10">
        <v>44.1</v>
      </c>
      <c r="AY83" s="40">
        <f t="shared" si="47"/>
        <v>331383.67905138835</v>
      </c>
      <c r="AZ83" s="23">
        <f t="shared" si="48"/>
        <v>0</v>
      </c>
      <c r="BA83" s="10" t="e">
        <f>#REF!*AI83*AH83*AJ83*AS83</f>
        <v>#REF!</v>
      </c>
      <c r="BB83" s="10" t="e">
        <f t="shared" si="49"/>
        <v>#REF!</v>
      </c>
      <c r="BC83" s="10" t="e">
        <f>(1-#REF!)*AH83*AI83*AJ83</f>
        <v>#REF!</v>
      </c>
      <c r="BD83" s="41" t="e">
        <f>MROUND(#REF!,0.1)/5</f>
        <v>#REF!</v>
      </c>
      <c r="BE83" s="38">
        <v>0</v>
      </c>
      <c r="BF83" s="42" t="e">
        <f t="shared" si="50"/>
        <v>#REF!</v>
      </c>
      <c r="BG83" s="43">
        <f t="shared" si="51"/>
        <v>1.4000000000000001</v>
      </c>
      <c r="BH83" s="43">
        <f t="shared" si="52"/>
        <v>0.8</v>
      </c>
      <c r="BI83" s="43" t="e">
        <f>CEILING((1-#REF!)*AJ83,0.2)</f>
        <v>#REF!</v>
      </c>
      <c r="BJ83" s="44" t="e">
        <f t="shared" si="53"/>
        <v>#REF!</v>
      </c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38">
        <v>268</v>
      </c>
      <c r="BV83" s="19">
        <v>66.245850000000004</v>
      </c>
      <c r="BW83" s="19">
        <v>68.317977999999997</v>
      </c>
      <c r="BX83" s="19">
        <v>163.11528000000001</v>
      </c>
      <c r="BY83" s="19">
        <v>227.53664000000001</v>
      </c>
      <c r="BZ83" s="19">
        <v>249.90034</v>
      </c>
      <c r="CA83" s="19">
        <v>206.60989000000001</v>
      </c>
      <c r="CB83" s="19">
        <v>146.61778000000001</v>
      </c>
      <c r="CC83" s="19">
        <v>166.16243</v>
      </c>
      <c r="CD83" s="19">
        <v>183.42867000000001</v>
      </c>
      <c r="CE83" s="19">
        <v>686.18732</v>
      </c>
      <c r="CF83" s="19">
        <v>650.83698000000004</v>
      </c>
      <c r="CG83" s="19">
        <v>465.15127999999999</v>
      </c>
      <c r="CH83" s="19">
        <v>753.02611999999999</v>
      </c>
      <c r="CI83" s="19">
        <v>718.25336000000004</v>
      </c>
      <c r="CJ83" s="19">
        <v>454.95733999999999</v>
      </c>
      <c r="CK83" s="19">
        <v>456.32128999999998</v>
      </c>
      <c r="CL83" s="19">
        <v>441.76522999999997</v>
      </c>
      <c r="CM83" s="19">
        <v>322.55739999999997</v>
      </c>
      <c r="CN83" s="19">
        <v>430.91656</v>
      </c>
      <c r="CO83" s="19">
        <v>418.37578999999999</v>
      </c>
      <c r="CP83" s="19">
        <v>330.57001000000002</v>
      </c>
      <c r="CQ83" s="19">
        <v>254.71459999999999</v>
      </c>
      <c r="CR83" s="19">
        <v>246.53915000000001</v>
      </c>
      <c r="CS83" s="19">
        <v>222.90768</v>
      </c>
      <c r="CT83" s="19">
        <v>211.67706000000001</v>
      </c>
      <c r="CU83" s="19">
        <v>207.99966000000001</v>
      </c>
      <c r="CV83" s="19">
        <v>210.41451000000001</v>
      </c>
    </row>
    <row r="84" spans="1:100" s="13" customFormat="1" x14ac:dyDescent="0.35">
      <c r="A84" s="10">
        <v>211</v>
      </c>
      <c r="B84" s="35">
        <v>13.5</v>
      </c>
      <c r="C84" s="36">
        <v>0.27680150000000003</v>
      </c>
      <c r="D84" s="35">
        <v>1.6</v>
      </c>
      <c r="E84" s="35">
        <v>6.8000000000000007</v>
      </c>
      <c r="F84" s="35">
        <v>2.2000000000000002</v>
      </c>
      <c r="G84" s="35">
        <v>1.2000000000000002</v>
      </c>
      <c r="H84" s="37">
        <v>1.6</v>
      </c>
      <c r="I84" s="35">
        <v>390.40000000000003</v>
      </c>
      <c r="J84" s="35">
        <v>305.3</v>
      </c>
      <c r="K84" s="61">
        <v>14</v>
      </c>
      <c r="L84" s="61">
        <v>5</v>
      </c>
      <c r="M84" s="61">
        <v>6</v>
      </c>
      <c r="N84" s="61">
        <v>1.4000000000000001</v>
      </c>
      <c r="O84" s="62">
        <v>7</v>
      </c>
      <c r="P84" s="10">
        <v>1.457247104367883</v>
      </c>
      <c r="Q84" s="10">
        <f t="shared" si="34"/>
        <v>-15.4</v>
      </c>
      <c r="R84" s="10">
        <f t="shared" si="35"/>
        <v>13.8</v>
      </c>
      <c r="S84" s="10">
        <v>5</v>
      </c>
      <c r="T84" s="10">
        <f t="shared" si="36"/>
        <v>1.4000000000000001</v>
      </c>
      <c r="U84" s="10">
        <f t="shared" si="37"/>
        <v>5</v>
      </c>
      <c r="V84" s="10">
        <f t="shared" si="38"/>
        <v>6</v>
      </c>
      <c r="W84" s="10">
        <f t="shared" si="39"/>
        <v>1.8</v>
      </c>
      <c r="X84" s="10">
        <f t="shared" si="40"/>
        <v>-14.7</v>
      </c>
      <c r="Y84" s="10">
        <f t="shared" si="54"/>
        <v>18.8</v>
      </c>
      <c r="Z84" s="10">
        <f t="shared" si="54"/>
        <v>11</v>
      </c>
      <c r="AA84" s="36">
        <f t="shared" si="41"/>
        <v>117</v>
      </c>
      <c r="AB84" s="10">
        <v>1.662169</v>
      </c>
      <c r="AC84" s="10">
        <v>6.7205659999999998</v>
      </c>
      <c r="AD84" s="10">
        <v>2.2781370000000001</v>
      </c>
      <c r="AE84" s="10">
        <v>1.1661410000000001</v>
      </c>
      <c r="AF84" s="39">
        <f t="shared" si="42"/>
        <v>11.1</v>
      </c>
      <c r="AG84" s="1">
        <f t="shared" si="43"/>
        <v>6.2</v>
      </c>
      <c r="AH84" s="35">
        <f t="shared" si="44"/>
        <v>1.6</v>
      </c>
      <c r="AI84" s="35">
        <f t="shared" si="44"/>
        <v>6.8000000000000007</v>
      </c>
      <c r="AJ84" s="35">
        <f t="shared" si="44"/>
        <v>2.2000000000000002</v>
      </c>
      <c r="AK84" s="35">
        <f t="shared" si="44"/>
        <v>1.2000000000000002</v>
      </c>
      <c r="AL84" s="37">
        <f t="shared" si="45"/>
        <v>1.6</v>
      </c>
      <c r="AM84" s="10">
        <v>117.387</v>
      </c>
      <c r="AN84" s="10">
        <v>32.291260000000001</v>
      </c>
      <c r="AO84" s="37" t="e">
        <f>ROUNDUP(#REF!/10,2)</f>
        <v>#REF!</v>
      </c>
      <c r="AP84" s="37" t="e">
        <f t="shared" si="46"/>
        <v>#REF!</v>
      </c>
      <c r="AQ84" s="37" t="s">
        <v>35</v>
      </c>
      <c r="AR84" s="37"/>
      <c r="AS84" s="37"/>
      <c r="AT84" s="37"/>
      <c r="AU84" s="10">
        <v>96.7</v>
      </c>
      <c r="AV84" s="10">
        <v>-42</v>
      </c>
      <c r="AW84" s="10">
        <v>42.5</v>
      </c>
      <c r="AX84" s="10">
        <v>44.1</v>
      </c>
      <c r="AY84" s="40">
        <f t="shared" si="47"/>
        <v>317901.89977340237</v>
      </c>
      <c r="AZ84" s="23">
        <f t="shared" si="48"/>
        <v>0</v>
      </c>
      <c r="BA84" s="10" t="e">
        <f>#REF!*AI84*AH84*AJ84*AS84</f>
        <v>#REF!</v>
      </c>
      <c r="BB84" s="10" t="e">
        <f t="shared" si="49"/>
        <v>#REF!</v>
      </c>
      <c r="BC84" s="10" t="e">
        <f>(1-#REF!)*AH84*AI84*AJ84</f>
        <v>#REF!</v>
      </c>
      <c r="BD84" s="41" t="e">
        <f>MROUND(#REF!,0.1)/5</f>
        <v>#REF!</v>
      </c>
      <c r="BE84" s="38">
        <v>0</v>
      </c>
      <c r="BF84" s="42" t="e">
        <f t="shared" si="50"/>
        <v>#REF!</v>
      </c>
      <c r="BG84" s="43">
        <f t="shared" si="51"/>
        <v>2.2000000000000002</v>
      </c>
      <c r="BH84" s="43">
        <f t="shared" si="52"/>
        <v>1.6</v>
      </c>
      <c r="BI84" s="43" t="e">
        <f>CEILING((1-#REF!)*AJ84,0.2)</f>
        <v>#REF!</v>
      </c>
      <c r="BJ84" s="44" t="e">
        <f t="shared" si="53"/>
        <v>#REF!</v>
      </c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38">
        <v>211</v>
      </c>
      <c r="BV84" s="19">
        <v>69.302147000000005</v>
      </c>
      <c r="BW84" s="19">
        <v>72.193977000000004</v>
      </c>
      <c r="BX84" s="19">
        <v>128.2379</v>
      </c>
      <c r="BY84" s="19">
        <v>165.87204</v>
      </c>
      <c r="BZ84" s="19">
        <v>174.24753999999999</v>
      </c>
      <c r="CA84" s="19">
        <v>122.06052</v>
      </c>
      <c r="CB84" s="19">
        <v>83.730857999999998</v>
      </c>
      <c r="CC84" s="19">
        <v>100.26188999999999</v>
      </c>
      <c r="CD84" s="19">
        <v>118.01239</v>
      </c>
      <c r="CE84" s="19">
        <v>389.34600999999998</v>
      </c>
      <c r="CF84" s="19">
        <v>374.58028999999999</v>
      </c>
      <c r="CG84" s="19">
        <v>278.41617000000002</v>
      </c>
      <c r="CH84" s="19">
        <v>463.98898000000003</v>
      </c>
      <c r="CI84" s="19">
        <v>447.16802999999999</v>
      </c>
      <c r="CJ84" s="19">
        <v>285.64623999999998</v>
      </c>
      <c r="CK84" s="19">
        <v>282.33609000000001</v>
      </c>
      <c r="CL84" s="19">
        <v>273.97311000000002</v>
      </c>
      <c r="CM84" s="19">
        <v>207.40860000000001</v>
      </c>
      <c r="CN84" s="19">
        <v>244.19379000000001</v>
      </c>
      <c r="CO84" s="19">
        <v>237.67179999999999</v>
      </c>
      <c r="CP84" s="19">
        <v>202.88120000000001</v>
      </c>
      <c r="CQ84" s="19">
        <v>177.87714</v>
      </c>
      <c r="CR84" s="19">
        <v>146.64143000000001</v>
      </c>
      <c r="CS84" s="19">
        <v>143.91377</v>
      </c>
      <c r="CT84" s="19">
        <v>142.71866</v>
      </c>
      <c r="CU84" s="19">
        <v>140.19841</v>
      </c>
      <c r="CV84" s="19">
        <v>142.44050999999999</v>
      </c>
    </row>
    <row r="85" spans="1:100" s="14" customFormat="1" x14ac:dyDescent="0.35">
      <c r="A85" s="10">
        <v>429</v>
      </c>
      <c r="B85" s="35">
        <v>34.300000000000004</v>
      </c>
      <c r="C85" s="36">
        <v>0.75932480000000002</v>
      </c>
      <c r="D85" s="35">
        <v>2.2000000000000002</v>
      </c>
      <c r="E85" s="35">
        <v>8.8000000000000007</v>
      </c>
      <c r="F85" s="35">
        <v>3</v>
      </c>
      <c r="G85" s="35">
        <v>1.4000000000000001</v>
      </c>
      <c r="H85" s="37">
        <v>0.8</v>
      </c>
      <c r="I85" s="35">
        <v>338.1</v>
      </c>
      <c r="J85" s="35">
        <v>313.3</v>
      </c>
      <c r="K85" s="61">
        <v>20</v>
      </c>
      <c r="L85" s="61">
        <v>9</v>
      </c>
      <c r="M85" s="61">
        <v>9</v>
      </c>
      <c r="N85" s="61">
        <v>0.60000000000000009</v>
      </c>
      <c r="O85" s="62">
        <v>23</v>
      </c>
      <c r="P85" s="10">
        <v>0.51940718681789166</v>
      </c>
      <c r="Q85" s="10">
        <f t="shared" si="34"/>
        <v>-20.6</v>
      </c>
      <c r="R85" s="10">
        <f t="shared" si="35"/>
        <v>18.399999999999999</v>
      </c>
      <c r="S85" s="10">
        <v>5</v>
      </c>
      <c r="T85" s="10">
        <f t="shared" si="36"/>
        <v>0.60000000000000009</v>
      </c>
      <c r="U85" s="10">
        <f t="shared" si="37"/>
        <v>9</v>
      </c>
      <c r="V85" s="10">
        <f t="shared" si="38"/>
        <v>9</v>
      </c>
      <c r="W85" s="10">
        <f t="shared" si="39"/>
        <v>8.4</v>
      </c>
      <c r="X85" s="10">
        <f t="shared" si="40"/>
        <v>-20.3</v>
      </c>
      <c r="Y85" s="10">
        <f t="shared" si="54"/>
        <v>27.4</v>
      </c>
      <c r="Z85" s="10">
        <f t="shared" si="54"/>
        <v>14</v>
      </c>
      <c r="AA85" s="36">
        <f t="shared" si="41"/>
        <v>65</v>
      </c>
      <c r="AB85" s="10">
        <v>2.1512509999999998</v>
      </c>
      <c r="AC85" s="10">
        <v>8.8854290000000002</v>
      </c>
      <c r="AD85" s="10">
        <v>2.9962939999999998</v>
      </c>
      <c r="AE85" s="10">
        <v>1.4247069999999999</v>
      </c>
      <c r="AF85" s="39">
        <f t="shared" si="42"/>
        <v>10.1</v>
      </c>
      <c r="AG85" s="1">
        <f t="shared" si="43"/>
        <v>6.4</v>
      </c>
      <c r="AH85" s="35">
        <f t="shared" si="44"/>
        <v>2.2000000000000002</v>
      </c>
      <c r="AI85" s="35">
        <f t="shared" si="44"/>
        <v>8.8000000000000007</v>
      </c>
      <c r="AJ85" s="35">
        <f t="shared" si="44"/>
        <v>3</v>
      </c>
      <c r="AK85" s="35">
        <f t="shared" si="44"/>
        <v>1.4000000000000001</v>
      </c>
      <c r="AL85" s="37">
        <f t="shared" si="45"/>
        <v>0.8</v>
      </c>
      <c r="AM85" s="10">
        <v>65.082210000000003</v>
      </c>
      <c r="AN85" s="10">
        <v>40.217610000000001</v>
      </c>
      <c r="AO85" s="37" t="e">
        <f>ROUNDUP(#REF!/10,2)</f>
        <v>#REF!</v>
      </c>
      <c r="AP85" s="37" t="e">
        <f t="shared" si="46"/>
        <v>#REF!</v>
      </c>
      <c r="AQ85" s="37" t="s">
        <v>35</v>
      </c>
      <c r="AR85" s="37"/>
      <c r="AS85" s="37"/>
      <c r="AT85" s="37"/>
      <c r="AU85" s="10">
        <v>96.7</v>
      </c>
      <c r="AV85" s="10">
        <v>-42</v>
      </c>
      <c r="AW85" s="10">
        <v>42.5</v>
      </c>
      <c r="AX85" s="10">
        <v>44.1</v>
      </c>
      <c r="AY85" s="40">
        <f t="shared" si="47"/>
        <v>302308.22793801554</v>
      </c>
      <c r="AZ85" s="23">
        <f t="shared" si="48"/>
        <v>0</v>
      </c>
      <c r="BA85" s="10" t="e">
        <f>#REF!*AI85*AH85*AJ85*AS85</f>
        <v>#REF!</v>
      </c>
      <c r="BB85" s="10" t="e">
        <f t="shared" si="49"/>
        <v>#REF!</v>
      </c>
      <c r="BC85" s="10" t="e">
        <f>(1-#REF!)*AH85*AI85*AJ85</f>
        <v>#REF!</v>
      </c>
      <c r="BD85" s="41" t="e">
        <f>MROUND(#REF!,0.1)/5</f>
        <v>#REF!</v>
      </c>
      <c r="BE85" s="38">
        <v>0</v>
      </c>
      <c r="BF85" s="42" t="e">
        <f t="shared" si="50"/>
        <v>#REF!</v>
      </c>
      <c r="BG85" s="43">
        <f t="shared" si="51"/>
        <v>3</v>
      </c>
      <c r="BH85" s="43">
        <f t="shared" si="52"/>
        <v>0.8</v>
      </c>
      <c r="BI85" s="43" t="e">
        <f>CEILING((1-#REF!)*AJ85,0.2)</f>
        <v>#REF!</v>
      </c>
      <c r="BJ85" s="44" t="e">
        <f t="shared" si="53"/>
        <v>#REF!</v>
      </c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38">
        <v>429</v>
      </c>
      <c r="BV85" s="19">
        <v>70.647354000000007</v>
      </c>
      <c r="BW85" s="19">
        <v>70.181618</v>
      </c>
      <c r="BX85" s="19">
        <v>105.02258</v>
      </c>
      <c r="BY85" s="19">
        <v>105.79024</v>
      </c>
      <c r="BZ85" s="19">
        <v>109.4559</v>
      </c>
      <c r="CA85" s="19">
        <v>76.307418999999996</v>
      </c>
      <c r="CB85" s="19">
        <v>67.557334999999995</v>
      </c>
      <c r="CC85" s="19">
        <v>82.937859000000003</v>
      </c>
      <c r="CD85" s="19">
        <v>85.536629000000005</v>
      </c>
      <c r="CE85" s="19">
        <v>221.25998000000001</v>
      </c>
      <c r="CF85" s="19">
        <v>215.42329000000001</v>
      </c>
      <c r="CG85" s="19">
        <v>165.8432</v>
      </c>
      <c r="CH85" s="19">
        <v>296.56029999999998</v>
      </c>
      <c r="CI85" s="19">
        <v>288.37997000000001</v>
      </c>
      <c r="CJ85" s="19">
        <v>179.41472999999999</v>
      </c>
      <c r="CK85" s="19">
        <v>193.58684</v>
      </c>
      <c r="CL85" s="19">
        <v>189.24083999999999</v>
      </c>
      <c r="CM85" s="19">
        <v>134.39203000000001</v>
      </c>
      <c r="CN85" s="19">
        <v>136.50229999999999</v>
      </c>
      <c r="CO85" s="19">
        <v>134.37866</v>
      </c>
      <c r="CP85" s="19">
        <v>130.51491999999999</v>
      </c>
      <c r="CQ85" s="19">
        <v>126.05448</v>
      </c>
      <c r="CR85" s="19">
        <v>97.340736000000007</v>
      </c>
      <c r="CS85" s="19">
        <v>98.646027000000004</v>
      </c>
      <c r="CT85" s="19">
        <v>93.552520999999999</v>
      </c>
      <c r="CU85" s="19">
        <v>92.299965</v>
      </c>
      <c r="CV85" s="19">
        <v>99.800171000000006</v>
      </c>
    </row>
    <row r="86" spans="1:100" s="13" customFormat="1" x14ac:dyDescent="0.35">
      <c r="A86" s="10">
        <v>479</v>
      </c>
      <c r="B86" s="35">
        <v>30.900000000000002</v>
      </c>
      <c r="C86" s="36">
        <v>0.80284940000000005</v>
      </c>
      <c r="D86" s="35">
        <v>0.8</v>
      </c>
      <c r="E86" s="35">
        <v>9.6000000000000014</v>
      </c>
      <c r="F86" s="35">
        <v>2.2000000000000002</v>
      </c>
      <c r="G86" s="35">
        <v>1.8</v>
      </c>
      <c r="H86" s="37">
        <v>0.60000000000000009</v>
      </c>
      <c r="I86" s="35">
        <v>351.40000000000003</v>
      </c>
      <c r="J86" s="35">
        <v>365.90000000000003</v>
      </c>
      <c r="K86" s="61">
        <v>20</v>
      </c>
      <c r="L86" s="61">
        <v>3</v>
      </c>
      <c r="M86" s="61">
        <v>3</v>
      </c>
      <c r="N86" s="61">
        <v>2.2000000000000002</v>
      </c>
      <c r="O86" s="62">
        <v>27</v>
      </c>
      <c r="P86" s="10">
        <v>2.1892499537206782</v>
      </c>
      <c r="Q86" s="10">
        <f t="shared" si="34"/>
        <v>-22.2</v>
      </c>
      <c r="R86" s="10">
        <f t="shared" si="35"/>
        <v>23.200000000000003</v>
      </c>
      <c r="S86" s="10">
        <v>5</v>
      </c>
      <c r="T86" s="10">
        <f t="shared" si="36"/>
        <v>2.2000000000000002</v>
      </c>
      <c r="U86" s="10">
        <f t="shared" si="37"/>
        <v>3</v>
      </c>
      <c r="V86" s="10">
        <f t="shared" si="38"/>
        <v>3</v>
      </c>
      <c r="W86" s="10">
        <f t="shared" si="39"/>
        <v>10.200000000000001</v>
      </c>
      <c r="X86" s="10">
        <f t="shared" si="40"/>
        <v>-21.1</v>
      </c>
      <c r="Y86" s="10">
        <f t="shared" si="54"/>
        <v>26.200000000000003</v>
      </c>
      <c r="Z86" s="10">
        <f t="shared" si="54"/>
        <v>8</v>
      </c>
      <c r="AA86" s="36">
        <f t="shared" si="41"/>
        <v>78</v>
      </c>
      <c r="AB86" s="10">
        <v>0.74022239999999995</v>
      </c>
      <c r="AC86" s="10">
        <v>9.5331860000000006</v>
      </c>
      <c r="AD86" s="10">
        <v>2.1795079999999998</v>
      </c>
      <c r="AE86" s="10">
        <v>1.7325999999999999</v>
      </c>
      <c r="AF86" s="39">
        <f t="shared" si="42"/>
        <v>9.6999999999999993</v>
      </c>
      <c r="AG86" s="1">
        <f t="shared" si="43"/>
        <v>6.8</v>
      </c>
      <c r="AH86" s="35">
        <f t="shared" si="44"/>
        <v>0.8</v>
      </c>
      <c r="AI86" s="35">
        <f t="shared" si="44"/>
        <v>9.6000000000000014</v>
      </c>
      <c r="AJ86" s="35">
        <f t="shared" si="44"/>
        <v>2.2000000000000002</v>
      </c>
      <c r="AK86" s="35">
        <f t="shared" si="44"/>
        <v>1.8</v>
      </c>
      <c r="AL86" s="37">
        <f t="shared" si="45"/>
        <v>0.60000000000000009</v>
      </c>
      <c r="AM86" s="10">
        <v>78.32987</v>
      </c>
      <c r="AN86" s="10">
        <v>92.80641</v>
      </c>
      <c r="AO86" s="37" t="e">
        <f>ROUNDUP(#REF!/10,2)</f>
        <v>#REF!</v>
      </c>
      <c r="AP86" s="37" t="e">
        <f t="shared" si="46"/>
        <v>#REF!</v>
      </c>
      <c r="AQ86" s="37" t="s">
        <v>34</v>
      </c>
      <c r="AR86" s="37">
        <v>4457.5</v>
      </c>
      <c r="AS86" s="37">
        <v>375.78</v>
      </c>
      <c r="AT86" s="37">
        <v>11.7</v>
      </c>
      <c r="AU86" s="10">
        <v>96.7</v>
      </c>
      <c r="AV86" s="10">
        <v>-42</v>
      </c>
      <c r="AW86" s="10">
        <v>42.5</v>
      </c>
      <c r="AX86" s="10">
        <v>44.1</v>
      </c>
      <c r="AY86" s="40">
        <f t="shared" si="47"/>
        <v>108535.39646504425</v>
      </c>
      <c r="AZ86" s="23">
        <f t="shared" si="48"/>
        <v>0.99998529803782532</v>
      </c>
      <c r="BA86" s="10" t="e">
        <f>#REF!*AI86*AH86*AJ86*AS86</f>
        <v>#REF!</v>
      </c>
      <c r="BB86" s="10" t="e">
        <f t="shared" si="49"/>
        <v>#REF!</v>
      </c>
      <c r="BC86" s="10" t="e">
        <f>(1-#REF!)*AH86*AI86*AJ86</f>
        <v>#REF!</v>
      </c>
      <c r="BD86" s="41" t="e">
        <f>MROUND(#REF!,0.1)/5</f>
        <v>#REF!</v>
      </c>
      <c r="BE86" s="38">
        <v>30.5</v>
      </c>
      <c r="BF86" s="42" t="e">
        <f t="shared" si="50"/>
        <v>#REF!</v>
      </c>
      <c r="BG86" s="43">
        <f t="shared" si="51"/>
        <v>2.2000000000000002</v>
      </c>
      <c r="BH86" s="43">
        <f t="shared" si="52"/>
        <v>0.60000000000000009</v>
      </c>
      <c r="BI86" s="43" t="e">
        <f>CEILING((1-#REF!)*AJ86,0.2)</f>
        <v>#REF!</v>
      </c>
      <c r="BJ86" s="44" t="e">
        <f t="shared" si="53"/>
        <v>#REF!</v>
      </c>
      <c r="BK86" s="45">
        <v>0.58636086607505311</v>
      </c>
      <c r="BL86" s="10">
        <f>(BK86+AH86)*(BK86+AI86)*((1/3)*BK86+AJ86)</f>
        <v>33.828529151074143</v>
      </c>
      <c r="BM86" s="46">
        <f>MROUND((BK86+AH86),0.2)</f>
        <v>1.4000000000000001</v>
      </c>
      <c r="BN86" s="46">
        <f>MROUND((BK86+AI86),0.2)</f>
        <v>10.200000000000001</v>
      </c>
      <c r="BO86" s="46" t="e">
        <f>IF(MROUND(((1/3)*BK86+BG86),0.2)*BN86*BM86/BJ86&gt;1.05,MROUND(((1/3)*BK86+BG86),0.2)-0.2,MROUND(((1/3)*BK86+BG86),0.2))</f>
        <v>#REF!</v>
      </c>
      <c r="BP86" s="45" t="e">
        <f>BM86*BN86*BO86</f>
        <v>#REF!</v>
      </c>
      <c r="BQ86" s="10" t="e">
        <f>IF(BI86&lt;BO86,TRUE, FALSE)</f>
        <v>#REF!</v>
      </c>
      <c r="BR86" s="45" t="e">
        <f>IF(BC86&lt;BI86*BM86*BN86,TRUE, FALSE)</f>
        <v>#REF!</v>
      </c>
      <c r="BS86" s="10">
        <f>AA86</f>
        <v>78</v>
      </c>
      <c r="BT86" s="44" t="e">
        <f>BB86/BC86</f>
        <v>#REF!</v>
      </c>
      <c r="BU86" s="38">
        <v>479</v>
      </c>
      <c r="BV86" s="19">
        <v>57.917507000000001</v>
      </c>
      <c r="BW86" s="19">
        <v>60.543633</v>
      </c>
      <c r="BX86" s="19">
        <v>72.243163999999993</v>
      </c>
      <c r="BY86" s="19">
        <v>87.474770000000007</v>
      </c>
      <c r="BZ86" s="19">
        <v>84.966628999999998</v>
      </c>
      <c r="CA86" s="19">
        <v>75.504127999999994</v>
      </c>
      <c r="CB86" s="19">
        <v>79.522377000000006</v>
      </c>
      <c r="CC86" s="19">
        <v>78.388831999999994</v>
      </c>
      <c r="CD86" s="19">
        <v>74.133330999999998</v>
      </c>
      <c r="CE86" s="19">
        <v>146.61555000000001</v>
      </c>
      <c r="CF86" s="19">
        <v>140.04933</v>
      </c>
      <c r="CG86" s="19">
        <v>123.03018</v>
      </c>
      <c r="CH86" s="19">
        <v>153.66081</v>
      </c>
      <c r="CI86" s="19">
        <v>144.76832999999999</v>
      </c>
      <c r="CJ86" s="19">
        <v>117.43459</v>
      </c>
      <c r="CK86" s="19">
        <v>115.38367</v>
      </c>
      <c r="CL86" s="19">
        <v>108.28117</v>
      </c>
      <c r="CM86" s="19">
        <v>97.813354000000004</v>
      </c>
      <c r="CN86" s="19">
        <v>122.42815</v>
      </c>
      <c r="CO86" s="19">
        <v>117.54263</v>
      </c>
      <c r="CP86" s="19">
        <v>106.90855000000001</v>
      </c>
      <c r="CQ86" s="19">
        <v>96.724463999999998</v>
      </c>
      <c r="CR86" s="19">
        <v>87.237244000000004</v>
      </c>
      <c r="CS86" s="19">
        <v>78.175995</v>
      </c>
      <c r="CT86" s="19">
        <v>67.695258999999993</v>
      </c>
      <c r="CU86" s="19">
        <v>69.216766000000007</v>
      </c>
      <c r="CV86" s="19">
        <v>73.802170000000004</v>
      </c>
    </row>
    <row r="87" spans="1:100" s="13" customFormat="1" x14ac:dyDescent="0.35">
      <c r="A87" s="10">
        <v>233</v>
      </c>
      <c r="B87" s="35">
        <v>30.200000000000003</v>
      </c>
      <c r="C87" s="36">
        <v>0.50798900000000002</v>
      </c>
      <c r="D87" s="35">
        <v>1.2000000000000002</v>
      </c>
      <c r="E87" s="35">
        <v>6</v>
      </c>
      <c r="F87" s="35">
        <v>1.6</v>
      </c>
      <c r="G87" s="35">
        <v>0.60000000000000009</v>
      </c>
      <c r="H87" s="37">
        <v>0.8</v>
      </c>
      <c r="I87" s="35">
        <v>352.6</v>
      </c>
      <c r="J87" s="35">
        <v>360.90000000000003</v>
      </c>
      <c r="K87" s="61">
        <v>11</v>
      </c>
      <c r="L87" s="61">
        <v>8</v>
      </c>
      <c r="M87" s="61">
        <v>6</v>
      </c>
      <c r="N87" s="61">
        <v>3</v>
      </c>
      <c r="O87" s="62">
        <v>24</v>
      </c>
      <c r="P87" s="10">
        <v>2.9142288205338085</v>
      </c>
      <c r="Q87" s="10">
        <f t="shared" si="34"/>
        <v>-14</v>
      </c>
      <c r="R87" s="10">
        <f t="shared" si="35"/>
        <v>15.3</v>
      </c>
      <c r="S87" s="10">
        <v>5</v>
      </c>
      <c r="T87" s="10">
        <f t="shared" si="36"/>
        <v>3</v>
      </c>
      <c r="U87" s="10">
        <f t="shared" si="37"/>
        <v>8</v>
      </c>
      <c r="V87" s="10">
        <f t="shared" si="38"/>
        <v>6</v>
      </c>
      <c r="W87" s="10">
        <f t="shared" si="39"/>
        <v>4.8000000000000007</v>
      </c>
      <c r="X87" s="10">
        <f t="shared" si="40"/>
        <v>-12.5</v>
      </c>
      <c r="Y87" s="10">
        <f t="shared" si="54"/>
        <v>23.3</v>
      </c>
      <c r="Z87" s="10">
        <f t="shared" si="54"/>
        <v>11</v>
      </c>
      <c r="AA87" s="36">
        <f t="shared" si="41"/>
        <v>80</v>
      </c>
      <c r="AB87" s="10">
        <v>1.2335510000000001</v>
      </c>
      <c r="AC87" s="10">
        <v>5.9009900000000002</v>
      </c>
      <c r="AD87" s="10">
        <v>1.6213150000000001</v>
      </c>
      <c r="AE87" s="10">
        <v>0.59405640000000004</v>
      </c>
      <c r="AF87" s="39">
        <f t="shared" si="42"/>
        <v>11.5</v>
      </c>
      <c r="AG87" s="1">
        <f t="shared" si="43"/>
        <v>5.6</v>
      </c>
      <c r="AH87" s="35">
        <f t="shared" si="44"/>
        <v>1.2000000000000002</v>
      </c>
      <c r="AI87" s="35">
        <f t="shared" si="44"/>
        <v>6</v>
      </c>
      <c r="AJ87" s="35">
        <f t="shared" si="44"/>
        <v>1.6</v>
      </c>
      <c r="AK87" s="35">
        <f t="shared" si="44"/>
        <v>0.60000000000000009</v>
      </c>
      <c r="AL87" s="37">
        <f t="shared" si="45"/>
        <v>0.8</v>
      </c>
      <c r="AM87" s="10">
        <v>79.573779999999999</v>
      </c>
      <c r="AN87" s="10">
        <v>87.845730000000003</v>
      </c>
      <c r="AO87" s="37" t="e">
        <f>ROUNDUP(#REF!/10,2)</f>
        <v>#REF!</v>
      </c>
      <c r="AP87" s="37" t="e">
        <f t="shared" si="46"/>
        <v>#REF!</v>
      </c>
      <c r="AQ87" s="37" t="s">
        <v>34</v>
      </c>
      <c r="AR87" s="37">
        <v>4324.7</v>
      </c>
      <c r="AS87" s="37">
        <v>379.85</v>
      </c>
      <c r="AT87" s="37">
        <v>11.3</v>
      </c>
      <c r="AU87" s="10">
        <v>96.7</v>
      </c>
      <c r="AV87" s="10">
        <v>-42</v>
      </c>
      <c r="AW87" s="10">
        <v>42.5</v>
      </c>
      <c r="AX87" s="10">
        <v>44.1</v>
      </c>
      <c r="AY87" s="40">
        <f t="shared" si="47"/>
        <v>148671.17406452273</v>
      </c>
      <c r="AZ87" s="23">
        <f t="shared" si="48"/>
        <v>0.99897317421476139</v>
      </c>
      <c r="BA87" s="10" t="e">
        <f>#REF!*AI87*AH87*AJ87*AS87</f>
        <v>#REF!</v>
      </c>
      <c r="BB87" s="10" t="e">
        <f t="shared" si="49"/>
        <v>#REF!</v>
      </c>
      <c r="BC87" s="10" t="e">
        <f>(1-#REF!)*AH87*AI87*AJ87</f>
        <v>#REF!</v>
      </c>
      <c r="BD87" s="41" t="e">
        <f>MROUND(#REF!,0.1)/5</f>
        <v>#REF!</v>
      </c>
      <c r="BE87" s="38">
        <v>15</v>
      </c>
      <c r="BF87" s="42" t="e">
        <f t="shared" si="50"/>
        <v>#REF!</v>
      </c>
      <c r="BG87" s="43">
        <f t="shared" si="51"/>
        <v>1.6</v>
      </c>
      <c r="BH87" s="43">
        <f t="shared" si="52"/>
        <v>0.8</v>
      </c>
      <c r="BI87" s="43" t="e">
        <f>CEILING((1-#REF!)*AJ87,0.2)</f>
        <v>#REF!</v>
      </c>
      <c r="BJ87" s="44" t="e">
        <f t="shared" si="53"/>
        <v>#REF!</v>
      </c>
      <c r="BK87" s="45">
        <v>0.49461779290757646</v>
      </c>
      <c r="BL87" s="10">
        <f>(BK87+AH87)*(BK87+AI87)*((1/3)*BK87+AJ87)</f>
        <v>19.424002268515807</v>
      </c>
      <c r="BM87" s="46">
        <f>MROUND((BK87+AH87),0.2)</f>
        <v>1.6</v>
      </c>
      <c r="BN87" s="46">
        <f>MROUND((BK87+AI87),0.2)</f>
        <v>6.4</v>
      </c>
      <c r="BO87" s="46" t="e">
        <f>IF(MROUND(((1/3)*BK87+BG87),0.2)*BN87*BM87/BJ87&gt;1.05,MROUND(((1/3)*BK87+BG87),0.2)-0.2,MROUND(((1/3)*BK87+BG87),0.2))</f>
        <v>#REF!</v>
      </c>
      <c r="BP87" s="45" t="e">
        <f>BM87*BN87*BO87</f>
        <v>#REF!</v>
      </c>
      <c r="BQ87" s="10" t="e">
        <f>IF(BI87&lt;BO87,TRUE, FALSE)</f>
        <v>#REF!</v>
      </c>
      <c r="BR87" s="45" t="e">
        <f>IF(BC87&lt;BI87*BM87*BN87,TRUE, FALSE)</f>
        <v>#REF!</v>
      </c>
      <c r="BS87" s="10">
        <f>AA87</f>
        <v>80</v>
      </c>
      <c r="BT87" s="44" t="e">
        <f>BB87/BC87</f>
        <v>#REF!</v>
      </c>
      <c r="BU87" s="38">
        <v>233</v>
      </c>
      <c r="BV87" s="19">
        <v>65.995743000000004</v>
      </c>
      <c r="BW87" s="19">
        <v>67.311667999999997</v>
      </c>
      <c r="BX87" s="19">
        <v>127.26076</v>
      </c>
      <c r="BY87" s="19">
        <v>138.24625</v>
      </c>
      <c r="BZ87" s="19">
        <v>135.11075</v>
      </c>
      <c r="CA87" s="19">
        <v>96.738288999999995</v>
      </c>
      <c r="CB87" s="19">
        <v>93.767432999999997</v>
      </c>
      <c r="CC87" s="19">
        <v>91.627089999999995</v>
      </c>
      <c r="CD87" s="19">
        <v>92.060867000000002</v>
      </c>
      <c r="CE87" s="19">
        <v>455.61554000000001</v>
      </c>
      <c r="CF87" s="19">
        <v>429.78035999999997</v>
      </c>
      <c r="CG87" s="19">
        <v>308.91455000000002</v>
      </c>
      <c r="CH87" s="19">
        <v>441.94121999999999</v>
      </c>
      <c r="CI87" s="19">
        <v>423.21908999999999</v>
      </c>
      <c r="CJ87" s="19">
        <v>268.34579000000002</v>
      </c>
      <c r="CK87" s="19">
        <v>205.13015999999999</v>
      </c>
      <c r="CL87" s="19">
        <v>200.99455</v>
      </c>
      <c r="CM87" s="19">
        <v>155.98317</v>
      </c>
      <c r="CN87" s="19">
        <v>306.7226</v>
      </c>
      <c r="CO87" s="19">
        <v>296.05025999999998</v>
      </c>
      <c r="CP87" s="19">
        <v>229.80453</v>
      </c>
      <c r="CQ87" s="19">
        <v>185.83481</v>
      </c>
      <c r="CR87" s="19">
        <v>153.96999</v>
      </c>
      <c r="CS87" s="19">
        <v>117.9314</v>
      </c>
      <c r="CT87" s="19">
        <v>103.44276000000001</v>
      </c>
      <c r="CU87" s="19">
        <v>101.73059000000001</v>
      </c>
      <c r="CV87" s="19">
        <v>111.12642</v>
      </c>
    </row>
    <row r="88" spans="1:100" s="14" customFormat="1" x14ac:dyDescent="0.35">
      <c r="A88" s="10">
        <v>172</v>
      </c>
      <c r="B88" s="35">
        <v>22.400000000000002</v>
      </c>
      <c r="C88" s="36">
        <v>0.57139669999999998</v>
      </c>
      <c r="D88" s="35">
        <v>1.8</v>
      </c>
      <c r="E88" s="35">
        <v>7.4</v>
      </c>
      <c r="F88" s="35">
        <v>1.4000000000000001</v>
      </c>
      <c r="G88" s="35">
        <v>1</v>
      </c>
      <c r="H88" s="37">
        <v>0.8</v>
      </c>
      <c r="I88" s="35">
        <v>435.70000000000005</v>
      </c>
      <c r="J88" s="35">
        <v>368.8</v>
      </c>
      <c r="K88" s="61">
        <v>10</v>
      </c>
      <c r="L88" s="61">
        <v>5</v>
      </c>
      <c r="M88" s="61">
        <v>3</v>
      </c>
      <c r="N88" s="61">
        <v>1</v>
      </c>
      <c r="O88" s="62">
        <v>17</v>
      </c>
      <c r="P88" s="10">
        <v>0.91499675307959949</v>
      </c>
      <c r="Q88" s="10">
        <f t="shared" si="34"/>
        <v>-11</v>
      </c>
      <c r="R88" s="10">
        <f t="shared" si="35"/>
        <v>15</v>
      </c>
      <c r="S88" s="10">
        <v>5</v>
      </c>
      <c r="T88" s="10">
        <f t="shared" si="36"/>
        <v>1</v>
      </c>
      <c r="U88" s="10">
        <f t="shared" si="37"/>
        <v>5</v>
      </c>
      <c r="V88" s="10">
        <f t="shared" si="38"/>
        <v>3</v>
      </c>
      <c r="W88" s="10">
        <f t="shared" si="39"/>
        <v>3</v>
      </c>
      <c r="X88" s="10">
        <f t="shared" si="40"/>
        <v>-10.5</v>
      </c>
      <c r="Y88" s="10">
        <f t="shared" si="54"/>
        <v>20</v>
      </c>
      <c r="Z88" s="10">
        <f t="shared" si="54"/>
        <v>8</v>
      </c>
      <c r="AA88" s="36">
        <f t="shared" si="41"/>
        <v>163</v>
      </c>
      <c r="AB88" s="10">
        <v>1.8479749999999999</v>
      </c>
      <c r="AC88" s="10">
        <v>7.480918</v>
      </c>
      <c r="AD88" s="10">
        <v>1.4556089999999999</v>
      </c>
      <c r="AE88" s="10">
        <v>1.0105280000000001</v>
      </c>
      <c r="AF88" s="39">
        <f t="shared" si="42"/>
        <v>10.8</v>
      </c>
      <c r="AG88" s="1">
        <f t="shared" si="43"/>
        <v>6</v>
      </c>
      <c r="AH88" s="35">
        <f t="shared" si="44"/>
        <v>1.8</v>
      </c>
      <c r="AI88" s="35">
        <f t="shared" si="44"/>
        <v>7.4</v>
      </c>
      <c r="AJ88" s="35">
        <f t="shared" si="44"/>
        <v>1.4000000000000001</v>
      </c>
      <c r="AK88" s="35">
        <f t="shared" si="44"/>
        <v>1</v>
      </c>
      <c r="AL88" s="37">
        <f t="shared" si="45"/>
        <v>0.8</v>
      </c>
      <c r="AM88" s="10">
        <v>162.62389999999999</v>
      </c>
      <c r="AN88" s="10">
        <v>95.779430000000005</v>
      </c>
      <c r="AO88" s="37" t="e">
        <f>ROUNDUP(#REF!/10,2)</f>
        <v>#REF!</v>
      </c>
      <c r="AP88" s="37" t="e">
        <f t="shared" si="46"/>
        <v>#REF!</v>
      </c>
      <c r="AQ88" s="37" t="s">
        <v>34</v>
      </c>
      <c r="AR88" s="37">
        <v>3427.1</v>
      </c>
      <c r="AS88" s="37">
        <v>421.64</v>
      </c>
      <c r="AT88" s="37">
        <v>6.87</v>
      </c>
      <c r="AU88" s="10">
        <v>96.7</v>
      </c>
      <c r="AV88" s="10">
        <v>-42</v>
      </c>
      <c r="AW88" s="10">
        <v>42.5</v>
      </c>
      <c r="AX88" s="10">
        <v>44.1</v>
      </c>
      <c r="AY88" s="40">
        <f t="shared" si="47"/>
        <v>62474.246208499673</v>
      </c>
      <c r="AZ88" s="23">
        <f t="shared" si="48"/>
        <v>0.99999996001073033</v>
      </c>
      <c r="BA88" s="10" t="e">
        <f>#REF!*AI88*AH88*AJ88*AS88</f>
        <v>#REF!</v>
      </c>
      <c r="BB88" s="10" t="e">
        <f t="shared" si="49"/>
        <v>#REF!</v>
      </c>
      <c r="BC88" s="10" t="e">
        <f>(1-#REF!)*AH88*AI88*AJ88</f>
        <v>#REF!</v>
      </c>
      <c r="BD88" s="41" t="e">
        <f>MROUND(#REF!,0.1)/5</f>
        <v>#REF!</v>
      </c>
      <c r="BE88" s="38">
        <v>11.2</v>
      </c>
      <c r="BF88" s="42" t="e">
        <f t="shared" si="50"/>
        <v>#REF!</v>
      </c>
      <c r="BG88" s="43">
        <f t="shared" si="51"/>
        <v>1.4000000000000001</v>
      </c>
      <c r="BH88" s="43">
        <f t="shared" si="52"/>
        <v>0.8</v>
      </c>
      <c r="BI88" s="43" t="e">
        <f>CEILING((1-#REF!)*AJ88,0.2)</f>
        <v>#REF!</v>
      </c>
      <c r="BJ88" s="44" t="e">
        <f t="shared" si="53"/>
        <v>#REF!</v>
      </c>
      <c r="BK88" s="45">
        <v>1.4376426886493452</v>
      </c>
      <c r="BL88" s="10">
        <f>(BK88+AH88)*(BK88+AI88)*((1/3)*BK88+AJ88)</f>
        <v>53.770199611863923</v>
      </c>
      <c r="BM88" s="46">
        <f>MROUND((BK88+AH88),0.2)</f>
        <v>3.2</v>
      </c>
      <c r="BN88" s="46">
        <f>MROUND((BK88+AI88),0.2)</f>
        <v>8.8000000000000007</v>
      </c>
      <c r="BO88" s="46" t="e">
        <f>IF(MROUND(((1/3)*BK88+BG88),0.2)*BN88*BM88/BJ88&gt;1.05,MROUND(((1/3)*BK88+BG88),0.2)-0.2,MROUND(((1/3)*BK88+BG88),0.2))</f>
        <v>#REF!</v>
      </c>
      <c r="BP88" s="45" t="e">
        <f>BM88*BN88*BO88</f>
        <v>#REF!</v>
      </c>
      <c r="BQ88" s="10" t="e">
        <f>IF(BI88&lt;BO88,TRUE, FALSE)</f>
        <v>#REF!</v>
      </c>
      <c r="BR88" s="45" t="e">
        <f>IF(BC88&lt;BI88*BM88*BN88,TRUE, FALSE)</f>
        <v>#REF!</v>
      </c>
      <c r="BS88" s="10">
        <f>AA88</f>
        <v>163</v>
      </c>
      <c r="BT88" s="44" t="e">
        <f>BB88/BC88</f>
        <v>#REF!</v>
      </c>
      <c r="BU88" s="38">
        <v>172</v>
      </c>
      <c r="BV88" s="19">
        <v>71.225723000000002</v>
      </c>
      <c r="BW88" s="19">
        <v>95.140174999999999</v>
      </c>
      <c r="BX88" s="19">
        <v>144.58034000000001</v>
      </c>
      <c r="BY88" s="19">
        <v>228.35112000000001</v>
      </c>
      <c r="BZ88" s="19">
        <v>210.35539</v>
      </c>
      <c r="CA88" s="19">
        <v>126.59169</v>
      </c>
      <c r="CB88" s="19">
        <v>146.71632</v>
      </c>
      <c r="CC88" s="19">
        <v>146.87294</v>
      </c>
      <c r="CD88" s="19">
        <v>136.35915</v>
      </c>
      <c r="CE88" s="19">
        <v>515.64068999999995</v>
      </c>
      <c r="CF88" s="19">
        <v>497.94738999999998</v>
      </c>
      <c r="CG88" s="19">
        <v>405.28482000000002</v>
      </c>
      <c r="CH88" s="19">
        <v>592.34014999999999</v>
      </c>
      <c r="CI88" s="19">
        <v>559.21765000000005</v>
      </c>
      <c r="CJ88" s="19">
        <v>401.94085999999999</v>
      </c>
      <c r="CK88" s="19">
        <v>337.33215000000001</v>
      </c>
      <c r="CL88" s="19">
        <v>317.52634</v>
      </c>
      <c r="CM88" s="19">
        <v>266.13736</v>
      </c>
      <c r="CN88" s="19">
        <v>281.21215999999998</v>
      </c>
      <c r="CO88" s="19">
        <v>274.17361</v>
      </c>
      <c r="CP88" s="19">
        <v>266.69243999999998</v>
      </c>
      <c r="CQ88" s="19">
        <v>225.13669999999999</v>
      </c>
      <c r="CR88" s="19">
        <v>175.11789999999999</v>
      </c>
      <c r="CS88" s="19">
        <v>169.05047999999999</v>
      </c>
      <c r="CT88" s="19">
        <v>130.12544</v>
      </c>
      <c r="CU88" s="19">
        <v>128.06112999999999</v>
      </c>
      <c r="CV88" s="19">
        <v>158.57267999999999</v>
      </c>
    </row>
    <row r="89" spans="1:100" s="13" customFormat="1" x14ac:dyDescent="0.35">
      <c r="A89" s="10">
        <v>496</v>
      </c>
      <c r="B89" s="35">
        <v>13</v>
      </c>
      <c r="C89" s="36">
        <v>0.21856400000000001</v>
      </c>
      <c r="D89" s="35">
        <v>2.2000000000000002</v>
      </c>
      <c r="E89" s="35">
        <v>8.8000000000000007</v>
      </c>
      <c r="F89" s="35">
        <v>1.8</v>
      </c>
      <c r="G89" s="35">
        <v>1.6</v>
      </c>
      <c r="H89" s="37">
        <v>1.4000000000000001</v>
      </c>
      <c r="I89" s="35">
        <v>447.7</v>
      </c>
      <c r="J89" s="35">
        <v>308.70000000000005</v>
      </c>
      <c r="K89" s="61">
        <v>16</v>
      </c>
      <c r="L89" s="61">
        <v>5</v>
      </c>
      <c r="M89" s="61">
        <v>18</v>
      </c>
      <c r="N89" s="61">
        <v>2.8000000000000003</v>
      </c>
      <c r="O89" s="62">
        <v>14</v>
      </c>
      <c r="P89" s="10">
        <v>2.7560439090954039</v>
      </c>
      <c r="Q89" s="10">
        <f t="shared" si="34"/>
        <v>-18.8</v>
      </c>
      <c r="R89" s="10">
        <f t="shared" si="35"/>
        <v>16</v>
      </c>
      <c r="S89" s="10">
        <v>5</v>
      </c>
      <c r="T89" s="10">
        <f t="shared" si="36"/>
        <v>2.8000000000000003</v>
      </c>
      <c r="U89" s="10">
        <f t="shared" si="37"/>
        <v>5</v>
      </c>
      <c r="V89" s="10">
        <f t="shared" si="38"/>
        <v>18</v>
      </c>
      <c r="W89" s="10">
        <f t="shared" si="39"/>
        <v>4</v>
      </c>
      <c r="X89" s="10">
        <f t="shared" si="40"/>
        <v>-17.399999999999999</v>
      </c>
      <c r="Y89" s="10">
        <f t="shared" si="54"/>
        <v>21</v>
      </c>
      <c r="Z89" s="10">
        <f t="shared" si="54"/>
        <v>23</v>
      </c>
      <c r="AA89" s="36">
        <f t="shared" si="41"/>
        <v>175</v>
      </c>
      <c r="AB89" s="10">
        <v>2.2160630000000001</v>
      </c>
      <c r="AC89" s="10">
        <v>8.794689</v>
      </c>
      <c r="AD89" s="10">
        <v>1.8067759999999999</v>
      </c>
      <c r="AE89" s="10">
        <v>1.579021</v>
      </c>
      <c r="AF89" s="39">
        <f t="shared" si="42"/>
        <v>10.1</v>
      </c>
      <c r="AG89" s="1">
        <f t="shared" si="43"/>
        <v>6.6</v>
      </c>
      <c r="AH89" s="35">
        <f t="shared" si="44"/>
        <v>2.2000000000000002</v>
      </c>
      <c r="AI89" s="35">
        <f t="shared" si="44"/>
        <v>8.8000000000000007</v>
      </c>
      <c r="AJ89" s="35">
        <f t="shared" si="44"/>
        <v>1.8</v>
      </c>
      <c r="AK89" s="35">
        <f t="shared" si="44"/>
        <v>1.6</v>
      </c>
      <c r="AL89" s="37">
        <f t="shared" si="45"/>
        <v>1.4000000000000001</v>
      </c>
      <c r="AM89" s="10">
        <v>174.7</v>
      </c>
      <c r="AN89" s="10">
        <v>35.624250000000004</v>
      </c>
      <c r="AO89" s="37" t="e">
        <f>ROUNDUP(#REF!/10,2)</f>
        <v>#REF!</v>
      </c>
      <c r="AP89" s="37" t="e">
        <f t="shared" si="46"/>
        <v>#REF!</v>
      </c>
      <c r="AQ89" s="37" t="s">
        <v>35</v>
      </c>
      <c r="AR89" s="37"/>
      <c r="AS89" s="37"/>
      <c r="AT89" s="37"/>
      <c r="AU89" s="10">
        <v>96.7</v>
      </c>
      <c r="AV89" s="10">
        <v>-42</v>
      </c>
      <c r="AW89" s="10">
        <v>42.5</v>
      </c>
      <c r="AX89" s="10">
        <v>44.1</v>
      </c>
      <c r="AY89" s="40">
        <f t="shared" si="47"/>
        <v>311497.82409471355</v>
      </c>
      <c r="AZ89" s="23">
        <f t="shared" si="48"/>
        <v>0</v>
      </c>
      <c r="BA89" s="10" t="e">
        <f>#REF!*AI89*AH89*AJ89*AS89</f>
        <v>#REF!</v>
      </c>
      <c r="BB89" s="10" t="e">
        <f t="shared" si="49"/>
        <v>#REF!</v>
      </c>
      <c r="BC89" s="10" t="e">
        <f>(1-#REF!)*AH89*AI89*AJ89</f>
        <v>#REF!</v>
      </c>
      <c r="BD89" s="41" t="e">
        <f>MROUND(#REF!,0.1)/5</f>
        <v>#REF!</v>
      </c>
      <c r="BE89" s="38">
        <v>0</v>
      </c>
      <c r="BF89" s="42" t="e">
        <f t="shared" si="50"/>
        <v>#REF!</v>
      </c>
      <c r="BG89" s="43">
        <f t="shared" si="51"/>
        <v>1.8</v>
      </c>
      <c r="BH89" s="43">
        <f t="shared" si="52"/>
        <v>1.4000000000000001</v>
      </c>
      <c r="BI89" s="43" t="e">
        <f>CEILING((1-#REF!)*AJ89,0.2)</f>
        <v>#REF!</v>
      </c>
      <c r="BJ89" s="44" t="e">
        <f t="shared" si="53"/>
        <v>#REF!</v>
      </c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38">
        <v>496</v>
      </c>
      <c r="BV89" s="19">
        <v>72.238288999999995</v>
      </c>
      <c r="BW89" s="19">
        <v>73.971763999999993</v>
      </c>
      <c r="BX89" s="19">
        <v>88.326622</v>
      </c>
      <c r="BY89" s="19">
        <v>126.26228999999999</v>
      </c>
      <c r="BZ89" s="19">
        <v>115.91578</v>
      </c>
      <c r="CA89" s="19">
        <v>108.63637</v>
      </c>
      <c r="CB89" s="19">
        <v>81.311347999999995</v>
      </c>
      <c r="CC89" s="19">
        <v>80.118476999999999</v>
      </c>
      <c r="CD89" s="19">
        <v>92.098220999999995</v>
      </c>
      <c r="CE89" s="19">
        <v>298.18970000000002</v>
      </c>
      <c r="CF89" s="19">
        <v>239.87732</v>
      </c>
      <c r="CG89" s="19">
        <v>138.88091</v>
      </c>
      <c r="CH89" s="19">
        <v>368.48856000000001</v>
      </c>
      <c r="CI89" s="19">
        <v>296.74466000000001</v>
      </c>
      <c r="CJ89" s="19">
        <v>140.30107000000001</v>
      </c>
      <c r="CK89" s="19">
        <v>243.32587000000001</v>
      </c>
      <c r="CL89" s="19">
        <v>203.25011000000001</v>
      </c>
      <c r="CM89" s="19">
        <v>115.13336</v>
      </c>
      <c r="CN89" s="19">
        <v>208.53351000000001</v>
      </c>
      <c r="CO89" s="19">
        <v>178.15579</v>
      </c>
      <c r="CP89" s="19">
        <v>130.36865</v>
      </c>
      <c r="CQ89" s="19">
        <v>107.66262</v>
      </c>
      <c r="CR89" s="19">
        <v>95.539931999999993</v>
      </c>
      <c r="CS89" s="19">
        <v>92.578048999999993</v>
      </c>
      <c r="CT89" s="19">
        <v>140.10809</v>
      </c>
      <c r="CU89" s="19">
        <v>123.89536</v>
      </c>
      <c r="CV89" s="19">
        <v>92.782989999999998</v>
      </c>
    </row>
    <row r="90" spans="1:100" s="14" customFormat="1" x14ac:dyDescent="0.35">
      <c r="A90" s="10">
        <v>62</v>
      </c>
      <c r="B90" s="35">
        <v>12.9</v>
      </c>
      <c r="C90" s="36">
        <v>0.32067459999999998</v>
      </c>
      <c r="D90" s="35">
        <v>2.6</v>
      </c>
      <c r="E90" s="35">
        <v>5.6000000000000005</v>
      </c>
      <c r="F90" s="35">
        <v>2.8000000000000003</v>
      </c>
      <c r="G90" s="35">
        <v>0.4</v>
      </c>
      <c r="H90" s="37">
        <v>2</v>
      </c>
      <c r="I90" s="35">
        <v>361.20000000000005</v>
      </c>
      <c r="J90" s="35">
        <v>295.70000000000005</v>
      </c>
      <c r="K90" s="61">
        <v>10</v>
      </c>
      <c r="L90" s="61">
        <v>7</v>
      </c>
      <c r="M90" s="61">
        <v>3</v>
      </c>
      <c r="N90" s="61">
        <v>1.6</v>
      </c>
      <c r="O90" s="62">
        <v>4</v>
      </c>
      <c r="P90" s="10">
        <v>1.6777710235571019</v>
      </c>
      <c r="Q90" s="10">
        <f t="shared" si="34"/>
        <v>-11.6</v>
      </c>
      <c r="R90" s="10">
        <f t="shared" si="35"/>
        <v>11.6</v>
      </c>
      <c r="S90" s="10">
        <v>5</v>
      </c>
      <c r="T90" s="10">
        <f t="shared" si="36"/>
        <v>1.6</v>
      </c>
      <c r="U90" s="10">
        <f t="shared" si="37"/>
        <v>7</v>
      </c>
      <c r="V90" s="10">
        <f t="shared" si="38"/>
        <v>3</v>
      </c>
      <c r="W90" s="10">
        <f t="shared" si="39"/>
        <v>0.60000000000000009</v>
      </c>
      <c r="X90" s="10">
        <f t="shared" si="40"/>
        <v>-10.8</v>
      </c>
      <c r="Y90" s="10">
        <f t="shared" si="54"/>
        <v>18.600000000000001</v>
      </c>
      <c r="Z90" s="10">
        <f t="shared" si="54"/>
        <v>8</v>
      </c>
      <c r="AA90" s="36">
        <f t="shared" si="41"/>
        <v>88</v>
      </c>
      <c r="AB90" s="10">
        <v>2.5087969999999999</v>
      </c>
      <c r="AC90" s="10">
        <v>5.5588839999999999</v>
      </c>
      <c r="AD90" s="10">
        <v>2.745126</v>
      </c>
      <c r="AE90" s="10">
        <v>0.31160139999999997</v>
      </c>
      <c r="AF90" s="39">
        <f t="shared" si="42"/>
        <v>11.7</v>
      </c>
      <c r="AG90" s="1">
        <f t="shared" si="43"/>
        <v>5.4</v>
      </c>
      <c r="AH90" s="35">
        <f t="shared" si="44"/>
        <v>2.6</v>
      </c>
      <c r="AI90" s="35">
        <f t="shared" si="44"/>
        <v>5.6000000000000005</v>
      </c>
      <c r="AJ90" s="35">
        <f t="shared" si="44"/>
        <v>2.8000000000000003</v>
      </c>
      <c r="AK90" s="35">
        <f t="shared" si="44"/>
        <v>0.4</v>
      </c>
      <c r="AL90" s="37">
        <f t="shared" si="45"/>
        <v>2</v>
      </c>
      <c r="AM90" s="10">
        <v>88.179050000000004</v>
      </c>
      <c r="AN90" s="10">
        <v>22.64921</v>
      </c>
      <c r="AO90" s="37" t="e">
        <f>ROUNDUP(#REF!/10,2)</f>
        <v>#REF!</v>
      </c>
      <c r="AP90" s="37" t="e">
        <f t="shared" si="46"/>
        <v>#REF!</v>
      </c>
      <c r="AQ90" s="37" t="s">
        <v>35</v>
      </c>
      <c r="AR90" s="37"/>
      <c r="AS90" s="37"/>
      <c r="AT90" s="37"/>
      <c r="AU90" s="10">
        <v>96.7</v>
      </c>
      <c r="AV90" s="10">
        <v>-42</v>
      </c>
      <c r="AW90" s="10">
        <v>42.5</v>
      </c>
      <c r="AX90" s="10">
        <v>44.1</v>
      </c>
      <c r="AY90" s="40">
        <f t="shared" si="47"/>
        <v>335349.09386247583</v>
      </c>
      <c r="AZ90" s="23">
        <f t="shared" si="48"/>
        <v>0</v>
      </c>
      <c r="BA90" s="10" t="e">
        <f>#REF!*AI90*AH90*AJ90*AS90</f>
        <v>#REF!</v>
      </c>
      <c r="BB90" s="10" t="e">
        <f t="shared" si="49"/>
        <v>#REF!</v>
      </c>
      <c r="BC90" s="10" t="e">
        <f>(1-#REF!)*AH90*AI90*AJ90</f>
        <v>#REF!</v>
      </c>
      <c r="BD90" s="41" t="e">
        <f>MROUND(#REF!,0.1)/5</f>
        <v>#REF!</v>
      </c>
      <c r="BE90" s="38">
        <v>0</v>
      </c>
      <c r="BF90" s="42" t="e">
        <f t="shared" si="50"/>
        <v>#REF!</v>
      </c>
      <c r="BG90" s="43">
        <f t="shared" si="51"/>
        <v>2.8000000000000003</v>
      </c>
      <c r="BH90" s="43">
        <f t="shared" si="52"/>
        <v>2</v>
      </c>
      <c r="BI90" s="43" t="e">
        <f>CEILING((1-#REF!)*AJ90,0.2)</f>
        <v>#REF!</v>
      </c>
      <c r="BJ90" s="44" t="e">
        <f t="shared" si="53"/>
        <v>#REF!</v>
      </c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38">
        <v>62</v>
      </c>
      <c r="BV90" s="19">
        <v>97.068107999999995</v>
      </c>
      <c r="BW90" s="19">
        <v>121.73926</v>
      </c>
      <c r="BX90" s="19">
        <v>181.30475000000001</v>
      </c>
      <c r="BY90" s="19">
        <v>299.33237000000003</v>
      </c>
      <c r="BZ90" s="19">
        <v>275.00274999999999</v>
      </c>
      <c r="CA90" s="19">
        <v>155.78683000000001</v>
      </c>
      <c r="CB90" s="19">
        <v>118.56341999999999</v>
      </c>
      <c r="CC90" s="19">
        <v>123.74572999999999</v>
      </c>
      <c r="CD90" s="19">
        <v>122.54861</v>
      </c>
      <c r="CE90" s="19">
        <v>649.73955999999998</v>
      </c>
      <c r="CF90" s="19">
        <v>619.18017999999995</v>
      </c>
      <c r="CG90" s="19">
        <v>508.37157999999999</v>
      </c>
      <c r="CH90" s="19">
        <v>667.08672999999999</v>
      </c>
      <c r="CI90" s="19">
        <v>615.70714999999996</v>
      </c>
      <c r="CJ90" s="19">
        <v>443.23154</v>
      </c>
      <c r="CK90" s="19">
        <v>372.45236</v>
      </c>
      <c r="CL90" s="19">
        <v>351.99646000000001</v>
      </c>
      <c r="CM90" s="19">
        <v>292.11739999999998</v>
      </c>
      <c r="CN90" s="19">
        <v>390.44463999999999</v>
      </c>
      <c r="CO90" s="19">
        <v>383.33584999999999</v>
      </c>
      <c r="CP90" s="19">
        <v>367.86084</v>
      </c>
      <c r="CQ90" s="19">
        <v>317.43029999999999</v>
      </c>
      <c r="CR90" s="19">
        <v>212.11181999999999</v>
      </c>
      <c r="CS90" s="19">
        <v>188.98108999999999</v>
      </c>
      <c r="CT90" s="19">
        <v>173.97359</v>
      </c>
      <c r="CU90" s="19">
        <v>173.36443</v>
      </c>
      <c r="CV90" s="19">
        <v>189.79769999999999</v>
      </c>
    </row>
    <row r="91" spans="1:100" s="14" customFormat="1" x14ac:dyDescent="0.35">
      <c r="A91" s="10">
        <v>439</v>
      </c>
      <c r="B91" s="35">
        <v>28.900000000000002</v>
      </c>
      <c r="C91" s="36">
        <v>0.1102959</v>
      </c>
      <c r="D91" s="35">
        <v>2.6</v>
      </c>
      <c r="E91" s="35">
        <v>8.6</v>
      </c>
      <c r="F91" s="35">
        <v>1.2000000000000002</v>
      </c>
      <c r="G91" s="35">
        <v>0.4</v>
      </c>
      <c r="H91" s="37">
        <v>1</v>
      </c>
      <c r="I91" s="35">
        <v>393.8</v>
      </c>
      <c r="J91" s="35">
        <v>328</v>
      </c>
      <c r="K91" s="61">
        <v>5</v>
      </c>
      <c r="L91" s="61">
        <v>17</v>
      </c>
      <c r="M91" s="61">
        <v>12</v>
      </c>
      <c r="N91" s="61">
        <v>0.60000000000000009</v>
      </c>
      <c r="O91" s="62">
        <v>10</v>
      </c>
      <c r="P91" s="10">
        <v>0.63873148985844153</v>
      </c>
      <c r="Q91" s="10">
        <f t="shared" si="34"/>
        <v>-5.6</v>
      </c>
      <c r="R91" s="10">
        <f t="shared" si="35"/>
        <v>6.8</v>
      </c>
      <c r="S91" s="10">
        <v>5</v>
      </c>
      <c r="T91" s="10">
        <f t="shared" si="36"/>
        <v>0.60000000000000009</v>
      </c>
      <c r="U91" s="10">
        <f t="shared" si="37"/>
        <v>17</v>
      </c>
      <c r="V91" s="10">
        <f t="shared" si="38"/>
        <v>12</v>
      </c>
      <c r="W91" s="10">
        <f t="shared" si="39"/>
        <v>0.8</v>
      </c>
      <c r="X91" s="10">
        <f t="shared" si="40"/>
        <v>-5.3</v>
      </c>
      <c r="Y91" s="10">
        <f t="shared" si="54"/>
        <v>23.8</v>
      </c>
      <c r="Z91" s="10">
        <f t="shared" si="54"/>
        <v>17</v>
      </c>
      <c r="AA91" s="36">
        <f t="shared" si="41"/>
        <v>121</v>
      </c>
      <c r="AB91" s="10">
        <v>2.5818099999999999</v>
      </c>
      <c r="AC91" s="10">
        <v>8.5897210000000008</v>
      </c>
      <c r="AD91" s="10">
        <v>1.1294740000000001</v>
      </c>
      <c r="AE91" s="10">
        <v>0.3488076</v>
      </c>
      <c r="AF91" s="39">
        <f t="shared" si="42"/>
        <v>10.199999999999999</v>
      </c>
      <c r="AG91" s="1">
        <f t="shared" si="43"/>
        <v>5.4</v>
      </c>
      <c r="AH91" s="35">
        <f t="shared" si="44"/>
        <v>2.6</v>
      </c>
      <c r="AI91" s="35">
        <f t="shared" si="44"/>
        <v>8.6</v>
      </c>
      <c r="AJ91" s="35">
        <f t="shared" si="44"/>
        <v>1.2000000000000002</v>
      </c>
      <c r="AK91" s="35">
        <f t="shared" si="44"/>
        <v>0.4</v>
      </c>
      <c r="AL91" s="37">
        <f t="shared" si="45"/>
        <v>1</v>
      </c>
      <c r="AM91" s="10">
        <v>120.7556</v>
      </c>
      <c r="AN91" s="10">
        <v>54.906219999999998</v>
      </c>
      <c r="AO91" s="37" t="e">
        <f>ROUNDUP(#REF!/10,2)</f>
        <v>#REF!</v>
      </c>
      <c r="AP91" s="37" t="e">
        <f t="shared" si="46"/>
        <v>#REF!</v>
      </c>
      <c r="AQ91" s="37" t="s">
        <v>35</v>
      </c>
      <c r="AR91" s="37"/>
      <c r="AS91" s="37"/>
      <c r="AT91" s="37"/>
      <c r="AU91" s="10">
        <v>96.7</v>
      </c>
      <c r="AV91" s="10">
        <v>-42</v>
      </c>
      <c r="AW91" s="10">
        <v>42.5</v>
      </c>
      <c r="AX91" s="10">
        <v>44.1</v>
      </c>
      <c r="AY91" s="40">
        <f t="shared" si="47"/>
        <v>269372.35702882975</v>
      </c>
      <c r="AZ91" s="23">
        <f t="shared" si="48"/>
        <v>0</v>
      </c>
      <c r="BA91" s="10" t="e">
        <f>#REF!*AI91*AH91*AJ91*AS91</f>
        <v>#REF!</v>
      </c>
      <c r="BB91" s="10" t="e">
        <f t="shared" si="49"/>
        <v>#REF!</v>
      </c>
      <c r="BC91" s="10" t="e">
        <f>(1-#REF!)*AH91*AI91*AJ91</f>
        <v>#REF!</v>
      </c>
      <c r="BD91" s="41" t="e">
        <f>MROUND(#REF!,0.1)/5</f>
        <v>#REF!</v>
      </c>
      <c r="BE91" s="38">
        <v>0</v>
      </c>
      <c r="BF91" s="42" t="e">
        <f t="shared" si="50"/>
        <v>#REF!</v>
      </c>
      <c r="BG91" s="43">
        <f t="shared" si="51"/>
        <v>1.2000000000000002</v>
      </c>
      <c r="BH91" s="43">
        <f t="shared" si="52"/>
        <v>1</v>
      </c>
      <c r="BI91" s="43" t="e">
        <f>CEILING((1-#REF!)*AJ91,0.2)</f>
        <v>#REF!</v>
      </c>
      <c r="BJ91" s="44" t="e">
        <f t="shared" si="53"/>
        <v>#REF!</v>
      </c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38">
        <v>439</v>
      </c>
      <c r="BV91" s="19">
        <v>96.846328999999997</v>
      </c>
      <c r="BW91" s="19">
        <v>108.65560000000001</v>
      </c>
      <c r="BX91" s="19">
        <v>218.4323</v>
      </c>
      <c r="BY91" s="19">
        <v>119.82089999999999</v>
      </c>
      <c r="BZ91" s="19">
        <v>153.16191000000001</v>
      </c>
      <c r="CA91" s="19">
        <v>59.511249999999997</v>
      </c>
      <c r="CB91" s="19">
        <v>47.772350000000003</v>
      </c>
      <c r="CC91" s="19">
        <v>53.697685</v>
      </c>
      <c r="CD91" s="19">
        <v>112.21550000000001</v>
      </c>
      <c r="CE91" s="19">
        <v>650.44237999999996</v>
      </c>
      <c r="CF91" s="19">
        <v>608.64008000000001</v>
      </c>
      <c r="CG91" s="19">
        <v>370.95474000000002</v>
      </c>
      <c r="CH91" s="19">
        <v>2095.8303000000001</v>
      </c>
      <c r="CI91" s="19">
        <v>1138.3013000000001</v>
      </c>
      <c r="CJ91" s="19">
        <v>334.46303999999998</v>
      </c>
      <c r="CK91" s="19">
        <v>407.24901999999997</v>
      </c>
      <c r="CL91" s="19">
        <v>380.96390000000002</v>
      </c>
      <c r="CM91" s="19">
        <v>198.75653</v>
      </c>
      <c r="CN91" s="19">
        <v>156.38634999999999</v>
      </c>
      <c r="CO91" s="19">
        <v>212.09408999999999</v>
      </c>
      <c r="CP91" s="19">
        <v>293.57727</v>
      </c>
      <c r="CQ91" s="19">
        <v>289.57001000000002</v>
      </c>
      <c r="CR91" s="19">
        <v>131.31242</v>
      </c>
      <c r="CS91" s="19">
        <v>142.36492999999999</v>
      </c>
      <c r="CT91" s="19">
        <v>132.79829000000001</v>
      </c>
      <c r="CU91" s="19">
        <v>135.12125</v>
      </c>
      <c r="CV91" s="19">
        <v>134.22531000000001</v>
      </c>
    </row>
    <row r="92" spans="1:100" s="13" customFormat="1" x14ac:dyDescent="0.35">
      <c r="A92" s="10">
        <v>369</v>
      </c>
      <c r="B92" s="35">
        <v>23</v>
      </c>
      <c r="C92" s="36">
        <v>0.74678219999999995</v>
      </c>
      <c r="D92" s="35">
        <v>2.8000000000000003</v>
      </c>
      <c r="E92" s="35">
        <v>8.2000000000000011</v>
      </c>
      <c r="F92" s="35">
        <v>2</v>
      </c>
      <c r="G92" s="35">
        <v>1.4000000000000001</v>
      </c>
      <c r="H92" s="37">
        <v>0.60000000000000009</v>
      </c>
      <c r="I92" s="35">
        <v>346.3</v>
      </c>
      <c r="J92" s="35">
        <v>368.20000000000005</v>
      </c>
      <c r="K92" s="61">
        <v>19</v>
      </c>
      <c r="L92" s="61">
        <v>6</v>
      </c>
      <c r="M92" s="61">
        <v>16</v>
      </c>
      <c r="N92" s="61">
        <v>0.60000000000000009</v>
      </c>
      <c r="O92" s="62">
        <v>20</v>
      </c>
      <c r="P92" s="10">
        <v>0.68279763755865264</v>
      </c>
      <c r="Q92" s="10">
        <f t="shared" si="34"/>
        <v>-19.600000000000001</v>
      </c>
      <c r="R92" s="10">
        <f t="shared" si="35"/>
        <v>18.5</v>
      </c>
      <c r="S92" s="10">
        <v>5</v>
      </c>
      <c r="T92" s="10">
        <f t="shared" si="36"/>
        <v>0.60000000000000009</v>
      </c>
      <c r="U92" s="10">
        <f t="shared" si="37"/>
        <v>6</v>
      </c>
      <c r="V92" s="10">
        <f t="shared" si="38"/>
        <v>16</v>
      </c>
      <c r="W92" s="10">
        <f t="shared" si="39"/>
        <v>7</v>
      </c>
      <c r="X92" s="10">
        <f t="shared" si="40"/>
        <v>-19.3</v>
      </c>
      <c r="Y92" s="10">
        <f t="shared" si="54"/>
        <v>24.5</v>
      </c>
      <c r="Z92" s="10">
        <f t="shared" si="54"/>
        <v>21</v>
      </c>
      <c r="AA92" s="36">
        <f t="shared" si="41"/>
        <v>73</v>
      </c>
      <c r="AB92" s="10">
        <v>2.7246809999999999</v>
      </c>
      <c r="AC92" s="10">
        <v>8.1475100000000005</v>
      </c>
      <c r="AD92" s="10">
        <v>2.0200870000000002</v>
      </c>
      <c r="AE92" s="10">
        <v>1.3568359999999999</v>
      </c>
      <c r="AF92" s="39">
        <f t="shared" si="42"/>
        <v>10.399999999999999</v>
      </c>
      <c r="AG92" s="1">
        <f t="shared" si="43"/>
        <v>6.4</v>
      </c>
      <c r="AH92" s="35">
        <f t="shared" si="44"/>
        <v>2.8000000000000003</v>
      </c>
      <c r="AI92" s="35">
        <f t="shared" si="44"/>
        <v>8.2000000000000011</v>
      </c>
      <c r="AJ92" s="35">
        <f t="shared" si="44"/>
        <v>2</v>
      </c>
      <c r="AK92" s="35">
        <f t="shared" si="44"/>
        <v>1.4000000000000001</v>
      </c>
      <c r="AL92" s="37">
        <f t="shared" si="45"/>
        <v>0.60000000000000009</v>
      </c>
      <c r="AM92" s="10">
        <v>73.274850000000001</v>
      </c>
      <c r="AN92" s="10">
        <v>95.11063</v>
      </c>
      <c r="AO92" s="37" t="e">
        <f>ROUNDUP(#REF!/10,2)</f>
        <v>#REF!</v>
      </c>
      <c r="AP92" s="37" t="e">
        <f t="shared" si="46"/>
        <v>#REF!</v>
      </c>
      <c r="AQ92" s="37" t="s">
        <v>34</v>
      </c>
      <c r="AR92" s="37">
        <v>3473.9</v>
      </c>
      <c r="AS92" s="37">
        <v>418.55</v>
      </c>
      <c r="AT92" s="37">
        <v>9.1</v>
      </c>
      <c r="AU92" s="10">
        <v>96.7</v>
      </c>
      <c r="AV92" s="10">
        <v>-42</v>
      </c>
      <c r="AW92" s="10">
        <v>42.5</v>
      </c>
      <c r="AX92" s="10">
        <v>44.1</v>
      </c>
      <c r="AY92" s="40">
        <f t="shared" si="47"/>
        <v>77008.106136278642</v>
      </c>
      <c r="AZ92" s="23">
        <f t="shared" si="48"/>
        <v>0.99999855011955663</v>
      </c>
      <c r="BA92" s="10" t="e">
        <f>#REF!*AI92*AH92*AJ92*AS92</f>
        <v>#REF!</v>
      </c>
      <c r="BB92" s="10" t="e">
        <f t="shared" si="49"/>
        <v>#REF!</v>
      </c>
      <c r="BC92" s="10" t="e">
        <f>(1-#REF!)*AH92*AI92*AJ92</f>
        <v>#REF!</v>
      </c>
      <c r="BD92" s="41" t="e">
        <f>MROUND(#REF!,0.1)/5</f>
        <v>#REF!</v>
      </c>
      <c r="BE92" s="38">
        <v>23.4</v>
      </c>
      <c r="BF92" s="42" t="e">
        <f t="shared" si="50"/>
        <v>#REF!</v>
      </c>
      <c r="BG92" s="43">
        <f t="shared" si="51"/>
        <v>2</v>
      </c>
      <c r="BH92" s="43">
        <f t="shared" si="52"/>
        <v>0.60000000000000009</v>
      </c>
      <c r="BI92" s="43" t="e">
        <f>CEILING((1-#REF!)*AJ92,0.2)</f>
        <v>#REF!</v>
      </c>
      <c r="BJ92" s="44" t="e">
        <f t="shared" si="53"/>
        <v>#REF!</v>
      </c>
      <c r="BK92" s="45">
        <v>1.8454010754648662</v>
      </c>
      <c r="BL92" s="10">
        <f>(BK92+AH92)*(BK92+AI92)*((1/3)*BK92+AJ92)</f>
        <v>122.03499656669082</v>
      </c>
      <c r="BM92" s="46">
        <f>MROUND((BK92+AH92),0.2)</f>
        <v>4.6000000000000005</v>
      </c>
      <c r="BN92" s="46">
        <f>MROUND((BK92+AI92),0.2)</f>
        <v>10</v>
      </c>
      <c r="BO92" s="46" t="e">
        <f>IF(MROUND(((1/3)*BK92+BG92),0.2)*BN92*BM92/BJ92&gt;1.05,MROUND(((1/3)*BK92+BG92),0.2)-0.2,MROUND(((1/3)*BK92+BG92),0.2))</f>
        <v>#REF!</v>
      </c>
      <c r="BP92" s="45" t="e">
        <f>BM92*BN92*BO92</f>
        <v>#REF!</v>
      </c>
      <c r="BQ92" s="10" t="e">
        <f>IF(BI92&lt;BO92,TRUE, FALSE)</f>
        <v>#REF!</v>
      </c>
      <c r="BR92" s="45" t="e">
        <f>IF(BC92&lt;BI92*BM92*BN92,TRUE, FALSE)</f>
        <v>#REF!</v>
      </c>
      <c r="BS92" s="10">
        <f>AA92</f>
        <v>73</v>
      </c>
      <c r="BT92" s="44" t="e">
        <f>BB92/BC92</f>
        <v>#REF!</v>
      </c>
      <c r="BU92" s="38">
        <v>369</v>
      </c>
      <c r="BV92" s="19">
        <v>71.650199999999998</v>
      </c>
      <c r="BW92" s="19">
        <v>72.282402000000005</v>
      </c>
      <c r="BX92" s="19">
        <v>105.12679</v>
      </c>
      <c r="BY92" s="19">
        <v>122.55278</v>
      </c>
      <c r="BZ92" s="19">
        <v>118.00772000000001</v>
      </c>
      <c r="CA92" s="19">
        <v>103.79818</v>
      </c>
      <c r="CB92" s="19">
        <v>93.436858999999998</v>
      </c>
      <c r="CC92" s="19">
        <v>91.696785000000006</v>
      </c>
      <c r="CD92" s="19">
        <v>103.87766000000001</v>
      </c>
      <c r="CE92" s="19">
        <v>223.85533000000001</v>
      </c>
      <c r="CF92" s="19">
        <v>210.31246999999999</v>
      </c>
      <c r="CG92" s="19">
        <v>135.06910999999999</v>
      </c>
      <c r="CH92" s="19">
        <v>297.64609000000002</v>
      </c>
      <c r="CI92" s="19">
        <v>279.05959999999999</v>
      </c>
      <c r="CJ92" s="19">
        <v>135.15912</v>
      </c>
      <c r="CK92" s="19">
        <v>211.45737</v>
      </c>
      <c r="CL92" s="19">
        <v>199.69038</v>
      </c>
      <c r="CM92" s="19">
        <v>117.28773</v>
      </c>
      <c r="CN92" s="19">
        <v>140.2011</v>
      </c>
      <c r="CO92" s="19">
        <v>135.29447999999999</v>
      </c>
      <c r="CP92" s="19">
        <v>119.0485</v>
      </c>
      <c r="CQ92" s="19">
        <v>128.49187000000001</v>
      </c>
      <c r="CR92" s="19">
        <v>112.70819</v>
      </c>
      <c r="CS92" s="19">
        <v>113.46232999999999</v>
      </c>
      <c r="CT92" s="19">
        <v>88.199286999999998</v>
      </c>
      <c r="CU92" s="19">
        <v>87.470305999999994</v>
      </c>
      <c r="CV92" s="19">
        <v>99.778496000000004</v>
      </c>
    </row>
    <row r="93" spans="1:100" s="14" customFormat="1" x14ac:dyDescent="0.35">
      <c r="A93" s="10">
        <v>365</v>
      </c>
      <c r="B93" s="35">
        <v>36.300000000000004</v>
      </c>
      <c r="C93" s="36">
        <v>0.48099009999999998</v>
      </c>
      <c r="D93" s="35">
        <v>0.60000000000000009</v>
      </c>
      <c r="E93" s="35">
        <v>4.6000000000000005</v>
      </c>
      <c r="F93" s="35">
        <v>2.6</v>
      </c>
      <c r="G93" s="35">
        <v>0.60000000000000009</v>
      </c>
      <c r="H93" s="37">
        <v>1.4000000000000001</v>
      </c>
      <c r="I93" s="35">
        <v>361.1</v>
      </c>
      <c r="J93" s="35">
        <v>359.40000000000003</v>
      </c>
      <c r="K93" s="61">
        <v>13</v>
      </c>
      <c r="L93" s="61">
        <v>3</v>
      </c>
      <c r="M93" s="61">
        <v>3</v>
      </c>
      <c r="N93" s="61">
        <v>0.8</v>
      </c>
      <c r="O93" s="62">
        <v>0</v>
      </c>
      <c r="P93" s="10">
        <v>0.8363034906452449</v>
      </c>
      <c r="Q93" s="10">
        <f t="shared" si="34"/>
        <v>-13.8</v>
      </c>
      <c r="R93" s="10">
        <f t="shared" si="35"/>
        <v>13</v>
      </c>
      <c r="S93" s="10">
        <v>5</v>
      </c>
      <c r="T93" s="10">
        <f t="shared" si="36"/>
        <v>0.8</v>
      </c>
      <c r="U93" s="10">
        <f t="shared" si="37"/>
        <v>3</v>
      </c>
      <c r="V93" s="10">
        <f t="shared" si="38"/>
        <v>3</v>
      </c>
      <c r="W93" s="10">
        <f t="shared" si="39"/>
        <v>0</v>
      </c>
      <c r="X93" s="10">
        <f t="shared" si="40"/>
        <v>-13.4</v>
      </c>
      <c r="Y93" s="10">
        <f t="shared" si="54"/>
        <v>16</v>
      </c>
      <c r="Z93" s="10">
        <f t="shared" si="54"/>
        <v>8</v>
      </c>
      <c r="AA93" s="36">
        <f t="shared" si="41"/>
        <v>88</v>
      </c>
      <c r="AB93" s="10">
        <v>0.64505599999999996</v>
      </c>
      <c r="AC93" s="10">
        <v>4.5232219999999996</v>
      </c>
      <c r="AD93" s="10">
        <v>2.6414110000000002</v>
      </c>
      <c r="AE93" s="10">
        <v>0.60777029999999999</v>
      </c>
      <c r="AF93" s="39">
        <f t="shared" si="42"/>
        <v>12.2</v>
      </c>
      <c r="AG93" s="1">
        <f t="shared" si="43"/>
        <v>5.6</v>
      </c>
      <c r="AH93" s="35">
        <f t="shared" si="44"/>
        <v>0.60000000000000009</v>
      </c>
      <c r="AI93" s="35">
        <f t="shared" si="44"/>
        <v>4.6000000000000005</v>
      </c>
      <c r="AJ93" s="35">
        <f t="shared" si="44"/>
        <v>2.6</v>
      </c>
      <c r="AK93" s="35">
        <f t="shared" si="44"/>
        <v>0.60000000000000009</v>
      </c>
      <c r="AL93" s="37">
        <f t="shared" si="45"/>
        <v>1.4000000000000001</v>
      </c>
      <c r="AM93" s="10">
        <v>88.085319999999996</v>
      </c>
      <c r="AN93" s="10">
        <v>86.373059999999995</v>
      </c>
      <c r="AO93" s="37" t="e">
        <f>ROUNDUP(#REF!/10,2)</f>
        <v>#REF!</v>
      </c>
      <c r="AP93" s="37" t="e">
        <f t="shared" si="46"/>
        <v>#REF!</v>
      </c>
      <c r="AQ93" s="37" t="s">
        <v>35</v>
      </c>
      <c r="AR93" s="37"/>
      <c r="AS93" s="37"/>
      <c r="AT93" s="37"/>
      <c r="AU93" s="10">
        <v>96.7</v>
      </c>
      <c r="AV93" s="10">
        <v>-42</v>
      </c>
      <c r="AW93" s="10">
        <v>42.5</v>
      </c>
      <c r="AX93" s="10">
        <v>44.1</v>
      </c>
      <c r="AY93" s="40">
        <f t="shared" si="47"/>
        <v>157695.17556214097</v>
      </c>
      <c r="AZ93" s="23">
        <f t="shared" si="48"/>
        <v>0</v>
      </c>
      <c r="BA93" s="10" t="e">
        <f>#REF!*AI93*AH93*AJ93*AS93</f>
        <v>#REF!</v>
      </c>
      <c r="BB93" s="10" t="e">
        <f t="shared" si="49"/>
        <v>#REF!</v>
      </c>
      <c r="BC93" s="10" t="e">
        <f>(1-#REF!)*AH93*AI93*AJ93</f>
        <v>#REF!</v>
      </c>
      <c r="BD93" s="41" t="e">
        <f>MROUND(#REF!,0.1)/5</f>
        <v>#REF!</v>
      </c>
      <c r="BE93" s="38">
        <v>0</v>
      </c>
      <c r="BF93" s="42" t="e">
        <f t="shared" si="50"/>
        <v>#REF!</v>
      </c>
      <c r="BG93" s="43">
        <f t="shared" si="51"/>
        <v>2.6</v>
      </c>
      <c r="BH93" s="43">
        <f t="shared" si="52"/>
        <v>1.4000000000000001</v>
      </c>
      <c r="BI93" s="43" t="e">
        <f>CEILING((1-#REF!)*AJ93,0.2)</f>
        <v>#REF!</v>
      </c>
      <c r="BJ93" s="44" t="e">
        <f t="shared" si="53"/>
        <v>#REF!</v>
      </c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38">
        <v>365</v>
      </c>
      <c r="BV93" s="19">
        <v>82.567993000000001</v>
      </c>
      <c r="BW93" s="19">
        <v>93.275368</v>
      </c>
      <c r="BX93" s="19">
        <v>118.05885000000001</v>
      </c>
      <c r="BY93" s="19">
        <v>175.10123999999999</v>
      </c>
      <c r="BZ93" s="19">
        <v>165.0856</v>
      </c>
      <c r="CA93" s="19">
        <v>127.3438</v>
      </c>
      <c r="CB93" s="19">
        <v>116.31695999999999</v>
      </c>
      <c r="CC93" s="19">
        <v>114.51522</v>
      </c>
      <c r="CD93" s="19">
        <v>119.95325</v>
      </c>
      <c r="CE93" s="19">
        <v>331.32796999999999</v>
      </c>
      <c r="CF93" s="19">
        <v>320.14224000000002</v>
      </c>
      <c r="CG93" s="19">
        <v>260.47280999999998</v>
      </c>
      <c r="CH93" s="19">
        <v>389.38747999999998</v>
      </c>
      <c r="CI93" s="19">
        <v>376.90273999999999</v>
      </c>
      <c r="CJ93" s="19">
        <v>272.74511999999999</v>
      </c>
      <c r="CK93" s="19">
        <v>276.51352000000003</v>
      </c>
      <c r="CL93" s="19">
        <v>266.63614000000001</v>
      </c>
      <c r="CM93" s="19">
        <v>216.82964000000001</v>
      </c>
      <c r="CN93" s="19">
        <v>185.42331999999999</v>
      </c>
      <c r="CO93" s="19">
        <v>181.39474000000001</v>
      </c>
      <c r="CP93" s="19">
        <v>178.17043000000001</v>
      </c>
      <c r="CQ93" s="19">
        <v>158.72183000000001</v>
      </c>
      <c r="CR93" s="19">
        <v>129.23804000000001</v>
      </c>
      <c r="CS93" s="19">
        <v>135.37805</v>
      </c>
      <c r="CT93" s="19">
        <v>120.60944000000001</v>
      </c>
      <c r="CU93" s="19">
        <v>118.14481000000001</v>
      </c>
      <c r="CV93" s="19">
        <v>132.32140000000001</v>
      </c>
    </row>
    <row r="94" spans="1:100" s="13" customFormat="1" x14ac:dyDescent="0.35">
      <c r="A94" s="10">
        <v>169</v>
      </c>
      <c r="B94" s="35">
        <v>34</v>
      </c>
      <c r="C94" s="36">
        <v>0.48528719999999997</v>
      </c>
      <c r="D94" s="35">
        <v>2</v>
      </c>
      <c r="E94" s="35">
        <v>6</v>
      </c>
      <c r="F94" s="35">
        <v>1.6</v>
      </c>
      <c r="G94" s="35">
        <v>1.8</v>
      </c>
      <c r="H94" s="37">
        <v>0.8</v>
      </c>
      <c r="I94" s="35">
        <v>325.40000000000003</v>
      </c>
      <c r="J94" s="35">
        <v>339</v>
      </c>
      <c r="K94" s="61">
        <v>18</v>
      </c>
      <c r="L94" s="61">
        <v>13</v>
      </c>
      <c r="M94" s="61">
        <v>5</v>
      </c>
      <c r="N94" s="61">
        <v>3</v>
      </c>
      <c r="O94" s="62">
        <v>14</v>
      </c>
      <c r="P94" s="10">
        <v>2.9626534822859774</v>
      </c>
      <c r="Q94" s="10">
        <f t="shared" si="34"/>
        <v>-21</v>
      </c>
      <c r="R94" s="10">
        <f t="shared" si="35"/>
        <v>12.4</v>
      </c>
      <c r="S94" s="10">
        <v>5</v>
      </c>
      <c r="T94" s="10">
        <f t="shared" si="36"/>
        <v>3</v>
      </c>
      <c r="U94" s="10">
        <f t="shared" si="37"/>
        <v>13</v>
      </c>
      <c r="V94" s="10">
        <f t="shared" si="38"/>
        <v>5</v>
      </c>
      <c r="W94" s="10">
        <f t="shared" si="39"/>
        <v>4.4000000000000004</v>
      </c>
      <c r="X94" s="10">
        <f t="shared" si="40"/>
        <v>-19.5</v>
      </c>
      <c r="Y94" s="10">
        <f t="shared" si="54"/>
        <v>25.4</v>
      </c>
      <c r="Z94" s="10">
        <f t="shared" si="54"/>
        <v>10</v>
      </c>
      <c r="AA94" s="36">
        <f t="shared" si="41"/>
        <v>52</v>
      </c>
      <c r="AB94" s="10">
        <v>1.9191780000000001</v>
      </c>
      <c r="AC94" s="10">
        <v>6.0471349999999999</v>
      </c>
      <c r="AD94" s="10">
        <v>1.53868</v>
      </c>
      <c r="AE94" s="10">
        <v>1.7399450000000001</v>
      </c>
      <c r="AF94" s="39">
        <f t="shared" si="42"/>
        <v>11.5</v>
      </c>
      <c r="AG94" s="1">
        <f t="shared" si="43"/>
        <v>6.8</v>
      </c>
      <c r="AH94" s="35">
        <f t="shared" si="44"/>
        <v>2</v>
      </c>
      <c r="AI94" s="35">
        <f t="shared" si="44"/>
        <v>6</v>
      </c>
      <c r="AJ94" s="35">
        <f t="shared" si="44"/>
        <v>1.6</v>
      </c>
      <c r="AK94" s="35">
        <f t="shared" si="44"/>
        <v>1.8</v>
      </c>
      <c r="AL94" s="37">
        <f t="shared" si="45"/>
        <v>0.8</v>
      </c>
      <c r="AM94" s="10">
        <v>52.342410000000001</v>
      </c>
      <c r="AN94" s="10">
        <v>65.900109999999998</v>
      </c>
      <c r="AO94" s="37" t="e">
        <f>ROUNDUP(#REF!/10,2)</f>
        <v>#REF!</v>
      </c>
      <c r="AP94" s="37" t="e">
        <f t="shared" si="46"/>
        <v>#REF!</v>
      </c>
      <c r="AQ94" s="37" t="s">
        <v>35</v>
      </c>
      <c r="AR94" s="37"/>
      <c r="AS94" s="37"/>
      <c r="AT94" s="37"/>
      <c r="AU94" s="10">
        <v>96.7</v>
      </c>
      <c r="AV94" s="10">
        <v>-42</v>
      </c>
      <c r="AW94" s="10">
        <v>42.5</v>
      </c>
      <c r="AX94" s="10">
        <v>44.1</v>
      </c>
      <c r="AY94" s="40">
        <f t="shared" si="47"/>
        <v>239652.29590099092</v>
      </c>
      <c r="AZ94" s="23">
        <f t="shared" si="48"/>
        <v>0</v>
      </c>
      <c r="BA94" s="10" t="e">
        <f>#REF!*AI94*AH94*AJ94*AS94</f>
        <v>#REF!</v>
      </c>
      <c r="BB94" s="10" t="e">
        <f t="shared" si="49"/>
        <v>#REF!</v>
      </c>
      <c r="BC94" s="10" t="e">
        <f>(1-#REF!)*AH94*AI94*AJ94</f>
        <v>#REF!</v>
      </c>
      <c r="BD94" s="41" t="e">
        <f>MROUND(#REF!,0.1)/5</f>
        <v>#REF!</v>
      </c>
      <c r="BE94" s="38">
        <v>0</v>
      </c>
      <c r="BF94" s="42" t="e">
        <f t="shared" si="50"/>
        <v>#REF!</v>
      </c>
      <c r="BG94" s="43">
        <f t="shared" si="51"/>
        <v>1.6</v>
      </c>
      <c r="BH94" s="43">
        <f t="shared" si="52"/>
        <v>0.8</v>
      </c>
      <c r="BI94" s="43" t="e">
        <f>CEILING((1-#REF!)*AJ94,0.2)</f>
        <v>#REF!</v>
      </c>
      <c r="BJ94" s="44" t="e">
        <f t="shared" si="53"/>
        <v>#REF!</v>
      </c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38">
        <v>169</v>
      </c>
      <c r="BV94" s="19">
        <v>78.137259999999998</v>
      </c>
      <c r="BW94" s="19">
        <v>83.931518999999994</v>
      </c>
      <c r="BX94" s="19">
        <v>127.39693</v>
      </c>
      <c r="BY94" s="19">
        <v>140.35997</v>
      </c>
      <c r="BZ94" s="19">
        <v>123.10034</v>
      </c>
      <c r="CA94" s="19">
        <v>69.659606999999994</v>
      </c>
      <c r="CB94" s="19">
        <v>93.374968999999993</v>
      </c>
      <c r="CC94" s="19">
        <v>86.022537</v>
      </c>
      <c r="CD94" s="19">
        <v>79.399940000000001</v>
      </c>
      <c r="CE94" s="19">
        <v>348.58440999999999</v>
      </c>
      <c r="CF94" s="19">
        <v>339.36135999999999</v>
      </c>
      <c r="CG94" s="19">
        <v>274.41629</v>
      </c>
      <c r="CH94" s="19">
        <v>385.17473999999999</v>
      </c>
      <c r="CI94" s="19">
        <v>358.95517000000001</v>
      </c>
      <c r="CJ94" s="19">
        <v>248.38004000000001</v>
      </c>
      <c r="CK94" s="19">
        <v>178.82357999999999</v>
      </c>
      <c r="CL94" s="19">
        <v>166.06618</v>
      </c>
      <c r="CM94" s="19">
        <v>137.4341</v>
      </c>
      <c r="CN94" s="19">
        <v>264.45618000000002</v>
      </c>
      <c r="CO94" s="19">
        <v>252.80996999999999</v>
      </c>
      <c r="CP94" s="19">
        <v>220.98865000000001</v>
      </c>
      <c r="CQ94" s="19">
        <v>202.98737</v>
      </c>
      <c r="CR94" s="19">
        <v>162.12305000000001</v>
      </c>
      <c r="CS94" s="19">
        <v>107.99324</v>
      </c>
      <c r="CT94" s="19">
        <v>92.724777000000003</v>
      </c>
      <c r="CU94" s="19">
        <v>92.293991000000005</v>
      </c>
      <c r="CV94" s="19">
        <v>99.820671000000004</v>
      </c>
    </row>
    <row r="95" spans="1:100" s="14" customFormat="1" x14ac:dyDescent="0.35">
      <c r="A95" s="10">
        <v>100</v>
      </c>
      <c r="B95" s="35">
        <v>28.900000000000002</v>
      </c>
      <c r="C95" s="36">
        <v>0.18670539999999999</v>
      </c>
      <c r="D95" s="35">
        <v>1.8</v>
      </c>
      <c r="E95" s="35">
        <v>4.4000000000000004</v>
      </c>
      <c r="F95" s="35">
        <v>1</v>
      </c>
      <c r="G95" s="35">
        <v>1.8</v>
      </c>
      <c r="H95" s="37">
        <v>1</v>
      </c>
      <c r="I95" s="35">
        <v>336.20000000000005</v>
      </c>
      <c r="J95" s="35">
        <v>355.20000000000005</v>
      </c>
      <c r="K95" s="61">
        <v>10</v>
      </c>
      <c r="L95" s="61">
        <v>9</v>
      </c>
      <c r="M95" s="61">
        <v>7</v>
      </c>
      <c r="N95" s="61">
        <v>1.4000000000000001</v>
      </c>
      <c r="O95" s="62">
        <v>18</v>
      </c>
      <c r="P95" s="10">
        <v>1.4332546072664827</v>
      </c>
      <c r="Q95" s="10">
        <f t="shared" si="34"/>
        <v>-11.4</v>
      </c>
      <c r="R95" s="10">
        <f t="shared" si="35"/>
        <v>13.2</v>
      </c>
      <c r="S95" s="10">
        <v>5</v>
      </c>
      <c r="T95" s="10">
        <f t="shared" si="36"/>
        <v>1.4000000000000001</v>
      </c>
      <c r="U95" s="10">
        <f t="shared" si="37"/>
        <v>9</v>
      </c>
      <c r="V95" s="10">
        <f t="shared" si="38"/>
        <v>7</v>
      </c>
      <c r="W95" s="10">
        <f t="shared" si="39"/>
        <v>3.2</v>
      </c>
      <c r="X95" s="10">
        <f t="shared" si="40"/>
        <v>-10.7</v>
      </c>
      <c r="Y95" s="10">
        <f t="shared" si="54"/>
        <v>22.2</v>
      </c>
      <c r="Z95" s="10">
        <f t="shared" si="54"/>
        <v>12</v>
      </c>
      <c r="AA95" s="36">
        <f t="shared" si="41"/>
        <v>63</v>
      </c>
      <c r="AB95" s="10">
        <v>1.750386</v>
      </c>
      <c r="AC95" s="10">
        <v>4.4678469999999999</v>
      </c>
      <c r="AD95" s="10">
        <v>1.0166930000000001</v>
      </c>
      <c r="AE95" s="10">
        <v>1.806759</v>
      </c>
      <c r="AF95" s="39">
        <f t="shared" si="42"/>
        <v>12.3</v>
      </c>
      <c r="AG95" s="1">
        <f t="shared" si="43"/>
        <v>6.8</v>
      </c>
      <c r="AH95" s="35">
        <f t="shared" si="44"/>
        <v>1.8</v>
      </c>
      <c r="AI95" s="35">
        <f t="shared" si="44"/>
        <v>4.4000000000000004</v>
      </c>
      <c r="AJ95" s="35">
        <f t="shared" si="44"/>
        <v>1</v>
      </c>
      <c r="AK95" s="35">
        <f t="shared" si="44"/>
        <v>1.8</v>
      </c>
      <c r="AL95" s="37">
        <f t="shared" si="45"/>
        <v>1</v>
      </c>
      <c r="AM95" s="10">
        <v>63.137749999999997</v>
      </c>
      <c r="AN95" s="10">
        <v>82.173580000000001</v>
      </c>
      <c r="AO95" s="37" t="e">
        <f>ROUNDUP(#REF!/10,2)</f>
        <v>#REF!</v>
      </c>
      <c r="AP95" s="37" t="e">
        <f t="shared" si="46"/>
        <v>#REF!</v>
      </c>
      <c r="AQ95" s="37" t="s">
        <v>34</v>
      </c>
      <c r="AR95" s="37">
        <v>4112</v>
      </c>
      <c r="AS95" s="37">
        <v>387.21</v>
      </c>
      <c r="AT95" s="37">
        <v>11.64</v>
      </c>
      <c r="AU95" s="10">
        <v>96.7</v>
      </c>
      <c r="AV95" s="10">
        <v>-42</v>
      </c>
      <c r="AW95" s="10">
        <v>42.5</v>
      </c>
      <c r="AX95" s="10">
        <v>44.1</v>
      </c>
      <c r="AY95" s="40">
        <f t="shared" si="47"/>
        <v>179710.72908248653</v>
      </c>
      <c r="AZ95" s="23">
        <f t="shared" si="48"/>
        <v>0.9918153721078804</v>
      </c>
      <c r="BA95" s="10" t="e">
        <f>#REF!*AI95*AH95*AJ95*AS95</f>
        <v>#REF!</v>
      </c>
      <c r="BB95" s="10" t="e">
        <f t="shared" si="49"/>
        <v>#REF!</v>
      </c>
      <c r="BC95" s="10" t="e">
        <f>(1-#REF!)*AH95*AI95*AJ95</f>
        <v>#REF!</v>
      </c>
      <c r="BD95" s="41" t="e">
        <f>MROUND(#REF!,0.1)/5</f>
        <v>#REF!</v>
      </c>
      <c r="BE95" s="38">
        <v>7.1</v>
      </c>
      <c r="BF95" s="42" t="e">
        <f t="shared" si="50"/>
        <v>#REF!</v>
      </c>
      <c r="BG95" s="43">
        <f t="shared" si="51"/>
        <v>1</v>
      </c>
      <c r="BH95" s="43">
        <f t="shared" si="52"/>
        <v>1</v>
      </c>
      <c r="BI95" s="43" t="e">
        <f>CEILING((1-#REF!)*AJ95,0.2)</f>
        <v>#REF!</v>
      </c>
      <c r="BJ95" s="44" t="e">
        <f t="shared" si="53"/>
        <v>#REF!</v>
      </c>
      <c r="BK95" s="45">
        <v>0.20426562149959451</v>
      </c>
      <c r="BL95" s="10">
        <f>(BK95+AH95)*(BK95+AI95)*((1/3)*BK95+AJ95)</f>
        <v>9.856504012548454</v>
      </c>
      <c r="BM95" s="46">
        <f>MROUND((BK95+AH95),0.2)</f>
        <v>2</v>
      </c>
      <c r="BN95" s="46">
        <f>MROUND((BK95+AI95),0.2)</f>
        <v>4.6000000000000005</v>
      </c>
      <c r="BO95" s="46">
        <v>1.2</v>
      </c>
      <c r="BP95" s="45">
        <f>BM95*BN95*BO95</f>
        <v>11.040000000000001</v>
      </c>
      <c r="BQ95" s="10" t="e">
        <f>IF(BI95&lt;BO95,TRUE, FALSE)</f>
        <v>#REF!</v>
      </c>
      <c r="BR95" s="45" t="e">
        <f>IF(BC95&lt;BI95*BM95*BN95,TRUE, FALSE)</f>
        <v>#REF!</v>
      </c>
      <c r="BS95" s="10">
        <f>AA95</f>
        <v>63</v>
      </c>
      <c r="BT95" s="44" t="e">
        <f>BB95/BC95</f>
        <v>#REF!</v>
      </c>
      <c r="BU95" s="38">
        <v>100</v>
      </c>
      <c r="BV95" s="19">
        <v>67.992226000000002</v>
      </c>
      <c r="BW95" s="19">
        <v>72.505463000000006</v>
      </c>
      <c r="BX95" s="19">
        <v>151.14045999999999</v>
      </c>
      <c r="BY95" s="19">
        <v>169.12389999999999</v>
      </c>
      <c r="BZ95" s="19">
        <v>168.81345999999999</v>
      </c>
      <c r="CA95" s="19">
        <v>107.15094000000001</v>
      </c>
      <c r="CB95" s="19">
        <v>64.007819999999995</v>
      </c>
      <c r="CC95" s="19">
        <v>69.105155999999994</v>
      </c>
      <c r="CD95" s="19">
        <v>86.022591000000006</v>
      </c>
      <c r="CE95" s="19">
        <v>540.06444999999997</v>
      </c>
      <c r="CF95" s="19">
        <v>499.51659999999998</v>
      </c>
      <c r="CG95" s="19">
        <v>332.40600999999998</v>
      </c>
      <c r="CH95" s="19">
        <v>483.31659000000002</v>
      </c>
      <c r="CI95" s="19">
        <v>448.97424000000001</v>
      </c>
      <c r="CJ95" s="19">
        <v>251.01192</v>
      </c>
      <c r="CK95" s="19">
        <v>247.71339</v>
      </c>
      <c r="CL95" s="19">
        <v>236.17071999999999</v>
      </c>
      <c r="CM95" s="19">
        <v>162.42823999999999</v>
      </c>
      <c r="CN95" s="19">
        <v>340.44202000000001</v>
      </c>
      <c r="CO95" s="19">
        <v>330.54297000000003</v>
      </c>
      <c r="CP95" s="19">
        <v>258.26184000000001</v>
      </c>
      <c r="CQ95" s="19">
        <v>207.02323999999999</v>
      </c>
      <c r="CR95" s="19">
        <v>131.95775</v>
      </c>
      <c r="CS95" s="19">
        <v>113.89153</v>
      </c>
      <c r="CT95" s="19">
        <v>115.23239</v>
      </c>
      <c r="CU95" s="19">
        <v>113.67001</v>
      </c>
      <c r="CV95" s="19">
        <v>114.42348</v>
      </c>
    </row>
    <row r="96" spans="1:100" s="13" customFormat="1" x14ac:dyDescent="0.35">
      <c r="A96" s="10">
        <v>6</v>
      </c>
      <c r="B96" s="35">
        <v>32.700000000000003</v>
      </c>
      <c r="C96" s="36">
        <v>0.6046861</v>
      </c>
      <c r="D96" s="35">
        <v>1</v>
      </c>
      <c r="E96" s="35">
        <v>9.8000000000000007</v>
      </c>
      <c r="F96" s="35">
        <v>2.6</v>
      </c>
      <c r="G96" s="35">
        <v>0.4</v>
      </c>
      <c r="H96" s="37">
        <v>1</v>
      </c>
      <c r="I96" s="35">
        <v>309.70000000000005</v>
      </c>
      <c r="J96" s="35">
        <v>354.1</v>
      </c>
      <c r="K96" s="61">
        <v>11</v>
      </c>
      <c r="L96" s="61">
        <v>3</v>
      </c>
      <c r="M96" s="61">
        <v>4</v>
      </c>
      <c r="N96" s="61">
        <v>1.8</v>
      </c>
      <c r="O96" s="62">
        <v>11</v>
      </c>
      <c r="P96" s="10">
        <v>1.8983192258604675</v>
      </c>
      <c r="Q96" s="10">
        <f t="shared" si="34"/>
        <v>-12.8</v>
      </c>
      <c r="R96" s="10">
        <f t="shared" si="35"/>
        <v>15.2</v>
      </c>
      <c r="S96" s="10">
        <v>5</v>
      </c>
      <c r="T96" s="10">
        <f t="shared" si="36"/>
        <v>1.8</v>
      </c>
      <c r="U96" s="10">
        <f t="shared" si="37"/>
        <v>3</v>
      </c>
      <c r="V96" s="10">
        <f t="shared" si="38"/>
        <v>4</v>
      </c>
      <c r="W96" s="10">
        <f t="shared" si="39"/>
        <v>2.2000000000000002</v>
      </c>
      <c r="X96" s="10">
        <f t="shared" si="40"/>
        <v>-11.9</v>
      </c>
      <c r="Y96" s="10">
        <f t="shared" si="54"/>
        <v>18.2</v>
      </c>
      <c r="Z96" s="10">
        <f t="shared" si="54"/>
        <v>9</v>
      </c>
      <c r="AA96" s="36">
        <f t="shared" si="41"/>
        <v>37</v>
      </c>
      <c r="AB96" s="10">
        <v>0.94287659999999995</v>
      </c>
      <c r="AC96" s="10">
        <v>9.7858210000000003</v>
      </c>
      <c r="AD96" s="10">
        <v>2.6541600000000001</v>
      </c>
      <c r="AE96" s="10">
        <v>0.37762990000000002</v>
      </c>
      <c r="AF96" s="39">
        <f t="shared" si="42"/>
        <v>9.6</v>
      </c>
      <c r="AG96" s="1">
        <f t="shared" si="43"/>
        <v>5.4</v>
      </c>
      <c r="AH96" s="35">
        <f t="shared" si="44"/>
        <v>1</v>
      </c>
      <c r="AI96" s="35">
        <f t="shared" si="44"/>
        <v>9.8000000000000007</v>
      </c>
      <c r="AJ96" s="35">
        <f t="shared" si="44"/>
        <v>2.6</v>
      </c>
      <c r="AK96" s="35">
        <f t="shared" si="44"/>
        <v>0.4</v>
      </c>
      <c r="AL96" s="37">
        <f t="shared" si="45"/>
        <v>1</v>
      </c>
      <c r="AM96" s="10">
        <v>36.606119999999997</v>
      </c>
      <c r="AN96" s="10">
        <v>81.006330000000005</v>
      </c>
      <c r="AO96" s="37" t="e">
        <f>ROUNDUP(#REF!/10,2)</f>
        <v>#REF!</v>
      </c>
      <c r="AP96" s="37" t="e">
        <f t="shared" si="46"/>
        <v>#REF!</v>
      </c>
      <c r="AQ96" s="37" t="s">
        <v>35</v>
      </c>
      <c r="AR96" s="37"/>
      <c r="AS96" s="37"/>
      <c r="AT96" s="37"/>
      <c r="AU96" s="10">
        <v>96.7</v>
      </c>
      <c r="AV96" s="10">
        <v>-42</v>
      </c>
      <c r="AW96" s="10">
        <v>42.5</v>
      </c>
      <c r="AX96" s="10">
        <v>44.1</v>
      </c>
      <c r="AY96" s="40">
        <f t="shared" si="47"/>
        <v>185109.9456441451</v>
      </c>
      <c r="AZ96" s="23">
        <f t="shared" si="48"/>
        <v>0</v>
      </c>
      <c r="BA96" s="10" t="e">
        <f>#REF!*AI96*AH96*AJ96*AS96</f>
        <v>#REF!</v>
      </c>
      <c r="BB96" s="10" t="e">
        <f t="shared" si="49"/>
        <v>#REF!</v>
      </c>
      <c r="BC96" s="10" t="e">
        <f>(1-#REF!)*AH96*AI96*AJ96</f>
        <v>#REF!</v>
      </c>
      <c r="BD96" s="41" t="e">
        <f>MROUND(#REF!,0.1)/5</f>
        <v>#REF!</v>
      </c>
      <c r="BE96" s="38">
        <v>0</v>
      </c>
      <c r="BF96" s="42" t="e">
        <f t="shared" si="50"/>
        <v>#REF!</v>
      </c>
      <c r="BG96" s="43">
        <f t="shared" si="51"/>
        <v>2.6</v>
      </c>
      <c r="BH96" s="43">
        <f t="shared" si="52"/>
        <v>1</v>
      </c>
      <c r="BI96" s="43" t="e">
        <f>CEILING((1-#REF!)*AJ96,0.2)</f>
        <v>#REF!</v>
      </c>
      <c r="BJ96" s="44" t="e">
        <f t="shared" si="53"/>
        <v>#REF!</v>
      </c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38">
        <v>6</v>
      </c>
      <c r="BV96" s="19">
        <v>79.288612000000001</v>
      </c>
      <c r="BW96" s="19">
        <v>95.608031999999994</v>
      </c>
      <c r="BX96" s="19">
        <v>143.67321999999999</v>
      </c>
      <c r="BY96" s="19">
        <v>201.67644999999999</v>
      </c>
      <c r="BZ96" s="19">
        <v>203.52128999999999</v>
      </c>
      <c r="CA96" s="19">
        <v>168.70188999999999</v>
      </c>
      <c r="CB96" s="19">
        <v>133.09327999999999</v>
      </c>
      <c r="CC96" s="19">
        <v>138.49254999999999</v>
      </c>
      <c r="CD96" s="19">
        <v>150.90625</v>
      </c>
      <c r="CE96" s="19">
        <v>483.36995999999999</v>
      </c>
      <c r="CF96" s="19">
        <v>466.23775999999998</v>
      </c>
      <c r="CG96" s="19">
        <v>355.96215999999998</v>
      </c>
      <c r="CH96" s="19">
        <v>544.89899000000003</v>
      </c>
      <c r="CI96" s="19">
        <v>526.60144000000003</v>
      </c>
      <c r="CJ96" s="19">
        <v>358.62103000000002</v>
      </c>
      <c r="CK96" s="19">
        <v>377.75103999999999</v>
      </c>
      <c r="CL96" s="19">
        <v>366.57184000000001</v>
      </c>
      <c r="CM96" s="19">
        <v>280.33643000000001</v>
      </c>
      <c r="CN96" s="19">
        <v>310.66820999999999</v>
      </c>
      <c r="CO96" s="19">
        <v>298.29113999999998</v>
      </c>
      <c r="CP96" s="19">
        <v>260.29921999999999</v>
      </c>
      <c r="CQ96" s="19">
        <v>217.58356000000001</v>
      </c>
      <c r="CR96" s="19">
        <v>192.98811000000001</v>
      </c>
      <c r="CS96" s="19">
        <v>185.21439000000001</v>
      </c>
      <c r="CT96" s="19">
        <v>186.18324000000001</v>
      </c>
      <c r="CU96" s="19">
        <v>181.03607</v>
      </c>
      <c r="CV96" s="19">
        <v>181.7971</v>
      </c>
    </row>
    <row r="97" spans="1:100" s="13" customFormat="1" x14ac:dyDescent="0.35">
      <c r="A97" s="10">
        <v>285</v>
      </c>
      <c r="B97" s="35">
        <v>32.4</v>
      </c>
      <c r="C97" s="36">
        <v>0.41130159999999999</v>
      </c>
      <c r="D97" s="35">
        <v>1.6</v>
      </c>
      <c r="E97" s="35">
        <v>3.6</v>
      </c>
      <c r="F97" s="35">
        <v>2.4000000000000004</v>
      </c>
      <c r="G97" s="35">
        <v>0.2</v>
      </c>
      <c r="H97" s="37">
        <v>1.4000000000000001</v>
      </c>
      <c r="I97" s="35">
        <v>417.70000000000005</v>
      </c>
      <c r="J97" s="35">
        <v>296.90000000000003</v>
      </c>
      <c r="K97" s="61">
        <v>10</v>
      </c>
      <c r="L97" s="61">
        <v>3</v>
      </c>
      <c r="M97" s="61">
        <v>12</v>
      </c>
      <c r="N97" s="61">
        <v>0.60000000000000009</v>
      </c>
      <c r="O97" s="62">
        <v>14</v>
      </c>
      <c r="P97" s="10">
        <v>0.69470589177611064</v>
      </c>
      <c r="Q97" s="10">
        <f t="shared" si="34"/>
        <v>-10.6</v>
      </c>
      <c r="R97" s="10">
        <f t="shared" si="35"/>
        <v>15.4</v>
      </c>
      <c r="S97" s="10">
        <v>5</v>
      </c>
      <c r="T97" s="10">
        <f t="shared" si="36"/>
        <v>0.60000000000000009</v>
      </c>
      <c r="U97" s="10">
        <f t="shared" si="37"/>
        <v>3</v>
      </c>
      <c r="V97" s="10">
        <f t="shared" si="38"/>
        <v>12</v>
      </c>
      <c r="W97" s="10">
        <f t="shared" si="39"/>
        <v>2.4000000000000004</v>
      </c>
      <c r="X97" s="10">
        <f t="shared" si="40"/>
        <v>-10.3</v>
      </c>
      <c r="Y97" s="10">
        <f t="shared" si="54"/>
        <v>18.399999999999999</v>
      </c>
      <c r="Z97" s="10">
        <f t="shared" si="54"/>
        <v>17</v>
      </c>
      <c r="AA97" s="36">
        <f t="shared" si="41"/>
        <v>145</v>
      </c>
      <c r="AB97" s="10">
        <v>1.5849599999999999</v>
      </c>
      <c r="AC97" s="10">
        <v>3.6996150000000001</v>
      </c>
      <c r="AD97" s="10">
        <v>2.4113850000000001</v>
      </c>
      <c r="AE97" s="10">
        <v>0.22195229999999999</v>
      </c>
      <c r="AF97" s="39">
        <f t="shared" si="42"/>
        <v>12.7</v>
      </c>
      <c r="AG97" s="1">
        <f t="shared" si="43"/>
        <v>5.2</v>
      </c>
      <c r="AH97" s="35">
        <f t="shared" si="44"/>
        <v>1.6</v>
      </c>
      <c r="AI97" s="35">
        <f t="shared" si="44"/>
        <v>3.6</v>
      </c>
      <c r="AJ97" s="35">
        <f t="shared" si="44"/>
        <v>2.4000000000000004</v>
      </c>
      <c r="AK97" s="35">
        <f t="shared" si="44"/>
        <v>0.2</v>
      </c>
      <c r="AL97" s="37">
        <f t="shared" si="45"/>
        <v>1.4000000000000001</v>
      </c>
      <c r="AM97" s="10">
        <v>144.68790000000001</v>
      </c>
      <c r="AN97" s="10">
        <v>23.85652</v>
      </c>
      <c r="AO97" s="37" t="e">
        <f>ROUNDUP(#REF!/10,2)</f>
        <v>#REF!</v>
      </c>
      <c r="AP97" s="37" t="e">
        <f t="shared" si="46"/>
        <v>#REF!</v>
      </c>
      <c r="AQ97" s="37" t="s">
        <v>35</v>
      </c>
      <c r="AR97" s="37"/>
      <c r="AS97" s="37"/>
      <c r="AT97" s="37"/>
      <c r="AU97" s="10">
        <v>96.7</v>
      </c>
      <c r="AV97" s="10">
        <v>-42</v>
      </c>
      <c r="AW97" s="10">
        <v>42.5</v>
      </c>
      <c r="AX97" s="10">
        <v>44.1</v>
      </c>
      <c r="AY97" s="40">
        <f t="shared" si="47"/>
        <v>333244.4276685373</v>
      </c>
      <c r="AZ97" s="23">
        <f t="shared" si="48"/>
        <v>0</v>
      </c>
      <c r="BA97" s="10" t="e">
        <f>#REF!*AI97*AH97*AJ97*AS97</f>
        <v>#REF!</v>
      </c>
      <c r="BB97" s="10" t="e">
        <f t="shared" si="49"/>
        <v>#REF!</v>
      </c>
      <c r="BC97" s="10" t="e">
        <f>(1-#REF!)*AH97*AI97*AJ97</f>
        <v>#REF!</v>
      </c>
      <c r="BD97" s="41" t="e">
        <f>MROUND(#REF!,0.1)/5</f>
        <v>#REF!</v>
      </c>
      <c r="BE97" s="38">
        <v>0</v>
      </c>
      <c r="BF97" s="42" t="e">
        <f t="shared" si="50"/>
        <v>#REF!</v>
      </c>
      <c r="BG97" s="43">
        <f t="shared" si="51"/>
        <v>2.4000000000000004</v>
      </c>
      <c r="BH97" s="43">
        <f t="shared" si="52"/>
        <v>1.4000000000000001</v>
      </c>
      <c r="BI97" s="43" t="e">
        <f>CEILING((1-#REF!)*AJ97,0.2)</f>
        <v>#REF!</v>
      </c>
      <c r="BJ97" s="44" t="e">
        <f t="shared" si="53"/>
        <v>#REF!</v>
      </c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38">
        <v>285</v>
      </c>
      <c r="BV97" s="19">
        <v>65.714934999999997</v>
      </c>
      <c r="BW97" s="19">
        <v>92.073502000000005</v>
      </c>
      <c r="BX97" s="19">
        <v>136.81100000000001</v>
      </c>
      <c r="BY97" s="19">
        <v>195.47472999999999</v>
      </c>
      <c r="BZ97" s="19">
        <v>184.49132</v>
      </c>
      <c r="CA97" s="19">
        <v>158.85187999999999</v>
      </c>
      <c r="CB97" s="19">
        <v>135.39926</v>
      </c>
      <c r="CC97" s="19">
        <v>137.26206999999999</v>
      </c>
      <c r="CD97" s="19">
        <v>145.16650000000001</v>
      </c>
      <c r="CE97" s="19">
        <v>495.51535000000001</v>
      </c>
      <c r="CF97" s="19">
        <v>371.62643000000003</v>
      </c>
      <c r="CG97" s="19">
        <v>189.74008000000001</v>
      </c>
      <c r="CH97" s="19">
        <v>572.49896000000001</v>
      </c>
      <c r="CI97" s="19">
        <v>434.37707999999998</v>
      </c>
      <c r="CJ97" s="19">
        <v>193.24734000000001</v>
      </c>
      <c r="CK97" s="19">
        <v>399.92187999999999</v>
      </c>
      <c r="CL97" s="19">
        <v>316.55167</v>
      </c>
      <c r="CM97" s="19">
        <v>162.14251999999999</v>
      </c>
      <c r="CN97" s="19">
        <v>246.91417000000001</v>
      </c>
      <c r="CO97" s="19">
        <v>209.38741999999999</v>
      </c>
      <c r="CP97" s="19">
        <v>157.14389</v>
      </c>
      <c r="CQ97" s="19">
        <v>124.15715</v>
      </c>
      <c r="CR97" s="19">
        <v>100.68295999999999</v>
      </c>
      <c r="CS97" s="19">
        <v>115.07911</v>
      </c>
      <c r="CT97" s="19">
        <v>98.881225999999998</v>
      </c>
      <c r="CU97" s="19">
        <v>104.11784</v>
      </c>
      <c r="CV97" s="19">
        <v>119.54734000000001</v>
      </c>
    </row>
    <row r="98" spans="1:100" s="13" customFormat="1" x14ac:dyDescent="0.35">
      <c r="A98" s="10">
        <v>200</v>
      </c>
      <c r="B98" s="35">
        <v>28.400000000000002</v>
      </c>
      <c r="C98" s="36">
        <v>0.52321669999999998</v>
      </c>
      <c r="D98" s="35">
        <v>1.8</v>
      </c>
      <c r="E98" s="35">
        <v>7.8000000000000007</v>
      </c>
      <c r="F98" s="35">
        <v>2</v>
      </c>
      <c r="G98" s="35">
        <v>0.2</v>
      </c>
      <c r="H98" s="37">
        <v>1</v>
      </c>
      <c r="I98" s="35">
        <v>381.3</v>
      </c>
      <c r="J98" s="35">
        <v>312.20000000000005</v>
      </c>
      <c r="K98" s="61">
        <v>13</v>
      </c>
      <c r="L98" s="61">
        <v>5</v>
      </c>
      <c r="M98" s="61">
        <v>16</v>
      </c>
      <c r="N98" s="61">
        <v>1.8</v>
      </c>
      <c r="O98" s="62">
        <v>20</v>
      </c>
      <c r="P98" s="10">
        <v>1.7428298214361155</v>
      </c>
      <c r="Q98" s="10">
        <f t="shared" ref="Q98:Q129" si="55">-K98-N98</f>
        <v>-14.8</v>
      </c>
      <c r="R98" s="10">
        <f t="shared" ref="R98:R129" si="56">14.5-L98/2+W98</f>
        <v>16.8</v>
      </c>
      <c r="S98" s="10">
        <v>5</v>
      </c>
      <c r="T98" s="10">
        <f t="shared" ref="T98:T129" si="57">N98</f>
        <v>1.8</v>
      </c>
      <c r="U98" s="10">
        <f t="shared" ref="U98:U129" si="58">L98</f>
        <v>5</v>
      </c>
      <c r="V98" s="10">
        <f t="shared" ref="V98:V129" si="59">M98</f>
        <v>16</v>
      </c>
      <c r="W98" s="10">
        <f t="shared" ref="W98:W129" si="60">MROUND(K98*TAN(RADIANS(O98)),0.2)</f>
        <v>4.8000000000000007</v>
      </c>
      <c r="X98" s="10">
        <f t="shared" ref="X98:X129" si="61">(Q98-K98)/2</f>
        <v>-13.9</v>
      </c>
      <c r="Y98" s="10">
        <f t="shared" si="54"/>
        <v>21.8</v>
      </c>
      <c r="Z98" s="10">
        <f t="shared" si="54"/>
        <v>21</v>
      </c>
      <c r="AA98" s="36">
        <f t="shared" si="41"/>
        <v>108</v>
      </c>
      <c r="AB98" s="10">
        <v>1.8294969999999999</v>
      </c>
      <c r="AC98" s="10">
        <v>7.7273009999999998</v>
      </c>
      <c r="AD98" s="10">
        <v>1.9562729999999999</v>
      </c>
      <c r="AE98" s="10">
        <v>0.25596920000000001</v>
      </c>
      <c r="AF98" s="39">
        <f t="shared" si="42"/>
        <v>10.6</v>
      </c>
      <c r="AG98" s="1">
        <f t="shared" si="43"/>
        <v>5.2</v>
      </c>
      <c r="AH98" s="35">
        <f t="shared" si="44"/>
        <v>1.8</v>
      </c>
      <c r="AI98" s="35">
        <f t="shared" si="44"/>
        <v>7.8000000000000007</v>
      </c>
      <c r="AJ98" s="35">
        <f t="shared" si="44"/>
        <v>2</v>
      </c>
      <c r="AK98" s="35">
        <f t="shared" si="44"/>
        <v>0.2</v>
      </c>
      <c r="AL98" s="37">
        <f t="shared" ref="AL98:AL129" si="62">IF(BE98&gt;0,CEILING((1-C98)*AJ98,0.2),IF(MROUND((1-C98)*AJ98,0.2)&lt;0.2,MROUND((1-C98)*AJ98,0.2)+0.2, MROUND((1-C98)*AJ98,0.2)))</f>
        <v>1</v>
      </c>
      <c r="AM98" s="10">
        <v>108.2132</v>
      </c>
      <c r="AN98" s="10">
        <v>39.188110000000002</v>
      </c>
      <c r="AO98" s="37" t="e">
        <f>ROUNDUP(#REF!/10,2)</f>
        <v>#REF!</v>
      </c>
      <c r="AP98" s="37" t="e">
        <f t="shared" si="46"/>
        <v>#REF!</v>
      </c>
      <c r="AQ98" s="37" t="s">
        <v>35</v>
      </c>
      <c r="AR98" s="37"/>
      <c r="AS98" s="37"/>
      <c r="AT98" s="37"/>
      <c r="AU98" s="10">
        <v>96.7</v>
      </c>
      <c r="AV98" s="10">
        <v>-42</v>
      </c>
      <c r="AW98" s="10">
        <v>42.5</v>
      </c>
      <c r="AX98" s="10">
        <v>44.1</v>
      </c>
      <c r="AY98" s="40">
        <f t="shared" ref="AY98:AY129" si="63">((1.092*8.3144*(AV98+273)*(LN(AW98)-1.013)/(0.93-(AV98+273)/(AU98+273)))*((AU98-AN98)/(AU98-AV98))^0.383)*1000/AX98</f>
        <v>304406.86306622211</v>
      </c>
      <c r="AZ98" s="23">
        <f t="shared" ref="AZ98:AZ129" si="64">1-EXP(-2.63*(AR98/AY98)*(AU98-AV98)*(1-((AU98-AN98)/(AU98-AV98))^0.38))</f>
        <v>0</v>
      </c>
      <c r="BA98" s="10" t="e">
        <f>#REF!*AI98*AH98*AJ98*AS98</f>
        <v>#REF!</v>
      </c>
      <c r="BB98" s="10" t="e">
        <f t="shared" si="49"/>
        <v>#REF!</v>
      </c>
      <c r="BC98" s="10" t="e">
        <f>(1-#REF!)*AH98*AI98*AJ98</f>
        <v>#REF!</v>
      </c>
      <c r="BD98" s="41" t="e">
        <f>MROUND(#REF!,0.1)/5</f>
        <v>#REF!</v>
      </c>
      <c r="BE98" s="38">
        <v>0</v>
      </c>
      <c r="BF98" s="42" t="e">
        <f t="shared" si="50"/>
        <v>#REF!</v>
      </c>
      <c r="BG98" s="43">
        <f t="shared" si="51"/>
        <v>2</v>
      </c>
      <c r="BH98" s="43">
        <f t="shared" si="52"/>
        <v>1</v>
      </c>
      <c r="BI98" s="43" t="e">
        <f>CEILING((1-#REF!)*AJ98,0.2)</f>
        <v>#REF!</v>
      </c>
      <c r="BJ98" s="44" t="e">
        <f t="shared" si="53"/>
        <v>#REF!</v>
      </c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38">
        <v>200</v>
      </c>
      <c r="BV98" s="19">
        <v>70.913833999999994</v>
      </c>
      <c r="BW98" s="19">
        <v>78.277901</v>
      </c>
      <c r="BX98" s="19">
        <v>102.22190000000001</v>
      </c>
      <c r="BY98" s="19">
        <v>134.84998999999999</v>
      </c>
      <c r="BZ98" s="19">
        <v>126.13654</v>
      </c>
      <c r="CA98" s="19">
        <v>122.03426</v>
      </c>
      <c r="CB98" s="19">
        <v>87.165215000000003</v>
      </c>
      <c r="CC98" s="19">
        <v>90.259369000000007</v>
      </c>
      <c r="CD98" s="19">
        <v>107.98419</v>
      </c>
      <c r="CE98" s="19">
        <v>350.31024000000002</v>
      </c>
      <c r="CF98" s="19">
        <v>281.18844999999999</v>
      </c>
      <c r="CG98" s="19">
        <v>145.30127999999999</v>
      </c>
      <c r="CH98" s="19">
        <v>420.49689000000001</v>
      </c>
      <c r="CI98" s="19">
        <v>340.08846999999997</v>
      </c>
      <c r="CJ98" s="19">
        <v>141.70940999999999</v>
      </c>
      <c r="CK98" s="19">
        <v>268.19778000000002</v>
      </c>
      <c r="CL98" s="19">
        <v>229.04968</v>
      </c>
      <c r="CM98" s="19">
        <v>120.73136</v>
      </c>
      <c r="CN98" s="19">
        <v>229.27788000000001</v>
      </c>
      <c r="CO98" s="19">
        <v>194.02869999999999</v>
      </c>
      <c r="CP98" s="19">
        <v>139.51600999999999</v>
      </c>
      <c r="CQ98" s="19">
        <v>138.42975999999999</v>
      </c>
      <c r="CR98" s="19">
        <v>123.31732</v>
      </c>
      <c r="CS98" s="19">
        <v>117.80016000000001</v>
      </c>
      <c r="CT98" s="19">
        <v>140.11600000000001</v>
      </c>
      <c r="CU98" s="19">
        <v>127.81227</v>
      </c>
      <c r="CV98" s="19">
        <v>112.74033</v>
      </c>
    </row>
    <row r="99" spans="1:100" s="13" customFormat="1" x14ac:dyDescent="0.35">
      <c r="A99" s="10">
        <v>453</v>
      </c>
      <c r="B99" s="35">
        <v>37</v>
      </c>
      <c r="C99" s="36">
        <v>0.76970369999999999</v>
      </c>
      <c r="D99" s="35">
        <v>0.4</v>
      </c>
      <c r="E99" s="35">
        <v>7</v>
      </c>
      <c r="F99" s="35">
        <v>2.8000000000000003</v>
      </c>
      <c r="G99" s="35">
        <v>0.8</v>
      </c>
      <c r="H99" s="37">
        <v>0.8</v>
      </c>
      <c r="I99" s="35">
        <v>332.6</v>
      </c>
      <c r="J99" s="35">
        <v>365.8</v>
      </c>
      <c r="K99" s="61">
        <v>10</v>
      </c>
      <c r="L99" s="61">
        <v>17</v>
      </c>
      <c r="M99" s="61">
        <v>13</v>
      </c>
      <c r="N99" s="61">
        <v>2.8000000000000003</v>
      </c>
      <c r="O99" s="62">
        <v>13</v>
      </c>
      <c r="P99" s="10">
        <v>2.7020321264069675</v>
      </c>
      <c r="Q99" s="10">
        <f t="shared" si="55"/>
        <v>-12.8</v>
      </c>
      <c r="R99" s="10">
        <f t="shared" si="56"/>
        <v>8.4</v>
      </c>
      <c r="S99" s="10">
        <v>5</v>
      </c>
      <c r="T99" s="10">
        <f t="shared" si="57"/>
        <v>2.8000000000000003</v>
      </c>
      <c r="U99" s="10">
        <f t="shared" si="58"/>
        <v>17</v>
      </c>
      <c r="V99" s="10">
        <f t="shared" si="59"/>
        <v>13</v>
      </c>
      <c r="W99" s="10">
        <f t="shared" si="60"/>
        <v>2.4000000000000004</v>
      </c>
      <c r="X99" s="10">
        <f t="shared" si="61"/>
        <v>-11.4</v>
      </c>
      <c r="Y99" s="10">
        <f t="shared" si="54"/>
        <v>25.4</v>
      </c>
      <c r="Z99" s="10">
        <f t="shared" si="54"/>
        <v>18</v>
      </c>
      <c r="AA99" s="36">
        <f t="shared" si="41"/>
        <v>60</v>
      </c>
      <c r="AB99" s="10">
        <v>0.40154430000000002</v>
      </c>
      <c r="AC99" s="10">
        <v>6.9920260000000001</v>
      </c>
      <c r="AD99" s="10">
        <v>2.8704550000000002</v>
      </c>
      <c r="AE99" s="10">
        <v>0.75124619999999998</v>
      </c>
      <c r="AF99" s="39">
        <f t="shared" si="42"/>
        <v>11</v>
      </c>
      <c r="AG99" s="1">
        <f t="shared" si="43"/>
        <v>5.8</v>
      </c>
      <c r="AH99" s="35">
        <f t="shared" si="44"/>
        <v>0.4</v>
      </c>
      <c r="AI99" s="35">
        <f t="shared" si="44"/>
        <v>7</v>
      </c>
      <c r="AJ99" s="35">
        <f t="shared" si="44"/>
        <v>2.8000000000000003</v>
      </c>
      <c r="AK99" s="35">
        <f t="shared" si="44"/>
        <v>0.8</v>
      </c>
      <c r="AL99" s="37">
        <f t="shared" si="62"/>
        <v>0.8</v>
      </c>
      <c r="AM99" s="10">
        <v>59.518970000000003</v>
      </c>
      <c r="AN99" s="10">
        <v>92.760360000000006</v>
      </c>
      <c r="AO99" s="37" t="e">
        <f>ROUNDUP(#REF!/10,2)</f>
        <v>#REF!</v>
      </c>
      <c r="AP99" s="37" t="e">
        <f t="shared" si="46"/>
        <v>#REF!</v>
      </c>
      <c r="AQ99" s="37" t="s">
        <v>34</v>
      </c>
      <c r="AR99" s="37">
        <v>6987.4</v>
      </c>
      <c r="AS99" s="37">
        <v>334.29</v>
      </c>
      <c r="AT99" s="37">
        <v>14.92</v>
      </c>
      <c r="AU99" s="10">
        <v>96.7</v>
      </c>
      <c r="AV99" s="10">
        <v>-42</v>
      </c>
      <c r="AW99" s="10">
        <v>42.5</v>
      </c>
      <c r="AX99" s="10">
        <v>44.1</v>
      </c>
      <c r="AY99" s="40">
        <f t="shared" si="63"/>
        <v>109025.25666244324</v>
      </c>
      <c r="AZ99" s="23">
        <f t="shared" si="64"/>
        <v>0.99999997046736333</v>
      </c>
      <c r="BA99" s="10" t="e">
        <f>#REF!*AI99*AH99*AJ99*AS99</f>
        <v>#REF!</v>
      </c>
      <c r="BB99" s="10" t="e">
        <f t="shared" si="49"/>
        <v>#REF!</v>
      </c>
      <c r="BC99" s="10" t="e">
        <f>(1-#REF!)*AH99*AI99*AJ99</f>
        <v>#REF!</v>
      </c>
      <c r="BD99" s="41" t="e">
        <f>MROUND(#REF!,0.1)/5</f>
        <v>#REF!</v>
      </c>
      <c r="BE99" s="38">
        <v>29.5</v>
      </c>
      <c r="BF99" s="42" t="e">
        <f t="shared" si="50"/>
        <v>#REF!</v>
      </c>
      <c r="BG99" s="43">
        <f t="shared" si="51"/>
        <v>2.8000000000000003</v>
      </c>
      <c r="BH99" s="43">
        <f t="shared" si="52"/>
        <v>0.8</v>
      </c>
      <c r="BI99" s="43" t="e">
        <f>CEILING((1-#REF!)*AJ99,0.2)</f>
        <v>#REF!</v>
      </c>
      <c r="BJ99" s="44" t="e">
        <f t="shared" si="53"/>
        <v>#REF!</v>
      </c>
      <c r="BK99" s="45">
        <v>0.1526911323013804</v>
      </c>
      <c r="BL99" s="10">
        <f>(BK99+AH99)*(BK99+AI99)*((1/3)*BK99+AJ99)</f>
        <v>11.270248759321181</v>
      </c>
      <c r="BM99" s="46">
        <f>MROUND((BK99+AH99),0.2)</f>
        <v>0.60000000000000009</v>
      </c>
      <c r="BN99" s="46">
        <f>MROUND((BK99+AI99),0.2)</f>
        <v>7.2</v>
      </c>
      <c r="BO99" s="46" t="e">
        <f>IF(MROUND(((1/3)*BK99+BG99),0.2)*BN99*BM99/BJ99&gt;1.05,MROUND(((1/3)*BK99+BG99),0.2)-0.2,MROUND(((1/3)*BK99+BG99),0.2))</f>
        <v>#REF!</v>
      </c>
      <c r="BP99" s="45" t="e">
        <f>BM99*BN99*BO99</f>
        <v>#REF!</v>
      </c>
      <c r="BQ99" s="10" t="e">
        <f>IF(BI99&lt;BO99,TRUE, FALSE)</f>
        <v>#REF!</v>
      </c>
      <c r="BR99" s="45" t="e">
        <f>IF(BC99&lt;BI99*BM99*BN99,TRUE, FALSE)</f>
        <v>#REF!</v>
      </c>
      <c r="BS99" s="10">
        <f>AA99</f>
        <v>60</v>
      </c>
      <c r="BT99" s="44" t="e">
        <f>BB99/BC99</f>
        <v>#REF!</v>
      </c>
      <c r="BU99" s="38">
        <v>453</v>
      </c>
      <c r="BV99" s="19">
        <v>61.093155000000003</v>
      </c>
      <c r="BW99" s="19">
        <v>65.911629000000005</v>
      </c>
      <c r="BX99" s="19">
        <v>82.460823000000005</v>
      </c>
      <c r="BY99" s="19">
        <v>39.735069000000003</v>
      </c>
      <c r="BZ99" s="19">
        <v>48.998150000000003</v>
      </c>
      <c r="CA99" s="19">
        <v>31.360565000000001</v>
      </c>
      <c r="CB99" s="19">
        <v>19.474326999999999</v>
      </c>
      <c r="CC99" s="19">
        <v>20.393106</v>
      </c>
      <c r="CD99" s="19">
        <v>34.652790000000003</v>
      </c>
      <c r="CE99" s="19">
        <v>239.41585000000001</v>
      </c>
      <c r="CF99" s="19">
        <v>201.81007</v>
      </c>
      <c r="CG99" s="19">
        <v>134.67995999999999</v>
      </c>
      <c r="CH99" s="19">
        <v>381.88409000000001</v>
      </c>
      <c r="CI99" s="19">
        <v>260.17971999999997</v>
      </c>
      <c r="CJ99" s="19">
        <v>120.24106</v>
      </c>
      <c r="CK99" s="19">
        <v>124.47457</v>
      </c>
      <c r="CL99" s="19">
        <v>108.09311</v>
      </c>
      <c r="CM99" s="19">
        <v>68.053252999999998</v>
      </c>
      <c r="CN99" s="19">
        <v>190.29121000000001</v>
      </c>
      <c r="CO99" s="19">
        <v>173.27258</v>
      </c>
      <c r="CP99" s="19">
        <v>129.32909000000001</v>
      </c>
      <c r="CQ99" s="19">
        <v>106.41161</v>
      </c>
      <c r="CR99" s="19">
        <v>56.266478999999997</v>
      </c>
      <c r="CS99" s="19">
        <v>48.148834000000001</v>
      </c>
      <c r="CT99" s="19">
        <v>48.078372999999999</v>
      </c>
      <c r="CU99" s="19">
        <v>46.275081999999998</v>
      </c>
      <c r="CV99" s="19">
        <v>44.919978999999998</v>
      </c>
    </row>
    <row r="100" spans="1:100" s="14" customFormat="1" x14ac:dyDescent="0.35">
      <c r="A100" s="10">
        <v>258</v>
      </c>
      <c r="B100" s="35">
        <v>31.700000000000003</v>
      </c>
      <c r="C100" s="36">
        <v>0.51027690000000003</v>
      </c>
      <c r="D100" s="35">
        <v>2.8000000000000003</v>
      </c>
      <c r="E100" s="35">
        <v>5</v>
      </c>
      <c r="F100" s="35">
        <v>2</v>
      </c>
      <c r="G100" s="35">
        <v>1.2000000000000002</v>
      </c>
      <c r="H100" s="37">
        <v>1</v>
      </c>
      <c r="I100" s="35">
        <v>353.40000000000003</v>
      </c>
      <c r="J100" s="35">
        <v>342.5</v>
      </c>
      <c r="K100" s="61">
        <v>17</v>
      </c>
      <c r="L100" s="61">
        <v>5</v>
      </c>
      <c r="M100" s="61">
        <v>11</v>
      </c>
      <c r="N100" s="61">
        <v>0.60000000000000009</v>
      </c>
      <c r="O100" s="62">
        <v>14</v>
      </c>
      <c r="P100" s="10">
        <v>0.53285939320679221</v>
      </c>
      <c r="Q100" s="10">
        <f t="shared" si="55"/>
        <v>-17.600000000000001</v>
      </c>
      <c r="R100" s="10">
        <f t="shared" si="56"/>
        <v>16.2</v>
      </c>
      <c r="S100" s="10">
        <v>5</v>
      </c>
      <c r="T100" s="10">
        <f t="shared" si="57"/>
        <v>0.60000000000000009</v>
      </c>
      <c r="U100" s="10">
        <f t="shared" si="58"/>
        <v>5</v>
      </c>
      <c r="V100" s="10">
        <f t="shared" si="59"/>
        <v>11</v>
      </c>
      <c r="W100" s="10">
        <f t="shared" si="60"/>
        <v>4.2</v>
      </c>
      <c r="X100" s="10">
        <f t="shared" si="61"/>
        <v>-17.3</v>
      </c>
      <c r="Y100" s="10">
        <f t="shared" si="54"/>
        <v>21.2</v>
      </c>
      <c r="Z100" s="10">
        <f t="shared" si="54"/>
        <v>16</v>
      </c>
      <c r="AA100" s="36">
        <f t="shared" si="41"/>
        <v>80</v>
      </c>
      <c r="AB100" s="10">
        <v>2.8321969999999999</v>
      </c>
      <c r="AC100" s="10">
        <v>4.9897830000000001</v>
      </c>
      <c r="AD100" s="10">
        <v>2.0879159999999999</v>
      </c>
      <c r="AE100" s="10">
        <v>1.1389370000000001</v>
      </c>
      <c r="AF100" s="39">
        <f t="shared" si="42"/>
        <v>12</v>
      </c>
      <c r="AG100" s="1">
        <f t="shared" si="43"/>
        <v>6.2</v>
      </c>
      <c r="AH100" s="35">
        <f t="shared" si="44"/>
        <v>2.8000000000000003</v>
      </c>
      <c r="AI100" s="35">
        <f t="shared" si="44"/>
        <v>5</v>
      </c>
      <c r="AJ100" s="35">
        <f t="shared" si="44"/>
        <v>2</v>
      </c>
      <c r="AK100" s="35">
        <f t="shared" si="44"/>
        <v>1.2000000000000002</v>
      </c>
      <c r="AL100" s="37">
        <f t="shared" si="62"/>
        <v>1</v>
      </c>
      <c r="AM100" s="10">
        <v>80.395210000000006</v>
      </c>
      <c r="AN100" s="10">
        <v>69.496960000000001</v>
      </c>
      <c r="AO100" s="37" t="e">
        <f>ROUNDUP(#REF!/10,2)</f>
        <v>#REF!</v>
      </c>
      <c r="AP100" s="37" t="e">
        <f t="shared" si="46"/>
        <v>#REF!</v>
      </c>
      <c r="AQ100" s="37" t="s">
        <v>35</v>
      </c>
      <c r="AR100" s="37"/>
      <c r="AS100" s="37"/>
      <c r="AT100" s="37"/>
      <c r="AU100" s="10">
        <v>96.7</v>
      </c>
      <c r="AV100" s="10">
        <v>-42</v>
      </c>
      <c r="AW100" s="10">
        <v>42.5</v>
      </c>
      <c r="AX100" s="10">
        <v>44.1</v>
      </c>
      <c r="AY100" s="40">
        <f t="shared" si="63"/>
        <v>228520.80388707959</v>
      </c>
      <c r="AZ100" s="23">
        <f t="shared" si="64"/>
        <v>0</v>
      </c>
      <c r="BA100" s="10" t="e">
        <f>#REF!*AI100*AH100*AJ100*AS100</f>
        <v>#REF!</v>
      </c>
      <c r="BB100" s="10" t="e">
        <f t="shared" si="49"/>
        <v>#REF!</v>
      </c>
      <c r="BC100" s="10" t="e">
        <f>(1-#REF!)*AH100*AI100*AJ100</f>
        <v>#REF!</v>
      </c>
      <c r="BD100" s="41" t="e">
        <f>MROUND(#REF!,0.1)/5</f>
        <v>#REF!</v>
      </c>
      <c r="BE100" s="38">
        <v>0</v>
      </c>
      <c r="BF100" s="42" t="e">
        <f t="shared" si="50"/>
        <v>#REF!</v>
      </c>
      <c r="BG100" s="43">
        <f t="shared" si="51"/>
        <v>2</v>
      </c>
      <c r="BH100" s="43">
        <f t="shared" si="52"/>
        <v>1</v>
      </c>
      <c r="BI100" s="43" t="e">
        <f>CEILING((1-#REF!)*AJ100,0.2)</f>
        <v>#REF!</v>
      </c>
      <c r="BJ100" s="44" t="e">
        <f t="shared" si="53"/>
        <v>#REF!</v>
      </c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38">
        <v>258</v>
      </c>
      <c r="BV100" s="19">
        <v>64.184005999999997</v>
      </c>
      <c r="BW100" s="19">
        <v>65.127540999999994</v>
      </c>
      <c r="BX100" s="19">
        <v>92.532454999999999</v>
      </c>
      <c r="BY100" s="19">
        <v>109.9477</v>
      </c>
      <c r="BZ100" s="19">
        <v>111.45132</v>
      </c>
      <c r="CA100" s="19">
        <v>96.186736999999994</v>
      </c>
      <c r="CB100" s="19">
        <v>78.167655999999994</v>
      </c>
      <c r="CC100" s="19">
        <v>77.078438000000006</v>
      </c>
      <c r="CD100" s="19">
        <v>96.956360000000004</v>
      </c>
      <c r="CE100" s="19">
        <v>199.87800999999999</v>
      </c>
      <c r="CF100" s="19">
        <v>195.46974</v>
      </c>
      <c r="CG100" s="19">
        <v>145.89832000000001</v>
      </c>
      <c r="CH100" s="19">
        <v>266.41251</v>
      </c>
      <c r="CI100" s="19">
        <v>259.75734999999997</v>
      </c>
      <c r="CJ100" s="19">
        <v>158.49438000000001</v>
      </c>
      <c r="CK100" s="19">
        <v>188.34097</v>
      </c>
      <c r="CL100" s="19">
        <v>184.03134</v>
      </c>
      <c r="CM100" s="19">
        <v>133.83824000000001</v>
      </c>
      <c r="CN100" s="19">
        <v>121.91537</v>
      </c>
      <c r="CO100" s="19">
        <v>122.10172</v>
      </c>
      <c r="CP100" s="19">
        <v>115.68069</v>
      </c>
      <c r="CQ100" s="19">
        <v>107.14055999999999</v>
      </c>
      <c r="CR100" s="19">
        <v>80.638526999999996</v>
      </c>
      <c r="CS100" s="19">
        <v>94.933952000000005</v>
      </c>
      <c r="CT100" s="19">
        <v>85.933136000000005</v>
      </c>
      <c r="CU100" s="19">
        <v>87.053955000000002</v>
      </c>
      <c r="CV100" s="19">
        <v>96.866455000000002</v>
      </c>
    </row>
    <row r="101" spans="1:100" s="14" customFormat="1" x14ac:dyDescent="0.35">
      <c r="A101" s="10">
        <v>181</v>
      </c>
      <c r="B101" s="35">
        <v>16.400000000000002</v>
      </c>
      <c r="C101" s="36">
        <v>0.5910763</v>
      </c>
      <c r="D101" s="35">
        <v>0.8</v>
      </c>
      <c r="E101" s="35">
        <v>7.8000000000000007</v>
      </c>
      <c r="F101" s="35">
        <v>2.4000000000000004</v>
      </c>
      <c r="G101" s="35">
        <v>1.8</v>
      </c>
      <c r="H101" s="37">
        <v>1</v>
      </c>
      <c r="I101" s="35">
        <v>351.70000000000005</v>
      </c>
      <c r="J101" s="35">
        <v>326</v>
      </c>
      <c r="K101" s="61">
        <v>8</v>
      </c>
      <c r="L101" s="61">
        <v>9</v>
      </c>
      <c r="M101" s="61">
        <v>5</v>
      </c>
      <c r="N101" s="61">
        <v>1.8</v>
      </c>
      <c r="O101" s="62">
        <v>11</v>
      </c>
      <c r="P101" s="10">
        <v>1.8060423056377517</v>
      </c>
      <c r="Q101" s="10">
        <f t="shared" si="55"/>
        <v>-9.8000000000000007</v>
      </c>
      <c r="R101" s="10">
        <f t="shared" si="56"/>
        <v>11.6</v>
      </c>
      <c r="S101" s="10">
        <v>5</v>
      </c>
      <c r="T101" s="10">
        <f t="shared" si="57"/>
        <v>1.8</v>
      </c>
      <c r="U101" s="10">
        <f t="shared" si="58"/>
        <v>9</v>
      </c>
      <c r="V101" s="10">
        <f t="shared" si="59"/>
        <v>5</v>
      </c>
      <c r="W101" s="10">
        <f t="shared" si="60"/>
        <v>1.6</v>
      </c>
      <c r="X101" s="10">
        <f t="shared" si="61"/>
        <v>-8.9</v>
      </c>
      <c r="Y101" s="10">
        <f t="shared" si="54"/>
        <v>20.6</v>
      </c>
      <c r="Z101" s="10">
        <f t="shared" si="54"/>
        <v>10</v>
      </c>
      <c r="AA101" s="36">
        <f t="shared" si="41"/>
        <v>79</v>
      </c>
      <c r="AB101" s="10">
        <v>0.76678930000000001</v>
      </c>
      <c r="AC101" s="10">
        <v>7.7230410000000003</v>
      </c>
      <c r="AD101" s="10">
        <v>2.373291</v>
      </c>
      <c r="AE101" s="10">
        <v>1.864382</v>
      </c>
      <c r="AF101" s="39">
        <f t="shared" si="42"/>
        <v>10.6</v>
      </c>
      <c r="AG101" s="1">
        <f t="shared" si="43"/>
        <v>6.8</v>
      </c>
      <c r="AH101" s="35">
        <f t="shared" si="44"/>
        <v>0.8</v>
      </c>
      <c r="AI101" s="35">
        <f t="shared" si="44"/>
        <v>7.8000000000000007</v>
      </c>
      <c r="AJ101" s="35">
        <f t="shared" si="44"/>
        <v>2.4000000000000004</v>
      </c>
      <c r="AK101" s="35">
        <f t="shared" si="44"/>
        <v>1.8</v>
      </c>
      <c r="AL101" s="37">
        <f t="shared" si="62"/>
        <v>1</v>
      </c>
      <c r="AM101" s="10">
        <v>78.627189999999999</v>
      </c>
      <c r="AN101" s="10">
        <v>52.924109999999999</v>
      </c>
      <c r="AO101" s="37" t="e">
        <f>ROUNDUP(#REF!/10,2)</f>
        <v>#REF!</v>
      </c>
      <c r="AP101" s="37" t="e">
        <f t="shared" si="46"/>
        <v>#REF!</v>
      </c>
      <c r="AQ101" s="37" t="s">
        <v>34</v>
      </c>
      <c r="AR101" s="37">
        <v>3049.6</v>
      </c>
      <c r="AS101" s="37">
        <v>452.74</v>
      </c>
      <c r="AT101" s="37">
        <v>6.77</v>
      </c>
      <c r="AU101" s="10">
        <v>96.7</v>
      </c>
      <c r="AV101" s="10">
        <v>-42</v>
      </c>
      <c r="AW101" s="10">
        <v>42.5</v>
      </c>
      <c r="AX101" s="10">
        <v>44.1</v>
      </c>
      <c r="AY101" s="40">
        <f t="shared" si="63"/>
        <v>274195.46185743762</v>
      </c>
      <c r="AZ101" s="23">
        <f t="shared" si="64"/>
        <v>0.76296352467660811</v>
      </c>
      <c r="BA101" s="10" t="e">
        <f>#REF!*AI101*AH101*AJ101*AS101</f>
        <v>#REF!</v>
      </c>
      <c r="BB101" s="10" t="e">
        <f t="shared" si="49"/>
        <v>#REF!</v>
      </c>
      <c r="BC101" s="10" t="e">
        <f>(1-#REF!)*AH101*AI101*AJ101</f>
        <v>#REF!</v>
      </c>
      <c r="BD101" s="41" t="e">
        <f>MROUND(#REF!,0.1)/5</f>
        <v>#REF!</v>
      </c>
      <c r="BE101" s="38">
        <v>9.8000000000000007</v>
      </c>
      <c r="BF101" s="42" t="e">
        <f t="shared" si="50"/>
        <v>#REF!</v>
      </c>
      <c r="BG101" s="43">
        <f t="shared" si="51"/>
        <v>2.4000000000000004</v>
      </c>
      <c r="BH101" s="43">
        <f t="shared" si="52"/>
        <v>1</v>
      </c>
      <c r="BI101" s="43" t="e">
        <f>CEILING((1-#REF!)*AJ101,0.2)</f>
        <v>#REF!</v>
      </c>
      <c r="BJ101" s="44" t="e">
        <f t="shared" si="53"/>
        <v>#REF!</v>
      </c>
      <c r="BK101" s="45">
        <v>0.83271077226928458</v>
      </c>
      <c r="BL101" s="10">
        <f>(BK101+AH101)*(BK101+AI101)*((1/3)*BK101+AJ101)</f>
        <v>37.739602715359354</v>
      </c>
      <c r="BM101" s="46">
        <f>MROUND((BK101+AH101),0.2)</f>
        <v>1.6</v>
      </c>
      <c r="BN101" s="46">
        <f>MROUND((BK101+AI101),0.2)</f>
        <v>8.6</v>
      </c>
      <c r="BO101" s="46" t="e">
        <f>IF(MROUND(((1/3)*BK101+BG101),0.2)*BN101*BM101/BJ101&gt;1.05,MROUND(((1/3)*BK101+BG101),0.2)-0.2,MROUND(((1/3)*BK101+BG101),0.2))</f>
        <v>#REF!</v>
      </c>
      <c r="BP101" s="45" t="e">
        <f>BM101*BN101*BO101</f>
        <v>#REF!</v>
      </c>
      <c r="BQ101" s="10" t="e">
        <f>IF(BI101&lt;BO101,TRUE, FALSE)</f>
        <v>#REF!</v>
      </c>
      <c r="BR101" s="45" t="e">
        <f>IF(BC101&lt;BI101*BM101*BN101,TRUE, FALSE)</f>
        <v>#REF!</v>
      </c>
      <c r="BS101" s="10">
        <f>AA101</f>
        <v>79</v>
      </c>
      <c r="BT101" s="44" t="e">
        <f>BB101/BC101</f>
        <v>#REF!</v>
      </c>
      <c r="BU101" s="38">
        <v>181</v>
      </c>
      <c r="BV101" s="19">
        <v>63.492637999999999</v>
      </c>
      <c r="BW101" s="19">
        <v>72.975586000000007</v>
      </c>
      <c r="BX101" s="19">
        <v>132.30515</v>
      </c>
      <c r="BY101" s="19">
        <v>151.73652999999999</v>
      </c>
      <c r="BZ101" s="19">
        <v>125.66663</v>
      </c>
      <c r="CA101" s="19">
        <v>56.183472000000002</v>
      </c>
      <c r="CB101" s="19">
        <v>37.48563</v>
      </c>
      <c r="CC101" s="19">
        <v>45.160969000000001</v>
      </c>
      <c r="CD101" s="19">
        <v>68.848061000000001</v>
      </c>
      <c r="CE101" s="19">
        <v>467.12880999999999</v>
      </c>
      <c r="CF101" s="19">
        <v>408.40069999999997</v>
      </c>
      <c r="CG101" s="19">
        <v>263.76440000000002</v>
      </c>
      <c r="CH101" s="19">
        <v>572.22491000000002</v>
      </c>
      <c r="CI101" s="19">
        <v>490.28284000000002</v>
      </c>
      <c r="CJ101" s="19">
        <v>259.608</v>
      </c>
      <c r="CK101" s="19">
        <v>229.28236000000001</v>
      </c>
      <c r="CL101" s="19">
        <v>203.78237999999999</v>
      </c>
      <c r="CM101" s="19">
        <v>137.13955999999999</v>
      </c>
      <c r="CN101" s="19">
        <v>279.59589</v>
      </c>
      <c r="CO101" s="19">
        <v>265.17977999999999</v>
      </c>
      <c r="CP101" s="19">
        <v>212.03702999999999</v>
      </c>
      <c r="CQ101" s="19">
        <v>177.95480000000001</v>
      </c>
      <c r="CR101" s="19">
        <v>120.68404</v>
      </c>
      <c r="CS101" s="19">
        <v>94.706963000000002</v>
      </c>
      <c r="CT101" s="19">
        <v>103.81108999999999</v>
      </c>
      <c r="CU101" s="19">
        <v>99.081344999999999</v>
      </c>
      <c r="CV101" s="19">
        <v>93.601601000000002</v>
      </c>
    </row>
    <row r="102" spans="1:100" s="14" customFormat="1" x14ac:dyDescent="0.35">
      <c r="A102" s="10">
        <v>497</v>
      </c>
      <c r="B102" s="35">
        <v>8.1</v>
      </c>
      <c r="C102" s="36">
        <v>0.17078270000000001</v>
      </c>
      <c r="D102" s="35">
        <v>0.8</v>
      </c>
      <c r="E102" s="35">
        <v>9.4</v>
      </c>
      <c r="F102" s="35">
        <v>2.6</v>
      </c>
      <c r="G102" s="35">
        <v>1.6</v>
      </c>
      <c r="H102" s="37">
        <v>2.2000000000000002</v>
      </c>
      <c r="I102" s="35">
        <v>318.70000000000005</v>
      </c>
      <c r="J102" s="35">
        <v>351</v>
      </c>
      <c r="K102" s="61">
        <v>6</v>
      </c>
      <c r="L102" s="61">
        <v>11</v>
      </c>
      <c r="M102" s="61">
        <v>18</v>
      </c>
      <c r="N102" s="61">
        <v>1.6</v>
      </c>
      <c r="O102" s="62">
        <v>26</v>
      </c>
      <c r="P102" s="10">
        <v>1.6657160526912902</v>
      </c>
      <c r="Q102" s="10">
        <f t="shared" si="55"/>
        <v>-7.6</v>
      </c>
      <c r="R102" s="10">
        <f t="shared" si="56"/>
        <v>12</v>
      </c>
      <c r="S102" s="10">
        <v>5</v>
      </c>
      <c r="T102" s="10">
        <f t="shared" si="57"/>
        <v>1.6</v>
      </c>
      <c r="U102" s="10">
        <f t="shared" si="58"/>
        <v>11</v>
      </c>
      <c r="V102" s="10">
        <f t="shared" si="59"/>
        <v>18</v>
      </c>
      <c r="W102" s="10">
        <f t="shared" si="60"/>
        <v>3</v>
      </c>
      <c r="X102" s="10">
        <f t="shared" si="61"/>
        <v>-6.8</v>
      </c>
      <c r="Y102" s="10">
        <f t="shared" ref="Y102:Z165" si="65">R102+U102</f>
        <v>23</v>
      </c>
      <c r="Z102" s="10">
        <f t="shared" si="65"/>
        <v>23</v>
      </c>
      <c r="AA102" s="36">
        <f t="shared" si="41"/>
        <v>46</v>
      </c>
      <c r="AB102" s="10">
        <v>0.88852620000000004</v>
      </c>
      <c r="AC102" s="10">
        <v>9.3882139999999996</v>
      </c>
      <c r="AD102" s="10">
        <v>2.6741139999999999</v>
      </c>
      <c r="AE102" s="10">
        <v>1.6011679999999999</v>
      </c>
      <c r="AF102" s="39">
        <f t="shared" si="42"/>
        <v>9.8000000000000007</v>
      </c>
      <c r="AG102" s="1">
        <f t="shared" si="43"/>
        <v>6.6</v>
      </c>
      <c r="AH102" s="35">
        <f t="shared" ref="AH102:AK133" si="66">MROUND(AB102,0.2)</f>
        <v>0.8</v>
      </c>
      <c r="AI102" s="35">
        <f t="shared" si="66"/>
        <v>9.4</v>
      </c>
      <c r="AJ102" s="35">
        <f t="shared" si="66"/>
        <v>2.6</v>
      </c>
      <c r="AK102" s="35">
        <f t="shared" si="66"/>
        <v>1.6</v>
      </c>
      <c r="AL102" s="37">
        <f t="shared" si="62"/>
        <v>2.2000000000000002</v>
      </c>
      <c r="AM102" s="10">
        <v>45.668750000000003</v>
      </c>
      <c r="AN102" s="10">
        <v>77.984300000000005</v>
      </c>
      <c r="AO102" s="10"/>
      <c r="AP102" s="10"/>
      <c r="AQ102" s="37" t="s">
        <v>34</v>
      </c>
      <c r="AR102" s="37">
        <v>2654.1</v>
      </c>
      <c r="AS102" s="37">
        <v>501.89</v>
      </c>
      <c r="AT102" s="37">
        <v>4.4800000000000004</v>
      </c>
      <c r="AU102" s="10">
        <v>96.7</v>
      </c>
      <c r="AV102" s="10">
        <v>-42</v>
      </c>
      <c r="AW102" s="10">
        <v>42.5</v>
      </c>
      <c r="AX102" s="10">
        <v>44.1</v>
      </c>
      <c r="AY102" s="40">
        <f t="shared" si="63"/>
        <v>198025.98872369833</v>
      </c>
      <c r="AZ102" s="23">
        <f t="shared" si="64"/>
        <v>0.9261105011302091</v>
      </c>
      <c r="BA102" s="10" t="e">
        <f>#REF!*AI102*AH102*AJ102*AS102</f>
        <v>#REF!</v>
      </c>
      <c r="BB102" s="10" t="e">
        <f t="shared" si="49"/>
        <v>#REF!</v>
      </c>
      <c r="BC102" s="10" t="e">
        <f>(1-#REF!)*AH102*AI102*AJ102</f>
        <v>#REF!</v>
      </c>
      <c r="BD102" s="41">
        <f t="shared" ref="BD102:BD133" si="67">MROUND(Y102,0.1)/5</f>
        <v>4.5999999999999996</v>
      </c>
      <c r="BE102" s="38">
        <v>2</v>
      </c>
      <c r="BF102" s="38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38">
        <v>497</v>
      </c>
      <c r="BV102" s="19">
        <v>65.601768000000007</v>
      </c>
      <c r="BW102" s="19">
        <v>67.186645999999996</v>
      </c>
      <c r="BX102" s="19">
        <v>64.660315999999995</v>
      </c>
      <c r="BY102" s="19">
        <v>77.365059000000002</v>
      </c>
      <c r="BZ102" s="19">
        <v>69.449889999999996</v>
      </c>
      <c r="CA102" s="19">
        <v>49.917118000000002</v>
      </c>
      <c r="CB102" s="19">
        <v>34.023628000000002</v>
      </c>
      <c r="CC102" s="19">
        <v>28.534603000000001</v>
      </c>
      <c r="CD102" s="19">
        <v>39.491534999999999</v>
      </c>
      <c r="CE102" s="19">
        <v>533.37072999999998</v>
      </c>
      <c r="CF102" s="19">
        <v>167.89465000000001</v>
      </c>
      <c r="CG102" s="19">
        <v>81.247612000000004</v>
      </c>
      <c r="CH102" s="19">
        <v>676.49597000000006</v>
      </c>
      <c r="CI102" s="19">
        <v>207.59392</v>
      </c>
      <c r="CJ102" s="19">
        <v>71.945580000000007</v>
      </c>
      <c r="CK102" s="19">
        <v>155.89755</v>
      </c>
      <c r="CL102" s="19">
        <v>68.118294000000006</v>
      </c>
      <c r="CM102" s="19">
        <v>46.960704999999997</v>
      </c>
      <c r="CN102" s="19">
        <v>240.13715999999999</v>
      </c>
      <c r="CO102" s="19">
        <v>120.64440999999999</v>
      </c>
      <c r="CP102" s="19">
        <v>81.649276999999998</v>
      </c>
      <c r="CQ102" s="19">
        <v>80.577751000000006</v>
      </c>
      <c r="CR102" s="19">
        <v>56.975555</v>
      </c>
      <c r="CS102" s="19">
        <v>40.726630999999998</v>
      </c>
      <c r="CT102" s="19">
        <v>73.778328000000002</v>
      </c>
      <c r="CU102" s="19">
        <v>46.880012999999998</v>
      </c>
      <c r="CV102" s="19">
        <v>38.532276000000003</v>
      </c>
    </row>
    <row r="103" spans="1:100" s="14" customFormat="1" x14ac:dyDescent="0.35">
      <c r="A103" s="10">
        <v>360</v>
      </c>
      <c r="B103" s="35">
        <v>39.800000000000004</v>
      </c>
      <c r="C103" s="36">
        <v>0.54343540000000001</v>
      </c>
      <c r="D103" s="35">
        <v>0.8</v>
      </c>
      <c r="E103" s="35">
        <v>7.8000000000000007</v>
      </c>
      <c r="F103" s="35">
        <v>1.6</v>
      </c>
      <c r="G103" s="35">
        <v>0.8</v>
      </c>
      <c r="H103" s="37">
        <v>0.8</v>
      </c>
      <c r="I103" s="35">
        <v>430.6</v>
      </c>
      <c r="J103" s="35">
        <v>359.1</v>
      </c>
      <c r="K103" s="61">
        <v>6</v>
      </c>
      <c r="L103" s="61">
        <v>15</v>
      </c>
      <c r="M103" s="61">
        <v>12</v>
      </c>
      <c r="N103" s="61">
        <v>0.60000000000000009</v>
      </c>
      <c r="O103" s="62">
        <v>12</v>
      </c>
      <c r="P103" s="10">
        <v>0.62006790627945119</v>
      </c>
      <c r="Q103" s="10">
        <f t="shared" si="55"/>
        <v>-6.6</v>
      </c>
      <c r="R103" s="10">
        <f t="shared" si="56"/>
        <v>8.1999999999999993</v>
      </c>
      <c r="S103" s="10">
        <v>5</v>
      </c>
      <c r="T103" s="10">
        <f t="shared" si="57"/>
        <v>0.60000000000000009</v>
      </c>
      <c r="U103" s="10">
        <f t="shared" si="58"/>
        <v>15</v>
      </c>
      <c r="V103" s="10">
        <f t="shared" si="59"/>
        <v>12</v>
      </c>
      <c r="W103" s="10">
        <f t="shared" si="60"/>
        <v>1.2000000000000002</v>
      </c>
      <c r="X103" s="10">
        <f t="shared" si="61"/>
        <v>-6.3</v>
      </c>
      <c r="Y103" s="10">
        <f t="shared" si="65"/>
        <v>23.2</v>
      </c>
      <c r="Z103" s="10">
        <f t="shared" si="65"/>
        <v>17</v>
      </c>
      <c r="AA103" s="36">
        <f t="shared" si="41"/>
        <v>158</v>
      </c>
      <c r="AB103" s="10">
        <v>0.75363829999999998</v>
      </c>
      <c r="AC103" s="10">
        <v>7.8254229999999998</v>
      </c>
      <c r="AD103" s="10">
        <v>1.670682</v>
      </c>
      <c r="AE103" s="10">
        <v>0.8097337</v>
      </c>
      <c r="AF103" s="39">
        <f t="shared" si="42"/>
        <v>10.6</v>
      </c>
      <c r="AG103" s="1">
        <f t="shared" si="43"/>
        <v>5.8</v>
      </c>
      <c r="AH103" s="35">
        <f t="shared" si="66"/>
        <v>0.8</v>
      </c>
      <c r="AI103" s="35">
        <f t="shared" si="66"/>
        <v>7.8000000000000007</v>
      </c>
      <c r="AJ103" s="35">
        <f t="shared" si="66"/>
        <v>1.6</v>
      </c>
      <c r="AK103" s="35">
        <f t="shared" si="66"/>
        <v>0.8</v>
      </c>
      <c r="AL103" s="37">
        <f t="shared" si="62"/>
        <v>0.8</v>
      </c>
      <c r="AM103" s="10">
        <v>157.55959999999999</v>
      </c>
      <c r="AN103" s="10">
        <v>86.079070000000002</v>
      </c>
      <c r="AO103" s="10"/>
      <c r="AP103" s="10"/>
      <c r="AQ103" s="37" t="s">
        <v>35</v>
      </c>
      <c r="AR103" s="37"/>
      <c r="AS103" s="37"/>
      <c r="AT103" s="37"/>
      <c r="AU103" s="10">
        <v>96.7</v>
      </c>
      <c r="AV103" s="10">
        <v>-42</v>
      </c>
      <c r="AW103" s="10">
        <v>42.5</v>
      </c>
      <c r="AX103" s="10">
        <v>44.1</v>
      </c>
      <c r="AY103" s="40">
        <f t="shared" si="63"/>
        <v>159399.70704898817</v>
      </c>
      <c r="AZ103" s="23">
        <f t="shared" si="64"/>
        <v>0</v>
      </c>
      <c r="BA103" s="10" t="e">
        <f>#REF!*AI103*AH103*AJ103*AS103</f>
        <v>#REF!</v>
      </c>
      <c r="BB103" s="10" t="e">
        <f t="shared" si="49"/>
        <v>#REF!</v>
      </c>
      <c r="BC103" s="10" t="e">
        <f>(1-#REF!)*AH103*AI103*AJ103</f>
        <v>#REF!</v>
      </c>
      <c r="BD103" s="41">
        <f t="shared" si="67"/>
        <v>4.6400000000000006</v>
      </c>
      <c r="BE103" s="38">
        <v>0</v>
      </c>
      <c r="BF103" s="38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38">
        <v>360</v>
      </c>
      <c r="BV103" s="19">
        <v>76.427459999999996</v>
      </c>
      <c r="BW103" s="19">
        <v>81.702804999999998</v>
      </c>
      <c r="BX103" s="19">
        <v>100.38097999999999</v>
      </c>
      <c r="BY103" s="19">
        <v>58.432975999999996</v>
      </c>
      <c r="BZ103" s="19">
        <v>75.871902000000006</v>
      </c>
      <c r="CA103" s="19">
        <v>37.820098999999999</v>
      </c>
      <c r="CB103" s="19">
        <v>33.166671999999998</v>
      </c>
      <c r="CC103" s="19">
        <v>35.097541999999997</v>
      </c>
      <c r="CD103" s="19">
        <v>55.742859000000003</v>
      </c>
      <c r="CE103" s="19">
        <v>248.10587000000001</v>
      </c>
      <c r="CF103" s="19">
        <v>169.60391000000001</v>
      </c>
      <c r="CG103" s="19">
        <v>116.18735</v>
      </c>
      <c r="CH103" s="19">
        <v>886.77215999999999</v>
      </c>
      <c r="CI103" s="19">
        <v>428.72845000000001</v>
      </c>
      <c r="CJ103" s="19">
        <v>136.35251</v>
      </c>
      <c r="CK103" s="19">
        <v>164.59415000000001</v>
      </c>
      <c r="CL103" s="19">
        <v>130.60417000000001</v>
      </c>
      <c r="CM103" s="19">
        <v>74.463768000000002</v>
      </c>
      <c r="CN103" s="19">
        <v>69.523276999999993</v>
      </c>
      <c r="CO103" s="19">
        <v>90.741348000000002</v>
      </c>
      <c r="CP103" s="19">
        <v>117.83009</v>
      </c>
      <c r="CQ103" s="19">
        <v>111.21491</v>
      </c>
      <c r="CR103" s="19">
        <v>72.283371000000002</v>
      </c>
      <c r="CS103" s="19">
        <v>67.204193000000004</v>
      </c>
      <c r="CT103" s="19">
        <v>54.567985999999998</v>
      </c>
      <c r="CU103" s="19">
        <v>57.553555000000003</v>
      </c>
      <c r="CV103" s="19">
        <v>65.272689999999997</v>
      </c>
    </row>
    <row r="104" spans="1:100" s="14" customFormat="1" x14ac:dyDescent="0.35">
      <c r="A104" s="10">
        <v>347</v>
      </c>
      <c r="B104" s="35">
        <v>9</v>
      </c>
      <c r="C104" s="36">
        <v>0.3109999</v>
      </c>
      <c r="D104" s="35">
        <v>1.8</v>
      </c>
      <c r="E104" s="35">
        <v>8.2000000000000011</v>
      </c>
      <c r="F104" s="35">
        <v>2.6</v>
      </c>
      <c r="G104" s="35">
        <v>0.2</v>
      </c>
      <c r="H104" s="37">
        <v>1.8</v>
      </c>
      <c r="I104" s="35">
        <v>338.5</v>
      </c>
      <c r="J104" s="35">
        <v>349</v>
      </c>
      <c r="K104" s="61">
        <v>16</v>
      </c>
      <c r="L104" s="61">
        <v>5</v>
      </c>
      <c r="M104" s="61">
        <v>15</v>
      </c>
      <c r="N104" s="61">
        <v>1.2000000000000002</v>
      </c>
      <c r="O104" s="62">
        <v>9</v>
      </c>
      <c r="P104" s="10">
        <v>1.1856335048874507</v>
      </c>
      <c r="Q104" s="10">
        <f t="shared" si="55"/>
        <v>-17.2</v>
      </c>
      <c r="R104" s="10">
        <f t="shared" si="56"/>
        <v>14.6</v>
      </c>
      <c r="S104" s="10">
        <v>5</v>
      </c>
      <c r="T104" s="10">
        <f t="shared" si="57"/>
        <v>1.2000000000000002</v>
      </c>
      <c r="U104" s="10">
        <f t="shared" si="58"/>
        <v>5</v>
      </c>
      <c r="V104" s="10">
        <f t="shared" si="59"/>
        <v>15</v>
      </c>
      <c r="W104" s="10">
        <f t="shared" si="60"/>
        <v>2.6</v>
      </c>
      <c r="X104" s="10">
        <f t="shared" si="61"/>
        <v>-16.600000000000001</v>
      </c>
      <c r="Y104" s="10">
        <f t="shared" si="65"/>
        <v>19.600000000000001</v>
      </c>
      <c r="Z104" s="10">
        <f t="shared" si="65"/>
        <v>20</v>
      </c>
      <c r="AA104" s="36">
        <f t="shared" si="41"/>
        <v>65</v>
      </c>
      <c r="AB104" s="10">
        <v>1.8994610000000001</v>
      </c>
      <c r="AC104" s="10">
        <v>8.1713509999999996</v>
      </c>
      <c r="AD104" s="10">
        <v>2.5059939999999998</v>
      </c>
      <c r="AE104" s="10">
        <v>0.2206796</v>
      </c>
      <c r="AF104" s="39">
        <f t="shared" si="42"/>
        <v>10.399999999999999</v>
      </c>
      <c r="AG104" s="1">
        <f t="shared" si="43"/>
        <v>5.2</v>
      </c>
      <c r="AH104" s="35">
        <f t="shared" si="66"/>
        <v>1.8</v>
      </c>
      <c r="AI104" s="35">
        <f t="shared" si="66"/>
        <v>8.2000000000000011</v>
      </c>
      <c r="AJ104" s="35">
        <f t="shared" si="66"/>
        <v>2.6</v>
      </c>
      <c r="AK104" s="35">
        <f t="shared" si="66"/>
        <v>0.2</v>
      </c>
      <c r="AL104" s="37">
        <f t="shared" si="62"/>
        <v>1.8</v>
      </c>
      <c r="AM104" s="10">
        <v>65.488860000000003</v>
      </c>
      <c r="AN104" s="10">
        <v>75.904529999999994</v>
      </c>
      <c r="AO104" s="10"/>
      <c r="AP104" s="10"/>
      <c r="AQ104" s="37" t="s">
        <v>34</v>
      </c>
      <c r="AR104" s="37">
        <v>2695.2</v>
      </c>
      <c r="AS104" s="37">
        <v>495.77</v>
      </c>
      <c r="AT104" s="37">
        <v>4.5199999999999996</v>
      </c>
      <c r="AU104" s="10">
        <v>96.7</v>
      </c>
      <c r="AV104" s="10">
        <v>-42</v>
      </c>
      <c r="AW104" s="10">
        <v>42.5</v>
      </c>
      <c r="AX104" s="10">
        <v>44.1</v>
      </c>
      <c r="AY104" s="40">
        <f t="shared" si="63"/>
        <v>206181.30833126503</v>
      </c>
      <c r="AZ104" s="23">
        <f t="shared" si="64"/>
        <v>0.91369624577975717</v>
      </c>
      <c r="BA104" s="10" t="e">
        <f>#REF!*AI104*AH104*AJ104*AS104</f>
        <v>#REF!</v>
      </c>
      <c r="BB104" s="10" t="e">
        <f t="shared" si="49"/>
        <v>#REF!</v>
      </c>
      <c r="BC104" s="10" t="e">
        <f>(1-#REF!)*AH104*AI104*AJ104</f>
        <v>#REF!</v>
      </c>
      <c r="BD104" s="41">
        <f t="shared" si="67"/>
        <v>3.9200000000000004</v>
      </c>
      <c r="BE104" s="38">
        <v>3.4</v>
      </c>
      <c r="BF104" s="38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38">
        <v>347</v>
      </c>
      <c r="BV104" s="19">
        <v>75.758598000000006</v>
      </c>
      <c r="BW104" s="19">
        <v>80.003387000000004</v>
      </c>
      <c r="BX104" s="19">
        <v>95.755439999999993</v>
      </c>
      <c r="BY104" s="19">
        <v>150.91251</v>
      </c>
      <c r="BZ104" s="19">
        <v>141.95427000000001</v>
      </c>
      <c r="CA104" s="19">
        <v>141.09546</v>
      </c>
      <c r="CB104" s="19">
        <v>88.664871000000005</v>
      </c>
      <c r="CC104" s="19">
        <v>90.868965000000003</v>
      </c>
      <c r="CD104" s="19">
        <v>110.23578000000001</v>
      </c>
      <c r="CE104" s="19">
        <v>348.48160000000001</v>
      </c>
      <c r="CF104" s="19">
        <v>294.85674999999998</v>
      </c>
      <c r="CG104" s="19">
        <v>199.40619000000001</v>
      </c>
      <c r="CH104" s="19">
        <v>432.38797</v>
      </c>
      <c r="CI104" s="19">
        <v>366.43905999999998</v>
      </c>
      <c r="CJ104" s="19">
        <v>249.12148999999999</v>
      </c>
      <c r="CK104" s="19">
        <v>279.08019999999999</v>
      </c>
      <c r="CL104" s="19">
        <v>245.37616</v>
      </c>
      <c r="CM104" s="19">
        <v>176.98505</v>
      </c>
      <c r="CN104" s="19">
        <v>215.10583</v>
      </c>
      <c r="CO104" s="19">
        <v>196.73955000000001</v>
      </c>
      <c r="CP104" s="19">
        <v>153.98026999999999</v>
      </c>
      <c r="CQ104" s="19">
        <v>132.64392000000001</v>
      </c>
      <c r="CR104" s="19">
        <v>111.16818000000001</v>
      </c>
      <c r="CS104" s="19">
        <v>113.9243</v>
      </c>
      <c r="CT104" s="19">
        <v>138.47711000000001</v>
      </c>
      <c r="CU104" s="19">
        <v>130.90662</v>
      </c>
      <c r="CV104" s="19">
        <v>108.5685</v>
      </c>
    </row>
    <row r="105" spans="1:100" s="14" customFormat="1" x14ac:dyDescent="0.35">
      <c r="A105" s="10">
        <v>399</v>
      </c>
      <c r="B105" s="35">
        <v>40.800000000000004</v>
      </c>
      <c r="C105" s="36">
        <v>0.238813</v>
      </c>
      <c r="D105" s="35">
        <v>0.8</v>
      </c>
      <c r="E105" s="35">
        <v>7.4</v>
      </c>
      <c r="F105" s="35">
        <v>1</v>
      </c>
      <c r="G105" s="35">
        <v>0.8</v>
      </c>
      <c r="H105" s="37">
        <v>0.8</v>
      </c>
      <c r="I105" s="35">
        <v>341.40000000000003</v>
      </c>
      <c r="J105" s="35">
        <v>344.6</v>
      </c>
      <c r="K105" s="61">
        <v>8</v>
      </c>
      <c r="L105" s="61">
        <v>16</v>
      </c>
      <c r="M105" s="61">
        <v>12</v>
      </c>
      <c r="N105" s="61">
        <v>2.4000000000000004</v>
      </c>
      <c r="O105" s="62">
        <v>16</v>
      </c>
      <c r="P105" s="10">
        <v>2.3884604925259527</v>
      </c>
      <c r="Q105" s="10">
        <f t="shared" si="55"/>
        <v>-10.4</v>
      </c>
      <c r="R105" s="10">
        <f t="shared" si="56"/>
        <v>8.6999999999999993</v>
      </c>
      <c r="S105" s="10">
        <v>5</v>
      </c>
      <c r="T105" s="10">
        <f t="shared" si="57"/>
        <v>2.4000000000000004</v>
      </c>
      <c r="U105" s="10">
        <f t="shared" si="58"/>
        <v>16</v>
      </c>
      <c r="V105" s="10">
        <f t="shared" si="59"/>
        <v>12</v>
      </c>
      <c r="W105" s="10">
        <f t="shared" si="60"/>
        <v>2.2000000000000002</v>
      </c>
      <c r="X105" s="10">
        <f t="shared" si="61"/>
        <v>-9.1999999999999993</v>
      </c>
      <c r="Y105" s="10">
        <f t="shared" si="65"/>
        <v>24.7</v>
      </c>
      <c r="Z105" s="10">
        <f t="shared" si="65"/>
        <v>17</v>
      </c>
      <c r="AA105" s="36">
        <f t="shared" si="41"/>
        <v>68</v>
      </c>
      <c r="AB105" s="10">
        <v>0.71784440000000005</v>
      </c>
      <c r="AC105" s="10">
        <v>7.4153760000000002</v>
      </c>
      <c r="AD105" s="10">
        <v>0.99773210000000001</v>
      </c>
      <c r="AE105" s="10">
        <v>0.88011490000000003</v>
      </c>
      <c r="AF105" s="39">
        <f t="shared" si="42"/>
        <v>10.8</v>
      </c>
      <c r="AG105" s="1">
        <f t="shared" si="43"/>
        <v>5.8</v>
      </c>
      <c r="AH105" s="35">
        <f t="shared" si="66"/>
        <v>0.8</v>
      </c>
      <c r="AI105" s="35">
        <f t="shared" si="66"/>
        <v>7.4</v>
      </c>
      <c r="AJ105" s="35">
        <f t="shared" si="66"/>
        <v>1</v>
      </c>
      <c r="AK105" s="35">
        <f t="shared" si="66"/>
        <v>0.8</v>
      </c>
      <c r="AL105" s="37">
        <f t="shared" si="62"/>
        <v>0.8</v>
      </c>
      <c r="AM105" s="10">
        <v>68.357990000000001</v>
      </c>
      <c r="AN105" s="10">
        <v>71.583119999999994</v>
      </c>
      <c r="AO105" s="10"/>
      <c r="AP105" s="10"/>
      <c r="AQ105" s="37" t="s">
        <v>35</v>
      </c>
      <c r="AR105" s="37"/>
      <c r="AS105" s="37"/>
      <c r="AT105" s="37"/>
      <c r="AU105" s="10">
        <v>96.7</v>
      </c>
      <c r="AV105" s="10">
        <v>-42</v>
      </c>
      <c r="AW105" s="10">
        <v>42.5</v>
      </c>
      <c r="AX105" s="10">
        <v>44.1</v>
      </c>
      <c r="AY105" s="40">
        <f t="shared" si="63"/>
        <v>221643.05271262451</v>
      </c>
      <c r="AZ105" s="23">
        <f t="shared" si="64"/>
        <v>0</v>
      </c>
      <c r="BA105" s="10" t="e">
        <f>#REF!*AI105*AH105*AJ105*AS105</f>
        <v>#REF!</v>
      </c>
      <c r="BB105" s="10" t="e">
        <f t="shared" si="49"/>
        <v>#REF!</v>
      </c>
      <c r="BC105" s="10" t="e">
        <f>(1-#REF!)*AH105*AI105*AJ105</f>
        <v>#REF!</v>
      </c>
      <c r="BD105" s="41">
        <f t="shared" si="67"/>
        <v>4.9400000000000004</v>
      </c>
      <c r="BE105" s="38">
        <v>0</v>
      </c>
      <c r="BF105" s="38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38">
        <v>399</v>
      </c>
      <c r="BV105" s="19">
        <v>67.798325000000006</v>
      </c>
      <c r="BW105" s="19">
        <v>71.562224999999998</v>
      </c>
      <c r="BX105" s="19">
        <v>100.47435</v>
      </c>
      <c r="BY105" s="19">
        <v>55.056792999999999</v>
      </c>
      <c r="BZ105" s="19">
        <v>71.042907999999997</v>
      </c>
      <c r="CA105" s="19">
        <v>43.422153000000002</v>
      </c>
      <c r="CB105" s="19">
        <v>28.895831999999999</v>
      </c>
      <c r="CC105" s="19">
        <v>29.519653000000002</v>
      </c>
      <c r="CD105" s="19">
        <v>46.302719000000003</v>
      </c>
      <c r="CE105" s="19">
        <v>275.66579999999999</v>
      </c>
      <c r="CF105" s="19">
        <v>237.47986</v>
      </c>
      <c r="CG105" s="19">
        <v>147.35793000000001</v>
      </c>
      <c r="CH105" s="19">
        <v>575.83789000000002</v>
      </c>
      <c r="CI105" s="19">
        <v>373.92815999999999</v>
      </c>
      <c r="CJ105" s="19">
        <v>135.59831</v>
      </c>
      <c r="CK105" s="19">
        <v>117.05386</v>
      </c>
      <c r="CL105" s="19">
        <v>104.96176</v>
      </c>
      <c r="CM105" s="19">
        <v>76.260238999999999</v>
      </c>
      <c r="CN105" s="19">
        <v>217.36971</v>
      </c>
      <c r="CO105" s="19">
        <v>201.63869</v>
      </c>
      <c r="CP105" s="19">
        <v>135.46253999999999</v>
      </c>
      <c r="CQ105" s="19">
        <v>127.28558</v>
      </c>
      <c r="CR105" s="19">
        <v>74.160126000000005</v>
      </c>
      <c r="CS105" s="19">
        <v>62.376137</v>
      </c>
      <c r="CT105" s="19">
        <v>60.443893000000003</v>
      </c>
      <c r="CU105" s="19">
        <v>61.177833999999997</v>
      </c>
      <c r="CV105" s="19">
        <v>61.318516000000002</v>
      </c>
    </row>
    <row r="106" spans="1:100" s="14" customFormat="1" x14ac:dyDescent="0.35">
      <c r="A106" s="10">
        <v>499</v>
      </c>
      <c r="B106" s="35">
        <v>40</v>
      </c>
      <c r="C106" s="36">
        <v>0.55112300000000003</v>
      </c>
      <c r="D106" s="35">
        <v>0.60000000000000009</v>
      </c>
      <c r="E106" s="35">
        <v>8.4</v>
      </c>
      <c r="F106" s="35">
        <v>2</v>
      </c>
      <c r="G106" s="35">
        <v>2</v>
      </c>
      <c r="H106" s="37">
        <v>0.8</v>
      </c>
      <c r="I106" s="35">
        <v>405</v>
      </c>
      <c r="J106" s="35">
        <v>354.3</v>
      </c>
      <c r="K106" s="61">
        <v>18</v>
      </c>
      <c r="L106" s="61">
        <v>14</v>
      </c>
      <c r="M106" s="61">
        <v>11</v>
      </c>
      <c r="N106" s="61">
        <v>2.6</v>
      </c>
      <c r="O106" s="62">
        <v>10</v>
      </c>
      <c r="P106" s="10">
        <v>2.5920042677812321</v>
      </c>
      <c r="Q106" s="10">
        <f t="shared" si="55"/>
        <v>-20.6</v>
      </c>
      <c r="R106" s="10">
        <f t="shared" si="56"/>
        <v>10.7</v>
      </c>
      <c r="S106" s="10">
        <v>5</v>
      </c>
      <c r="T106" s="10">
        <f t="shared" si="57"/>
        <v>2.6</v>
      </c>
      <c r="U106" s="10">
        <f t="shared" si="58"/>
        <v>14</v>
      </c>
      <c r="V106" s="10">
        <f t="shared" si="59"/>
        <v>11</v>
      </c>
      <c r="W106" s="10">
        <f t="shared" si="60"/>
        <v>3.2</v>
      </c>
      <c r="X106" s="10">
        <f t="shared" si="61"/>
        <v>-19.3</v>
      </c>
      <c r="Y106" s="10">
        <f t="shared" si="65"/>
        <v>24.7</v>
      </c>
      <c r="Z106" s="10">
        <f t="shared" si="65"/>
        <v>16</v>
      </c>
      <c r="AA106" s="36">
        <f t="shared" si="41"/>
        <v>132</v>
      </c>
      <c r="AB106" s="10">
        <v>0.65124599999999999</v>
      </c>
      <c r="AC106" s="10">
        <v>8.3749880000000001</v>
      </c>
      <c r="AD106" s="10">
        <v>2.0583520000000002</v>
      </c>
      <c r="AE106" s="10">
        <v>1.944267</v>
      </c>
      <c r="AF106" s="39">
        <f t="shared" si="42"/>
        <v>10.3</v>
      </c>
      <c r="AG106" s="1">
        <f t="shared" si="43"/>
        <v>7</v>
      </c>
      <c r="AH106" s="35">
        <f t="shared" si="66"/>
        <v>0.60000000000000009</v>
      </c>
      <c r="AI106" s="35">
        <f t="shared" si="66"/>
        <v>8.4</v>
      </c>
      <c r="AJ106" s="35">
        <f t="shared" si="66"/>
        <v>2</v>
      </c>
      <c r="AK106" s="35">
        <f t="shared" si="66"/>
        <v>2</v>
      </c>
      <c r="AL106" s="37">
        <f t="shared" si="62"/>
        <v>0.8</v>
      </c>
      <c r="AM106" s="10">
        <v>131.9683</v>
      </c>
      <c r="AN106" s="10">
        <v>81.221789999999999</v>
      </c>
      <c r="AO106" s="10"/>
      <c r="AP106" s="10"/>
      <c r="AQ106" s="37" t="s">
        <v>35</v>
      </c>
      <c r="AR106" s="37"/>
      <c r="AS106" s="37"/>
      <c r="AT106" s="37"/>
      <c r="AU106" s="10">
        <v>96.7</v>
      </c>
      <c r="AV106" s="10">
        <v>-42</v>
      </c>
      <c r="AW106" s="10">
        <v>42.5</v>
      </c>
      <c r="AX106" s="10">
        <v>44.1</v>
      </c>
      <c r="AY106" s="40">
        <f t="shared" si="63"/>
        <v>184132.43863032921</v>
      </c>
      <c r="AZ106" s="23">
        <f t="shared" si="64"/>
        <v>0</v>
      </c>
      <c r="BA106" s="10" t="e">
        <f>#REF!*AI106*AH106*AJ106*AS106</f>
        <v>#REF!</v>
      </c>
      <c r="BB106" s="10" t="e">
        <f t="shared" si="49"/>
        <v>#REF!</v>
      </c>
      <c r="BC106" s="10" t="e">
        <f>(1-#REF!)*AH106*AI106*AJ106</f>
        <v>#REF!</v>
      </c>
      <c r="BD106" s="41">
        <f t="shared" si="67"/>
        <v>4.9400000000000004</v>
      </c>
      <c r="BE106" s="38">
        <v>0</v>
      </c>
      <c r="BF106" s="38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38">
        <v>499</v>
      </c>
      <c r="BV106" s="19">
        <v>63.652557000000002</v>
      </c>
      <c r="BW106" s="19">
        <v>63.961478999999997</v>
      </c>
      <c r="BX106" s="19">
        <v>84.348647999999997</v>
      </c>
      <c r="BY106" s="19">
        <v>52.695030000000003</v>
      </c>
      <c r="BZ106" s="19">
        <v>67.137389999999996</v>
      </c>
      <c r="CA106" s="19">
        <v>47.036861000000002</v>
      </c>
      <c r="CB106" s="19">
        <v>26.998213</v>
      </c>
      <c r="CC106" s="19">
        <v>25.882797</v>
      </c>
      <c r="CD106" s="19">
        <v>35.232017999999997</v>
      </c>
      <c r="CE106" s="19">
        <v>233.62361000000001</v>
      </c>
      <c r="CF106" s="19">
        <v>210.74628000000001</v>
      </c>
      <c r="CG106" s="19">
        <v>138.57534999999999</v>
      </c>
      <c r="CH106" s="19">
        <v>208.01909000000001</v>
      </c>
      <c r="CI106" s="19">
        <v>185.26183</v>
      </c>
      <c r="CJ106" s="19">
        <v>105.4455</v>
      </c>
      <c r="CK106" s="19">
        <v>90.394981000000001</v>
      </c>
      <c r="CL106" s="19">
        <v>83.790344000000005</v>
      </c>
      <c r="CM106" s="19">
        <v>60.527607000000003</v>
      </c>
      <c r="CN106" s="19">
        <v>168.18983</v>
      </c>
      <c r="CO106" s="19">
        <v>156.77255</v>
      </c>
      <c r="CP106" s="19">
        <v>120.27406000000001</v>
      </c>
      <c r="CQ106" s="19">
        <v>107.1717</v>
      </c>
      <c r="CR106" s="19">
        <v>63.501201999999999</v>
      </c>
      <c r="CS106" s="19">
        <v>47.556018999999999</v>
      </c>
      <c r="CT106" s="19">
        <v>60.204922000000003</v>
      </c>
      <c r="CU106" s="19">
        <v>56.961975000000002</v>
      </c>
      <c r="CV106" s="19">
        <v>48.498440000000002</v>
      </c>
    </row>
    <row r="107" spans="1:100" s="14" customFormat="1" x14ac:dyDescent="0.35">
      <c r="A107" s="10">
        <v>322</v>
      </c>
      <c r="B107" s="35">
        <v>39.9</v>
      </c>
      <c r="C107" s="36">
        <v>0.59297789999999995</v>
      </c>
      <c r="D107" s="35">
        <v>0.8</v>
      </c>
      <c r="E107" s="35">
        <v>8.2000000000000011</v>
      </c>
      <c r="F107" s="35">
        <v>2.2000000000000002</v>
      </c>
      <c r="G107" s="35">
        <v>0.8</v>
      </c>
      <c r="H107" s="37">
        <v>0.8</v>
      </c>
      <c r="I107" s="35">
        <v>335.3</v>
      </c>
      <c r="J107" s="35">
        <v>353</v>
      </c>
      <c r="K107" s="61">
        <v>16</v>
      </c>
      <c r="L107" s="61">
        <v>15</v>
      </c>
      <c r="M107" s="61">
        <v>4</v>
      </c>
      <c r="N107" s="61">
        <v>3</v>
      </c>
      <c r="O107" s="62">
        <v>9</v>
      </c>
      <c r="P107" s="10">
        <v>2.9613554970405538</v>
      </c>
      <c r="Q107" s="10">
        <f t="shared" si="55"/>
        <v>-19</v>
      </c>
      <c r="R107" s="10">
        <f t="shared" si="56"/>
        <v>9.6</v>
      </c>
      <c r="S107" s="10">
        <v>5</v>
      </c>
      <c r="T107" s="10">
        <f t="shared" si="57"/>
        <v>3</v>
      </c>
      <c r="U107" s="10">
        <f t="shared" si="58"/>
        <v>15</v>
      </c>
      <c r="V107" s="10">
        <f t="shared" si="59"/>
        <v>4</v>
      </c>
      <c r="W107" s="10">
        <f t="shared" si="60"/>
        <v>2.6</v>
      </c>
      <c r="X107" s="10">
        <f t="shared" si="61"/>
        <v>-17.5</v>
      </c>
      <c r="Y107" s="10">
        <f t="shared" si="65"/>
        <v>24.6</v>
      </c>
      <c r="Z107" s="10">
        <f t="shared" si="65"/>
        <v>9</v>
      </c>
      <c r="AA107" s="36">
        <f t="shared" si="41"/>
        <v>62</v>
      </c>
      <c r="AB107" s="10">
        <v>0.8935649</v>
      </c>
      <c r="AC107" s="10">
        <v>8.1220269999999992</v>
      </c>
      <c r="AD107" s="10">
        <v>2.1247590000000001</v>
      </c>
      <c r="AE107" s="10">
        <v>0.81874219999999998</v>
      </c>
      <c r="AF107" s="39">
        <f t="shared" si="42"/>
        <v>10.399999999999999</v>
      </c>
      <c r="AG107" s="1">
        <f t="shared" si="43"/>
        <v>5.8</v>
      </c>
      <c r="AH107" s="35">
        <f t="shared" si="66"/>
        <v>0.8</v>
      </c>
      <c r="AI107" s="35">
        <f t="shared" si="66"/>
        <v>8.2000000000000011</v>
      </c>
      <c r="AJ107" s="35">
        <f t="shared" si="66"/>
        <v>2.2000000000000002</v>
      </c>
      <c r="AK107" s="35">
        <f t="shared" si="66"/>
        <v>0.8</v>
      </c>
      <c r="AL107" s="37">
        <f t="shared" si="62"/>
        <v>0.8</v>
      </c>
      <c r="AM107" s="10">
        <v>62.201390000000004</v>
      </c>
      <c r="AN107" s="10">
        <v>79.92747</v>
      </c>
      <c r="AO107" s="10"/>
      <c r="AP107" s="10"/>
      <c r="AQ107" s="37" t="s">
        <v>35</v>
      </c>
      <c r="AR107" s="37"/>
      <c r="AS107" s="37"/>
      <c r="AT107" s="37"/>
      <c r="AU107" s="10">
        <v>96.7</v>
      </c>
      <c r="AV107" s="10">
        <v>-42</v>
      </c>
      <c r="AW107" s="10">
        <v>42.5</v>
      </c>
      <c r="AX107" s="10">
        <v>44.1</v>
      </c>
      <c r="AY107" s="40">
        <f t="shared" si="63"/>
        <v>189884.06424316109</v>
      </c>
      <c r="AZ107" s="23">
        <f t="shared" si="64"/>
        <v>0</v>
      </c>
      <c r="BA107" s="10" t="e">
        <f>#REF!*AI107*AH107*AJ107*AS107</f>
        <v>#REF!</v>
      </c>
      <c r="BB107" s="10" t="e">
        <f t="shared" si="49"/>
        <v>#REF!</v>
      </c>
      <c r="BC107" s="10" t="e">
        <f>(1-#REF!)*AH107*AI107*AJ107</f>
        <v>#REF!</v>
      </c>
      <c r="BD107" s="41">
        <f t="shared" si="67"/>
        <v>4.92</v>
      </c>
      <c r="BE107" s="38">
        <v>0</v>
      </c>
      <c r="BF107" s="38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38">
        <v>322</v>
      </c>
      <c r="BV107" s="19">
        <v>70.916122000000001</v>
      </c>
      <c r="BW107" s="19">
        <v>86.067413000000002</v>
      </c>
      <c r="BX107" s="19">
        <v>114.34405</v>
      </c>
      <c r="BY107" s="19">
        <v>102.94369</v>
      </c>
      <c r="BZ107" s="19">
        <v>87.587242000000003</v>
      </c>
      <c r="CA107" s="19">
        <v>42.279156</v>
      </c>
      <c r="CB107" s="19">
        <v>47.459147999999999</v>
      </c>
      <c r="CC107" s="19">
        <v>46.617553999999998</v>
      </c>
      <c r="CD107" s="19">
        <v>54.079369</v>
      </c>
      <c r="CE107" s="19">
        <v>281.73077000000001</v>
      </c>
      <c r="CF107" s="19">
        <v>270.63107000000002</v>
      </c>
      <c r="CG107" s="19">
        <v>223.98231999999999</v>
      </c>
      <c r="CH107" s="19">
        <v>273.15694999999999</v>
      </c>
      <c r="CI107" s="19">
        <v>262.91735999999997</v>
      </c>
      <c r="CJ107" s="19">
        <v>182.89554000000001</v>
      </c>
      <c r="CK107" s="19">
        <v>127.55871999999999</v>
      </c>
      <c r="CL107" s="19">
        <v>122.74066000000001</v>
      </c>
      <c r="CM107" s="19">
        <v>102.08002999999999</v>
      </c>
      <c r="CN107" s="19">
        <v>210.63298</v>
      </c>
      <c r="CO107" s="19">
        <v>203.81334000000001</v>
      </c>
      <c r="CP107" s="19">
        <v>186.27126000000001</v>
      </c>
      <c r="CQ107" s="19">
        <v>172.45944</v>
      </c>
      <c r="CR107" s="19">
        <v>109.08490999999999</v>
      </c>
      <c r="CS107" s="19">
        <v>77.972778000000005</v>
      </c>
      <c r="CT107" s="19">
        <v>70.261200000000002</v>
      </c>
      <c r="CU107" s="19">
        <v>70.291488999999999</v>
      </c>
      <c r="CV107" s="19">
        <v>73.889328000000006</v>
      </c>
    </row>
    <row r="108" spans="1:100" s="14" customFormat="1" x14ac:dyDescent="0.35">
      <c r="A108" s="10">
        <v>78</v>
      </c>
      <c r="B108" s="35">
        <v>34</v>
      </c>
      <c r="C108" s="36">
        <v>0.31294810000000001</v>
      </c>
      <c r="D108" s="35">
        <v>1.2000000000000002</v>
      </c>
      <c r="E108" s="35">
        <v>6.2</v>
      </c>
      <c r="F108" s="35">
        <v>1.2000000000000002</v>
      </c>
      <c r="G108" s="35">
        <v>1</v>
      </c>
      <c r="H108" s="37">
        <v>0.8</v>
      </c>
      <c r="I108" s="35">
        <v>421.90000000000003</v>
      </c>
      <c r="J108" s="35">
        <v>305.70000000000005</v>
      </c>
      <c r="K108" s="61">
        <v>18</v>
      </c>
      <c r="L108" s="61">
        <v>7</v>
      </c>
      <c r="M108" s="61">
        <v>16</v>
      </c>
      <c r="N108" s="61">
        <v>0.4</v>
      </c>
      <c r="O108" s="62">
        <v>23</v>
      </c>
      <c r="P108" s="10">
        <v>0.41271877739159046</v>
      </c>
      <c r="Q108" s="10">
        <f t="shared" si="55"/>
        <v>-18.399999999999999</v>
      </c>
      <c r="R108" s="10">
        <f t="shared" si="56"/>
        <v>18.600000000000001</v>
      </c>
      <c r="S108" s="10">
        <v>5</v>
      </c>
      <c r="T108" s="10">
        <f t="shared" si="57"/>
        <v>0.4</v>
      </c>
      <c r="U108" s="10">
        <f t="shared" si="58"/>
        <v>7</v>
      </c>
      <c r="V108" s="10">
        <f t="shared" si="59"/>
        <v>16</v>
      </c>
      <c r="W108" s="10">
        <f t="shared" si="60"/>
        <v>7.6000000000000005</v>
      </c>
      <c r="X108" s="10">
        <f t="shared" si="61"/>
        <v>-18.2</v>
      </c>
      <c r="Y108" s="10">
        <f t="shared" si="65"/>
        <v>25.6</v>
      </c>
      <c r="Z108" s="10">
        <f t="shared" si="65"/>
        <v>21</v>
      </c>
      <c r="AA108" s="36">
        <f t="shared" si="41"/>
        <v>149</v>
      </c>
      <c r="AB108" s="10">
        <v>1.1762699999999999</v>
      </c>
      <c r="AC108" s="10">
        <v>6.2588480000000004</v>
      </c>
      <c r="AD108" s="10">
        <v>1.1338630000000001</v>
      </c>
      <c r="AE108" s="10">
        <v>1.0740099999999999</v>
      </c>
      <c r="AF108" s="39">
        <f t="shared" si="42"/>
        <v>11.4</v>
      </c>
      <c r="AG108" s="1">
        <f t="shared" si="43"/>
        <v>6</v>
      </c>
      <c r="AH108" s="35">
        <f t="shared" si="66"/>
        <v>1.2000000000000002</v>
      </c>
      <c r="AI108" s="35">
        <f t="shared" si="66"/>
        <v>6.2</v>
      </c>
      <c r="AJ108" s="35">
        <f t="shared" si="66"/>
        <v>1.2000000000000002</v>
      </c>
      <c r="AK108" s="35">
        <f t="shared" si="66"/>
        <v>1</v>
      </c>
      <c r="AL108" s="37">
        <f t="shared" si="62"/>
        <v>0.8</v>
      </c>
      <c r="AM108" s="10">
        <v>148.88310000000001</v>
      </c>
      <c r="AN108" s="10">
        <v>32.693159999999999</v>
      </c>
      <c r="AO108" s="10"/>
      <c r="AP108" s="10"/>
      <c r="AQ108" s="37" t="s">
        <v>35</v>
      </c>
      <c r="AR108" s="37"/>
      <c r="AS108" s="37"/>
      <c r="AT108" s="37"/>
      <c r="AU108" s="10">
        <v>96.7</v>
      </c>
      <c r="AV108" s="10">
        <v>-42</v>
      </c>
      <c r="AW108" s="10">
        <v>42.5</v>
      </c>
      <c r="AX108" s="10">
        <v>44.1</v>
      </c>
      <c r="AY108" s="40">
        <f t="shared" si="63"/>
        <v>317140.69215423591</v>
      </c>
      <c r="AZ108" s="23">
        <f t="shared" si="64"/>
        <v>0</v>
      </c>
      <c r="BA108" s="10" t="e">
        <f>#REF!*AI108*AH108*AJ108*AS108</f>
        <v>#REF!</v>
      </c>
      <c r="BB108" s="10" t="e">
        <f t="shared" si="49"/>
        <v>#REF!</v>
      </c>
      <c r="BC108" s="10" t="e">
        <f>(1-#REF!)*AH108*AI108*AJ108</f>
        <v>#REF!</v>
      </c>
      <c r="BD108" s="41">
        <f t="shared" si="67"/>
        <v>5.12</v>
      </c>
      <c r="BE108" s="38">
        <v>0</v>
      </c>
      <c r="BF108" s="38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38">
        <v>78</v>
      </c>
      <c r="BV108" s="19">
        <v>49.907741999999999</v>
      </c>
      <c r="BW108" s="19">
        <v>47.610733000000003</v>
      </c>
      <c r="BX108" s="19">
        <v>50.235022999999998</v>
      </c>
      <c r="BY108" s="19">
        <v>54.598025999999997</v>
      </c>
      <c r="BZ108" s="19">
        <v>52.279029999999999</v>
      </c>
      <c r="CA108" s="19">
        <v>44.449257000000003</v>
      </c>
      <c r="CB108" s="19">
        <v>38.986167999999999</v>
      </c>
      <c r="CC108" s="19">
        <v>39.623711</v>
      </c>
      <c r="CD108" s="19">
        <v>44.910243999999999</v>
      </c>
      <c r="CE108" s="19">
        <v>134.07337999999999</v>
      </c>
      <c r="CF108" s="19">
        <v>114.48145</v>
      </c>
      <c r="CG108" s="19">
        <v>64.654967999999997</v>
      </c>
      <c r="CH108" s="19">
        <v>176.46602999999999</v>
      </c>
      <c r="CI108" s="19">
        <v>153.0497</v>
      </c>
      <c r="CJ108" s="19">
        <v>72.277930999999995</v>
      </c>
      <c r="CK108" s="19">
        <v>106.80273</v>
      </c>
      <c r="CL108" s="19">
        <v>95.655135999999999</v>
      </c>
      <c r="CM108" s="19">
        <v>57.870007000000001</v>
      </c>
      <c r="CN108" s="19">
        <v>84.245604999999998</v>
      </c>
      <c r="CO108" s="19">
        <v>75.503922000000003</v>
      </c>
      <c r="CP108" s="19">
        <v>61.588360000000002</v>
      </c>
      <c r="CQ108" s="19">
        <v>60.951571999999999</v>
      </c>
      <c r="CR108" s="19">
        <v>53.224850000000004</v>
      </c>
      <c r="CS108" s="19">
        <v>51.791179999999997</v>
      </c>
      <c r="CT108" s="19">
        <v>59.240574000000002</v>
      </c>
      <c r="CU108" s="19">
        <v>55.568516000000002</v>
      </c>
      <c r="CV108" s="19">
        <v>51.327461</v>
      </c>
    </row>
    <row r="109" spans="1:100" s="14" customFormat="1" x14ac:dyDescent="0.35">
      <c r="A109" s="10">
        <v>207</v>
      </c>
      <c r="B109" s="35">
        <v>18.600000000000001</v>
      </c>
      <c r="C109" s="36">
        <v>0.58955930000000001</v>
      </c>
      <c r="D109" s="35">
        <v>1.6</v>
      </c>
      <c r="E109" s="35">
        <v>3.6</v>
      </c>
      <c r="F109" s="35">
        <v>3</v>
      </c>
      <c r="G109" s="35">
        <v>0.4</v>
      </c>
      <c r="H109" s="37">
        <v>1.4000000000000001</v>
      </c>
      <c r="I109" s="35">
        <v>412.90000000000003</v>
      </c>
      <c r="J109" s="35">
        <v>358.90000000000003</v>
      </c>
      <c r="K109" s="61">
        <v>15</v>
      </c>
      <c r="L109" s="61">
        <v>8</v>
      </c>
      <c r="M109" s="61">
        <v>17</v>
      </c>
      <c r="N109" s="61">
        <v>2.2000000000000002</v>
      </c>
      <c r="O109" s="62">
        <v>1</v>
      </c>
      <c r="P109" s="10">
        <v>2.1367877771597126</v>
      </c>
      <c r="Q109" s="10">
        <f t="shared" si="55"/>
        <v>-17.2</v>
      </c>
      <c r="R109" s="10">
        <f t="shared" si="56"/>
        <v>10.7</v>
      </c>
      <c r="S109" s="10">
        <v>5</v>
      </c>
      <c r="T109" s="10">
        <f t="shared" si="57"/>
        <v>2.2000000000000002</v>
      </c>
      <c r="U109" s="10">
        <f t="shared" si="58"/>
        <v>8</v>
      </c>
      <c r="V109" s="10">
        <f t="shared" si="59"/>
        <v>17</v>
      </c>
      <c r="W109" s="10">
        <f t="shared" si="60"/>
        <v>0.2</v>
      </c>
      <c r="X109" s="10">
        <f t="shared" si="61"/>
        <v>-16.100000000000001</v>
      </c>
      <c r="Y109" s="10">
        <f t="shared" si="65"/>
        <v>18.7</v>
      </c>
      <c r="Z109" s="10">
        <f t="shared" si="65"/>
        <v>22</v>
      </c>
      <c r="AA109" s="36">
        <f t="shared" si="41"/>
        <v>140</v>
      </c>
      <c r="AB109" s="10">
        <v>1.683403</v>
      </c>
      <c r="AC109" s="10">
        <v>3.6664669999999999</v>
      </c>
      <c r="AD109" s="10">
        <v>2.959857</v>
      </c>
      <c r="AE109" s="10">
        <v>0.39237569999999999</v>
      </c>
      <c r="AF109" s="39">
        <f t="shared" si="42"/>
        <v>12.7</v>
      </c>
      <c r="AG109" s="1">
        <f t="shared" si="43"/>
        <v>5.4</v>
      </c>
      <c r="AH109" s="35">
        <f t="shared" si="66"/>
        <v>1.6</v>
      </c>
      <c r="AI109" s="35">
        <f t="shared" si="66"/>
        <v>3.6</v>
      </c>
      <c r="AJ109" s="35">
        <f t="shared" si="66"/>
        <v>3</v>
      </c>
      <c r="AK109" s="35">
        <f t="shared" si="66"/>
        <v>0.4</v>
      </c>
      <c r="AL109" s="37">
        <f t="shared" si="62"/>
        <v>1.4000000000000001</v>
      </c>
      <c r="AM109" s="10">
        <v>139.82</v>
      </c>
      <c r="AN109" s="10">
        <v>85.821089999999998</v>
      </c>
      <c r="AO109" s="10"/>
      <c r="AP109" s="10"/>
      <c r="AQ109" s="37" t="s">
        <v>34</v>
      </c>
      <c r="AR109" s="37">
        <v>3173</v>
      </c>
      <c r="AS109" s="37">
        <v>441.21</v>
      </c>
      <c r="AT109" s="37">
        <v>6.2</v>
      </c>
      <c r="AU109" s="10">
        <v>96.7</v>
      </c>
      <c r="AV109" s="10">
        <v>-42</v>
      </c>
      <c r="AW109" s="10">
        <v>42.5</v>
      </c>
      <c r="AX109" s="10">
        <v>44.1</v>
      </c>
      <c r="AY109" s="40">
        <f t="shared" si="63"/>
        <v>160871.63124945687</v>
      </c>
      <c r="AZ109" s="23">
        <f t="shared" si="64"/>
        <v>0.98843764579143645</v>
      </c>
      <c r="BA109" s="10" t="e">
        <f>#REF!*AI109*AH109*AJ109*AS109</f>
        <v>#REF!</v>
      </c>
      <c r="BB109" s="10" t="e">
        <f t="shared" si="49"/>
        <v>#REF!</v>
      </c>
      <c r="BC109" s="10" t="e">
        <f>(1-#REF!)*AH109*AI109*AJ109</f>
        <v>#REF!</v>
      </c>
      <c r="BD109" s="41">
        <f t="shared" si="67"/>
        <v>3.7399999999999998</v>
      </c>
      <c r="BE109" s="38">
        <v>11</v>
      </c>
      <c r="BF109" s="38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38">
        <v>207</v>
      </c>
      <c r="BV109" s="19">
        <v>73.365668999999997</v>
      </c>
      <c r="BW109" s="19">
        <v>78.890625</v>
      </c>
      <c r="BX109" s="19">
        <v>90.529319999999998</v>
      </c>
      <c r="BY109" s="19">
        <v>110.76497000000001</v>
      </c>
      <c r="BZ109" s="19">
        <v>103.28712</v>
      </c>
      <c r="CA109" s="19">
        <v>113.52372</v>
      </c>
      <c r="CB109" s="19">
        <v>43.300953</v>
      </c>
      <c r="CC109" s="19">
        <v>53.950316999999998</v>
      </c>
      <c r="CD109" s="19">
        <v>83.075530999999998</v>
      </c>
      <c r="CE109" s="19">
        <v>329.66640999999998</v>
      </c>
      <c r="CF109" s="19">
        <v>273.90161000000001</v>
      </c>
      <c r="CG109" s="19">
        <v>176.12465</v>
      </c>
      <c r="CH109" s="19">
        <v>339.02089999999998</v>
      </c>
      <c r="CI109" s="19">
        <v>292.59548999999998</v>
      </c>
      <c r="CJ109" s="19">
        <v>183.56936999999999</v>
      </c>
      <c r="CK109" s="19">
        <v>213.83928</v>
      </c>
      <c r="CL109" s="19">
        <v>173.32523</v>
      </c>
      <c r="CM109" s="19">
        <v>118.62692</v>
      </c>
      <c r="CN109" s="19">
        <v>233.62191999999999</v>
      </c>
      <c r="CO109" s="19">
        <v>203.08065999999999</v>
      </c>
      <c r="CP109" s="19">
        <v>142.80492000000001</v>
      </c>
      <c r="CQ109" s="19">
        <v>129.52481</v>
      </c>
      <c r="CR109" s="19">
        <v>98.925346000000005</v>
      </c>
      <c r="CS109" s="19">
        <v>86.974830999999995</v>
      </c>
      <c r="CT109" s="19">
        <v>113.31617</v>
      </c>
      <c r="CU109" s="19">
        <v>99.863692999999998</v>
      </c>
      <c r="CV109" s="19">
        <v>75.031441000000001</v>
      </c>
    </row>
    <row r="110" spans="1:100" s="14" customFormat="1" x14ac:dyDescent="0.35">
      <c r="A110" s="10">
        <v>487</v>
      </c>
      <c r="B110" s="35">
        <v>38.700000000000003</v>
      </c>
      <c r="C110" s="36">
        <v>0.50755819999999996</v>
      </c>
      <c r="D110" s="35">
        <v>2</v>
      </c>
      <c r="E110" s="35">
        <v>3.2</v>
      </c>
      <c r="F110" s="35">
        <v>2.6</v>
      </c>
      <c r="G110" s="35">
        <v>1</v>
      </c>
      <c r="H110" s="37">
        <v>1.2000000000000002</v>
      </c>
      <c r="I110" s="35">
        <v>446.6</v>
      </c>
      <c r="J110" s="35">
        <v>297.8</v>
      </c>
      <c r="K110" s="61">
        <v>8</v>
      </c>
      <c r="L110" s="61">
        <v>6</v>
      </c>
      <c r="M110" s="61">
        <v>14</v>
      </c>
      <c r="N110" s="61">
        <v>1</v>
      </c>
      <c r="O110" s="62">
        <v>7</v>
      </c>
      <c r="P110" s="10">
        <v>1.0265993730529881</v>
      </c>
      <c r="Q110" s="10">
        <f t="shared" si="55"/>
        <v>-9</v>
      </c>
      <c r="R110" s="10">
        <f t="shared" si="56"/>
        <v>12.5</v>
      </c>
      <c r="S110" s="10">
        <v>5</v>
      </c>
      <c r="T110" s="10">
        <f t="shared" si="57"/>
        <v>1</v>
      </c>
      <c r="U110" s="10">
        <f t="shared" si="58"/>
        <v>6</v>
      </c>
      <c r="V110" s="10">
        <f t="shared" si="59"/>
        <v>14</v>
      </c>
      <c r="W110" s="10">
        <f t="shared" si="60"/>
        <v>1</v>
      </c>
      <c r="X110" s="10">
        <f t="shared" si="61"/>
        <v>-8.5</v>
      </c>
      <c r="Y110" s="10">
        <f t="shared" si="65"/>
        <v>18.5</v>
      </c>
      <c r="Z110" s="10">
        <f t="shared" si="65"/>
        <v>19</v>
      </c>
      <c r="AA110" s="36">
        <f t="shared" si="41"/>
        <v>174</v>
      </c>
      <c r="AB110" s="10">
        <v>1.9331149999999999</v>
      </c>
      <c r="AC110" s="10">
        <v>3.1318790000000001</v>
      </c>
      <c r="AD110" s="10">
        <v>2.6332490000000002</v>
      </c>
      <c r="AE110" s="10">
        <v>0.94983419999999996</v>
      </c>
      <c r="AF110" s="39">
        <f t="shared" si="42"/>
        <v>12.9</v>
      </c>
      <c r="AG110" s="1">
        <f t="shared" si="43"/>
        <v>6</v>
      </c>
      <c r="AH110" s="35">
        <f t="shared" si="66"/>
        <v>2</v>
      </c>
      <c r="AI110" s="35">
        <f t="shared" si="66"/>
        <v>3.2</v>
      </c>
      <c r="AJ110" s="35">
        <f t="shared" si="66"/>
        <v>2.6</v>
      </c>
      <c r="AK110" s="35">
        <f t="shared" si="66"/>
        <v>1</v>
      </c>
      <c r="AL110" s="37">
        <f t="shared" si="62"/>
        <v>1.2000000000000002</v>
      </c>
      <c r="AM110" s="10">
        <v>173.59219999999999</v>
      </c>
      <c r="AN110" s="10">
        <v>24.71658</v>
      </c>
      <c r="AO110" s="10"/>
      <c r="AP110" s="10"/>
      <c r="AQ110" s="37" t="s">
        <v>35</v>
      </c>
      <c r="AR110" s="37"/>
      <c r="AS110" s="37"/>
      <c r="AT110" s="37"/>
      <c r="AU110" s="10">
        <v>96.7</v>
      </c>
      <c r="AV110" s="10">
        <v>-42</v>
      </c>
      <c r="AW110" s="10">
        <v>42.5</v>
      </c>
      <c r="AX110" s="10">
        <v>44.1</v>
      </c>
      <c r="AY110" s="40">
        <f t="shared" si="63"/>
        <v>331731.9503742932</v>
      </c>
      <c r="AZ110" s="23">
        <f t="shared" si="64"/>
        <v>0</v>
      </c>
      <c r="BA110" s="10" t="e">
        <f>#REF!*AI110*AH110*AJ110*AS110</f>
        <v>#REF!</v>
      </c>
      <c r="BB110" s="10" t="e">
        <f t="shared" si="49"/>
        <v>#REF!</v>
      </c>
      <c r="BC110" s="10" t="e">
        <f>(1-#REF!)*AH110*AI110*AJ110</f>
        <v>#REF!</v>
      </c>
      <c r="BD110" s="41">
        <f t="shared" si="67"/>
        <v>3.7</v>
      </c>
      <c r="BE110" s="38">
        <v>0</v>
      </c>
      <c r="BF110" s="38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38">
        <v>487</v>
      </c>
      <c r="BV110" s="19">
        <v>65.969893999999996</v>
      </c>
      <c r="BW110" s="19">
        <v>90.616104000000007</v>
      </c>
      <c r="BX110" s="19">
        <v>143.13414</v>
      </c>
      <c r="BY110" s="19">
        <v>198.09941000000001</v>
      </c>
      <c r="BZ110" s="19">
        <v>183.72140999999999</v>
      </c>
      <c r="CA110" s="19">
        <v>158.01166000000001</v>
      </c>
      <c r="CB110" s="19">
        <v>72.331635000000006</v>
      </c>
      <c r="CC110" s="19">
        <v>97.966094999999996</v>
      </c>
      <c r="CD110" s="19">
        <v>137.62020999999999</v>
      </c>
      <c r="CE110" s="19">
        <v>662.12701000000004</v>
      </c>
      <c r="CF110" s="19">
        <v>459.62988000000001</v>
      </c>
      <c r="CG110" s="19">
        <v>215.09041999999999</v>
      </c>
      <c r="CH110" s="19">
        <v>668.56439</v>
      </c>
      <c r="CI110" s="19">
        <v>473.72519</v>
      </c>
      <c r="CJ110" s="19">
        <v>192.66054</v>
      </c>
      <c r="CK110" s="19">
        <v>383.76085999999998</v>
      </c>
      <c r="CL110" s="19">
        <v>257.67261000000002</v>
      </c>
      <c r="CM110" s="19">
        <v>150.47089</v>
      </c>
      <c r="CN110" s="19">
        <v>347.19058000000001</v>
      </c>
      <c r="CO110" s="19">
        <v>298.75963999999999</v>
      </c>
      <c r="CP110" s="19">
        <v>184.32561999999999</v>
      </c>
      <c r="CQ110" s="19">
        <v>148.97408999999999</v>
      </c>
      <c r="CR110" s="19">
        <v>111.54948</v>
      </c>
      <c r="CS110" s="19">
        <v>120.94092000000001</v>
      </c>
      <c r="CT110" s="19">
        <v>132.68575999999999</v>
      </c>
      <c r="CU110" s="19">
        <v>129.51214999999999</v>
      </c>
      <c r="CV110" s="19">
        <v>114.26143999999999</v>
      </c>
    </row>
    <row r="111" spans="1:100" s="14" customFormat="1" x14ac:dyDescent="0.35">
      <c r="A111" s="10">
        <v>237</v>
      </c>
      <c r="B111" s="35">
        <v>18.3</v>
      </c>
      <c r="C111" s="36">
        <v>0.22954940000000001</v>
      </c>
      <c r="D111" s="35">
        <v>1.6</v>
      </c>
      <c r="E111" s="35">
        <v>4.2</v>
      </c>
      <c r="F111" s="35">
        <v>2.4000000000000004</v>
      </c>
      <c r="G111" s="35">
        <v>0.4</v>
      </c>
      <c r="H111" s="37">
        <v>1.8</v>
      </c>
      <c r="I111" s="35">
        <v>397.3</v>
      </c>
      <c r="J111" s="35">
        <v>320.10000000000002</v>
      </c>
      <c r="K111" s="61">
        <v>6</v>
      </c>
      <c r="L111" s="61">
        <v>11</v>
      </c>
      <c r="M111" s="61">
        <v>3</v>
      </c>
      <c r="N111" s="61">
        <v>2</v>
      </c>
      <c r="O111" s="62">
        <v>30</v>
      </c>
      <c r="P111" s="10">
        <v>2.0645957075793473</v>
      </c>
      <c r="Q111" s="10">
        <f t="shared" si="55"/>
        <v>-8</v>
      </c>
      <c r="R111" s="10">
        <f t="shared" si="56"/>
        <v>12.4</v>
      </c>
      <c r="S111" s="10">
        <v>5</v>
      </c>
      <c r="T111" s="10">
        <f t="shared" si="57"/>
        <v>2</v>
      </c>
      <c r="U111" s="10">
        <f t="shared" si="58"/>
        <v>11</v>
      </c>
      <c r="V111" s="10">
        <f t="shared" si="59"/>
        <v>3</v>
      </c>
      <c r="W111" s="10">
        <f t="shared" si="60"/>
        <v>3.4000000000000004</v>
      </c>
      <c r="X111" s="10">
        <f t="shared" si="61"/>
        <v>-7</v>
      </c>
      <c r="Y111" s="10">
        <f t="shared" si="65"/>
        <v>23.4</v>
      </c>
      <c r="Z111" s="10">
        <f t="shared" si="65"/>
        <v>8</v>
      </c>
      <c r="AA111" s="36">
        <f t="shared" si="41"/>
        <v>124</v>
      </c>
      <c r="AB111" s="10">
        <v>1.5266360000000001</v>
      </c>
      <c r="AC111" s="10">
        <v>4.220675</v>
      </c>
      <c r="AD111" s="10">
        <v>2.3685200000000002</v>
      </c>
      <c r="AE111" s="10">
        <v>0.45374199999999998</v>
      </c>
      <c r="AF111" s="39">
        <f t="shared" si="42"/>
        <v>12.4</v>
      </c>
      <c r="AG111" s="1">
        <f t="shared" si="43"/>
        <v>5.4</v>
      </c>
      <c r="AH111" s="35">
        <f t="shared" si="66"/>
        <v>1.6</v>
      </c>
      <c r="AI111" s="35">
        <f t="shared" si="66"/>
        <v>4.2</v>
      </c>
      <c r="AJ111" s="35">
        <f t="shared" si="66"/>
        <v>2.4000000000000004</v>
      </c>
      <c r="AK111" s="35">
        <f t="shared" si="66"/>
        <v>0.4</v>
      </c>
      <c r="AL111" s="37">
        <f t="shared" si="62"/>
        <v>1.8</v>
      </c>
      <c r="AM111" s="10">
        <v>124.2903</v>
      </c>
      <c r="AN111" s="10">
        <v>47.05021</v>
      </c>
      <c r="AO111" s="10"/>
      <c r="AP111" s="10"/>
      <c r="AQ111" s="37" t="s">
        <v>35</v>
      </c>
      <c r="AR111" s="37"/>
      <c r="AS111" s="37"/>
      <c r="AT111" s="37"/>
      <c r="AU111" s="10">
        <v>96.7</v>
      </c>
      <c r="AV111" s="10">
        <v>-42</v>
      </c>
      <c r="AW111" s="10">
        <v>42.5</v>
      </c>
      <c r="AX111" s="10">
        <v>44.1</v>
      </c>
      <c r="AY111" s="40">
        <f t="shared" si="63"/>
        <v>287742.24909647432</v>
      </c>
      <c r="AZ111" s="23">
        <f t="shared" si="64"/>
        <v>0</v>
      </c>
      <c r="BA111" s="10" t="e">
        <f>#REF!*AI111*AH111*AJ111*AS111</f>
        <v>#REF!</v>
      </c>
      <c r="BB111" s="10" t="e">
        <f t="shared" si="49"/>
        <v>#REF!</v>
      </c>
      <c r="BC111" s="10" t="e">
        <f>(1-#REF!)*AH111*AI111*AJ111</f>
        <v>#REF!</v>
      </c>
      <c r="BD111" s="41">
        <f t="shared" si="67"/>
        <v>4.6800000000000006</v>
      </c>
      <c r="BE111" s="38">
        <v>0</v>
      </c>
      <c r="BF111" s="38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38">
        <v>237</v>
      </c>
      <c r="BV111" s="19">
        <v>58.576667999999998</v>
      </c>
      <c r="BW111" s="19">
        <v>73.355247000000006</v>
      </c>
      <c r="BX111" s="19">
        <v>154.35747000000001</v>
      </c>
      <c r="BY111" s="19">
        <v>183.72005999999999</v>
      </c>
      <c r="BZ111" s="19">
        <v>165.73374999999999</v>
      </c>
      <c r="CA111" s="19">
        <v>79.381500000000003</v>
      </c>
      <c r="CB111" s="19">
        <v>93.930190999999994</v>
      </c>
      <c r="CC111" s="19">
        <v>90.947884000000002</v>
      </c>
      <c r="CD111" s="19">
        <v>83.275893999999994</v>
      </c>
      <c r="CE111" s="19">
        <v>787.68493999999998</v>
      </c>
      <c r="CF111" s="19">
        <v>729.55627000000004</v>
      </c>
      <c r="CG111" s="19">
        <v>526.64984000000004</v>
      </c>
      <c r="CH111" s="19">
        <v>665.09929999999997</v>
      </c>
      <c r="CI111" s="19">
        <v>626.74982</v>
      </c>
      <c r="CJ111" s="19">
        <v>419.37079</v>
      </c>
      <c r="CK111" s="19">
        <v>221.98660000000001</v>
      </c>
      <c r="CL111" s="19">
        <v>210.09428</v>
      </c>
      <c r="CM111" s="19">
        <v>168.67814999999999</v>
      </c>
      <c r="CN111" s="19">
        <v>452.34273999999999</v>
      </c>
      <c r="CO111" s="19">
        <v>446.73383000000001</v>
      </c>
      <c r="CP111" s="19">
        <v>395.39715999999999</v>
      </c>
      <c r="CQ111" s="19">
        <v>292.92910999999998</v>
      </c>
      <c r="CR111" s="19">
        <v>178.28738000000001</v>
      </c>
      <c r="CS111" s="19">
        <v>119.43850999999999</v>
      </c>
      <c r="CT111" s="19">
        <v>95.377617000000001</v>
      </c>
      <c r="CU111" s="19">
        <v>100.07648</v>
      </c>
      <c r="CV111" s="19">
        <v>108.72292</v>
      </c>
    </row>
    <row r="112" spans="1:100" s="14" customFormat="1" x14ac:dyDescent="0.35">
      <c r="A112" s="10">
        <v>284</v>
      </c>
      <c r="B112" s="35">
        <v>39.1</v>
      </c>
      <c r="C112" s="36">
        <v>0.2754374</v>
      </c>
      <c r="D112" s="35">
        <v>1.2000000000000002</v>
      </c>
      <c r="E112" s="35">
        <v>4</v>
      </c>
      <c r="F112" s="35">
        <v>1.4000000000000001</v>
      </c>
      <c r="G112" s="35">
        <v>1.4000000000000001</v>
      </c>
      <c r="H112" s="37">
        <v>1</v>
      </c>
      <c r="I112" s="35">
        <v>316.90000000000003</v>
      </c>
      <c r="J112" s="35">
        <v>363.1</v>
      </c>
      <c r="K112" s="61">
        <v>11</v>
      </c>
      <c r="L112" s="61">
        <v>9</v>
      </c>
      <c r="M112" s="61">
        <v>18</v>
      </c>
      <c r="N112" s="61">
        <v>1</v>
      </c>
      <c r="O112" s="62">
        <v>0</v>
      </c>
      <c r="P112" s="10">
        <v>1.027423984716215</v>
      </c>
      <c r="Q112" s="10">
        <f t="shared" si="55"/>
        <v>-12</v>
      </c>
      <c r="R112" s="10">
        <f t="shared" si="56"/>
        <v>10</v>
      </c>
      <c r="S112" s="10">
        <v>5</v>
      </c>
      <c r="T112" s="10">
        <f t="shared" si="57"/>
        <v>1</v>
      </c>
      <c r="U112" s="10">
        <f t="shared" si="58"/>
        <v>9</v>
      </c>
      <c r="V112" s="10">
        <f t="shared" si="59"/>
        <v>18</v>
      </c>
      <c r="W112" s="10">
        <f t="shared" si="60"/>
        <v>0</v>
      </c>
      <c r="X112" s="10">
        <f t="shared" si="61"/>
        <v>-11.5</v>
      </c>
      <c r="Y112" s="10">
        <f t="shared" si="65"/>
        <v>19</v>
      </c>
      <c r="Z112" s="10">
        <f t="shared" si="65"/>
        <v>23</v>
      </c>
      <c r="AA112" s="36">
        <f t="shared" si="41"/>
        <v>44</v>
      </c>
      <c r="AB112" s="10">
        <v>1.2501260000000001</v>
      </c>
      <c r="AC112" s="10">
        <v>3.9115129999999998</v>
      </c>
      <c r="AD112" s="10">
        <v>1.432785</v>
      </c>
      <c r="AE112" s="10">
        <v>1.4590000000000001</v>
      </c>
      <c r="AF112" s="39">
        <f t="shared" si="42"/>
        <v>12.5</v>
      </c>
      <c r="AG112" s="1">
        <f t="shared" si="43"/>
        <v>6.4</v>
      </c>
      <c r="AH112" s="35">
        <f t="shared" si="66"/>
        <v>1.2000000000000002</v>
      </c>
      <c r="AI112" s="35">
        <f t="shared" si="66"/>
        <v>4</v>
      </c>
      <c r="AJ112" s="35">
        <f t="shared" si="66"/>
        <v>1.4000000000000001</v>
      </c>
      <c r="AK112" s="35">
        <f t="shared" si="66"/>
        <v>1.4000000000000001</v>
      </c>
      <c r="AL112" s="37">
        <f t="shared" si="62"/>
        <v>1</v>
      </c>
      <c r="AM112" s="10">
        <v>43.806870000000004</v>
      </c>
      <c r="AN112" s="10">
        <v>90.064459999999997</v>
      </c>
      <c r="AO112" s="10"/>
      <c r="AP112" s="10"/>
      <c r="AQ112" s="37" t="s">
        <v>35</v>
      </c>
      <c r="AR112" s="37"/>
      <c r="AS112" s="37"/>
      <c r="AT112" s="37"/>
      <c r="AU112" s="10">
        <v>96.7</v>
      </c>
      <c r="AV112" s="10">
        <v>-42</v>
      </c>
      <c r="AW112" s="10">
        <v>42.5</v>
      </c>
      <c r="AX112" s="10">
        <v>44.1</v>
      </c>
      <c r="AY112" s="40">
        <f t="shared" si="63"/>
        <v>133120.78672356269</v>
      </c>
      <c r="AZ112" s="23">
        <f t="shared" si="64"/>
        <v>0</v>
      </c>
      <c r="BA112" s="10" t="e">
        <f>#REF!*AI112*AH112*AJ112*AS112</f>
        <v>#REF!</v>
      </c>
      <c r="BB112" s="10" t="e">
        <f t="shared" si="49"/>
        <v>#REF!</v>
      </c>
      <c r="BC112" s="10" t="e">
        <f>(1-#REF!)*AH112*AI112*AJ112</f>
        <v>#REF!</v>
      </c>
      <c r="BD112" s="41">
        <f t="shared" si="67"/>
        <v>3.8</v>
      </c>
      <c r="BE112" s="38">
        <v>0</v>
      </c>
      <c r="BF112" s="38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38">
        <v>284</v>
      </c>
      <c r="BV112" s="19">
        <v>71.866943000000006</v>
      </c>
      <c r="BW112" s="19">
        <v>80.32235</v>
      </c>
      <c r="BX112" s="19">
        <v>83.191833000000003</v>
      </c>
      <c r="BY112" s="19">
        <v>108.20645</v>
      </c>
      <c r="BZ112" s="19">
        <v>94.259056000000001</v>
      </c>
      <c r="CA112" s="19">
        <v>81.056258999999997</v>
      </c>
      <c r="CB112" s="19">
        <v>46.136028000000003</v>
      </c>
      <c r="CC112" s="19">
        <v>44.134953000000003</v>
      </c>
      <c r="CD112" s="19">
        <v>57.348782</v>
      </c>
      <c r="CE112" s="19">
        <v>382.6918</v>
      </c>
      <c r="CF112" s="19">
        <v>259.51659999999998</v>
      </c>
      <c r="CG112" s="19">
        <v>116.85619</v>
      </c>
      <c r="CH112" s="19">
        <v>377.09055000000001</v>
      </c>
      <c r="CI112" s="19">
        <v>225.13022000000001</v>
      </c>
      <c r="CJ112" s="19">
        <v>92.135452000000001</v>
      </c>
      <c r="CK112" s="19">
        <v>234.46986000000001</v>
      </c>
      <c r="CL112" s="19">
        <v>147.85406</v>
      </c>
      <c r="CM112" s="19">
        <v>61.531837000000003</v>
      </c>
      <c r="CN112" s="19">
        <v>231.99538000000001</v>
      </c>
      <c r="CO112" s="19">
        <v>187.35814999999999</v>
      </c>
      <c r="CP112" s="19">
        <v>106.28307</v>
      </c>
      <c r="CQ112" s="19">
        <v>101.19893999999999</v>
      </c>
      <c r="CR112" s="19">
        <v>75.756821000000002</v>
      </c>
      <c r="CS112" s="19">
        <v>62.106247000000003</v>
      </c>
      <c r="CT112" s="19">
        <v>109.61403</v>
      </c>
      <c r="CU112" s="19">
        <v>86.820746999999997</v>
      </c>
      <c r="CV112" s="19">
        <v>59.096328999999997</v>
      </c>
    </row>
    <row r="113" spans="1:100" s="14" customFormat="1" x14ac:dyDescent="0.35">
      <c r="A113" s="10">
        <v>441</v>
      </c>
      <c r="B113" s="35">
        <v>37.300000000000004</v>
      </c>
      <c r="C113" s="36">
        <v>0.151287</v>
      </c>
      <c r="D113" s="35">
        <v>1.4000000000000001</v>
      </c>
      <c r="E113" s="35">
        <v>2.8000000000000003</v>
      </c>
      <c r="F113" s="35">
        <v>1.8</v>
      </c>
      <c r="G113" s="35">
        <v>0.2</v>
      </c>
      <c r="H113" s="37">
        <v>1.6</v>
      </c>
      <c r="I113" s="35">
        <v>341.6</v>
      </c>
      <c r="J113" s="35">
        <v>330.5</v>
      </c>
      <c r="K113" s="61">
        <v>7</v>
      </c>
      <c r="L113" s="61">
        <v>6</v>
      </c>
      <c r="M113" s="61">
        <v>9</v>
      </c>
      <c r="N113" s="61">
        <v>0.60000000000000009</v>
      </c>
      <c r="O113" s="62">
        <v>10</v>
      </c>
      <c r="P113" s="10">
        <v>0.54291900784634728</v>
      </c>
      <c r="Q113" s="10">
        <f t="shared" si="55"/>
        <v>-7.6</v>
      </c>
      <c r="R113" s="10">
        <f t="shared" si="56"/>
        <v>12.7</v>
      </c>
      <c r="S113" s="10">
        <v>5</v>
      </c>
      <c r="T113" s="10">
        <f t="shared" si="57"/>
        <v>0.60000000000000009</v>
      </c>
      <c r="U113" s="10">
        <f t="shared" si="58"/>
        <v>6</v>
      </c>
      <c r="V113" s="10">
        <f t="shared" si="59"/>
        <v>9</v>
      </c>
      <c r="W113" s="10">
        <f t="shared" si="60"/>
        <v>1.2000000000000002</v>
      </c>
      <c r="X113" s="10">
        <f t="shared" si="61"/>
        <v>-7.3</v>
      </c>
      <c r="Y113" s="10">
        <f t="shared" si="65"/>
        <v>18.7</v>
      </c>
      <c r="Z113" s="10">
        <f t="shared" si="65"/>
        <v>14</v>
      </c>
      <c r="AA113" s="36">
        <f t="shared" si="41"/>
        <v>69</v>
      </c>
      <c r="AB113" s="10">
        <v>1.3107599999999999</v>
      </c>
      <c r="AC113" s="10">
        <v>2.8540169999999998</v>
      </c>
      <c r="AD113" s="10">
        <v>1.7628760000000001</v>
      </c>
      <c r="AE113" s="10">
        <v>0.19745299999999999</v>
      </c>
      <c r="AF113" s="39">
        <f t="shared" si="42"/>
        <v>13.1</v>
      </c>
      <c r="AG113" s="1">
        <f t="shared" si="43"/>
        <v>5.2</v>
      </c>
      <c r="AH113" s="35">
        <f t="shared" si="66"/>
        <v>1.4000000000000001</v>
      </c>
      <c r="AI113" s="35">
        <f t="shared" si="66"/>
        <v>2.8000000000000003</v>
      </c>
      <c r="AJ113" s="35">
        <f t="shared" si="66"/>
        <v>1.8</v>
      </c>
      <c r="AK113" s="35">
        <f t="shared" si="66"/>
        <v>0.2</v>
      </c>
      <c r="AL113" s="37">
        <f t="shared" si="62"/>
        <v>1.6</v>
      </c>
      <c r="AM113" s="10">
        <v>68.530879999999996</v>
      </c>
      <c r="AN113" s="10">
        <v>57.449539999999999</v>
      </c>
      <c r="AO113" s="10"/>
      <c r="AP113" s="10"/>
      <c r="AQ113" s="37" t="s">
        <v>35</v>
      </c>
      <c r="AR113" s="37"/>
      <c r="AS113" s="37"/>
      <c r="AT113" s="37"/>
      <c r="AU113" s="10">
        <v>96.7</v>
      </c>
      <c r="AV113" s="10">
        <v>-42</v>
      </c>
      <c r="AW113" s="10">
        <v>42.5</v>
      </c>
      <c r="AX113" s="10">
        <v>44.1</v>
      </c>
      <c r="AY113" s="40">
        <f t="shared" si="63"/>
        <v>262972.17790753749</v>
      </c>
      <c r="AZ113" s="23">
        <f t="shared" si="64"/>
        <v>0</v>
      </c>
      <c r="BA113" s="10" t="e">
        <f>#REF!*AI113*AH113*AJ113*AS113</f>
        <v>#REF!</v>
      </c>
      <c r="BB113" s="10" t="e">
        <f t="shared" si="49"/>
        <v>#REF!</v>
      </c>
      <c r="BC113" s="10" t="e">
        <f>(1-#REF!)*AH113*AI113*AJ113</f>
        <v>#REF!</v>
      </c>
      <c r="BD113" s="41">
        <f t="shared" si="67"/>
        <v>3.7399999999999998</v>
      </c>
      <c r="BE113" s="38">
        <v>0</v>
      </c>
      <c r="BF113" s="38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38">
        <v>441</v>
      </c>
      <c r="BV113" s="19">
        <v>82.406593000000001</v>
      </c>
      <c r="BW113" s="19">
        <v>92.781775999999994</v>
      </c>
      <c r="BX113" s="19">
        <v>167.96860000000001</v>
      </c>
      <c r="BY113" s="19">
        <v>196.90352999999999</v>
      </c>
      <c r="BZ113" s="19">
        <v>191.07359</v>
      </c>
      <c r="CA113" s="19">
        <v>166.91723999999999</v>
      </c>
      <c r="CB113" s="19">
        <v>54.292057</v>
      </c>
      <c r="CC113" s="19">
        <v>73.367416000000006</v>
      </c>
      <c r="CD113" s="19">
        <v>123.34050000000001</v>
      </c>
      <c r="CE113" s="19">
        <v>696.34509000000003</v>
      </c>
      <c r="CF113" s="19">
        <v>504.95657</v>
      </c>
      <c r="CG113" s="19">
        <v>270.58553999999998</v>
      </c>
      <c r="CH113" s="19">
        <v>931.44257000000005</v>
      </c>
      <c r="CI113" s="19">
        <v>515.63427999999999</v>
      </c>
      <c r="CJ113" s="19">
        <v>234.33723000000001</v>
      </c>
      <c r="CK113" s="19">
        <v>428.78766000000002</v>
      </c>
      <c r="CL113" s="19">
        <v>319.81326000000001</v>
      </c>
      <c r="CM113" s="19">
        <v>161.69406000000001</v>
      </c>
      <c r="CN113" s="19">
        <v>226.44179</v>
      </c>
      <c r="CO113" s="19">
        <v>261.13274999999999</v>
      </c>
      <c r="CP113" s="19">
        <v>218.09972999999999</v>
      </c>
      <c r="CQ113" s="19">
        <v>161.44676000000001</v>
      </c>
      <c r="CR113" s="19">
        <v>74.910538000000003</v>
      </c>
      <c r="CS113" s="19">
        <v>93.144515999999996</v>
      </c>
      <c r="CT113" s="19">
        <v>96.198395000000005</v>
      </c>
      <c r="CU113" s="19">
        <v>103.62493000000001</v>
      </c>
      <c r="CV113" s="19">
        <v>102.04438</v>
      </c>
    </row>
    <row r="114" spans="1:100" s="14" customFormat="1" x14ac:dyDescent="0.35">
      <c r="A114" s="10">
        <v>21</v>
      </c>
      <c r="B114" s="35">
        <v>11.299999999999999</v>
      </c>
      <c r="C114" s="36">
        <v>0.61699130000000002</v>
      </c>
      <c r="D114" s="35">
        <v>1.2000000000000002</v>
      </c>
      <c r="E114" s="35">
        <v>10</v>
      </c>
      <c r="F114" s="35">
        <v>2.2000000000000002</v>
      </c>
      <c r="G114" s="35">
        <v>1.8</v>
      </c>
      <c r="H114" s="37">
        <v>1</v>
      </c>
      <c r="I114" s="35">
        <v>396.5</v>
      </c>
      <c r="J114" s="35">
        <v>363.20000000000005</v>
      </c>
      <c r="K114" s="61">
        <v>18</v>
      </c>
      <c r="L114" s="61">
        <v>4</v>
      </c>
      <c r="M114" s="61">
        <v>5</v>
      </c>
      <c r="N114" s="61">
        <v>1.2000000000000002</v>
      </c>
      <c r="O114" s="62">
        <v>28</v>
      </c>
      <c r="P114" s="10">
        <v>1.1360169157396056</v>
      </c>
      <c r="Q114" s="10">
        <f t="shared" si="55"/>
        <v>-19.2</v>
      </c>
      <c r="R114" s="10">
        <f t="shared" si="56"/>
        <v>22.1</v>
      </c>
      <c r="S114" s="10">
        <v>5</v>
      </c>
      <c r="T114" s="10">
        <f t="shared" si="57"/>
        <v>1.2000000000000002</v>
      </c>
      <c r="U114" s="10">
        <f t="shared" si="58"/>
        <v>4</v>
      </c>
      <c r="V114" s="10">
        <f t="shared" si="59"/>
        <v>5</v>
      </c>
      <c r="W114" s="10">
        <f t="shared" si="60"/>
        <v>9.6000000000000014</v>
      </c>
      <c r="X114" s="10">
        <f t="shared" si="61"/>
        <v>-18.600000000000001</v>
      </c>
      <c r="Y114" s="10">
        <f t="shared" si="65"/>
        <v>26.1</v>
      </c>
      <c r="Z114" s="10">
        <f t="shared" si="65"/>
        <v>10</v>
      </c>
      <c r="AA114" s="36">
        <f t="shared" si="41"/>
        <v>123</v>
      </c>
      <c r="AB114" s="10">
        <v>1.2670889999999999</v>
      </c>
      <c r="AC114" s="10">
        <v>9.9890919999999994</v>
      </c>
      <c r="AD114" s="10">
        <v>2.2617880000000001</v>
      </c>
      <c r="AE114" s="10">
        <v>1.8219920000000001</v>
      </c>
      <c r="AF114" s="39">
        <f t="shared" si="42"/>
        <v>9.5</v>
      </c>
      <c r="AG114" s="1">
        <f t="shared" si="43"/>
        <v>6.8</v>
      </c>
      <c r="AH114" s="35">
        <f t="shared" si="66"/>
        <v>1.2000000000000002</v>
      </c>
      <c r="AI114" s="35">
        <f t="shared" si="66"/>
        <v>10</v>
      </c>
      <c r="AJ114" s="35">
        <f t="shared" si="66"/>
        <v>2.2000000000000002</v>
      </c>
      <c r="AK114" s="35">
        <f t="shared" si="66"/>
        <v>1.8</v>
      </c>
      <c r="AL114" s="37">
        <f t="shared" si="62"/>
        <v>1</v>
      </c>
      <c r="AM114" s="10">
        <v>123.4451</v>
      </c>
      <c r="AN114" s="10">
        <v>90.186660000000003</v>
      </c>
      <c r="AO114" s="10"/>
      <c r="AP114" s="10"/>
      <c r="AQ114" s="37" t="s">
        <v>34</v>
      </c>
      <c r="AR114" s="37">
        <v>2800.1</v>
      </c>
      <c r="AS114" s="37">
        <v>481.3</v>
      </c>
      <c r="AT114" s="37">
        <v>4.51</v>
      </c>
      <c r="AU114" s="10">
        <v>96.7</v>
      </c>
      <c r="AV114" s="10">
        <v>-42</v>
      </c>
      <c r="AW114" s="10">
        <v>42.5</v>
      </c>
      <c r="AX114" s="10">
        <v>44.1</v>
      </c>
      <c r="AY114" s="40">
        <f t="shared" si="63"/>
        <v>132176.45490722285</v>
      </c>
      <c r="AZ114" s="23">
        <f t="shared" si="64"/>
        <v>0.99506079196272257</v>
      </c>
      <c r="BA114" s="10" t="e">
        <f>#REF!*AI114*AH114*AJ114*AS114</f>
        <v>#REF!</v>
      </c>
      <c r="BB114" s="10" t="e">
        <f t="shared" si="49"/>
        <v>#REF!</v>
      </c>
      <c r="BC114" s="10" t="e">
        <f>(1-#REF!)*AH114*AI114*AJ114</f>
        <v>#REF!</v>
      </c>
      <c r="BD114" s="41">
        <f t="shared" si="67"/>
        <v>5.2200000000000006</v>
      </c>
      <c r="BE114" s="38">
        <v>7.8</v>
      </c>
      <c r="BF114" s="38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38">
        <v>21</v>
      </c>
      <c r="BV114" s="19">
        <v>54.709735999999999</v>
      </c>
      <c r="BW114" s="19">
        <v>55.237552999999998</v>
      </c>
      <c r="BX114" s="19">
        <v>71.352890000000002</v>
      </c>
      <c r="BY114" s="19">
        <v>80.289412999999996</v>
      </c>
      <c r="BZ114" s="19">
        <v>81.238219999999998</v>
      </c>
      <c r="CA114" s="19">
        <v>68.964950999999999</v>
      </c>
      <c r="CB114" s="19">
        <v>65.843001999999998</v>
      </c>
      <c r="CC114" s="19">
        <v>67.516388000000006</v>
      </c>
      <c r="CD114" s="19">
        <v>66.616981999999993</v>
      </c>
      <c r="CE114" s="19">
        <v>146.38283000000001</v>
      </c>
      <c r="CF114" s="19">
        <v>143.46616</v>
      </c>
      <c r="CG114" s="19">
        <v>116.28027</v>
      </c>
      <c r="CH114" s="19">
        <v>161.02940000000001</v>
      </c>
      <c r="CI114" s="19">
        <v>157.72597999999999</v>
      </c>
      <c r="CJ114" s="19">
        <v>113.51015</v>
      </c>
      <c r="CK114" s="19">
        <v>114.43333</v>
      </c>
      <c r="CL114" s="19">
        <v>112.45232</v>
      </c>
      <c r="CM114" s="19">
        <v>89.533034999999998</v>
      </c>
      <c r="CN114" s="19">
        <v>112.16228</v>
      </c>
      <c r="CO114" s="19">
        <v>110.04</v>
      </c>
      <c r="CP114" s="19">
        <v>97.813857999999996</v>
      </c>
      <c r="CQ114" s="19">
        <v>88.431731999999997</v>
      </c>
      <c r="CR114" s="19">
        <v>75.751907000000003</v>
      </c>
      <c r="CS114" s="19">
        <v>67.671370999999994</v>
      </c>
      <c r="CT114" s="19">
        <v>63.441498000000003</v>
      </c>
      <c r="CU114" s="19">
        <v>61.925128999999998</v>
      </c>
      <c r="CV114" s="19">
        <v>64.662537</v>
      </c>
    </row>
    <row r="115" spans="1:100" s="14" customFormat="1" x14ac:dyDescent="0.35">
      <c r="A115" s="10">
        <v>87</v>
      </c>
      <c r="B115" s="35">
        <v>21.400000000000002</v>
      </c>
      <c r="C115" s="36">
        <v>0.19801850000000001</v>
      </c>
      <c r="D115" s="35">
        <v>1.8</v>
      </c>
      <c r="E115" s="35">
        <v>4.2</v>
      </c>
      <c r="F115" s="35">
        <v>1.4000000000000001</v>
      </c>
      <c r="G115" s="35">
        <v>1</v>
      </c>
      <c r="H115" s="37">
        <v>1.2000000000000002</v>
      </c>
      <c r="I115" s="35">
        <v>425.1</v>
      </c>
      <c r="J115" s="35">
        <v>335.90000000000003</v>
      </c>
      <c r="K115" s="61">
        <v>7</v>
      </c>
      <c r="L115" s="61">
        <v>10</v>
      </c>
      <c r="M115" s="61">
        <v>8</v>
      </c>
      <c r="N115" s="61">
        <v>1.8</v>
      </c>
      <c r="O115" s="62">
        <v>28</v>
      </c>
      <c r="P115" s="10">
        <v>1.8697508889167076</v>
      </c>
      <c r="Q115" s="10">
        <f t="shared" si="55"/>
        <v>-8.8000000000000007</v>
      </c>
      <c r="R115" s="10">
        <f t="shared" si="56"/>
        <v>13.3</v>
      </c>
      <c r="S115" s="10">
        <v>5</v>
      </c>
      <c r="T115" s="10">
        <f t="shared" si="57"/>
        <v>1.8</v>
      </c>
      <c r="U115" s="10">
        <f t="shared" si="58"/>
        <v>10</v>
      </c>
      <c r="V115" s="10">
        <f t="shared" si="59"/>
        <v>8</v>
      </c>
      <c r="W115" s="10">
        <f t="shared" si="60"/>
        <v>3.8000000000000003</v>
      </c>
      <c r="X115" s="10">
        <f t="shared" si="61"/>
        <v>-7.9</v>
      </c>
      <c r="Y115" s="10">
        <f t="shared" si="65"/>
        <v>23.3</v>
      </c>
      <c r="Z115" s="10">
        <f t="shared" si="65"/>
        <v>13</v>
      </c>
      <c r="AA115" s="36">
        <f t="shared" si="41"/>
        <v>152</v>
      </c>
      <c r="AB115" s="10">
        <v>1.858284</v>
      </c>
      <c r="AC115" s="10">
        <v>4.1590259999999999</v>
      </c>
      <c r="AD115" s="10">
        <v>1.41137</v>
      </c>
      <c r="AE115" s="10">
        <v>0.97306599999999999</v>
      </c>
      <c r="AF115" s="39">
        <f t="shared" si="42"/>
        <v>12.4</v>
      </c>
      <c r="AG115" s="1">
        <f t="shared" si="43"/>
        <v>6</v>
      </c>
      <c r="AH115" s="35">
        <f t="shared" si="66"/>
        <v>1.8</v>
      </c>
      <c r="AI115" s="35">
        <f t="shared" si="66"/>
        <v>4.2</v>
      </c>
      <c r="AJ115" s="35">
        <f t="shared" si="66"/>
        <v>1.4000000000000001</v>
      </c>
      <c r="AK115" s="35">
        <f t="shared" si="66"/>
        <v>1</v>
      </c>
      <c r="AL115" s="37">
        <f t="shared" si="62"/>
        <v>1.2000000000000002</v>
      </c>
      <c r="AM115" s="10">
        <v>152.06110000000001</v>
      </c>
      <c r="AN115" s="10">
        <v>62.892679999999999</v>
      </c>
      <c r="AO115" s="10"/>
      <c r="AP115" s="10"/>
      <c r="AQ115" s="37" t="s">
        <v>34</v>
      </c>
      <c r="AR115" s="37">
        <v>3353.8</v>
      </c>
      <c r="AS115" s="37">
        <v>426.78</v>
      </c>
      <c r="AT115" s="37">
        <v>6.8</v>
      </c>
      <c r="AU115" s="10">
        <v>96.7</v>
      </c>
      <c r="AV115" s="10">
        <v>-42</v>
      </c>
      <c r="AW115" s="10">
        <v>42.5</v>
      </c>
      <c r="AX115" s="10">
        <v>44.1</v>
      </c>
      <c r="AY115" s="40">
        <f t="shared" si="63"/>
        <v>248358.12856994447</v>
      </c>
      <c r="AZ115" s="23">
        <f t="shared" si="64"/>
        <v>0.87062959216584435</v>
      </c>
      <c r="BA115" s="10" t="e">
        <f>#REF!*AI115*AH115*AJ115*AS115</f>
        <v>#REF!</v>
      </c>
      <c r="BB115" s="10" t="e">
        <f t="shared" si="49"/>
        <v>#REF!</v>
      </c>
      <c r="BC115" s="10" t="e">
        <f>(1-#REF!)*AH115*AI115*AJ115</f>
        <v>#REF!</v>
      </c>
      <c r="BD115" s="41">
        <f t="shared" si="67"/>
        <v>4.66</v>
      </c>
      <c r="BE115" s="38">
        <v>6</v>
      </c>
      <c r="BF115" s="38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38">
        <v>87</v>
      </c>
      <c r="BV115" s="19">
        <v>68.825539000000006</v>
      </c>
      <c r="BW115" s="19">
        <v>77.823059000000001</v>
      </c>
      <c r="BX115" s="19">
        <v>153.59032999999999</v>
      </c>
      <c r="BY115" s="19">
        <v>124.00359</v>
      </c>
      <c r="BZ115" s="19">
        <v>141.88596000000001</v>
      </c>
      <c r="CA115" s="19">
        <v>107.48232</v>
      </c>
      <c r="CB115" s="19">
        <v>53.537013999999999</v>
      </c>
      <c r="CC115" s="19">
        <v>63.027743999999998</v>
      </c>
      <c r="CD115" s="19">
        <v>74.940467999999996</v>
      </c>
      <c r="CE115" s="19">
        <v>610.78246999999999</v>
      </c>
      <c r="CF115" s="19">
        <v>496.13720999999998</v>
      </c>
      <c r="CG115" s="19">
        <v>301.19628999999998</v>
      </c>
      <c r="CH115" s="19">
        <v>549.27997000000005</v>
      </c>
      <c r="CI115" s="19">
        <v>464.62723</v>
      </c>
      <c r="CJ115" s="19">
        <v>228.71771000000001</v>
      </c>
      <c r="CK115" s="19">
        <v>229.24932999999999</v>
      </c>
      <c r="CL115" s="19">
        <v>214.31610000000001</v>
      </c>
      <c r="CM115" s="19">
        <v>141.46141</v>
      </c>
      <c r="CN115" s="19">
        <v>380.25716999999997</v>
      </c>
      <c r="CO115" s="19">
        <v>367.91942999999998</v>
      </c>
      <c r="CP115" s="19">
        <v>253.74602999999999</v>
      </c>
      <c r="CQ115" s="19">
        <v>183.08498</v>
      </c>
      <c r="CR115" s="19">
        <v>108.03682999999999</v>
      </c>
      <c r="CS115" s="19">
        <v>100.26778</v>
      </c>
      <c r="CT115" s="19">
        <v>99.99794</v>
      </c>
      <c r="CU115" s="19">
        <v>98.893929</v>
      </c>
      <c r="CV115" s="19">
        <v>99.527259999999998</v>
      </c>
    </row>
    <row r="116" spans="1:100" s="14" customFormat="1" x14ac:dyDescent="0.35">
      <c r="A116" s="10">
        <v>372</v>
      </c>
      <c r="B116" s="35">
        <v>36.6</v>
      </c>
      <c r="C116" s="36">
        <v>0.73882779999999992</v>
      </c>
      <c r="D116" s="35">
        <v>2.4000000000000004</v>
      </c>
      <c r="E116" s="35">
        <v>4.4000000000000004</v>
      </c>
      <c r="F116" s="35">
        <v>1.6</v>
      </c>
      <c r="G116" s="35">
        <v>1</v>
      </c>
      <c r="H116" s="37">
        <v>0.60000000000000009</v>
      </c>
      <c r="I116" s="35">
        <v>416.3</v>
      </c>
      <c r="J116" s="35">
        <v>367.3</v>
      </c>
      <c r="K116" s="61">
        <v>19</v>
      </c>
      <c r="L116" s="61">
        <v>13</v>
      </c>
      <c r="M116" s="61">
        <v>6</v>
      </c>
      <c r="N116" s="61">
        <v>0.8</v>
      </c>
      <c r="O116" s="62">
        <v>13</v>
      </c>
      <c r="P116" s="10">
        <v>0.86709575454223997</v>
      </c>
      <c r="Q116" s="10">
        <f t="shared" si="55"/>
        <v>-19.8</v>
      </c>
      <c r="R116" s="10">
        <f t="shared" si="56"/>
        <v>12.4</v>
      </c>
      <c r="S116" s="10">
        <v>5</v>
      </c>
      <c r="T116" s="10">
        <f t="shared" si="57"/>
        <v>0.8</v>
      </c>
      <c r="U116" s="10">
        <f t="shared" si="58"/>
        <v>13</v>
      </c>
      <c r="V116" s="10">
        <f t="shared" si="59"/>
        <v>6</v>
      </c>
      <c r="W116" s="10">
        <f t="shared" si="60"/>
        <v>4.4000000000000004</v>
      </c>
      <c r="X116" s="10">
        <f t="shared" si="61"/>
        <v>-19.399999999999999</v>
      </c>
      <c r="Y116" s="10">
        <f t="shared" si="65"/>
        <v>25.4</v>
      </c>
      <c r="Z116" s="10">
        <f t="shared" si="65"/>
        <v>11</v>
      </c>
      <c r="AA116" s="36">
        <f t="shared" si="41"/>
        <v>143</v>
      </c>
      <c r="AB116" s="10">
        <v>2.3631090000000001</v>
      </c>
      <c r="AC116" s="10">
        <v>4.4264929999999998</v>
      </c>
      <c r="AD116" s="10">
        <v>1.690941</v>
      </c>
      <c r="AE116" s="10">
        <v>1.091151</v>
      </c>
      <c r="AF116" s="39">
        <f t="shared" si="42"/>
        <v>12.3</v>
      </c>
      <c r="AG116" s="1">
        <f t="shared" si="43"/>
        <v>6</v>
      </c>
      <c r="AH116" s="35">
        <f t="shared" si="66"/>
        <v>2.4000000000000004</v>
      </c>
      <c r="AI116" s="35">
        <f t="shared" si="66"/>
        <v>4.4000000000000004</v>
      </c>
      <c r="AJ116" s="35">
        <f t="shared" si="66"/>
        <v>1.6</v>
      </c>
      <c r="AK116" s="35">
        <f t="shared" si="66"/>
        <v>1</v>
      </c>
      <c r="AL116" s="37">
        <f t="shared" si="62"/>
        <v>0.60000000000000009</v>
      </c>
      <c r="AM116" s="10">
        <v>143.2175</v>
      </c>
      <c r="AN116" s="10">
        <v>94.292330000000007</v>
      </c>
      <c r="AO116" s="10"/>
      <c r="AP116" s="10"/>
      <c r="AQ116" s="37" t="s">
        <v>34</v>
      </c>
      <c r="AR116" s="37">
        <v>6661.7</v>
      </c>
      <c r="AS116" s="37">
        <v>337.53</v>
      </c>
      <c r="AT116" s="37">
        <v>11.09</v>
      </c>
      <c r="AU116" s="10">
        <v>96.7</v>
      </c>
      <c r="AV116" s="10">
        <v>-42</v>
      </c>
      <c r="AW116" s="10">
        <v>42.5</v>
      </c>
      <c r="AX116" s="10">
        <v>44.1</v>
      </c>
      <c r="AY116" s="40">
        <f t="shared" si="63"/>
        <v>90285.685499434621</v>
      </c>
      <c r="AZ116" s="23">
        <f t="shared" si="64"/>
        <v>0.99999999934564321</v>
      </c>
      <c r="BA116" s="10" t="e">
        <f>#REF!*AI116*AH116*AJ116*AS116</f>
        <v>#REF!</v>
      </c>
      <c r="BB116" s="10" t="e">
        <f t="shared" si="49"/>
        <v>#REF!</v>
      </c>
      <c r="BC116" s="10" t="e">
        <f>(1-#REF!)*AH116*AI116*AJ116</f>
        <v>#REF!</v>
      </c>
      <c r="BD116" s="41">
        <f t="shared" si="67"/>
        <v>5.08</v>
      </c>
      <c r="BE116" s="38">
        <v>25.7</v>
      </c>
      <c r="BF116" s="38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38">
        <v>372</v>
      </c>
      <c r="BV116" s="19">
        <v>81.441208000000003</v>
      </c>
      <c r="BW116" s="19">
        <v>85.775215000000003</v>
      </c>
      <c r="BX116" s="19">
        <v>134.92751000000001</v>
      </c>
      <c r="BY116" s="19">
        <v>155.29813999999999</v>
      </c>
      <c r="BZ116" s="19">
        <v>132.59779</v>
      </c>
      <c r="CA116" s="19">
        <v>75.652786000000006</v>
      </c>
      <c r="CB116" s="19">
        <v>65.914412999999996</v>
      </c>
      <c r="CC116" s="19">
        <v>73.121444999999994</v>
      </c>
      <c r="CD116" s="19">
        <v>90.263344000000004</v>
      </c>
      <c r="CE116" s="19">
        <v>313.85473999999999</v>
      </c>
      <c r="CF116" s="19">
        <v>309.08569</v>
      </c>
      <c r="CG116" s="19">
        <v>247.55468999999999</v>
      </c>
      <c r="CH116" s="19">
        <v>390.15316999999999</v>
      </c>
      <c r="CI116" s="19">
        <v>371.78856999999999</v>
      </c>
      <c r="CJ116" s="19">
        <v>241.22139000000001</v>
      </c>
      <c r="CK116" s="19">
        <v>149.37897000000001</v>
      </c>
      <c r="CL116" s="19">
        <v>139.61348000000001</v>
      </c>
      <c r="CM116" s="19">
        <v>122.81061</v>
      </c>
      <c r="CN116" s="19">
        <v>184.155</v>
      </c>
      <c r="CO116" s="19">
        <v>180.61891</v>
      </c>
      <c r="CP116" s="19">
        <v>187.63473999999999</v>
      </c>
      <c r="CQ116" s="19">
        <v>172.91147000000001</v>
      </c>
      <c r="CR116" s="19">
        <v>127.59898</v>
      </c>
      <c r="CS116" s="19">
        <v>111.43405</v>
      </c>
      <c r="CT116" s="19">
        <v>99.236855000000006</v>
      </c>
      <c r="CU116" s="19">
        <v>99.082588000000001</v>
      </c>
      <c r="CV116" s="19">
        <v>111.72005</v>
      </c>
    </row>
    <row r="117" spans="1:100" s="14" customFormat="1" x14ac:dyDescent="0.35">
      <c r="A117" s="10">
        <v>47</v>
      </c>
      <c r="B117" s="35">
        <v>39.9</v>
      </c>
      <c r="C117" s="36">
        <v>0.57996630000000005</v>
      </c>
      <c r="D117" s="35">
        <v>0.60000000000000009</v>
      </c>
      <c r="E117" s="35">
        <v>3.8000000000000003</v>
      </c>
      <c r="F117" s="35">
        <v>2.8000000000000003</v>
      </c>
      <c r="G117" s="35">
        <v>0.60000000000000009</v>
      </c>
      <c r="H117" s="37">
        <v>1.2000000000000002</v>
      </c>
      <c r="I117" s="35">
        <v>422.8</v>
      </c>
      <c r="J117" s="35">
        <v>340</v>
      </c>
      <c r="K117" s="61">
        <v>5</v>
      </c>
      <c r="L117" s="61">
        <v>3</v>
      </c>
      <c r="M117" s="61">
        <v>12</v>
      </c>
      <c r="N117" s="61">
        <v>1.2000000000000002</v>
      </c>
      <c r="O117" s="62">
        <v>11</v>
      </c>
      <c r="P117" s="10">
        <v>1.2505925748552438</v>
      </c>
      <c r="Q117" s="10">
        <f t="shared" si="55"/>
        <v>-6.2</v>
      </c>
      <c r="R117" s="10">
        <f t="shared" si="56"/>
        <v>14</v>
      </c>
      <c r="S117" s="10">
        <v>5</v>
      </c>
      <c r="T117" s="10">
        <f t="shared" si="57"/>
        <v>1.2000000000000002</v>
      </c>
      <c r="U117" s="10">
        <f t="shared" si="58"/>
        <v>3</v>
      </c>
      <c r="V117" s="10">
        <f t="shared" si="59"/>
        <v>12</v>
      </c>
      <c r="W117" s="10">
        <f t="shared" si="60"/>
        <v>1</v>
      </c>
      <c r="X117" s="10">
        <f t="shared" si="61"/>
        <v>-5.6</v>
      </c>
      <c r="Y117" s="10">
        <f t="shared" si="65"/>
        <v>17</v>
      </c>
      <c r="Z117" s="10">
        <f t="shared" si="65"/>
        <v>17</v>
      </c>
      <c r="AA117" s="36">
        <f t="shared" si="41"/>
        <v>150</v>
      </c>
      <c r="AB117" s="10">
        <v>0.58416049999999997</v>
      </c>
      <c r="AC117" s="10">
        <v>3.7161810000000002</v>
      </c>
      <c r="AD117" s="10">
        <v>2.888811</v>
      </c>
      <c r="AE117" s="10">
        <v>0.55573969999999995</v>
      </c>
      <c r="AF117" s="39">
        <f t="shared" si="42"/>
        <v>12.6</v>
      </c>
      <c r="AG117" s="1">
        <f t="shared" si="43"/>
        <v>5.6</v>
      </c>
      <c r="AH117" s="35">
        <f t="shared" si="66"/>
        <v>0.60000000000000009</v>
      </c>
      <c r="AI117" s="35">
        <f t="shared" si="66"/>
        <v>3.8000000000000003</v>
      </c>
      <c r="AJ117" s="35">
        <f t="shared" si="66"/>
        <v>2.8000000000000003</v>
      </c>
      <c r="AK117" s="35">
        <f t="shared" si="66"/>
        <v>0.60000000000000009</v>
      </c>
      <c r="AL117" s="37">
        <f t="shared" si="62"/>
        <v>1.2000000000000002</v>
      </c>
      <c r="AM117" s="10">
        <v>149.70310000000001</v>
      </c>
      <c r="AN117" s="10">
        <v>66.90334</v>
      </c>
      <c r="AO117" s="10"/>
      <c r="AP117" s="10"/>
      <c r="AQ117" s="37" t="s">
        <v>35</v>
      </c>
      <c r="AR117" s="37"/>
      <c r="AS117" s="37"/>
      <c r="AT117" s="37"/>
      <c r="AU117" s="10">
        <v>96.7</v>
      </c>
      <c r="AV117" s="10">
        <v>-42</v>
      </c>
      <c r="AW117" s="10">
        <v>42.5</v>
      </c>
      <c r="AX117" s="10">
        <v>44.1</v>
      </c>
      <c r="AY117" s="40">
        <f t="shared" si="63"/>
        <v>236631.98605786392</v>
      </c>
      <c r="AZ117" s="23">
        <f t="shared" si="64"/>
        <v>0</v>
      </c>
      <c r="BA117" s="10" t="e">
        <f>#REF!*AI117*AH117*AJ117*AS117</f>
        <v>#REF!</v>
      </c>
      <c r="BB117" s="10" t="e">
        <f t="shared" si="49"/>
        <v>#REF!</v>
      </c>
      <c r="BC117" s="10" t="e">
        <f>(1-#REF!)*AH117*AI117*AJ117</f>
        <v>#REF!</v>
      </c>
      <c r="BD117" s="41">
        <f t="shared" si="67"/>
        <v>3.4</v>
      </c>
      <c r="BE117" s="38">
        <v>0</v>
      </c>
      <c r="BF117" s="38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38">
        <v>47</v>
      </c>
      <c r="BV117" s="19">
        <v>45.468552000000003</v>
      </c>
      <c r="BW117" s="19">
        <v>95.289565999999994</v>
      </c>
      <c r="BX117" s="19">
        <v>94.891341999999995</v>
      </c>
      <c r="BY117" s="19">
        <v>172.83229</v>
      </c>
      <c r="BZ117" s="19">
        <v>154.27038999999999</v>
      </c>
      <c r="CA117" s="19">
        <v>109.718</v>
      </c>
      <c r="CB117" s="19">
        <v>99.869675000000001</v>
      </c>
      <c r="CC117" s="19">
        <v>119.51358</v>
      </c>
      <c r="CD117" s="19">
        <v>100.94013</v>
      </c>
      <c r="CE117" s="19">
        <v>862.01098999999999</v>
      </c>
      <c r="CF117" s="19">
        <v>297.94436999999999</v>
      </c>
      <c r="CG117" s="19">
        <v>121.83441000000001</v>
      </c>
      <c r="CH117" s="19">
        <v>861.59784000000002</v>
      </c>
      <c r="CI117" s="19">
        <v>293.90917999999999</v>
      </c>
      <c r="CJ117" s="19">
        <v>106.26303</v>
      </c>
      <c r="CK117" s="19">
        <v>506.49187999999998</v>
      </c>
      <c r="CL117" s="19">
        <v>201.41849999999999</v>
      </c>
      <c r="CM117" s="19">
        <v>86.736136999999999</v>
      </c>
      <c r="CN117" s="19">
        <v>366.11853000000002</v>
      </c>
      <c r="CO117" s="19">
        <v>242.88055</v>
      </c>
      <c r="CP117" s="19">
        <v>112.41457</v>
      </c>
      <c r="CQ117" s="19">
        <v>87.358345</v>
      </c>
      <c r="CR117" s="19">
        <v>93.532439999999994</v>
      </c>
      <c r="CS117" s="19">
        <v>90.536049000000006</v>
      </c>
      <c r="CT117" s="19">
        <v>124.2535</v>
      </c>
      <c r="CU117" s="19">
        <v>108.38076</v>
      </c>
      <c r="CV117" s="19">
        <v>89.343299999999999</v>
      </c>
    </row>
    <row r="118" spans="1:100" s="21" customFormat="1" x14ac:dyDescent="0.35">
      <c r="A118" s="47">
        <v>191</v>
      </c>
      <c r="B118" s="48">
        <v>32.5</v>
      </c>
      <c r="C118" s="49">
        <v>0.37813040000000003</v>
      </c>
      <c r="D118" s="48">
        <v>2.8000000000000003</v>
      </c>
      <c r="E118" s="48">
        <v>4.4000000000000004</v>
      </c>
      <c r="F118" s="48">
        <v>1.6</v>
      </c>
      <c r="G118" s="48">
        <v>0.60000000000000009</v>
      </c>
      <c r="H118" s="50">
        <v>1</v>
      </c>
      <c r="I118" s="48">
        <v>419.5</v>
      </c>
      <c r="J118" s="48">
        <v>327.70000000000005</v>
      </c>
      <c r="K118" s="47">
        <v>19</v>
      </c>
      <c r="L118" s="47">
        <v>13</v>
      </c>
      <c r="M118" s="47">
        <v>13</v>
      </c>
      <c r="N118" s="47">
        <v>3</v>
      </c>
      <c r="O118" s="51">
        <v>2</v>
      </c>
      <c r="P118" s="47">
        <v>2.9463166292447274</v>
      </c>
      <c r="Q118" s="47">
        <f t="shared" si="55"/>
        <v>-22</v>
      </c>
      <c r="R118" s="47">
        <f t="shared" si="56"/>
        <v>8.6</v>
      </c>
      <c r="S118" s="47">
        <v>5</v>
      </c>
      <c r="T118" s="47">
        <f t="shared" si="57"/>
        <v>3</v>
      </c>
      <c r="U118" s="47">
        <f t="shared" si="58"/>
        <v>13</v>
      </c>
      <c r="V118" s="47">
        <f t="shared" si="59"/>
        <v>13</v>
      </c>
      <c r="W118" s="47">
        <f t="shared" si="60"/>
        <v>0.60000000000000009</v>
      </c>
      <c r="X118" s="47">
        <f t="shared" si="61"/>
        <v>-20.5</v>
      </c>
      <c r="Y118" s="47">
        <f t="shared" si="65"/>
        <v>21.6</v>
      </c>
      <c r="Z118" s="47">
        <f t="shared" si="65"/>
        <v>18</v>
      </c>
      <c r="AA118" s="49">
        <f t="shared" si="41"/>
        <v>146</v>
      </c>
      <c r="AB118" s="47">
        <v>2.7693319999999999</v>
      </c>
      <c r="AC118" s="47">
        <v>4.4479199999999999</v>
      </c>
      <c r="AD118" s="47">
        <v>1.5256240000000001</v>
      </c>
      <c r="AE118" s="47">
        <v>0.55660549999999998</v>
      </c>
      <c r="AF118" s="52">
        <f t="shared" si="42"/>
        <v>12.3</v>
      </c>
      <c r="AG118" s="53">
        <f t="shared" si="43"/>
        <v>5.6</v>
      </c>
      <c r="AH118" s="48">
        <f t="shared" si="66"/>
        <v>2.8000000000000003</v>
      </c>
      <c r="AI118" s="48">
        <f t="shared" si="66"/>
        <v>4.4000000000000004</v>
      </c>
      <c r="AJ118" s="48">
        <f t="shared" si="66"/>
        <v>1.6</v>
      </c>
      <c r="AK118" s="48">
        <f t="shared" si="66"/>
        <v>0.60000000000000009</v>
      </c>
      <c r="AL118" s="50">
        <f t="shared" si="62"/>
        <v>1</v>
      </c>
      <c r="AM118" s="47">
        <v>146.49180000000001</v>
      </c>
      <c r="AN118" s="47">
        <v>54.621879999999997</v>
      </c>
      <c r="AO118" s="47"/>
      <c r="AP118" s="47"/>
      <c r="AQ118" s="50" t="s">
        <v>35</v>
      </c>
      <c r="AR118" s="50"/>
      <c r="AS118" s="50"/>
      <c r="AT118" s="50"/>
      <c r="AU118" s="47">
        <v>96.7</v>
      </c>
      <c r="AV118" s="47">
        <v>-42</v>
      </c>
      <c r="AW118" s="47">
        <v>42.5</v>
      </c>
      <c r="AX118" s="47">
        <v>44.1</v>
      </c>
      <c r="AY118" s="54">
        <f t="shared" si="63"/>
        <v>270072.79384436598</v>
      </c>
      <c r="AZ118" s="55">
        <f t="shared" si="64"/>
        <v>0</v>
      </c>
      <c r="BA118" s="47" t="e">
        <f>#REF!*AI118*AH118*AJ118*AS118</f>
        <v>#REF!</v>
      </c>
      <c r="BB118" s="47" t="e">
        <f t="shared" si="49"/>
        <v>#REF!</v>
      </c>
      <c r="BC118" s="47" t="e">
        <f>(1-#REF!)*AH118*AI118*AJ118</f>
        <v>#REF!</v>
      </c>
      <c r="BD118" s="56">
        <f t="shared" si="67"/>
        <v>4.32</v>
      </c>
      <c r="BE118" s="51">
        <v>0</v>
      </c>
      <c r="BF118" s="51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51">
        <v>191</v>
      </c>
      <c r="BV118" s="22">
        <v>81.337547000000001</v>
      </c>
      <c r="BW118" s="22">
        <v>81.560417000000001</v>
      </c>
      <c r="BX118" s="22">
        <v>123.62214</v>
      </c>
      <c r="BY118" s="22">
        <v>90.048362999999995</v>
      </c>
      <c r="BZ118" s="22">
        <v>112.28558</v>
      </c>
      <c r="CA118" s="22">
        <v>87.328063999999998</v>
      </c>
      <c r="CB118" s="22">
        <v>57.529792999999998</v>
      </c>
      <c r="CC118" s="22">
        <v>66.891609000000003</v>
      </c>
      <c r="CD118" s="22">
        <v>70.939696999999995</v>
      </c>
      <c r="CE118" s="22">
        <v>324.93268</v>
      </c>
      <c r="CF118" s="22">
        <v>309.63418999999999</v>
      </c>
      <c r="CG118" s="22">
        <v>206.82151999999999</v>
      </c>
      <c r="CH118" s="22">
        <v>310.53771999999998</v>
      </c>
      <c r="CI118" s="22">
        <v>296.84102999999999</v>
      </c>
      <c r="CJ118" s="22">
        <v>174.90707</v>
      </c>
      <c r="CK118" s="22">
        <v>207.31129000000001</v>
      </c>
      <c r="CL118" s="22">
        <v>198.03799000000001</v>
      </c>
      <c r="CM118" s="22">
        <v>117.01707</v>
      </c>
      <c r="CN118" s="22">
        <v>254.89912000000001</v>
      </c>
      <c r="CO118" s="22">
        <v>245.23596000000001</v>
      </c>
      <c r="CP118" s="22">
        <v>190.76588000000001</v>
      </c>
      <c r="CQ118" s="22">
        <v>185.13028</v>
      </c>
      <c r="CR118" s="22">
        <v>133.35668999999999</v>
      </c>
      <c r="CS118" s="22">
        <v>94.951057000000006</v>
      </c>
      <c r="CT118" s="22">
        <v>5.3441425999999999E-14</v>
      </c>
      <c r="CU118" s="22">
        <v>1.8943862E-8</v>
      </c>
      <c r="CV118" s="22">
        <v>94.963181000000006</v>
      </c>
    </row>
    <row r="119" spans="1:100" s="14" customFormat="1" x14ac:dyDescent="0.35">
      <c r="A119" s="10">
        <v>412</v>
      </c>
      <c r="B119" s="35">
        <v>35.5</v>
      </c>
      <c r="C119" s="36">
        <v>0.59492080000000003</v>
      </c>
      <c r="D119" s="35">
        <v>2.2000000000000002</v>
      </c>
      <c r="E119" s="35">
        <v>7.8000000000000007</v>
      </c>
      <c r="F119" s="35">
        <v>1.6</v>
      </c>
      <c r="G119" s="35">
        <v>1.6</v>
      </c>
      <c r="H119" s="37">
        <v>0.60000000000000009</v>
      </c>
      <c r="I119" s="35">
        <v>379.3</v>
      </c>
      <c r="J119" s="35">
        <v>315.20000000000005</v>
      </c>
      <c r="K119" s="61">
        <v>8</v>
      </c>
      <c r="L119" s="61">
        <v>16</v>
      </c>
      <c r="M119" s="61">
        <v>14</v>
      </c>
      <c r="N119" s="61">
        <v>1.8</v>
      </c>
      <c r="O119" s="62">
        <v>22</v>
      </c>
      <c r="P119" s="10">
        <v>1.8105317348851475</v>
      </c>
      <c r="Q119" s="10">
        <f t="shared" si="55"/>
        <v>-9.8000000000000007</v>
      </c>
      <c r="R119" s="10">
        <f t="shared" si="56"/>
        <v>9.6999999999999993</v>
      </c>
      <c r="S119" s="10">
        <v>5</v>
      </c>
      <c r="T119" s="10">
        <f t="shared" si="57"/>
        <v>1.8</v>
      </c>
      <c r="U119" s="10">
        <f t="shared" si="58"/>
        <v>16</v>
      </c>
      <c r="V119" s="10">
        <f t="shared" si="59"/>
        <v>14</v>
      </c>
      <c r="W119" s="10">
        <f t="shared" si="60"/>
        <v>3.2</v>
      </c>
      <c r="X119" s="10">
        <f t="shared" si="61"/>
        <v>-8.9</v>
      </c>
      <c r="Y119" s="10">
        <f t="shared" si="65"/>
        <v>25.7</v>
      </c>
      <c r="Z119" s="10">
        <f t="shared" si="65"/>
        <v>19</v>
      </c>
      <c r="AA119" s="36">
        <f t="shared" si="41"/>
        <v>106</v>
      </c>
      <c r="AB119" s="10">
        <v>2.145413</v>
      </c>
      <c r="AC119" s="10">
        <v>7.7378020000000003</v>
      </c>
      <c r="AD119" s="10">
        <v>1.6351830000000001</v>
      </c>
      <c r="AE119" s="10">
        <v>1.505431</v>
      </c>
      <c r="AF119" s="39">
        <f t="shared" si="42"/>
        <v>10.6</v>
      </c>
      <c r="AG119" s="1">
        <f t="shared" si="43"/>
        <v>6.6</v>
      </c>
      <c r="AH119" s="35">
        <f t="shared" si="66"/>
        <v>2.2000000000000002</v>
      </c>
      <c r="AI119" s="35">
        <f t="shared" si="66"/>
        <v>7.8000000000000007</v>
      </c>
      <c r="AJ119" s="35">
        <f t="shared" si="66"/>
        <v>1.6</v>
      </c>
      <c r="AK119" s="35">
        <f t="shared" si="66"/>
        <v>1.6</v>
      </c>
      <c r="AL119" s="37">
        <f t="shared" si="62"/>
        <v>0.60000000000000009</v>
      </c>
      <c r="AM119" s="10">
        <v>106.2332</v>
      </c>
      <c r="AN119" s="10">
        <v>42.172879999999999</v>
      </c>
      <c r="AO119" s="10"/>
      <c r="AP119" s="10"/>
      <c r="AQ119" s="37" t="s">
        <v>35</v>
      </c>
      <c r="AR119" s="37"/>
      <c r="AS119" s="37"/>
      <c r="AT119" s="37"/>
      <c r="AU119" s="10">
        <v>96.7</v>
      </c>
      <c r="AV119" s="10">
        <v>-42</v>
      </c>
      <c r="AW119" s="10">
        <v>42.5</v>
      </c>
      <c r="AX119" s="10">
        <v>44.1</v>
      </c>
      <c r="AY119" s="40">
        <f t="shared" si="63"/>
        <v>298256.47035405657</v>
      </c>
      <c r="AZ119" s="23">
        <f t="shared" si="64"/>
        <v>0</v>
      </c>
      <c r="BA119" s="10" t="e">
        <f>#REF!*AI119*AH119*AJ119*AS119</f>
        <v>#REF!</v>
      </c>
      <c r="BB119" s="10" t="e">
        <f t="shared" si="49"/>
        <v>#REF!</v>
      </c>
      <c r="BC119" s="10" t="e">
        <f>(1-#REF!)*AH119*AI119*AJ119</f>
        <v>#REF!</v>
      </c>
      <c r="BD119" s="41">
        <f t="shared" si="67"/>
        <v>5.1400000000000006</v>
      </c>
      <c r="BE119" s="38">
        <v>0</v>
      </c>
      <c r="BF119" s="38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38">
        <v>412</v>
      </c>
      <c r="BV119" s="19">
        <v>76.391334999999998</v>
      </c>
      <c r="BW119" s="19">
        <v>90.315842000000004</v>
      </c>
      <c r="BX119" s="19">
        <v>140.58981</v>
      </c>
      <c r="BY119" s="19">
        <v>85.769394000000005</v>
      </c>
      <c r="BZ119" s="19">
        <v>99.963127</v>
      </c>
      <c r="CA119" s="19">
        <v>74.050933999999998</v>
      </c>
      <c r="CB119" s="19">
        <v>37.560200000000002</v>
      </c>
      <c r="CC119" s="19">
        <v>42.694766999999999</v>
      </c>
      <c r="CD119" s="19">
        <v>67.353606999999997</v>
      </c>
      <c r="CE119" s="19">
        <v>486.69958000000003</v>
      </c>
      <c r="CF119" s="19">
        <v>394.48507999999998</v>
      </c>
      <c r="CG119" s="19">
        <v>201.00516999999999</v>
      </c>
      <c r="CH119" s="19">
        <v>619.85040000000004</v>
      </c>
      <c r="CI119" s="19">
        <v>441.49306999999999</v>
      </c>
      <c r="CJ119" s="19">
        <v>150.08484999999999</v>
      </c>
      <c r="CK119" s="19">
        <v>227.78731999999999</v>
      </c>
      <c r="CL119" s="19">
        <v>204.78093999999999</v>
      </c>
      <c r="CM119" s="19">
        <v>102.66128999999999</v>
      </c>
      <c r="CN119" s="19">
        <v>314.87112000000002</v>
      </c>
      <c r="CO119" s="19">
        <v>296.06698999999998</v>
      </c>
      <c r="CP119" s="19">
        <v>183.04938000000001</v>
      </c>
      <c r="CQ119" s="19">
        <v>198.50375</v>
      </c>
      <c r="CR119" s="19">
        <v>92.656920999999997</v>
      </c>
      <c r="CS119" s="19">
        <v>93.854232999999994</v>
      </c>
      <c r="CT119" s="19">
        <v>84.212433000000004</v>
      </c>
      <c r="CU119" s="19">
        <v>84.733788000000004</v>
      </c>
      <c r="CV119" s="19">
        <v>69.111542</v>
      </c>
    </row>
    <row r="120" spans="1:100" s="14" customFormat="1" x14ac:dyDescent="0.35">
      <c r="A120" s="10">
        <v>255</v>
      </c>
      <c r="B120" s="35">
        <v>9.1999999999999993</v>
      </c>
      <c r="C120" s="36">
        <v>0.2194583</v>
      </c>
      <c r="D120" s="35">
        <v>2</v>
      </c>
      <c r="E120" s="35">
        <v>4.2</v>
      </c>
      <c r="F120" s="35">
        <v>3</v>
      </c>
      <c r="G120" s="35">
        <v>2</v>
      </c>
      <c r="H120" s="37">
        <v>2.4000000000000004</v>
      </c>
      <c r="I120" s="35">
        <v>366</v>
      </c>
      <c r="J120" s="35">
        <v>332.5</v>
      </c>
      <c r="K120" s="61">
        <v>18</v>
      </c>
      <c r="L120" s="61">
        <v>18</v>
      </c>
      <c r="M120" s="61">
        <v>8</v>
      </c>
      <c r="N120" s="61">
        <v>1</v>
      </c>
      <c r="O120" s="62">
        <v>16</v>
      </c>
      <c r="P120" s="10">
        <v>1.0351691961945262</v>
      </c>
      <c r="Q120" s="10">
        <f t="shared" si="55"/>
        <v>-19</v>
      </c>
      <c r="R120" s="10">
        <f t="shared" si="56"/>
        <v>10.7</v>
      </c>
      <c r="S120" s="10">
        <v>5</v>
      </c>
      <c r="T120" s="10">
        <f t="shared" si="57"/>
        <v>1</v>
      </c>
      <c r="U120" s="10">
        <f t="shared" si="58"/>
        <v>18</v>
      </c>
      <c r="V120" s="10">
        <f t="shared" si="59"/>
        <v>8</v>
      </c>
      <c r="W120" s="10">
        <f t="shared" si="60"/>
        <v>5.2</v>
      </c>
      <c r="X120" s="10">
        <f t="shared" si="61"/>
        <v>-18.5</v>
      </c>
      <c r="Y120" s="10">
        <f t="shared" si="65"/>
        <v>28.7</v>
      </c>
      <c r="Z120" s="10">
        <f t="shared" si="65"/>
        <v>13</v>
      </c>
      <c r="AA120" s="36">
        <f t="shared" si="41"/>
        <v>93</v>
      </c>
      <c r="AB120" s="10">
        <v>2.0593499999999998</v>
      </c>
      <c r="AC120" s="10">
        <v>4.1887379999999999</v>
      </c>
      <c r="AD120" s="10">
        <v>2.986081</v>
      </c>
      <c r="AE120" s="10">
        <v>1.9900169999999999</v>
      </c>
      <c r="AF120" s="39">
        <f t="shared" si="42"/>
        <v>12.4</v>
      </c>
      <c r="AG120" s="1">
        <f t="shared" si="43"/>
        <v>7</v>
      </c>
      <c r="AH120" s="35">
        <f t="shared" si="66"/>
        <v>2</v>
      </c>
      <c r="AI120" s="35">
        <f t="shared" si="66"/>
        <v>4.2</v>
      </c>
      <c r="AJ120" s="35">
        <f t="shared" si="66"/>
        <v>3</v>
      </c>
      <c r="AK120" s="35">
        <f t="shared" si="66"/>
        <v>2</v>
      </c>
      <c r="AL120" s="37">
        <f t="shared" si="62"/>
        <v>2.4000000000000004</v>
      </c>
      <c r="AM120" s="10">
        <v>92.948310000000006</v>
      </c>
      <c r="AN120" s="10">
        <v>59.482529999999997</v>
      </c>
      <c r="AO120" s="10"/>
      <c r="AP120" s="10"/>
      <c r="AQ120" s="37" t="s">
        <v>34</v>
      </c>
      <c r="AR120" s="37">
        <v>2704.3</v>
      </c>
      <c r="AS120" s="37">
        <v>494.45</v>
      </c>
      <c r="AT120" s="37">
        <v>4.16</v>
      </c>
      <c r="AU120" s="10">
        <v>96.7</v>
      </c>
      <c r="AV120" s="10">
        <v>-42</v>
      </c>
      <c r="AW120" s="10">
        <v>42.5</v>
      </c>
      <c r="AX120" s="10">
        <v>44.1</v>
      </c>
      <c r="AY120" s="40">
        <f t="shared" si="63"/>
        <v>257669.67279664965</v>
      </c>
      <c r="AZ120" s="23">
        <f t="shared" si="64"/>
        <v>0.77823919533936814</v>
      </c>
      <c r="BA120" s="10" t="e">
        <f>#REF!*AI120*AH120*AJ120*AS120</f>
        <v>#REF!</v>
      </c>
      <c r="BB120" s="10" t="e">
        <f t="shared" si="49"/>
        <v>#REF!</v>
      </c>
      <c r="BC120" s="10" t="e">
        <f>(1-#REF!)*AH120*AI120*AJ120</f>
        <v>#REF!</v>
      </c>
      <c r="BD120" s="41">
        <f t="shared" si="67"/>
        <v>5.74</v>
      </c>
      <c r="BE120" s="38">
        <v>2.5</v>
      </c>
      <c r="BF120" s="38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38">
        <v>255</v>
      </c>
      <c r="BV120" s="19">
        <v>72.408760000000001</v>
      </c>
      <c r="BW120" s="19">
        <v>73.156165999999999</v>
      </c>
      <c r="BX120" s="19">
        <v>116.59672</v>
      </c>
      <c r="BY120" s="19">
        <v>99.082160999999999</v>
      </c>
      <c r="BZ120" s="19">
        <v>78.153328000000002</v>
      </c>
      <c r="CA120" s="19">
        <v>45.789969999999997</v>
      </c>
      <c r="CB120" s="19">
        <v>48.513885000000002</v>
      </c>
      <c r="CC120" s="19">
        <v>49.765082999999997</v>
      </c>
      <c r="CD120" s="19">
        <v>55.847157000000003</v>
      </c>
      <c r="CE120" s="19">
        <v>301.48385999999999</v>
      </c>
      <c r="CF120" s="19">
        <v>286.90802000000002</v>
      </c>
      <c r="CG120" s="19">
        <v>208.34972999999999</v>
      </c>
      <c r="CH120" s="19">
        <v>238.84139999999999</v>
      </c>
      <c r="CI120" s="19">
        <v>227.59195</v>
      </c>
      <c r="CJ120" s="19">
        <v>145.48038</v>
      </c>
      <c r="CK120" s="19">
        <v>145.26907</v>
      </c>
      <c r="CL120" s="19">
        <v>139.70604</v>
      </c>
      <c r="CM120" s="19">
        <v>97.221442999999994</v>
      </c>
      <c r="CN120" s="19">
        <v>184.68145999999999</v>
      </c>
      <c r="CO120" s="19">
        <v>178.70484999999999</v>
      </c>
      <c r="CP120" s="19">
        <v>158.75214</v>
      </c>
      <c r="CQ120" s="19">
        <v>149.72279</v>
      </c>
      <c r="CR120" s="19">
        <v>81.094322000000005</v>
      </c>
      <c r="CS120" s="19">
        <v>67.125816</v>
      </c>
      <c r="CT120" s="19">
        <v>78.255234000000002</v>
      </c>
      <c r="CU120" s="19">
        <v>76.040428000000006</v>
      </c>
      <c r="CV120" s="19">
        <v>71.932854000000006</v>
      </c>
    </row>
    <row r="121" spans="1:100" s="14" customFormat="1" x14ac:dyDescent="0.35">
      <c r="A121" s="10">
        <v>180</v>
      </c>
      <c r="B121" s="35">
        <v>20.900000000000002</v>
      </c>
      <c r="C121" s="36">
        <v>0.19649039999999998</v>
      </c>
      <c r="D121" s="35">
        <v>0.60000000000000009</v>
      </c>
      <c r="E121" s="35">
        <v>9</v>
      </c>
      <c r="F121" s="35">
        <v>1.6</v>
      </c>
      <c r="G121" s="35">
        <v>2</v>
      </c>
      <c r="H121" s="37">
        <v>1.2000000000000002</v>
      </c>
      <c r="I121" s="35">
        <v>407</v>
      </c>
      <c r="J121" s="35">
        <v>302.8</v>
      </c>
      <c r="K121" s="61">
        <v>13</v>
      </c>
      <c r="L121" s="61">
        <v>13</v>
      </c>
      <c r="M121" s="61">
        <v>13</v>
      </c>
      <c r="N121" s="61">
        <v>1</v>
      </c>
      <c r="O121" s="62">
        <v>12</v>
      </c>
      <c r="P121" s="10">
        <v>1.0730463268837807</v>
      </c>
      <c r="Q121" s="10">
        <f t="shared" si="55"/>
        <v>-14</v>
      </c>
      <c r="R121" s="10">
        <f t="shared" si="56"/>
        <v>10.8</v>
      </c>
      <c r="S121" s="10">
        <v>5</v>
      </c>
      <c r="T121" s="10">
        <f t="shared" si="57"/>
        <v>1</v>
      </c>
      <c r="U121" s="10">
        <f t="shared" si="58"/>
        <v>13</v>
      </c>
      <c r="V121" s="10">
        <f t="shared" si="59"/>
        <v>13</v>
      </c>
      <c r="W121" s="10">
        <f t="shared" si="60"/>
        <v>2.8000000000000003</v>
      </c>
      <c r="X121" s="10">
        <f t="shared" si="61"/>
        <v>-13.5</v>
      </c>
      <c r="Y121" s="10">
        <f t="shared" si="65"/>
        <v>23.8</v>
      </c>
      <c r="Z121" s="10">
        <f t="shared" si="65"/>
        <v>18</v>
      </c>
      <c r="AA121" s="36">
        <f t="shared" si="41"/>
        <v>134</v>
      </c>
      <c r="AB121" s="10">
        <v>0.58807010000000004</v>
      </c>
      <c r="AC121" s="10">
        <v>8.9330069999999999</v>
      </c>
      <c r="AD121" s="10">
        <v>1.644828</v>
      </c>
      <c r="AE121" s="10">
        <v>1.9939100000000001</v>
      </c>
      <c r="AF121" s="39">
        <f t="shared" si="42"/>
        <v>10</v>
      </c>
      <c r="AG121" s="1">
        <f t="shared" si="43"/>
        <v>7</v>
      </c>
      <c r="AH121" s="35">
        <f t="shared" si="66"/>
        <v>0.60000000000000009</v>
      </c>
      <c r="AI121" s="35">
        <f t="shared" si="66"/>
        <v>9</v>
      </c>
      <c r="AJ121" s="35">
        <f t="shared" si="66"/>
        <v>1.6</v>
      </c>
      <c r="AK121" s="35">
        <f t="shared" si="66"/>
        <v>2</v>
      </c>
      <c r="AL121" s="37">
        <f t="shared" si="62"/>
        <v>1.2000000000000002</v>
      </c>
      <c r="AM121" s="10">
        <v>133.97730000000001</v>
      </c>
      <c r="AN121" s="10">
        <v>29.76005</v>
      </c>
      <c r="AO121" s="10"/>
      <c r="AP121" s="10"/>
      <c r="AQ121" s="37" t="s">
        <v>35</v>
      </c>
      <c r="AR121" s="37"/>
      <c r="AS121" s="37"/>
      <c r="AT121" s="37"/>
      <c r="AU121" s="10">
        <v>96.7</v>
      </c>
      <c r="AV121" s="10">
        <v>-42</v>
      </c>
      <c r="AW121" s="10">
        <v>42.5</v>
      </c>
      <c r="AX121" s="10">
        <v>44.1</v>
      </c>
      <c r="AY121" s="40">
        <f t="shared" si="63"/>
        <v>322630.01290600811</v>
      </c>
      <c r="AZ121" s="23">
        <f t="shared" si="64"/>
        <v>0</v>
      </c>
      <c r="BA121" s="10" t="e">
        <f>#REF!*AI121*AH121*AJ121*AS121</f>
        <v>#REF!</v>
      </c>
      <c r="BB121" s="10" t="e">
        <f t="shared" si="49"/>
        <v>#REF!</v>
      </c>
      <c r="BC121" s="10" t="e">
        <f>(1-#REF!)*AH121*AI121*AJ121</f>
        <v>#REF!</v>
      </c>
      <c r="BD121" s="41">
        <f t="shared" si="67"/>
        <v>4.76</v>
      </c>
      <c r="BE121" s="38">
        <v>0</v>
      </c>
      <c r="BF121" s="38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38">
        <v>180</v>
      </c>
      <c r="BV121" s="19">
        <v>61.038910000000001</v>
      </c>
      <c r="BW121" s="19">
        <v>65.427132</v>
      </c>
      <c r="BX121" s="19">
        <v>69.335280999999995</v>
      </c>
      <c r="BY121" s="19">
        <v>56.163432999999998</v>
      </c>
      <c r="BZ121" s="19">
        <v>60.640552999999997</v>
      </c>
      <c r="CA121" s="19">
        <v>50.547665000000002</v>
      </c>
      <c r="CB121" s="19">
        <v>33.330036</v>
      </c>
      <c r="CC121" s="19">
        <v>37.925342999999998</v>
      </c>
      <c r="CD121" s="19">
        <v>32.918365000000001</v>
      </c>
      <c r="CE121" s="19">
        <v>271.54083000000003</v>
      </c>
      <c r="CF121" s="19">
        <v>194.37727000000001</v>
      </c>
      <c r="CG121" s="19">
        <v>96.893860000000004</v>
      </c>
      <c r="CH121" s="19">
        <v>277.56862999999998</v>
      </c>
      <c r="CI121" s="19">
        <v>189.89278999999999</v>
      </c>
      <c r="CJ121" s="19">
        <v>87.569541999999998</v>
      </c>
      <c r="CK121" s="19">
        <v>135.09031999999999</v>
      </c>
      <c r="CL121" s="19">
        <v>105.10398000000001</v>
      </c>
      <c r="CM121" s="19">
        <v>52.787478999999998</v>
      </c>
      <c r="CN121" s="19">
        <v>163.66372999999999</v>
      </c>
      <c r="CO121" s="19">
        <v>132.27103</v>
      </c>
      <c r="CP121" s="19">
        <v>84.988380000000006</v>
      </c>
      <c r="CQ121" s="19">
        <v>74.258269999999996</v>
      </c>
      <c r="CR121" s="19">
        <v>50.212811000000002</v>
      </c>
      <c r="CS121" s="19">
        <v>37.298340000000003</v>
      </c>
      <c r="CT121" s="19">
        <v>56.196106</v>
      </c>
      <c r="CU121" s="19">
        <v>49.632945999999997</v>
      </c>
      <c r="CV121" s="19">
        <v>38.213965999999999</v>
      </c>
    </row>
    <row r="122" spans="1:100" s="14" customFormat="1" x14ac:dyDescent="0.35">
      <c r="A122" s="10">
        <v>424</v>
      </c>
      <c r="B122" s="35">
        <v>36.6</v>
      </c>
      <c r="C122" s="36">
        <v>0.3887197</v>
      </c>
      <c r="D122" s="35">
        <v>2.6</v>
      </c>
      <c r="E122" s="35">
        <v>3.2</v>
      </c>
      <c r="F122" s="35">
        <v>1.8</v>
      </c>
      <c r="G122" s="35">
        <v>1</v>
      </c>
      <c r="H122" s="37">
        <v>1.2000000000000002</v>
      </c>
      <c r="I122" s="35">
        <v>398.40000000000003</v>
      </c>
      <c r="J122" s="35">
        <v>289.40000000000003</v>
      </c>
      <c r="K122" s="61">
        <v>7</v>
      </c>
      <c r="L122" s="61">
        <v>8</v>
      </c>
      <c r="M122" s="61">
        <v>16</v>
      </c>
      <c r="N122" s="61">
        <v>0.60000000000000009</v>
      </c>
      <c r="O122" s="62">
        <v>5</v>
      </c>
      <c r="P122" s="10">
        <v>0.6366046172730826</v>
      </c>
      <c r="Q122" s="10">
        <f t="shared" si="55"/>
        <v>-7.6</v>
      </c>
      <c r="R122" s="10">
        <f t="shared" si="56"/>
        <v>11.1</v>
      </c>
      <c r="S122" s="10">
        <v>5</v>
      </c>
      <c r="T122" s="10">
        <f t="shared" si="57"/>
        <v>0.60000000000000009</v>
      </c>
      <c r="U122" s="10">
        <f t="shared" si="58"/>
        <v>8</v>
      </c>
      <c r="V122" s="10">
        <f t="shared" si="59"/>
        <v>16</v>
      </c>
      <c r="W122" s="10">
        <f t="shared" si="60"/>
        <v>0.60000000000000009</v>
      </c>
      <c r="X122" s="10">
        <f t="shared" si="61"/>
        <v>-7.3</v>
      </c>
      <c r="Y122" s="10">
        <f t="shared" si="65"/>
        <v>19.100000000000001</v>
      </c>
      <c r="Z122" s="10">
        <f t="shared" si="65"/>
        <v>21</v>
      </c>
      <c r="AA122" s="36">
        <f t="shared" si="41"/>
        <v>125</v>
      </c>
      <c r="AB122" s="10">
        <v>2.5721430000000001</v>
      </c>
      <c r="AC122" s="10">
        <v>3.2431709999999998</v>
      </c>
      <c r="AD122" s="10">
        <v>1.852533</v>
      </c>
      <c r="AE122" s="10">
        <v>1.0051749999999999</v>
      </c>
      <c r="AF122" s="39">
        <f t="shared" si="42"/>
        <v>12.9</v>
      </c>
      <c r="AG122" s="1">
        <f t="shared" si="43"/>
        <v>6</v>
      </c>
      <c r="AH122" s="35">
        <f t="shared" si="66"/>
        <v>2.6</v>
      </c>
      <c r="AI122" s="35">
        <f t="shared" si="66"/>
        <v>3.2</v>
      </c>
      <c r="AJ122" s="35">
        <f t="shared" si="66"/>
        <v>1.8</v>
      </c>
      <c r="AK122" s="35">
        <f t="shared" si="66"/>
        <v>1</v>
      </c>
      <c r="AL122" s="37">
        <f t="shared" si="62"/>
        <v>1.2000000000000002</v>
      </c>
      <c r="AM122" s="10">
        <v>125.32340000000001</v>
      </c>
      <c r="AN122" s="10">
        <v>16.333939999999998</v>
      </c>
      <c r="AO122" s="10"/>
      <c r="AP122" s="10"/>
      <c r="AQ122" s="37" t="s">
        <v>35</v>
      </c>
      <c r="AR122" s="37"/>
      <c r="AS122" s="37"/>
      <c r="AT122" s="37"/>
      <c r="AU122" s="10">
        <v>96.7</v>
      </c>
      <c r="AV122" s="10">
        <v>-42</v>
      </c>
      <c r="AW122" s="10">
        <v>42.5</v>
      </c>
      <c r="AX122" s="10">
        <v>44.1</v>
      </c>
      <c r="AY122" s="40">
        <f t="shared" si="63"/>
        <v>346027.08881738724</v>
      </c>
      <c r="AZ122" s="23">
        <f t="shared" si="64"/>
        <v>0</v>
      </c>
      <c r="BA122" s="10" t="e">
        <f>#REF!*AI122*AH122*AJ122*AS122</f>
        <v>#REF!</v>
      </c>
      <c r="BB122" s="10" t="e">
        <f t="shared" si="49"/>
        <v>#REF!</v>
      </c>
      <c r="BC122" s="10" t="e">
        <f>(1-#REF!)*AH122*AI122*AJ122</f>
        <v>#REF!</v>
      </c>
      <c r="BD122" s="41">
        <f t="shared" si="67"/>
        <v>3.8200000000000003</v>
      </c>
      <c r="BE122" s="38">
        <v>0</v>
      </c>
      <c r="BF122" s="38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38">
        <v>424</v>
      </c>
      <c r="BV122" s="19">
        <v>81.058173999999994</v>
      </c>
      <c r="BW122" s="19">
        <v>109.75995</v>
      </c>
      <c r="BX122" s="19">
        <v>140.25721999999999</v>
      </c>
      <c r="BY122" s="19">
        <v>193.00394</v>
      </c>
      <c r="BZ122" s="19">
        <v>179.43758</v>
      </c>
      <c r="CA122" s="19">
        <v>158.87029000000001</v>
      </c>
      <c r="CB122" s="19">
        <v>59.288719</v>
      </c>
      <c r="CC122" s="19">
        <v>70.202171000000007</v>
      </c>
      <c r="CD122" s="19">
        <v>134.81605999999999</v>
      </c>
      <c r="CE122" s="19">
        <v>726.78765999999996</v>
      </c>
      <c r="CF122" s="19">
        <v>477.85059000000001</v>
      </c>
      <c r="CG122" s="19">
        <v>213.17729</v>
      </c>
      <c r="CH122" s="19">
        <v>746.99854000000005</v>
      </c>
      <c r="CI122" s="19">
        <v>469.06119000000001</v>
      </c>
      <c r="CJ122" s="19">
        <v>191.56645</v>
      </c>
      <c r="CK122" s="19">
        <v>423.00259</v>
      </c>
      <c r="CL122" s="19">
        <v>258.77789000000001</v>
      </c>
      <c r="CM122" s="19">
        <v>140.19368</v>
      </c>
      <c r="CN122" s="19">
        <v>255.00592</v>
      </c>
      <c r="CO122" s="19">
        <v>272.34140000000002</v>
      </c>
      <c r="CP122" s="19">
        <v>173.21518</v>
      </c>
      <c r="CQ122" s="19">
        <v>167.34431000000001</v>
      </c>
      <c r="CR122" s="19">
        <v>142.46262999999999</v>
      </c>
      <c r="CS122" s="19">
        <v>134.01595</v>
      </c>
      <c r="CT122" s="19">
        <v>98.230735999999993</v>
      </c>
      <c r="CU122" s="19">
        <v>108.83562000000001</v>
      </c>
      <c r="CV122" s="19">
        <v>114.02070999999999</v>
      </c>
    </row>
    <row r="123" spans="1:100" s="14" customFormat="1" x14ac:dyDescent="0.35">
      <c r="A123" s="10">
        <v>452</v>
      </c>
      <c r="B123" s="35">
        <v>34.800000000000004</v>
      </c>
      <c r="C123" s="36">
        <v>0.50405889999999998</v>
      </c>
      <c r="D123" s="35">
        <v>2</v>
      </c>
      <c r="E123" s="35">
        <v>3.8000000000000003</v>
      </c>
      <c r="F123" s="35">
        <v>2</v>
      </c>
      <c r="G123" s="35">
        <v>0.8</v>
      </c>
      <c r="H123" s="37">
        <v>1</v>
      </c>
      <c r="I123" s="35">
        <v>419.1</v>
      </c>
      <c r="J123" s="35">
        <v>343.6</v>
      </c>
      <c r="K123" s="61">
        <v>7</v>
      </c>
      <c r="L123" s="61">
        <v>16</v>
      </c>
      <c r="M123" s="61">
        <v>11</v>
      </c>
      <c r="N123" s="61">
        <v>1</v>
      </c>
      <c r="O123" s="62">
        <v>24</v>
      </c>
      <c r="P123" s="10">
        <v>0.98308245645730596</v>
      </c>
      <c r="Q123" s="10">
        <f t="shared" si="55"/>
        <v>-8</v>
      </c>
      <c r="R123" s="10">
        <f t="shared" si="56"/>
        <v>9.6999999999999993</v>
      </c>
      <c r="S123" s="10">
        <v>5</v>
      </c>
      <c r="T123" s="10">
        <f t="shared" si="57"/>
        <v>1</v>
      </c>
      <c r="U123" s="10">
        <f t="shared" si="58"/>
        <v>16</v>
      </c>
      <c r="V123" s="10">
        <f t="shared" si="59"/>
        <v>11</v>
      </c>
      <c r="W123" s="10">
        <f t="shared" si="60"/>
        <v>3.2</v>
      </c>
      <c r="X123" s="10">
        <f t="shared" si="61"/>
        <v>-7.5</v>
      </c>
      <c r="Y123" s="10">
        <f t="shared" si="65"/>
        <v>25.7</v>
      </c>
      <c r="Z123" s="10">
        <f t="shared" si="65"/>
        <v>16</v>
      </c>
      <c r="AA123" s="36">
        <f t="shared" si="41"/>
        <v>146</v>
      </c>
      <c r="AB123" s="10">
        <v>2.0042599999999999</v>
      </c>
      <c r="AC123" s="10">
        <v>3.772526</v>
      </c>
      <c r="AD123" s="10">
        <v>1.9028449999999999</v>
      </c>
      <c r="AE123" s="10">
        <v>0.78390780000000004</v>
      </c>
      <c r="AF123" s="39">
        <f t="shared" si="42"/>
        <v>12.6</v>
      </c>
      <c r="AG123" s="1">
        <f t="shared" si="43"/>
        <v>5.8</v>
      </c>
      <c r="AH123" s="35">
        <f t="shared" si="66"/>
        <v>2</v>
      </c>
      <c r="AI123" s="35">
        <f t="shared" si="66"/>
        <v>3.8000000000000003</v>
      </c>
      <c r="AJ123" s="35">
        <f t="shared" si="66"/>
        <v>2</v>
      </c>
      <c r="AK123" s="35">
        <f t="shared" si="66"/>
        <v>0.8</v>
      </c>
      <c r="AL123" s="37">
        <f t="shared" si="62"/>
        <v>1</v>
      </c>
      <c r="AM123" s="10">
        <v>146.0103</v>
      </c>
      <c r="AN123" s="10">
        <v>70.526589999999999</v>
      </c>
      <c r="AO123" s="10"/>
      <c r="AP123" s="10"/>
      <c r="AQ123" s="37" t="s">
        <v>35</v>
      </c>
      <c r="AR123" s="37"/>
      <c r="AS123" s="37"/>
      <c r="AT123" s="37"/>
      <c r="AU123" s="10">
        <v>96.7</v>
      </c>
      <c r="AV123" s="10">
        <v>-42</v>
      </c>
      <c r="AW123" s="10">
        <v>42.5</v>
      </c>
      <c r="AX123" s="10">
        <v>44.1</v>
      </c>
      <c r="AY123" s="40">
        <f t="shared" si="63"/>
        <v>225168.5658321029</v>
      </c>
      <c r="AZ123" s="23">
        <f t="shared" si="64"/>
        <v>0</v>
      </c>
      <c r="BA123" s="10" t="e">
        <f>#REF!*AI123*AH123*AJ123*AS123</f>
        <v>#REF!</v>
      </c>
      <c r="BB123" s="10" t="e">
        <f t="shared" si="49"/>
        <v>#REF!</v>
      </c>
      <c r="BC123" s="10" t="e">
        <f>(1-#REF!)*AH123*AI123*AJ123</f>
        <v>#REF!</v>
      </c>
      <c r="BD123" s="41">
        <f t="shared" si="67"/>
        <v>5.1400000000000006</v>
      </c>
      <c r="BE123" s="38">
        <v>0</v>
      </c>
      <c r="BF123" s="38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38">
        <v>452</v>
      </c>
      <c r="BV123" s="23">
        <v>105.47750000000001</v>
      </c>
      <c r="BW123" s="23">
        <v>104.37770999999999</v>
      </c>
      <c r="BX123" s="23">
        <v>149.14693</v>
      </c>
      <c r="BY123" s="23">
        <v>84.390113999999997</v>
      </c>
      <c r="BZ123" s="23">
        <v>104.86111</v>
      </c>
      <c r="CA123" s="23">
        <v>62.670498000000002</v>
      </c>
      <c r="CB123" s="23">
        <v>40.854022999999998</v>
      </c>
      <c r="CC123" s="23">
        <v>41.100062999999999</v>
      </c>
      <c r="CD123" s="23">
        <v>70.716247999999993</v>
      </c>
      <c r="CE123" s="23">
        <v>399.57445999999999</v>
      </c>
      <c r="CF123" s="23">
        <v>345.99686000000003</v>
      </c>
      <c r="CG123" s="23">
        <v>231.51213000000001</v>
      </c>
      <c r="CH123" s="23">
        <v>574.19048999999995</v>
      </c>
      <c r="CI123" s="23">
        <v>437.51746000000003</v>
      </c>
      <c r="CJ123" s="23">
        <v>195.24284</v>
      </c>
      <c r="CK123" s="23">
        <v>188.95526000000001</v>
      </c>
      <c r="CL123" s="23">
        <v>177.34487999999999</v>
      </c>
      <c r="CM123" s="23">
        <v>118.47213000000001</v>
      </c>
      <c r="CN123" s="23">
        <v>202.06389999999999</v>
      </c>
      <c r="CO123" s="23">
        <v>229.19754</v>
      </c>
      <c r="CP123" s="23">
        <v>200.55744999999999</v>
      </c>
      <c r="CQ123" s="23">
        <v>181.87895</v>
      </c>
      <c r="CR123" s="23">
        <v>88.371230999999995</v>
      </c>
      <c r="CS123" s="23">
        <v>86.268127000000007</v>
      </c>
      <c r="CT123" s="23">
        <v>76.709885</v>
      </c>
      <c r="CU123" s="23">
        <v>77.330048000000005</v>
      </c>
      <c r="CV123" s="23">
        <v>80.629593</v>
      </c>
    </row>
    <row r="124" spans="1:100" s="18" customFormat="1" x14ac:dyDescent="0.35">
      <c r="A124" s="10">
        <v>98</v>
      </c>
      <c r="B124" s="35">
        <v>41.5</v>
      </c>
      <c r="C124" s="36">
        <v>0.17709530000000001</v>
      </c>
      <c r="D124" s="35">
        <v>2</v>
      </c>
      <c r="E124" s="35">
        <v>2.2000000000000002</v>
      </c>
      <c r="F124" s="35">
        <v>1.8</v>
      </c>
      <c r="G124" s="35">
        <v>1.8</v>
      </c>
      <c r="H124" s="37">
        <v>1.4000000000000001</v>
      </c>
      <c r="I124" s="35">
        <v>363.40000000000003</v>
      </c>
      <c r="J124" s="35">
        <v>319.20000000000005</v>
      </c>
      <c r="K124" s="61">
        <v>13</v>
      </c>
      <c r="L124" s="61">
        <v>14</v>
      </c>
      <c r="M124" s="61">
        <v>3</v>
      </c>
      <c r="N124" s="61">
        <v>2</v>
      </c>
      <c r="O124" s="62">
        <v>27</v>
      </c>
      <c r="P124" s="10">
        <v>2.072289489604783</v>
      </c>
      <c r="Q124" s="10">
        <f t="shared" si="55"/>
        <v>-15</v>
      </c>
      <c r="R124" s="10">
        <f t="shared" si="56"/>
        <v>14.100000000000001</v>
      </c>
      <c r="S124" s="10">
        <v>5</v>
      </c>
      <c r="T124" s="10">
        <f t="shared" si="57"/>
        <v>2</v>
      </c>
      <c r="U124" s="10">
        <f t="shared" si="58"/>
        <v>14</v>
      </c>
      <c r="V124" s="10">
        <f t="shared" si="59"/>
        <v>3</v>
      </c>
      <c r="W124" s="10">
        <f t="shared" si="60"/>
        <v>6.6000000000000005</v>
      </c>
      <c r="X124" s="10">
        <f t="shared" si="61"/>
        <v>-14</v>
      </c>
      <c r="Y124" s="10">
        <f t="shared" si="65"/>
        <v>28.1</v>
      </c>
      <c r="Z124" s="10">
        <f t="shared" si="65"/>
        <v>8</v>
      </c>
      <c r="AA124" s="36">
        <f t="shared" si="41"/>
        <v>90</v>
      </c>
      <c r="AB124" s="10">
        <v>1.9391719999999999</v>
      </c>
      <c r="AC124" s="10">
        <v>2.1747839999999998</v>
      </c>
      <c r="AD124" s="10">
        <v>1.736785</v>
      </c>
      <c r="AE124" s="10">
        <v>1.8690310000000001</v>
      </c>
      <c r="AF124" s="39">
        <f t="shared" si="42"/>
        <v>13.4</v>
      </c>
      <c r="AG124" s="1">
        <f t="shared" si="43"/>
        <v>6.8</v>
      </c>
      <c r="AH124" s="35">
        <f t="shared" si="66"/>
        <v>2</v>
      </c>
      <c r="AI124" s="35">
        <f t="shared" si="66"/>
        <v>2.2000000000000002</v>
      </c>
      <c r="AJ124" s="35">
        <f t="shared" si="66"/>
        <v>1.8</v>
      </c>
      <c r="AK124" s="35">
        <f t="shared" si="66"/>
        <v>1.8</v>
      </c>
      <c r="AL124" s="37">
        <f t="shared" si="62"/>
        <v>1.4000000000000001</v>
      </c>
      <c r="AM124" s="10">
        <v>90.391170000000002</v>
      </c>
      <c r="AN124" s="10">
        <v>46.118690000000001</v>
      </c>
      <c r="AO124" s="10"/>
      <c r="AP124" s="10"/>
      <c r="AQ124" s="37" t="s">
        <v>35</v>
      </c>
      <c r="AR124" s="37"/>
      <c r="AS124" s="37"/>
      <c r="AT124" s="37"/>
      <c r="AU124" s="10">
        <v>96.7</v>
      </c>
      <c r="AV124" s="10">
        <v>-42</v>
      </c>
      <c r="AW124" s="10">
        <v>42.5</v>
      </c>
      <c r="AX124" s="10">
        <v>44.1</v>
      </c>
      <c r="AY124" s="40">
        <f t="shared" si="63"/>
        <v>289798.05176706292</v>
      </c>
      <c r="AZ124" s="23">
        <f t="shared" si="64"/>
        <v>0</v>
      </c>
      <c r="BA124" s="10" t="e">
        <f>#REF!*AI124*AH124*AJ124*AS124</f>
        <v>#REF!</v>
      </c>
      <c r="BB124" s="10" t="e">
        <f t="shared" si="49"/>
        <v>#REF!</v>
      </c>
      <c r="BC124" s="10" t="e">
        <f>(1-#REF!)*AH124*AI124*AJ124</f>
        <v>#REF!</v>
      </c>
      <c r="BD124" s="41">
        <f t="shared" si="67"/>
        <v>5.62</v>
      </c>
      <c r="BE124" s="38">
        <v>0</v>
      </c>
      <c r="BF124" s="38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38">
        <v>98</v>
      </c>
      <c r="BV124" s="23">
        <v>73.347686999999993</v>
      </c>
      <c r="BW124" s="23">
        <v>94.857383999999996</v>
      </c>
      <c r="BX124" s="23">
        <v>135.35007999999999</v>
      </c>
      <c r="BY124" s="23">
        <v>166.31177</v>
      </c>
      <c r="BZ124" s="23">
        <v>152.18906999999999</v>
      </c>
      <c r="CA124" s="23">
        <v>80.964066000000003</v>
      </c>
      <c r="CB124" s="23">
        <v>118.82926999999999</v>
      </c>
      <c r="CC124" s="23">
        <v>116.85525</v>
      </c>
      <c r="CD124" s="23">
        <v>103.26427</v>
      </c>
      <c r="CE124" s="23">
        <v>427.23450000000003</v>
      </c>
      <c r="CF124" s="23">
        <v>407.49948000000001</v>
      </c>
      <c r="CG124" s="23">
        <v>340.23665999999997</v>
      </c>
      <c r="CH124" s="23">
        <v>434.05718999999999</v>
      </c>
      <c r="CI124" s="23">
        <v>396.81223</v>
      </c>
      <c r="CJ124" s="23">
        <v>298.53023999999999</v>
      </c>
      <c r="CK124" s="23">
        <v>178.53726</v>
      </c>
      <c r="CL124" s="23">
        <v>168.26894999999999</v>
      </c>
      <c r="CM124" s="23">
        <v>156.17780999999999</v>
      </c>
      <c r="CN124" s="23">
        <v>284.29074000000003</v>
      </c>
      <c r="CO124" s="23">
        <v>274.34894000000003</v>
      </c>
      <c r="CP124" s="23">
        <v>253.68361999999999</v>
      </c>
      <c r="CQ124" s="23">
        <v>230.08595</v>
      </c>
      <c r="CR124" s="23">
        <v>183.54871</v>
      </c>
      <c r="CS124" s="23">
        <v>122.31243000000001</v>
      </c>
      <c r="CT124" s="23">
        <v>98.087638999999996</v>
      </c>
      <c r="CU124" s="23">
        <v>103.10890999999999</v>
      </c>
      <c r="CV124" s="23">
        <v>113.11663</v>
      </c>
    </row>
    <row r="125" spans="1:100" s="14" customFormat="1" x14ac:dyDescent="0.35">
      <c r="A125" s="10">
        <v>291</v>
      </c>
      <c r="B125" s="35">
        <v>34.300000000000004</v>
      </c>
      <c r="C125" s="36">
        <v>0.28044259999999999</v>
      </c>
      <c r="D125" s="35">
        <v>2.8000000000000003</v>
      </c>
      <c r="E125" s="35">
        <v>4.6000000000000005</v>
      </c>
      <c r="F125" s="35">
        <v>1.4000000000000001</v>
      </c>
      <c r="G125" s="35">
        <v>0.4</v>
      </c>
      <c r="H125" s="37">
        <v>1</v>
      </c>
      <c r="I125" s="35">
        <v>352.5</v>
      </c>
      <c r="J125" s="35">
        <v>339.20000000000005</v>
      </c>
      <c r="K125" s="61">
        <v>13</v>
      </c>
      <c r="L125" s="61">
        <v>3</v>
      </c>
      <c r="M125" s="61">
        <v>8</v>
      </c>
      <c r="N125" s="61">
        <v>2.4000000000000004</v>
      </c>
      <c r="O125" s="62">
        <v>10</v>
      </c>
      <c r="P125" s="10">
        <v>2.3856843888692727</v>
      </c>
      <c r="Q125" s="10">
        <f t="shared" si="55"/>
        <v>-15.4</v>
      </c>
      <c r="R125" s="10">
        <f t="shared" si="56"/>
        <v>15.2</v>
      </c>
      <c r="S125" s="10">
        <v>5</v>
      </c>
      <c r="T125" s="10">
        <f t="shared" si="57"/>
        <v>2.4000000000000004</v>
      </c>
      <c r="U125" s="10">
        <f t="shared" si="58"/>
        <v>3</v>
      </c>
      <c r="V125" s="10">
        <f t="shared" si="59"/>
        <v>8</v>
      </c>
      <c r="W125" s="10">
        <f t="shared" si="60"/>
        <v>2.2000000000000002</v>
      </c>
      <c r="X125" s="10">
        <f t="shared" si="61"/>
        <v>-14.2</v>
      </c>
      <c r="Y125" s="10">
        <f t="shared" si="65"/>
        <v>18.2</v>
      </c>
      <c r="Z125" s="10">
        <f t="shared" si="65"/>
        <v>13</v>
      </c>
      <c r="AA125" s="36">
        <f t="shared" si="41"/>
        <v>79</v>
      </c>
      <c r="AB125" s="10">
        <v>2.8257189999999999</v>
      </c>
      <c r="AC125" s="10">
        <v>4.551552</v>
      </c>
      <c r="AD125" s="10">
        <v>1.4083110000000001</v>
      </c>
      <c r="AE125" s="10">
        <v>0.41302620000000001</v>
      </c>
      <c r="AF125" s="39">
        <f t="shared" si="42"/>
        <v>12.2</v>
      </c>
      <c r="AG125" s="1">
        <f t="shared" si="43"/>
        <v>5.4</v>
      </c>
      <c r="AH125" s="35">
        <f t="shared" si="66"/>
        <v>2.8000000000000003</v>
      </c>
      <c r="AI125" s="35">
        <f t="shared" si="66"/>
        <v>4.6000000000000005</v>
      </c>
      <c r="AJ125" s="35">
        <f t="shared" si="66"/>
        <v>1.4000000000000001</v>
      </c>
      <c r="AK125" s="35">
        <f t="shared" si="66"/>
        <v>0.4</v>
      </c>
      <c r="AL125" s="37">
        <f t="shared" si="62"/>
        <v>1</v>
      </c>
      <c r="AM125" s="10">
        <v>79.40916</v>
      </c>
      <c r="AN125" s="10">
        <v>66.129320000000007</v>
      </c>
      <c r="AO125" s="10"/>
      <c r="AP125" s="10"/>
      <c r="AQ125" s="37" t="s">
        <v>35</v>
      </c>
      <c r="AR125" s="37"/>
      <c r="AS125" s="37"/>
      <c r="AT125" s="37"/>
      <c r="AU125" s="10">
        <v>96.7</v>
      </c>
      <c r="AV125" s="10">
        <v>-42</v>
      </c>
      <c r="AW125" s="10">
        <v>42.5</v>
      </c>
      <c r="AX125" s="10">
        <v>44.1</v>
      </c>
      <c r="AY125" s="40">
        <f t="shared" si="63"/>
        <v>238967.65207433928</v>
      </c>
      <c r="AZ125" s="23">
        <f t="shared" si="64"/>
        <v>0</v>
      </c>
      <c r="BA125" s="10" t="e">
        <f>#REF!*AI125*AH125*AJ125*AS125</f>
        <v>#REF!</v>
      </c>
      <c r="BB125" s="10" t="e">
        <f t="shared" si="49"/>
        <v>#REF!</v>
      </c>
      <c r="BC125" s="10" t="e">
        <f>(1-#REF!)*AH125*AI125*AJ125</f>
        <v>#REF!</v>
      </c>
      <c r="BD125" s="41">
        <f t="shared" si="67"/>
        <v>3.6399999999999997</v>
      </c>
      <c r="BE125" s="38">
        <v>0</v>
      </c>
      <c r="BF125" s="38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38">
        <v>291</v>
      </c>
      <c r="BV125" s="23">
        <v>112.42614</v>
      </c>
      <c r="BW125" s="23">
        <v>112.20417999999999</v>
      </c>
      <c r="BX125" s="23">
        <v>172.87076999999999</v>
      </c>
      <c r="BY125" s="23">
        <v>217.77808999999999</v>
      </c>
      <c r="BZ125" s="23">
        <v>222.34764000000001</v>
      </c>
      <c r="CA125" s="23">
        <v>206.26901000000001</v>
      </c>
      <c r="CB125" s="23">
        <v>177.30643000000001</v>
      </c>
      <c r="CC125" s="23">
        <v>180.21005</v>
      </c>
      <c r="CD125" s="23">
        <v>194.10542000000001</v>
      </c>
      <c r="CE125" s="23">
        <v>477.28417999999999</v>
      </c>
      <c r="CF125" s="23">
        <v>462.24480999999997</v>
      </c>
      <c r="CG125" s="23">
        <v>339.99948000000001</v>
      </c>
      <c r="CH125" s="23">
        <v>515.00824</v>
      </c>
      <c r="CI125" s="23">
        <v>501.67428999999998</v>
      </c>
      <c r="CJ125" s="23">
        <v>331.36896000000002</v>
      </c>
      <c r="CK125" s="23">
        <v>375.36838</v>
      </c>
      <c r="CL125" s="23">
        <v>369.34868999999998</v>
      </c>
      <c r="CM125" s="23">
        <v>279.548</v>
      </c>
      <c r="CN125" s="23">
        <v>318.96521000000001</v>
      </c>
      <c r="CO125" s="23">
        <v>313.3252</v>
      </c>
      <c r="CP125" s="23">
        <v>256.23665999999997</v>
      </c>
      <c r="CQ125" s="23">
        <v>212.43728999999999</v>
      </c>
      <c r="CR125" s="23">
        <v>215.40262000000001</v>
      </c>
      <c r="CS125" s="23">
        <v>210.72515999999999</v>
      </c>
      <c r="CT125" s="23">
        <v>210.93065000000001</v>
      </c>
      <c r="CU125" s="23">
        <v>208.82703000000001</v>
      </c>
      <c r="CV125" s="23">
        <v>206.86644000000001</v>
      </c>
    </row>
    <row r="126" spans="1:100" s="14" customFormat="1" x14ac:dyDescent="0.35">
      <c r="A126" s="10">
        <v>408</v>
      </c>
      <c r="B126" s="35">
        <v>8</v>
      </c>
      <c r="C126" s="36">
        <v>0.30988130000000003</v>
      </c>
      <c r="D126" s="35">
        <v>2.8000000000000003</v>
      </c>
      <c r="E126" s="35">
        <v>6.6000000000000005</v>
      </c>
      <c r="F126" s="35">
        <v>3</v>
      </c>
      <c r="G126" s="35">
        <v>1.8</v>
      </c>
      <c r="H126" s="37">
        <v>2</v>
      </c>
      <c r="I126" s="35">
        <v>298.8</v>
      </c>
      <c r="J126" s="35">
        <v>287.40000000000003</v>
      </c>
      <c r="K126" s="61">
        <v>14</v>
      </c>
      <c r="L126" s="61">
        <v>13</v>
      </c>
      <c r="M126" s="61">
        <v>17</v>
      </c>
      <c r="N126" s="61">
        <v>2.2000000000000002</v>
      </c>
      <c r="O126" s="62">
        <v>11</v>
      </c>
      <c r="P126" s="10">
        <v>2.1911291452776163</v>
      </c>
      <c r="Q126" s="10">
        <f t="shared" si="55"/>
        <v>-16.2</v>
      </c>
      <c r="R126" s="10">
        <f t="shared" si="56"/>
        <v>10.8</v>
      </c>
      <c r="S126" s="10">
        <v>5</v>
      </c>
      <c r="T126" s="10">
        <f t="shared" si="57"/>
        <v>2.2000000000000002</v>
      </c>
      <c r="U126" s="10">
        <f t="shared" si="58"/>
        <v>13</v>
      </c>
      <c r="V126" s="10">
        <f t="shared" si="59"/>
        <v>17</v>
      </c>
      <c r="W126" s="10">
        <f t="shared" si="60"/>
        <v>2.8000000000000003</v>
      </c>
      <c r="X126" s="10">
        <f t="shared" si="61"/>
        <v>-15.1</v>
      </c>
      <c r="Y126" s="10">
        <f t="shared" si="65"/>
        <v>23.8</v>
      </c>
      <c r="Z126" s="10">
        <f t="shared" si="65"/>
        <v>22</v>
      </c>
      <c r="AA126" s="36">
        <f t="shared" si="41"/>
        <v>26</v>
      </c>
      <c r="AB126" s="10">
        <v>2.7032940000000001</v>
      </c>
      <c r="AC126" s="10">
        <v>6.5793239999999997</v>
      </c>
      <c r="AD126" s="10">
        <v>2.9051490000000002</v>
      </c>
      <c r="AE126" s="10">
        <v>1.86188</v>
      </c>
      <c r="AF126" s="39">
        <f t="shared" si="42"/>
        <v>11.2</v>
      </c>
      <c r="AG126" s="1">
        <f t="shared" si="43"/>
        <v>6.8</v>
      </c>
      <c r="AH126" s="35">
        <f t="shared" si="66"/>
        <v>2.8000000000000003</v>
      </c>
      <c r="AI126" s="35">
        <f t="shared" si="66"/>
        <v>6.6000000000000005</v>
      </c>
      <c r="AJ126" s="35">
        <f t="shared" si="66"/>
        <v>3</v>
      </c>
      <c r="AK126" s="35">
        <f t="shared" si="66"/>
        <v>1.8</v>
      </c>
      <c r="AL126" s="37">
        <f t="shared" si="62"/>
        <v>2</v>
      </c>
      <c r="AM126" s="10">
        <v>25.719750000000001</v>
      </c>
      <c r="AN126" s="10">
        <v>14.35525</v>
      </c>
      <c r="AO126" s="10"/>
      <c r="AP126" s="10"/>
      <c r="AQ126" s="37" t="s">
        <v>35</v>
      </c>
      <c r="AR126" s="37"/>
      <c r="AS126" s="37"/>
      <c r="AT126" s="37"/>
      <c r="AU126" s="10">
        <v>96.7</v>
      </c>
      <c r="AV126" s="10">
        <v>-42</v>
      </c>
      <c r="AW126" s="10">
        <v>42.5</v>
      </c>
      <c r="AX126" s="10">
        <v>44.1</v>
      </c>
      <c r="AY126" s="40">
        <f t="shared" si="63"/>
        <v>349265.60491958901</v>
      </c>
      <c r="AZ126" s="23">
        <f t="shared" si="64"/>
        <v>0</v>
      </c>
      <c r="BA126" s="10" t="e">
        <f>#REF!*AI126*AH126*AJ126*AS126</f>
        <v>#REF!</v>
      </c>
      <c r="BB126" s="10" t="e">
        <f t="shared" si="49"/>
        <v>#REF!</v>
      </c>
      <c r="BC126" s="10" t="e">
        <f>(1-#REF!)*AH126*AI126*AJ126</f>
        <v>#REF!</v>
      </c>
      <c r="BD126" s="41">
        <f t="shared" si="67"/>
        <v>4.76</v>
      </c>
      <c r="BE126" s="38">
        <v>0</v>
      </c>
      <c r="BF126" s="38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38">
        <v>408</v>
      </c>
      <c r="BV126" s="23">
        <v>78.307029999999997</v>
      </c>
      <c r="BW126" s="23">
        <v>86.944846999999996</v>
      </c>
      <c r="BX126" s="23">
        <v>107.0752</v>
      </c>
      <c r="BY126" s="23">
        <v>96.352920999999995</v>
      </c>
      <c r="BZ126" s="23">
        <v>90.760352999999995</v>
      </c>
      <c r="CA126" s="23">
        <v>94.604896999999994</v>
      </c>
      <c r="CB126" s="23">
        <v>52.823039999999999</v>
      </c>
      <c r="CC126" s="23">
        <v>57.254123999999997</v>
      </c>
      <c r="CD126" s="23">
        <v>64.480354000000005</v>
      </c>
      <c r="CE126" s="23">
        <v>405.18338</v>
      </c>
      <c r="CF126" s="23">
        <v>322.89132999999998</v>
      </c>
      <c r="CG126" s="23">
        <v>182.85762</v>
      </c>
      <c r="CH126" s="23">
        <v>353.69247000000001</v>
      </c>
      <c r="CI126" s="23">
        <v>288.20891999999998</v>
      </c>
      <c r="CJ126" s="23">
        <v>169.44395</v>
      </c>
      <c r="CK126" s="23">
        <v>210.48615000000001</v>
      </c>
      <c r="CL126" s="23">
        <v>169.79177999999999</v>
      </c>
      <c r="CM126" s="23">
        <v>100.87589</v>
      </c>
      <c r="CN126" s="23">
        <v>281.17862000000002</v>
      </c>
      <c r="CO126" s="23">
        <v>242.68619000000001</v>
      </c>
      <c r="CP126" s="23">
        <v>162.84589</v>
      </c>
      <c r="CQ126" s="23">
        <v>124.86641</v>
      </c>
      <c r="CR126" s="23">
        <v>86.485557999999997</v>
      </c>
      <c r="CS126" s="23">
        <v>60.493991999999999</v>
      </c>
      <c r="CT126" s="23">
        <v>108.78211</v>
      </c>
      <c r="CU126" s="23">
        <v>96.475860999999995</v>
      </c>
      <c r="CV126" s="23">
        <v>65.239058999999997</v>
      </c>
    </row>
    <row r="127" spans="1:100" s="14" customFormat="1" x14ac:dyDescent="0.35">
      <c r="A127" s="10">
        <v>195</v>
      </c>
      <c r="B127" s="35">
        <v>18.200000000000003</v>
      </c>
      <c r="C127" s="36">
        <v>0.21231929999999999</v>
      </c>
      <c r="D127" s="35">
        <v>2.8000000000000003</v>
      </c>
      <c r="E127" s="35">
        <v>4.8000000000000007</v>
      </c>
      <c r="F127" s="35">
        <v>1.4000000000000001</v>
      </c>
      <c r="G127" s="35">
        <v>1.8</v>
      </c>
      <c r="H127" s="37">
        <v>1.2000000000000002</v>
      </c>
      <c r="I127" s="35">
        <v>391.3</v>
      </c>
      <c r="J127" s="35">
        <v>310.70000000000005</v>
      </c>
      <c r="K127" s="61">
        <v>12</v>
      </c>
      <c r="L127" s="61">
        <v>16</v>
      </c>
      <c r="M127" s="61">
        <v>16</v>
      </c>
      <c r="N127" s="61">
        <v>2.2000000000000002</v>
      </c>
      <c r="O127" s="62">
        <v>0</v>
      </c>
      <c r="P127" s="10">
        <v>2.2906862820337559</v>
      </c>
      <c r="Q127" s="10">
        <f t="shared" si="55"/>
        <v>-14.2</v>
      </c>
      <c r="R127" s="10">
        <f t="shared" si="56"/>
        <v>6.5</v>
      </c>
      <c r="S127" s="10">
        <v>5</v>
      </c>
      <c r="T127" s="10">
        <f t="shared" si="57"/>
        <v>2.2000000000000002</v>
      </c>
      <c r="U127" s="10">
        <f t="shared" si="58"/>
        <v>16</v>
      </c>
      <c r="V127" s="10">
        <f t="shared" si="59"/>
        <v>16</v>
      </c>
      <c r="W127" s="10">
        <f t="shared" si="60"/>
        <v>0</v>
      </c>
      <c r="X127" s="10">
        <f t="shared" si="61"/>
        <v>-13.1</v>
      </c>
      <c r="Y127" s="10">
        <f t="shared" si="65"/>
        <v>22.5</v>
      </c>
      <c r="Z127" s="10">
        <f t="shared" si="65"/>
        <v>21</v>
      </c>
      <c r="AA127" s="36">
        <f t="shared" si="41"/>
        <v>118</v>
      </c>
      <c r="AB127" s="10">
        <v>2.701924</v>
      </c>
      <c r="AC127" s="10">
        <v>4.8353469999999996</v>
      </c>
      <c r="AD127" s="10">
        <v>1.4083669999999999</v>
      </c>
      <c r="AE127" s="10">
        <v>1.713816</v>
      </c>
      <c r="AF127" s="39">
        <f t="shared" si="42"/>
        <v>12.1</v>
      </c>
      <c r="AG127" s="1">
        <f t="shared" si="43"/>
        <v>6.8</v>
      </c>
      <c r="AH127" s="35">
        <f t="shared" si="66"/>
        <v>2.8000000000000003</v>
      </c>
      <c r="AI127" s="35">
        <f t="shared" si="66"/>
        <v>4.8000000000000007</v>
      </c>
      <c r="AJ127" s="35">
        <f t="shared" si="66"/>
        <v>1.4000000000000001</v>
      </c>
      <c r="AK127" s="35">
        <f t="shared" si="66"/>
        <v>1.8</v>
      </c>
      <c r="AL127" s="37">
        <f t="shared" si="62"/>
        <v>1.2000000000000002</v>
      </c>
      <c r="AM127" s="10">
        <v>118.2072</v>
      </c>
      <c r="AN127" s="10">
        <v>37.656399999999998</v>
      </c>
      <c r="AO127" s="10"/>
      <c r="AP127" s="10"/>
      <c r="AQ127" s="37" t="s">
        <v>35</v>
      </c>
      <c r="AR127" s="37"/>
      <c r="AS127" s="37"/>
      <c r="AT127" s="37"/>
      <c r="AU127" s="10">
        <v>96.7</v>
      </c>
      <c r="AV127" s="10">
        <v>-42</v>
      </c>
      <c r="AW127" s="10">
        <v>42.5</v>
      </c>
      <c r="AX127" s="10">
        <v>44.1</v>
      </c>
      <c r="AY127" s="40">
        <f t="shared" si="63"/>
        <v>307486.78612774197</v>
      </c>
      <c r="AZ127" s="23">
        <f t="shared" si="64"/>
        <v>0</v>
      </c>
      <c r="BA127" s="10" t="e">
        <f>#REF!*AI127*AH127*AJ127*AS127</f>
        <v>#REF!</v>
      </c>
      <c r="BB127" s="10" t="e">
        <f t="shared" si="49"/>
        <v>#REF!</v>
      </c>
      <c r="BC127" s="10" t="e">
        <f>(1-#REF!)*AH127*AI127*AJ127</f>
        <v>#REF!</v>
      </c>
      <c r="BD127" s="41">
        <f t="shared" si="67"/>
        <v>4.5</v>
      </c>
      <c r="BE127" s="38">
        <v>0</v>
      </c>
      <c r="BF127" s="38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38">
        <v>195</v>
      </c>
      <c r="BV127" s="23">
        <v>74.219573999999994</v>
      </c>
      <c r="BW127" s="23">
        <v>79.196770000000001</v>
      </c>
      <c r="BX127" s="23">
        <v>107.36517000000001</v>
      </c>
      <c r="BY127" s="23">
        <v>84.972504000000001</v>
      </c>
      <c r="BZ127" s="23">
        <v>91.100455999999994</v>
      </c>
      <c r="CA127" s="23">
        <v>67.347060999999997</v>
      </c>
      <c r="CB127" s="23">
        <v>51.414558</v>
      </c>
      <c r="CC127" s="23">
        <v>48.791499999999999</v>
      </c>
      <c r="CD127" s="23">
        <v>57.334625000000003</v>
      </c>
      <c r="CE127" s="23">
        <v>319.88646999999997</v>
      </c>
      <c r="CF127" s="23">
        <v>280.75731999999999</v>
      </c>
      <c r="CG127" s="23">
        <v>151.66618</v>
      </c>
      <c r="CH127" s="23">
        <v>360.01812999999999</v>
      </c>
      <c r="CI127" s="23">
        <v>285.69803000000002</v>
      </c>
      <c r="CJ127" s="23">
        <v>105.67863</v>
      </c>
      <c r="CK127" s="23">
        <v>219.92582999999999</v>
      </c>
      <c r="CL127" s="23">
        <v>180.51085</v>
      </c>
      <c r="CM127" s="23">
        <v>82.151923999999994</v>
      </c>
      <c r="CN127" s="23">
        <v>257.54915999999997</v>
      </c>
      <c r="CO127" s="23">
        <v>231.43566999999999</v>
      </c>
      <c r="CP127" s="23">
        <v>138.10541000000001</v>
      </c>
      <c r="CQ127" s="23">
        <v>135.10338999999999</v>
      </c>
      <c r="CR127" s="23">
        <v>65.411422999999999</v>
      </c>
      <c r="CS127" s="23">
        <v>67.587569999999999</v>
      </c>
      <c r="CT127" s="23">
        <v>114.12833000000001</v>
      </c>
      <c r="CU127" s="23">
        <v>103.75953</v>
      </c>
      <c r="CV127" s="23">
        <v>65.058516999999995</v>
      </c>
    </row>
    <row r="128" spans="1:100" s="14" customFormat="1" x14ac:dyDescent="0.35">
      <c r="A128" s="10">
        <v>457</v>
      </c>
      <c r="B128" s="35">
        <v>37.800000000000004</v>
      </c>
      <c r="C128" s="36">
        <v>0.47897150000000005</v>
      </c>
      <c r="D128" s="35">
        <v>1.6</v>
      </c>
      <c r="E128" s="35">
        <v>3.4000000000000004</v>
      </c>
      <c r="F128" s="35">
        <v>1.8</v>
      </c>
      <c r="G128" s="35">
        <v>1.8</v>
      </c>
      <c r="H128" s="37">
        <v>1</v>
      </c>
      <c r="I128" s="35">
        <v>316.60000000000002</v>
      </c>
      <c r="J128" s="35">
        <v>350.70000000000005</v>
      </c>
      <c r="K128" s="61">
        <v>19</v>
      </c>
      <c r="L128" s="61">
        <v>15</v>
      </c>
      <c r="M128" s="61">
        <v>10</v>
      </c>
      <c r="N128" s="61">
        <v>2.2000000000000002</v>
      </c>
      <c r="O128" s="62">
        <v>10</v>
      </c>
      <c r="P128" s="10">
        <v>2.2705821647439333</v>
      </c>
      <c r="Q128" s="10">
        <f t="shared" si="55"/>
        <v>-21.2</v>
      </c>
      <c r="R128" s="10">
        <f t="shared" si="56"/>
        <v>10.4</v>
      </c>
      <c r="S128" s="10">
        <v>5</v>
      </c>
      <c r="T128" s="10">
        <f t="shared" si="57"/>
        <v>2.2000000000000002</v>
      </c>
      <c r="U128" s="10">
        <f t="shared" si="58"/>
        <v>15</v>
      </c>
      <c r="V128" s="10">
        <f t="shared" si="59"/>
        <v>10</v>
      </c>
      <c r="W128" s="10">
        <f t="shared" si="60"/>
        <v>3.4000000000000004</v>
      </c>
      <c r="X128" s="10">
        <f t="shared" si="61"/>
        <v>-20.100000000000001</v>
      </c>
      <c r="Y128" s="10">
        <f t="shared" si="65"/>
        <v>25.4</v>
      </c>
      <c r="Z128" s="10">
        <f t="shared" si="65"/>
        <v>15</v>
      </c>
      <c r="AA128" s="36">
        <f t="shared" si="41"/>
        <v>44</v>
      </c>
      <c r="AB128" s="10">
        <v>1.5246040000000001</v>
      </c>
      <c r="AC128" s="10">
        <v>3.318479</v>
      </c>
      <c r="AD128" s="10">
        <v>1.7159329999999999</v>
      </c>
      <c r="AE128" s="10">
        <v>1.8517479999999999</v>
      </c>
      <c r="AF128" s="39">
        <f t="shared" si="42"/>
        <v>12.8</v>
      </c>
      <c r="AG128" s="1">
        <f t="shared" si="43"/>
        <v>6.8</v>
      </c>
      <c r="AH128" s="35">
        <f t="shared" si="66"/>
        <v>1.6</v>
      </c>
      <c r="AI128" s="35">
        <f t="shared" si="66"/>
        <v>3.4000000000000004</v>
      </c>
      <c r="AJ128" s="35">
        <f t="shared" si="66"/>
        <v>1.8</v>
      </c>
      <c r="AK128" s="35">
        <f t="shared" si="66"/>
        <v>1.8</v>
      </c>
      <c r="AL128" s="37">
        <f t="shared" si="62"/>
        <v>1</v>
      </c>
      <c r="AM128" s="10">
        <v>43.531129999999997</v>
      </c>
      <c r="AN128" s="10">
        <v>77.688019999999995</v>
      </c>
      <c r="AO128" s="10"/>
      <c r="AP128" s="10"/>
      <c r="AQ128" s="37" t="s">
        <v>35</v>
      </c>
      <c r="AR128" s="37"/>
      <c r="AS128" s="37"/>
      <c r="AT128" s="37"/>
      <c r="AU128" s="10">
        <v>96.7</v>
      </c>
      <c r="AV128" s="10">
        <v>-42</v>
      </c>
      <c r="AW128" s="10">
        <v>42.5</v>
      </c>
      <c r="AX128" s="10">
        <v>44.1</v>
      </c>
      <c r="AY128" s="40">
        <f t="shared" si="63"/>
        <v>199220.82679733422</v>
      </c>
      <c r="AZ128" s="23">
        <f t="shared" si="64"/>
        <v>0</v>
      </c>
      <c r="BA128" s="10" t="e">
        <f>#REF!*AI128*AH128*AJ128*AS128</f>
        <v>#REF!</v>
      </c>
      <c r="BB128" s="10" t="e">
        <f t="shared" si="49"/>
        <v>#REF!</v>
      </c>
      <c r="BC128" s="10" t="e">
        <f>(1-#REF!)*AH128*AI128*AJ128</f>
        <v>#REF!</v>
      </c>
      <c r="BD128" s="41">
        <f t="shared" si="67"/>
        <v>5.08</v>
      </c>
      <c r="BE128" s="38">
        <v>0</v>
      </c>
      <c r="BF128" s="38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38">
        <v>457</v>
      </c>
      <c r="BV128" s="23">
        <v>68.393828999999997</v>
      </c>
      <c r="BW128" s="23">
        <v>68.154785000000004</v>
      </c>
      <c r="BX128" s="23">
        <v>95.364058999999997</v>
      </c>
      <c r="BY128" s="23">
        <v>67.569137999999995</v>
      </c>
      <c r="BZ128" s="23">
        <v>72.643676999999997</v>
      </c>
      <c r="CA128" s="23">
        <v>46.327342999999999</v>
      </c>
      <c r="CB128" s="23">
        <v>38.813892000000003</v>
      </c>
      <c r="CC128" s="23">
        <v>37.603104000000002</v>
      </c>
      <c r="CD128" s="23">
        <v>45.519790999999998</v>
      </c>
      <c r="CE128" s="23">
        <v>247.49503000000001</v>
      </c>
      <c r="CF128" s="23">
        <v>234.28301999999999</v>
      </c>
      <c r="CG128" s="23">
        <v>152.24413999999999</v>
      </c>
      <c r="CH128" s="23">
        <v>199.66749999999999</v>
      </c>
      <c r="CI128" s="23">
        <v>192.31870000000001</v>
      </c>
      <c r="CJ128" s="23">
        <v>110.39055999999999</v>
      </c>
      <c r="CK128" s="23">
        <v>137.95561000000001</v>
      </c>
      <c r="CL128" s="23">
        <v>131.25389000000001</v>
      </c>
      <c r="CM128" s="23">
        <v>81.028732000000005</v>
      </c>
      <c r="CN128" s="23">
        <v>182.37947</v>
      </c>
      <c r="CO128" s="23">
        <v>174.83981</v>
      </c>
      <c r="CP128" s="23">
        <v>137.55125000000001</v>
      </c>
      <c r="CQ128" s="23">
        <v>129.50373999999999</v>
      </c>
      <c r="CR128" s="23">
        <v>77.408278999999993</v>
      </c>
      <c r="CS128" s="23">
        <v>61.254691999999999</v>
      </c>
      <c r="CT128" s="23">
        <v>72.456901999999999</v>
      </c>
      <c r="CU128" s="23">
        <v>70.191742000000005</v>
      </c>
      <c r="CV128" s="23">
        <v>57.444598999999997</v>
      </c>
    </row>
    <row r="129" spans="1:100" s="14" customFormat="1" x14ac:dyDescent="0.35">
      <c r="A129" s="10">
        <v>19</v>
      </c>
      <c r="B129" s="35">
        <v>17.900000000000002</v>
      </c>
      <c r="C129" s="36">
        <v>0.28611819999999999</v>
      </c>
      <c r="D129" s="35">
        <v>2.6</v>
      </c>
      <c r="E129" s="35">
        <v>7.4</v>
      </c>
      <c r="F129" s="35">
        <v>1</v>
      </c>
      <c r="G129" s="35">
        <v>1.4000000000000001</v>
      </c>
      <c r="H129" s="37">
        <v>0.8</v>
      </c>
      <c r="I129" s="35">
        <v>382</v>
      </c>
      <c r="J129" s="35">
        <v>350.8</v>
      </c>
      <c r="K129" s="61">
        <v>5</v>
      </c>
      <c r="L129" s="61">
        <v>6</v>
      </c>
      <c r="M129" s="61">
        <v>15</v>
      </c>
      <c r="N129" s="61">
        <v>0.8</v>
      </c>
      <c r="O129" s="62">
        <v>24</v>
      </c>
      <c r="P129" s="10">
        <v>0.77524747391204607</v>
      </c>
      <c r="Q129" s="10">
        <f t="shared" si="55"/>
        <v>-5.8</v>
      </c>
      <c r="R129" s="10">
        <f t="shared" si="56"/>
        <v>13.7</v>
      </c>
      <c r="S129" s="10">
        <v>5</v>
      </c>
      <c r="T129" s="10">
        <f t="shared" si="57"/>
        <v>0.8</v>
      </c>
      <c r="U129" s="10">
        <f t="shared" si="58"/>
        <v>6</v>
      </c>
      <c r="V129" s="10">
        <f t="shared" si="59"/>
        <v>15</v>
      </c>
      <c r="W129" s="10">
        <f t="shared" si="60"/>
        <v>2.2000000000000002</v>
      </c>
      <c r="X129" s="10">
        <f t="shared" si="61"/>
        <v>-5.4</v>
      </c>
      <c r="Y129" s="10">
        <f t="shared" si="65"/>
        <v>19.7</v>
      </c>
      <c r="Z129" s="10">
        <f t="shared" si="65"/>
        <v>20</v>
      </c>
      <c r="AA129" s="36">
        <f t="shared" si="41"/>
        <v>109</v>
      </c>
      <c r="AB129" s="10">
        <v>2.5019179999999999</v>
      </c>
      <c r="AC129" s="10">
        <v>7.4914820000000004</v>
      </c>
      <c r="AD129" s="10">
        <v>1.040481</v>
      </c>
      <c r="AE129" s="10">
        <v>1.3063180000000001</v>
      </c>
      <c r="AF129" s="39">
        <f t="shared" si="42"/>
        <v>10.8</v>
      </c>
      <c r="AG129" s="1">
        <f t="shared" si="43"/>
        <v>6.4</v>
      </c>
      <c r="AH129" s="35">
        <f t="shared" si="66"/>
        <v>2.6</v>
      </c>
      <c r="AI129" s="35">
        <f t="shared" si="66"/>
        <v>7.4</v>
      </c>
      <c r="AJ129" s="35">
        <f t="shared" si="66"/>
        <v>1</v>
      </c>
      <c r="AK129" s="35">
        <f t="shared" si="66"/>
        <v>1.4000000000000001</v>
      </c>
      <c r="AL129" s="37">
        <f t="shared" si="62"/>
        <v>0.8</v>
      </c>
      <c r="AM129" s="10">
        <v>108.93389999999999</v>
      </c>
      <c r="AN129" s="10">
        <v>77.768259999999998</v>
      </c>
      <c r="AO129" s="10"/>
      <c r="AP129" s="10"/>
      <c r="AQ129" s="37" t="s">
        <v>34</v>
      </c>
      <c r="AR129" s="37">
        <v>3132.3</v>
      </c>
      <c r="AS129" s="37">
        <v>444.85</v>
      </c>
      <c r="AT129" s="37">
        <v>6.61</v>
      </c>
      <c r="AU129" s="10">
        <v>96.7</v>
      </c>
      <c r="AV129" s="10">
        <v>-42</v>
      </c>
      <c r="AW129" s="10">
        <v>42.5</v>
      </c>
      <c r="AX129" s="10">
        <v>44.1</v>
      </c>
      <c r="AY129" s="40">
        <f t="shared" si="63"/>
        <v>198898.37599246975</v>
      </c>
      <c r="AZ129" s="23">
        <f t="shared" si="64"/>
        <v>0.95261058761197226</v>
      </c>
      <c r="BA129" s="10" t="e">
        <f>#REF!*AI129*AH129*AJ129*AS129</f>
        <v>#REF!</v>
      </c>
      <c r="BB129" s="10" t="e">
        <f t="shared" si="49"/>
        <v>#REF!</v>
      </c>
      <c r="BC129" s="10" t="e">
        <f>(1-#REF!)*AH129*AI129*AJ129</f>
        <v>#REF!</v>
      </c>
      <c r="BD129" s="41">
        <f t="shared" si="67"/>
        <v>3.9400000000000004</v>
      </c>
      <c r="BE129" s="38">
        <v>5.7</v>
      </c>
      <c r="BF129" s="38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38">
        <v>19</v>
      </c>
      <c r="BV129" s="23">
        <v>48.27422</v>
      </c>
      <c r="BW129" s="23">
        <v>127.78913</v>
      </c>
      <c r="BX129" s="23">
        <v>145.4265</v>
      </c>
      <c r="BY129" s="23">
        <v>231.43349000000001</v>
      </c>
      <c r="BZ129" s="23">
        <v>217.10425000000001</v>
      </c>
      <c r="CA129" s="23">
        <v>171.40020999999999</v>
      </c>
      <c r="CB129" s="23">
        <v>88.840050000000005</v>
      </c>
      <c r="CC129" s="23">
        <v>127.02042</v>
      </c>
      <c r="CD129" s="23">
        <v>155.34979000000001</v>
      </c>
      <c r="CE129" s="23">
        <v>1043.0211999999999</v>
      </c>
      <c r="CF129" s="23">
        <v>489.38272000000001</v>
      </c>
      <c r="CG129" s="23">
        <v>208.41139000000001</v>
      </c>
      <c r="CH129" s="23">
        <v>1021.2001</v>
      </c>
      <c r="CI129" s="23">
        <v>516.75049000000001</v>
      </c>
      <c r="CJ129" s="23">
        <v>200.11705000000001</v>
      </c>
      <c r="CK129" s="23">
        <v>421.41415000000001</v>
      </c>
      <c r="CL129" s="23">
        <v>276.43792999999999</v>
      </c>
      <c r="CM129" s="23">
        <v>151.31557000000001</v>
      </c>
      <c r="CN129" s="23">
        <v>352.71530000000001</v>
      </c>
      <c r="CO129" s="23">
        <v>302.01648</v>
      </c>
      <c r="CP129" s="23">
        <v>176.9597</v>
      </c>
      <c r="CQ129" s="23">
        <v>137.3297</v>
      </c>
      <c r="CR129" s="23">
        <v>98.643912999999998</v>
      </c>
      <c r="CS129" s="23">
        <v>132.13443000000001</v>
      </c>
      <c r="CT129" s="23">
        <v>107.33862999999999</v>
      </c>
      <c r="CU129" s="23">
        <v>112.97377</v>
      </c>
      <c r="CV129" s="23">
        <v>134.36606</v>
      </c>
    </row>
    <row r="130" spans="1:100" s="14" customFormat="1" x14ac:dyDescent="0.35">
      <c r="A130" s="10">
        <v>245</v>
      </c>
      <c r="B130" s="35">
        <v>22.700000000000003</v>
      </c>
      <c r="C130" s="36">
        <v>0.55193449999999999</v>
      </c>
      <c r="D130" s="35">
        <v>0.8</v>
      </c>
      <c r="E130" s="35">
        <v>7.6000000000000005</v>
      </c>
      <c r="F130" s="35">
        <v>2.4000000000000004</v>
      </c>
      <c r="G130" s="35">
        <v>1.2000000000000002</v>
      </c>
      <c r="H130" s="37">
        <v>1</v>
      </c>
      <c r="I130" s="35">
        <v>451.20000000000005</v>
      </c>
      <c r="J130" s="35">
        <v>288.5</v>
      </c>
      <c r="K130" s="61">
        <v>12</v>
      </c>
      <c r="L130" s="61">
        <v>18</v>
      </c>
      <c r="M130" s="61">
        <v>7</v>
      </c>
      <c r="N130" s="61">
        <v>2.2000000000000002</v>
      </c>
      <c r="O130" s="62">
        <v>6</v>
      </c>
      <c r="P130" s="10">
        <v>2.1859947340128865</v>
      </c>
      <c r="Q130" s="10">
        <f t="shared" ref="Q130:Q161" si="68">-K130-N130</f>
        <v>-14.2</v>
      </c>
      <c r="R130" s="10">
        <f t="shared" ref="R130:R161" si="69">14.5-L130/2+W130</f>
        <v>6.7</v>
      </c>
      <c r="S130" s="10">
        <v>5</v>
      </c>
      <c r="T130" s="10">
        <f t="shared" ref="T130:T161" si="70">N130</f>
        <v>2.2000000000000002</v>
      </c>
      <c r="U130" s="10">
        <f t="shared" ref="U130:U161" si="71">L130</f>
        <v>18</v>
      </c>
      <c r="V130" s="10">
        <f t="shared" ref="V130:V161" si="72">M130</f>
        <v>7</v>
      </c>
      <c r="W130" s="10">
        <f t="shared" ref="W130:W161" si="73">MROUND(K130*TAN(RADIANS(O130)),0.2)</f>
        <v>1.2000000000000002</v>
      </c>
      <c r="X130" s="10">
        <f t="shared" ref="X130:X161" si="74">(Q130-K130)/2</f>
        <v>-13.1</v>
      </c>
      <c r="Y130" s="10">
        <f t="shared" si="65"/>
        <v>24.7</v>
      </c>
      <c r="Z130" s="10">
        <f t="shared" si="65"/>
        <v>12</v>
      </c>
      <c r="AA130" s="36">
        <f t="shared" ref="AA130:AA193" si="75">MROUND(AM130,1)</f>
        <v>178</v>
      </c>
      <c r="AB130" s="10">
        <v>0.75811609999999996</v>
      </c>
      <c r="AC130" s="10">
        <v>7.681972</v>
      </c>
      <c r="AD130" s="10">
        <v>2.3441339999999999</v>
      </c>
      <c r="AE130" s="10">
        <v>1.161672</v>
      </c>
      <c r="AF130" s="39">
        <f t="shared" ref="AF130:AF193" si="76">14.5-AI130/2</f>
        <v>10.7</v>
      </c>
      <c r="AG130" s="1">
        <f t="shared" ref="AG130:AG193" si="77">MROUND(AE130,0.2)+5</f>
        <v>6.2</v>
      </c>
      <c r="AH130" s="35">
        <f t="shared" si="66"/>
        <v>0.8</v>
      </c>
      <c r="AI130" s="35">
        <f t="shared" si="66"/>
        <v>7.6000000000000005</v>
      </c>
      <c r="AJ130" s="35">
        <f t="shared" si="66"/>
        <v>2.4000000000000004</v>
      </c>
      <c r="AK130" s="35">
        <f t="shared" si="66"/>
        <v>1.2000000000000002</v>
      </c>
      <c r="AL130" s="37">
        <f t="shared" ref="AL130:AL161" si="78">IF(BE130&gt;0,CEILING((1-C130)*AJ130,0.2),IF(MROUND((1-C130)*AJ130,0.2)&lt;0.2,MROUND((1-C130)*AJ130,0.2)+0.2, MROUND((1-C130)*AJ130,0.2)))</f>
        <v>1</v>
      </c>
      <c r="AM130" s="10">
        <v>178.13069999999999</v>
      </c>
      <c r="AN130" s="10">
        <v>15.43915</v>
      </c>
      <c r="AO130" s="10"/>
      <c r="AP130" s="10"/>
      <c r="AQ130" s="37" t="s">
        <v>35</v>
      </c>
      <c r="AR130" s="37"/>
      <c r="AS130" s="37"/>
      <c r="AT130" s="37"/>
      <c r="AU130" s="10">
        <v>96.7</v>
      </c>
      <c r="AV130" s="10">
        <v>-42</v>
      </c>
      <c r="AW130" s="10">
        <v>42.5</v>
      </c>
      <c r="AX130" s="10">
        <v>44.1</v>
      </c>
      <c r="AY130" s="40">
        <f t="shared" ref="AY130:AY161" si="79">((1.092*8.3144*(AV130+273)*(LN(AW130)-1.013)/(0.93-(AV130+273)/(AU130+273)))*((AU130-AN130)/(AU130-AV130))^0.383)*1000/AX130</f>
        <v>347497.61223740852</v>
      </c>
      <c r="AZ130" s="23">
        <f t="shared" ref="AZ130:AZ161" si="80">1-EXP(-2.63*(AR130/AY130)*(AU130-AV130)*(1-((AU130-AN130)/(AU130-AV130))^0.38))</f>
        <v>0</v>
      </c>
      <c r="BA130" s="10" t="e">
        <f>#REF!*AI130*AH130*AJ130*AS130</f>
        <v>#REF!</v>
      </c>
      <c r="BB130" s="10" t="e">
        <f t="shared" ref="BB130:BB193" si="81">0.07*BA130*AZ130/AT130</f>
        <v>#REF!</v>
      </c>
      <c r="BC130" s="10" t="e">
        <f>(1-#REF!)*AH130*AI130*AJ130</f>
        <v>#REF!</v>
      </c>
      <c r="BD130" s="41">
        <f t="shared" si="67"/>
        <v>4.9400000000000004</v>
      </c>
      <c r="BE130" s="38">
        <v>0</v>
      </c>
      <c r="BF130" s="38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38">
        <v>245</v>
      </c>
      <c r="BV130" s="23">
        <v>55.333305000000003</v>
      </c>
      <c r="BW130" s="23">
        <v>55.917206</v>
      </c>
      <c r="BX130" s="23">
        <v>81.463295000000002</v>
      </c>
      <c r="BY130" s="23">
        <v>59.418255000000002</v>
      </c>
      <c r="BZ130" s="23">
        <v>47.968952000000002</v>
      </c>
      <c r="CA130" s="23">
        <v>33.285953999999997</v>
      </c>
      <c r="CB130" s="23">
        <v>27.167963</v>
      </c>
      <c r="CC130" s="23">
        <v>27.035788</v>
      </c>
      <c r="CD130" s="23">
        <v>41.488765999999998</v>
      </c>
      <c r="CE130" s="23">
        <v>165.17715000000001</v>
      </c>
      <c r="CF130" s="23">
        <v>160.6799</v>
      </c>
      <c r="CG130" s="23">
        <v>123.93471</v>
      </c>
      <c r="CH130" s="23">
        <v>302.00445999999999</v>
      </c>
      <c r="CI130" s="23">
        <v>275.01632999999998</v>
      </c>
      <c r="CJ130" s="23">
        <v>160.68897999999999</v>
      </c>
      <c r="CK130" s="23">
        <v>95.870841999999996</v>
      </c>
      <c r="CL130" s="23">
        <v>91.443854999999999</v>
      </c>
      <c r="CM130" s="23">
        <v>68.976394999999997</v>
      </c>
      <c r="CN130" s="23">
        <v>137.68431000000001</v>
      </c>
      <c r="CO130" s="23">
        <v>133.9922</v>
      </c>
      <c r="CP130" s="23">
        <v>116.69750999999999</v>
      </c>
      <c r="CQ130" s="23">
        <v>100.43265</v>
      </c>
      <c r="CR130" s="23">
        <v>84.097092000000004</v>
      </c>
      <c r="CS130" s="23">
        <v>54.237895999999999</v>
      </c>
      <c r="CT130" s="23">
        <v>51.162616999999997</v>
      </c>
      <c r="CU130" s="23">
        <v>49.947071000000001</v>
      </c>
      <c r="CV130" s="23">
        <v>52.840141000000003</v>
      </c>
    </row>
    <row r="131" spans="1:100" s="14" customFormat="1" x14ac:dyDescent="0.35">
      <c r="A131" s="10">
        <v>23</v>
      </c>
      <c r="B131" s="35">
        <v>22.1</v>
      </c>
      <c r="C131" s="36">
        <v>0.59702309999999992</v>
      </c>
      <c r="D131" s="35">
        <v>1.6</v>
      </c>
      <c r="E131" s="35">
        <v>7.4</v>
      </c>
      <c r="F131" s="35">
        <v>1.4000000000000001</v>
      </c>
      <c r="G131" s="35">
        <v>1</v>
      </c>
      <c r="H131" s="37">
        <v>0.60000000000000009</v>
      </c>
      <c r="I131" s="35">
        <v>382.8</v>
      </c>
      <c r="J131" s="35">
        <v>358.1</v>
      </c>
      <c r="K131" s="61">
        <v>8</v>
      </c>
      <c r="L131" s="61">
        <v>9</v>
      </c>
      <c r="M131" s="61">
        <v>14</v>
      </c>
      <c r="N131" s="61">
        <v>2.8000000000000003</v>
      </c>
      <c r="O131" s="62">
        <v>25</v>
      </c>
      <c r="P131" s="10">
        <v>2.7203239509498967</v>
      </c>
      <c r="Q131" s="10">
        <f t="shared" si="68"/>
        <v>-10.8</v>
      </c>
      <c r="R131" s="10">
        <f t="shared" si="69"/>
        <v>13.8</v>
      </c>
      <c r="S131" s="10">
        <v>5</v>
      </c>
      <c r="T131" s="10">
        <f t="shared" si="70"/>
        <v>2.8000000000000003</v>
      </c>
      <c r="U131" s="10">
        <f t="shared" si="71"/>
        <v>9</v>
      </c>
      <c r="V131" s="10">
        <f t="shared" si="72"/>
        <v>14</v>
      </c>
      <c r="W131" s="10">
        <f t="shared" si="73"/>
        <v>3.8000000000000003</v>
      </c>
      <c r="X131" s="10">
        <f t="shared" si="74"/>
        <v>-9.4</v>
      </c>
      <c r="Y131" s="10">
        <f t="shared" si="65"/>
        <v>22.8</v>
      </c>
      <c r="Z131" s="10">
        <f t="shared" si="65"/>
        <v>19</v>
      </c>
      <c r="AA131" s="36">
        <f t="shared" si="75"/>
        <v>110</v>
      </c>
      <c r="AB131" s="10">
        <v>1.559555</v>
      </c>
      <c r="AC131" s="10">
        <v>7.487787</v>
      </c>
      <c r="AD131" s="10">
        <v>1.417967</v>
      </c>
      <c r="AE131" s="10">
        <v>0.90210330000000005</v>
      </c>
      <c r="AF131" s="39">
        <f t="shared" si="76"/>
        <v>10.8</v>
      </c>
      <c r="AG131" s="1">
        <f t="shared" si="77"/>
        <v>6</v>
      </c>
      <c r="AH131" s="35">
        <f t="shared" si="66"/>
        <v>1.6</v>
      </c>
      <c r="AI131" s="35">
        <f t="shared" si="66"/>
        <v>7.4</v>
      </c>
      <c r="AJ131" s="35">
        <f t="shared" si="66"/>
        <v>1.4000000000000001</v>
      </c>
      <c r="AK131" s="35">
        <f t="shared" si="66"/>
        <v>1</v>
      </c>
      <c r="AL131" s="37">
        <f t="shared" si="78"/>
        <v>0.60000000000000009</v>
      </c>
      <c r="AM131" s="10">
        <v>109.7139</v>
      </c>
      <c r="AN131" s="10">
        <v>85.00609</v>
      </c>
      <c r="AO131" s="10"/>
      <c r="AP131" s="10"/>
      <c r="AQ131" s="37" t="s">
        <v>34</v>
      </c>
      <c r="AR131" s="37">
        <v>3404.5</v>
      </c>
      <c r="AS131" s="37">
        <v>423.18</v>
      </c>
      <c r="AT131" s="37">
        <v>7.79</v>
      </c>
      <c r="AU131" s="10">
        <v>96.7</v>
      </c>
      <c r="AV131" s="10">
        <v>-42</v>
      </c>
      <c r="AW131" s="10">
        <v>42.5</v>
      </c>
      <c r="AX131" s="10">
        <v>44.1</v>
      </c>
      <c r="AY131" s="40">
        <f t="shared" si="79"/>
        <v>165384.89683987718</v>
      </c>
      <c r="AZ131" s="23">
        <f t="shared" si="80"/>
        <v>0.98969747401968866</v>
      </c>
      <c r="BA131" s="10" t="e">
        <f>#REF!*AI131*AH131*AJ131*AS131</f>
        <v>#REF!</v>
      </c>
      <c r="BB131" s="10" t="e">
        <f t="shared" si="81"/>
        <v>#REF!</v>
      </c>
      <c r="BC131" s="10" t="e">
        <f>(1-#REF!)*AH131*AI131*AJ131</f>
        <v>#REF!</v>
      </c>
      <c r="BD131" s="41">
        <f t="shared" si="67"/>
        <v>4.5600000000000005</v>
      </c>
      <c r="BE131" s="38">
        <v>15.3</v>
      </c>
      <c r="BF131" s="38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38">
        <v>23</v>
      </c>
      <c r="BV131" s="19">
        <v>70.025627</v>
      </c>
      <c r="BW131" s="19">
        <v>87.829123999999993</v>
      </c>
      <c r="BX131" s="19">
        <v>123.05616999999999</v>
      </c>
      <c r="BY131" s="19">
        <v>117.35391</v>
      </c>
      <c r="BZ131" s="19">
        <v>111.0274</v>
      </c>
      <c r="CA131" s="19">
        <v>111.86292</v>
      </c>
      <c r="CB131" s="19">
        <v>60.485515999999997</v>
      </c>
      <c r="CC131" s="19">
        <v>67.968185000000005</v>
      </c>
      <c r="CD131" s="19">
        <v>85.238937000000007</v>
      </c>
      <c r="CE131" s="19">
        <v>603.22613999999999</v>
      </c>
      <c r="CF131" s="19">
        <v>412.97811999999999</v>
      </c>
      <c r="CG131" s="19">
        <v>190.37894</v>
      </c>
      <c r="CH131" s="19">
        <v>524.51409999999998</v>
      </c>
      <c r="CI131" s="19">
        <v>396.64812999999998</v>
      </c>
      <c r="CJ131" s="19">
        <v>155.58162999999999</v>
      </c>
      <c r="CK131" s="19">
        <v>201.80206000000001</v>
      </c>
      <c r="CL131" s="19">
        <v>174.68520000000001</v>
      </c>
      <c r="CM131" s="19">
        <v>109.51715</v>
      </c>
      <c r="CN131" s="19">
        <v>379.29503999999997</v>
      </c>
      <c r="CO131" s="19">
        <v>319.95089999999999</v>
      </c>
      <c r="CP131" s="19">
        <v>176.36644000000001</v>
      </c>
      <c r="CQ131" s="19">
        <v>155.04613000000001</v>
      </c>
      <c r="CR131" s="19">
        <v>103.57881</v>
      </c>
      <c r="CS131" s="19">
        <v>89.082656999999998</v>
      </c>
      <c r="CT131" s="19">
        <v>98.18383</v>
      </c>
      <c r="CU131" s="19">
        <v>94.903137000000001</v>
      </c>
      <c r="CV131" s="19">
        <v>88.252525000000006</v>
      </c>
    </row>
    <row r="132" spans="1:100" s="14" customFormat="1" x14ac:dyDescent="0.35">
      <c r="A132" s="10">
        <v>142</v>
      </c>
      <c r="B132" s="35">
        <v>23.3</v>
      </c>
      <c r="C132" s="36">
        <v>0.71465410000000007</v>
      </c>
      <c r="D132" s="35">
        <v>2.4000000000000004</v>
      </c>
      <c r="E132" s="35">
        <v>8.2000000000000011</v>
      </c>
      <c r="F132" s="35">
        <v>2.8000000000000003</v>
      </c>
      <c r="G132" s="35">
        <v>1.6</v>
      </c>
      <c r="H132" s="37">
        <v>0.8</v>
      </c>
      <c r="I132" s="35">
        <v>307</v>
      </c>
      <c r="J132" s="35">
        <v>306.3</v>
      </c>
      <c r="K132" s="61">
        <v>11</v>
      </c>
      <c r="L132" s="61">
        <v>10</v>
      </c>
      <c r="M132" s="61">
        <v>10</v>
      </c>
      <c r="N132" s="61">
        <v>0.60000000000000009</v>
      </c>
      <c r="O132" s="62">
        <v>20</v>
      </c>
      <c r="P132" s="10">
        <v>0.53194322025968777</v>
      </c>
      <c r="Q132" s="10">
        <f t="shared" si="68"/>
        <v>-11.6</v>
      </c>
      <c r="R132" s="10">
        <f t="shared" si="69"/>
        <v>13.5</v>
      </c>
      <c r="S132" s="10">
        <v>5</v>
      </c>
      <c r="T132" s="10">
        <f t="shared" si="70"/>
        <v>0.60000000000000009</v>
      </c>
      <c r="U132" s="10">
        <f t="shared" si="71"/>
        <v>10</v>
      </c>
      <c r="V132" s="10">
        <f t="shared" si="72"/>
        <v>10</v>
      </c>
      <c r="W132" s="10">
        <f t="shared" si="73"/>
        <v>4</v>
      </c>
      <c r="X132" s="10">
        <f t="shared" si="74"/>
        <v>-11.3</v>
      </c>
      <c r="Y132" s="10">
        <f t="shared" si="65"/>
        <v>23.5</v>
      </c>
      <c r="Z132" s="10">
        <f t="shared" si="65"/>
        <v>15</v>
      </c>
      <c r="AA132" s="36">
        <f t="shared" si="75"/>
        <v>34</v>
      </c>
      <c r="AB132" s="10">
        <v>2.34646</v>
      </c>
      <c r="AC132" s="10">
        <v>8.1476880000000005</v>
      </c>
      <c r="AD132" s="10">
        <v>2.7768809999999999</v>
      </c>
      <c r="AE132" s="10">
        <v>1.627319</v>
      </c>
      <c r="AF132" s="39">
        <f t="shared" si="76"/>
        <v>10.399999999999999</v>
      </c>
      <c r="AG132" s="1">
        <f t="shared" si="77"/>
        <v>6.6</v>
      </c>
      <c r="AH132" s="35">
        <f t="shared" si="66"/>
        <v>2.4000000000000004</v>
      </c>
      <c r="AI132" s="35">
        <f t="shared" si="66"/>
        <v>8.2000000000000011</v>
      </c>
      <c r="AJ132" s="35">
        <f t="shared" si="66"/>
        <v>2.8000000000000003</v>
      </c>
      <c r="AK132" s="35">
        <f t="shared" si="66"/>
        <v>1.6</v>
      </c>
      <c r="AL132" s="37">
        <f t="shared" si="78"/>
        <v>0.8</v>
      </c>
      <c r="AM132" s="10">
        <v>33.945909999999998</v>
      </c>
      <c r="AN132" s="10">
        <v>33.201509999999999</v>
      </c>
      <c r="AO132" s="10"/>
      <c r="AP132" s="10"/>
      <c r="AQ132" s="37" t="s">
        <v>35</v>
      </c>
      <c r="AR132" s="37"/>
      <c r="AS132" s="37"/>
      <c r="AT132" s="37"/>
      <c r="AU132" s="10">
        <v>96.7</v>
      </c>
      <c r="AV132" s="10">
        <v>-42</v>
      </c>
      <c r="AW132" s="10">
        <v>42.5</v>
      </c>
      <c r="AX132" s="10">
        <v>44.1</v>
      </c>
      <c r="AY132" s="40">
        <f t="shared" si="79"/>
        <v>316173.62967151514</v>
      </c>
      <c r="AZ132" s="23">
        <f t="shared" si="80"/>
        <v>0</v>
      </c>
      <c r="BA132" s="10" t="e">
        <f>#REF!*AI132*AH132*AJ132*AS132</f>
        <v>#REF!</v>
      </c>
      <c r="BB132" s="10" t="e">
        <f t="shared" si="81"/>
        <v>#REF!</v>
      </c>
      <c r="BC132" s="10" t="e">
        <f>(1-#REF!)*AH132*AI132*AJ132</f>
        <v>#REF!</v>
      </c>
      <c r="BD132" s="41">
        <f t="shared" si="67"/>
        <v>4.7</v>
      </c>
      <c r="BE132" s="38">
        <v>0</v>
      </c>
      <c r="BF132" s="38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38">
        <v>142</v>
      </c>
      <c r="BV132" s="19">
        <v>72.539306999999994</v>
      </c>
      <c r="BW132" s="19">
        <v>83.355193999999997</v>
      </c>
      <c r="BX132" s="19">
        <v>161.37065000000001</v>
      </c>
      <c r="BY132" s="19">
        <v>123.71996</v>
      </c>
      <c r="BZ132" s="19">
        <v>149.83870999999999</v>
      </c>
      <c r="CA132" s="19">
        <v>104.11978999999999</v>
      </c>
      <c r="CB132" s="19">
        <v>52.493687000000001</v>
      </c>
      <c r="CC132" s="19">
        <v>72.377562999999995</v>
      </c>
      <c r="CD132" s="19">
        <v>99.023292999999995</v>
      </c>
      <c r="CE132" s="19">
        <v>506.26001000000002</v>
      </c>
      <c r="CF132" s="19">
        <v>457.94878999999997</v>
      </c>
      <c r="CG132" s="19">
        <v>276.29984000000002</v>
      </c>
      <c r="CH132" s="19">
        <v>515.45025999999996</v>
      </c>
      <c r="CI132" s="19">
        <v>480.63092</v>
      </c>
      <c r="CJ132" s="19">
        <v>256.42908</v>
      </c>
      <c r="CK132" s="19">
        <v>214.0403</v>
      </c>
      <c r="CL132" s="19">
        <v>204.76051000000001</v>
      </c>
      <c r="CM132" s="19">
        <v>145.48089999999999</v>
      </c>
      <c r="CN132" s="19">
        <v>235.52213</v>
      </c>
      <c r="CO132" s="19">
        <v>231.88918000000001</v>
      </c>
      <c r="CP132" s="19">
        <v>209.78818000000001</v>
      </c>
      <c r="CQ132" s="19">
        <v>168.11938000000001</v>
      </c>
      <c r="CR132" s="19">
        <v>97.527206000000007</v>
      </c>
      <c r="CS132" s="19">
        <v>105.40791</v>
      </c>
      <c r="CT132" s="19">
        <v>80.721146000000005</v>
      </c>
      <c r="CU132" s="19">
        <v>82.104561000000004</v>
      </c>
      <c r="CV132" s="19">
        <v>102.27278</v>
      </c>
    </row>
    <row r="133" spans="1:100" s="14" customFormat="1" x14ac:dyDescent="0.35">
      <c r="A133" s="10">
        <v>121</v>
      </c>
      <c r="B133" s="35">
        <v>36.9</v>
      </c>
      <c r="C133" s="36">
        <v>0.57945360000000001</v>
      </c>
      <c r="D133" s="35">
        <v>2.6</v>
      </c>
      <c r="E133" s="35">
        <v>3.4000000000000004</v>
      </c>
      <c r="F133" s="35">
        <v>2.6</v>
      </c>
      <c r="G133" s="35">
        <v>1.2000000000000002</v>
      </c>
      <c r="H133" s="37">
        <v>1</v>
      </c>
      <c r="I133" s="35">
        <v>330.8</v>
      </c>
      <c r="J133" s="35">
        <v>287</v>
      </c>
      <c r="K133" s="61">
        <v>17</v>
      </c>
      <c r="L133" s="61">
        <v>6</v>
      </c>
      <c r="M133" s="61">
        <v>5</v>
      </c>
      <c r="N133" s="61">
        <v>1.6</v>
      </c>
      <c r="O133" s="62">
        <v>26</v>
      </c>
      <c r="P133" s="10">
        <v>1.6044992746829698</v>
      </c>
      <c r="Q133" s="10">
        <f t="shared" si="68"/>
        <v>-18.600000000000001</v>
      </c>
      <c r="R133" s="10">
        <f t="shared" si="69"/>
        <v>19.700000000000003</v>
      </c>
      <c r="S133" s="10">
        <v>5</v>
      </c>
      <c r="T133" s="10">
        <f t="shared" si="70"/>
        <v>1.6</v>
      </c>
      <c r="U133" s="10">
        <f t="shared" si="71"/>
        <v>6</v>
      </c>
      <c r="V133" s="10">
        <f t="shared" si="72"/>
        <v>5</v>
      </c>
      <c r="W133" s="10">
        <f t="shared" si="73"/>
        <v>8.2000000000000011</v>
      </c>
      <c r="X133" s="10">
        <f t="shared" si="74"/>
        <v>-17.8</v>
      </c>
      <c r="Y133" s="10">
        <f t="shared" si="65"/>
        <v>25.700000000000003</v>
      </c>
      <c r="Z133" s="10">
        <f t="shared" si="65"/>
        <v>10</v>
      </c>
      <c r="AA133" s="36">
        <f t="shared" si="75"/>
        <v>58</v>
      </c>
      <c r="AB133" s="10">
        <v>2.5859510000000001</v>
      </c>
      <c r="AC133" s="10">
        <v>3.4138989999999998</v>
      </c>
      <c r="AD133" s="10">
        <v>2.5608469999999999</v>
      </c>
      <c r="AE133" s="10">
        <v>1.1030310000000001</v>
      </c>
      <c r="AF133" s="39">
        <f t="shared" si="76"/>
        <v>12.8</v>
      </c>
      <c r="AG133" s="1">
        <f t="shared" si="77"/>
        <v>6.2</v>
      </c>
      <c r="AH133" s="35">
        <f t="shared" si="66"/>
        <v>2.6</v>
      </c>
      <c r="AI133" s="35">
        <f t="shared" si="66"/>
        <v>3.4000000000000004</v>
      </c>
      <c r="AJ133" s="35">
        <f t="shared" si="66"/>
        <v>2.6</v>
      </c>
      <c r="AK133" s="35">
        <f t="shared" si="66"/>
        <v>1.2000000000000002</v>
      </c>
      <c r="AL133" s="37">
        <f t="shared" si="78"/>
        <v>1</v>
      </c>
      <c r="AM133" s="10">
        <v>57.735799999999998</v>
      </c>
      <c r="AN133" s="10">
        <v>13.99178</v>
      </c>
      <c r="AO133" s="10"/>
      <c r="AP133" s="10"/>
      <c r="AQ133" s="37" t="s">
        <v>35</v>
      </c>
      <c r="AR133" s="37"/>
      <c r="AS133" s="37"/>
      <c r="AT133" s="37"/>
      <c r="AU133" s="10">
        <v>96.7</v>
      </c>
      <c r="AV133" s="10">
        <v>-42</v>
      </c>
      <c r="AW133" s="10">
        <v>42.5</v>
      </c>
      <c r="AX133" s="10">
        <v>44.1</v>
      </c>
      <c r="AY133" s="40">
        <f t="shared" si="79"/>
        <v>349855.25839566527</v>
      </c>
      <c r="AZ133" s="23">
        <f t="shared" si="80"/>
        <v>0</v>
      </c>
      <c r="BA133" s="10" t="e">
        <f>#REF!*AI133*AH133*AJ133*AS133</f>
        <v>#REF!</v>
      </c>
      <c r="BB133" s="10" t="e">
        <f t="shared" si="81"/>
        <v>#REF!</v>
      </c>
      <c r="BC133" s="10" t="e">
        <f>(1-#REF!)*AH133*AI133*AJ133</f>
        <v>#REF!</v>
      </c>
      <c r="BD133" s="41">
        <f t="shared" si="67"/>
        <v>5.1400000000000006</v>
      </c>
      <c r="BE133" s="38">
        <v>0</v>
      </c>
      <c r="BF133" s="38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38">
        <v>121</v>
      </c>
      <c r="BV133" s="19">
        <v>56.949745</v>
      </c>
      <c r="BW133" s="19">
        <v>60.920425000000002</v>
      </c>
      <c r="BX133" s="19">
        <v>81.534171999999998</v>
      </c>
      <c r="BY133" s="19">
        <v>100.60643</v>
      </c>
      <c r="BZ133" s="19">
        <v>91.623024000000001</v>
      </c>
      <c r="CA133" s="19">
        <v>71.909721000000005</v>
      </c>
      <c r="CB133" s="19">
        <v>77.237785000000002</v>
      </c>
      <c r="CC133" s="19">
        <v>77.137161000000006</v>
      </c>
      <c r="CD133" s="19">
        <v>78.903053</v>
      </c>
      <c r="CE133" s="19">
        <v>173.255</v>
      </c>
      <c r="CF133" s="19">
        <v>170.53255999999999</v>
      </c>
      <c r="CG133" s="19">
        <v>142.50952000000001</v>
      </c>
      <c r="CH133" s="19">
        <v>214.96431000000001</v>
      </c>
      <c r="CI133" s="19">
        <v>209.68445</v>
      </c>
      <c r="CJ133" s="19">
        <v>150.88541000000001</v>
      </c>
      <c r="CK133" s="19">
        <v>152.95867999999999</v>
      </c>
      <c r="CL133" s="19">
        <v>148.73721</v>
      </c>
      <c r="CM133" s="19">
        <v>123.14654</v>
      </c>
      <c r="CN133" s="19">
        <v>122.76640999999999</v>
      </c>
      <c r="CO133" s="19">
        <v>120.66258999999999</v>
      </c>
      <c r="CP133" s="19">
        <v>113.14467999999999</v>
      </c>
      <c r="CQ133" s="19">
        <v>106.95142</v>
      </c>
      <c r="CR133" s="19">
        <v>97.415581000000003</v>
      </c>
      <c r="CS133" s="19">
        <v>91.113112999999998</v>
      </c>
      <c r="CT133" s="19">
        <v>87.801361</v>
      </c>
      <c r="CU133" s="19">
        <v>84.973906999999997</v>
      </c>
      <c r="CV133" s="19">
        <v>90.603690999999998</v>
      </c>
    </row>
    <row r="134" spans="1:100" s="14" customFormat="1" x14ac:dyDescent="0.35">
      <c r="A134" s="10">
        <v>188</v>
      </c>
      <c r="B134" s="35">
        <v>38.9</v>
      </c>
      <c r="C134" s="36">
        <v>0.47997120000000004</v>
      </c>
      <c r="D134" s="35">
        <v>2.2000000000000002</v>
      </c>
      <c r="E134" s="35">
        <v>9</v>
      </c>
      <c r="F134" s="35">
        <v>1.2000000000000002</v>
      </c>
      <c r="G134" s="35">
        <v>0.60000000000000009</v>
      </c>
      <c r="H134" s="37">
        <v>0.60000000000000009</v>
      </c>
      <c r="I134" s="35">
        <v>443.90000000000003</v>
      </c>
      <c r="J134" s="35">
        <v>336.8</v>
      </c>
      <c r="K134" s="61">
        <v>16</v>
      </c>
      <c r="L134" s="61">
        <v>16</v>
      </c>
      <c r="M134" s="61">
        <v>5</v>
      </c>
      <c r="N134" s="61">
        <v>1.2000000000000002</v>
      </c>
      <c r="O134" s="62">
        <v>2</v>
      </c>
      <c r="P134" s="10">
        <v>1.2608216000314294</v>
      </c>
      <c r="Q134" s="10">
        <f t="shared" si="68"/>
        <v>-17.2</v>
      </c>
      <c r="R134" s="10">
        <f t="shared" si="69"/>
        <v>7.1</v>
      </c>
      <c r="S134" s="10">
        <v>5</v>
      </c>
      <c r="T134" s="10">
        <f t="shared" si="70"/>
        <v>1.2000000000000002</v>
      </c>
      <c r="U134" s="10">
        <f t="shared" si="71"/>
        <v>16</v>
      </c>
      <c r="V134" s="10">
        <f t="shared" si="72"/>
        <v>5</v>
      </c>
      <c r="W134" s="10">
        <f t="shared" si="73"/>
        <v>0.60000000000000009</v>
      </c>
      <c r="X134" s="10">
        <f t="shared" si="74"/>
        <v>-16.600000000000001</v>
      </c>
      <c r="Y134" s="10">
        <f t="shared" si="65"/>
        <v>23.1</v>
      </c>
      <c r="Z134" s="10">
        <f t="shared" si="65"/>
        <v>10</v>
      </c>
      <c r="AA134" s="36">
        <f t="shared" si="75"/>
        <v>171</v>
      </c>
      <c r="AB134" s="10">
        <v>2.2396389999999999</v>
      </c>
      <c r="AC134" s="10">
        <v>8.9062219999999996</v>
      </c>
      <c r="AD134" s="10">
        <v>1.2505409999999999</v>
      </c>
      <c r="AE134" s="10">
        <v>0.56275580000000003</v>
      </c>
      <c r="AF134" s="39">
        <f t="shared" si="76"/>
        <v>10</v>
      </c>
      <c r="AG134" s="1">
        <f t="shared" si="77"/>
        <v>5.6</v>
      </c>
      <c r="AH134" s="35">
        <f t="shared" ref="AH134:AK165" si="82">MROUND(AB134,0.2)</f>
        <v>2.2000000000000002</v>
      </c>
      <c r="AI134" s="35">
        <f t="shared" si="82"/>
        <v>9</v>
      </c>
      <c r="AJ134" s="35">
        <f t="shared" si="82"/>
        <v>1.2000000000000002</v>
      </c>
      <c r="AK134" s="35">
        <f t="shared" si="82"/>
        <v>0.60000000000000009</v>
      </c>
      <c r="AL134" s="37">
        <f t="shared" si="78"/>
        <v>0.60000000000000009</v>
      </c>
      <c r="AM134" s="10">
        <v>170.88130000000001</v>
      </c>
      <c r="AN134" s="10">
        <v>63.730969999999999</v>
      </c>
      <c r="AO134" s="10"/>
      <c r="AP134" s="10"/>
      <c r="AQ134" s="37" t="s">
        <v>35</v>
      </c>
      <c r="AR134" s="37"/>
      <c r="AS134" s="37"/>
      <c r="AT134" s="37"/>
      <c r="AU134" s="10">
        <v>96.7</v>
      </c>
      <c r="AV134" s="10">
        <v>-42</v>
      </c>
      <c r="AW134" s="10">
        <v>42.5</v>
      </c>
      <c r="AX134" s="10">
        <v>44.1</v>
      </c>
      <c r="AY134" s="40">
        <f t="shared" si="79"/>
        <v>245981.20607805709</v>
      </c>
      <c r="AZ134" s="23">
        <f t="shared" si="80"/>
        <v>0</v>
      </c>
      <c r="BA134" s="10" t="e">
        <f>#REF!*AI134*AH134*AJ134*AS134</f>
        <v>#REF!</v>
      </c>
      <c r="BB134" s="10" t="e">
        <f t="shared" si="81"/>
        <v>#REF!</v>
      </c>
      <c r="BC134" s="10" t="e">
        <f>(1-#REF!)*AH134*AI134*AJ134</f>
        <v>#REF!</v>
      </c>
      <c r="BD134" s="41">
        <f t="shared" ref="BD134:BD165" si="83">MROUND(Y134,0.1)/5</f>
        <v>4.62</v>
      </c>
      <c r="BE134" s="38">
        <v>0</v>
      </c>
      <c r="BF134" s="38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38">
        <v>188</v>
      </c>
      <c r="BV134" s="19">
        <v>96.053985999999995</v>
      </c>
      <c r="BW134" s="19">
        <v>117.29998000000001</v>
      </c>
      <c r="BX134" s="19">
        <v>169.7697</v>
      </c>
      <c r="BY134" s="19">
        <v>161.74252000000001</v>
      </c>
      <c r="BZ134" s="19">
        <v>135.42537999999999</v>
      </c>
      <c r="CA134" s="19">
        <v>66.693077000000002</v>
      </c>
      <c r="CB134" s="19">
        <v>74.420212000000006</v>
      </c>
      <c r="CC134" s="19">
        <v>79.533484999999999</v>
      </c>
      <c r="CD134" s="19">
        <v>92.767578</v>
      </c>
      <c r="CE134" s="19">
        <v>348.65298000000001</v>
      </c>
      <c r="CF134" s="19">
        <v>332.47775000000001</v>
      </c>
      <c r="CG134" s="19">
        <v>276.07204999999999</v>
      </c>
      <c r="CH134" s="19">
        <v>409.72915999999998</v>
      </c>
      <c r="CI134" s="19">
        <v>394.29221000000001</v>
      </c>
      <c r="CJ134" s="19">
        <v>262.37997000000001</v>
      </c>
      <c r="CK134" s="19">
        <v>251.88206</v>
      </c>
      <c r="CL134" s="19">
        <v>244.15723</v>
      </c>
      <c r="CM134" s="19">
        <v>181.10294999999999</v>
      </c>
      <c r="CN134" s="19">
        <v>219.39192</v>
      </c>
      <c r="CO134" s="19">
        <v>216.02314999999999</v>
      </c>
      <c r="CP134" s="19">
        <v>224.86946</v>
      </c>
      <c r="CQ134" s="19">
        <v>214.31723</v>
      </c>
      <c r="CR134" s="19">
        <v>145.01859999999999</v>
      </c>
      <c r="CS134" s="19">
        <v>126.58265</v>
      </c>
      <c r="CT134" s="19">
        <v>115.64362</v>
      </c>
      <c r="CU134" s="19">
        <v>112.0886</v>
      </c>
      <c r="CV134" s="19">
        <v>122.0369</v>
      </c>
    </row>
    <row r="135" spans="1:100" s="14" customFormat="1" x14ac:dyDescent="0.35">
      <c r="A135" s="10">
        <v>355</v>
      </c>
      <c r="B135" s="35">
        <v>39</v>
      </c>
      <c r="C135" s="36">
        <v>0.7195783</v>
      </c>
      <c r="D135" s="35">
        <v>2</v>
      </c>
      <c r="E135" s="35">
        <v>4</v>
      </c>
      <c r="F135" s="35">
        <v>2.8000000000000003</v>
      </c>
      <c r="G135" s="35">
        <v>1.4000000000000001</v>
      </c>
      <c r="H135" s="37">
        <v>0.8</v>
      </c>
      <c r="I135" s="35">
        <v>447.40000000000003</v>
      </c>
      <c r="J135" s="35">
        <v>358.8</v>
      </c>
      <c r="K135" s="61">
        <v>18</v>
      </c>
      <c r="L135" s="61">
        <v>4</v>
      </c>
      <c r="M135" s="61">
        <v>3</v>
      </c>
      <c r="N135" s="61">
        <v>2.6</v>
      </c>
      <c r="O135" s="62">
        <v>23</v>
      </c>
      <c r="P135" s="10">
        <v>2.6473071501354615</v>
      </c>
      <c r="Q135" s="10">
        <f t="shared" si="68"/>
        <v>-20.6</v>
      </c>
      <c r="R135" s="10">
        <f t="shared" si="69"/>
        <v>20.100000000000001</v>
      </c>
      <c r="S135" s="10">
        <v>5</v>
      </c>
      <c r="T135" s="10">
        <f t="shared" si="70"/>
        <v>2.6</v>
      </c>
      <c r="U135" s="10">
        <f t="shared" si="71"/>
        <v>4</v>
      </c>
      <c r="V135" s="10">
        <f t="shared" si="72"/>
        <v>3</v>
      </c>
      <c r="W135" s="10">
        <f t="shared" si="73"/>
        <v>7.6000000000000005</v>
      </c>
      <c r="X135" s="10">
        <f t="shared" si="74"/>
        <v>-19.3</v>
      </c>
      <c r="Y135" s="10">
        <f t="shared" si="65"/>
        <v>24.1</v>
      </c>
      <c r="Z135" s="10">
        <f t="shared" si="65"/>
        <v>8</v>
      </c>
      <c r="AA135" s="36">
        <f t="shared" si="75"/>
        <v>174</v>
      </c>
      <c r="AB135" s="10">
        <v>1.9998499999999999</v>
      </c>
      <c r="AC135" s="10">
        <v>4.0253550000000002</v>
      </c>
      <c r="AD135" s="10">
        <v>2.7328229999999998</v>
      </c>
      <c r="AE135" s="10">
        <v>1.3619049999999999</v>
      </c>
      <c r="AF135" s="39">
        <f t="shared" si="76"/>
        <v>12.5</v>
      </c>
      <c r="AG135" s="1">
        <f t="shared" si="77"/>
        <v>6.4</v>
      </c>
      <c r="AH135" s="35">
        <f t="shared" si="82"/>
        <v>2</v>
      </c>
      <c r="AI135" s="35">
        <f t="shared" si="82"/>
        <v>4</v>
      </c>
      <c r="AJ135" s="35">
        <f t="shared" si="82"/>
        <v>2.8000000000000003</v>
      </c>
      <c r="AK135" s="35">
        <f t="shared" si="82"/>
        <v>1.4000000000000001</v>
      </c>
      <c r="AL135" s="37">
        <f t="shared" si="78"/>
        <v>0.8</v>
      </c>
      <c r="AM135" s="10">
        <v>174.35509999999999</v>
      </c>
      <c r="AN135" s="10">
        <v>85.707400000000007</v>
      </c>
      <c r="AO135" s="10"/>
      <c r="AP135" s="10"/>
      <c r="AQ135" s="37" t="s">
        <v>35</v>
      </c>
      <c r="AR135" s="37"/>
      <c r="AS135" s="37"/>
      <c r="AT135" s="37"/>
      <c r="AU135" s="10">
        <v>96.7</v>
      </c>
      <c r="AV135" s="10">
        <v>-42</v>
      </c>
      <c r="AW135" s="10">
        <v>42.5</v>
      </c>
      <c r="AX135" s="10">
        <v>44.1</v>
      </c>
      <c r="AY135" s="40">
        <f t="shared" si="79"/>
        <v>161513.46206272193</v>
      </c>
      <c r="AZ135" s="23">
        <f t="shared" si="80"/>
        <v>0</v>
      </c>
      <c r="BA135" s="10" t="e">
        <f>#REF!*AI135*AH135*AJ135*AS135</f>
        <v>#REF!</v>
      </c>
      <c r="BB135" s="10" t="e">
        <f t="shared" si="81"/>
        <v>#REF!</v>
      </c>
      <c r="BC135" s="10" t="e">
        <f>(1-#REF!)*AH135*AI135*AJ135</f>
        <v>#REF!</v>
      </c>
      <c r="BD135" s="41">
        <f t="shared" si="83"/>
        <v>4.82</v>
      </c>
      <c r="BE135" s="38">
        <v>0</v>
      </c>
      <c r="BF135" s="38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38">
        <v>355</v>
      </c>
      <c r="BV135" s="19">
        <v>49.794235</v>
      </c>
      <c r="BW135" s="19">
        <v>54.353847999999999</v>
      </c>
      <c r="BX135" s="19">
        <v>65.513053999999997</v>
      </c>
      <c r="BY135" s="19">
        <v>83.176940999999999</v>
      </c>
      <c r="BZ135" s="19">
        <v>79.289985999999999</v>
      </c>
      <c r="CA135" s="19">
        <v>64.044433999999995</v>
      </c>
      <c r="CB135" s="19">
        <v>73.542586999999997</v>
      </c>
      <c r="CC135" s="19">
        <v>71.996100999999996</v>
      </c>
      <c r="CD135" s="19">
        <v>66.656493999999995</v>
      </c>
      <c r="CE135" s="19">
        <v>141.46797000000001</v>
      </c>
      <c r="CF135" s="19">
        <v>134.87402</v>
      </c>
      <c r="CG135" s="19">
        <v>118.25467999999999</v>
      </c>
      <c r="CH135" s="19">
        <v>168.36383000000001</v>
      </c>
      <c r="CI135" s="19">
        <v>156.4221</v>
      </c>
      <c r="CJ135" s="19">
        <v>124.72595</v>
      </c>
      <c r="CK135" s="19">
        <v>127.67505</v>
      </c>
      <c r="CL135" s="19">
        <v>119.1516</v>
      </c>
      <c r="CM135" s="19">
        <v>104.74208</v>
      </c>
      <c r="CN135" s="19">
        <v>109.11635</v>
      </c>
      <c r="CO135" s="19">
        <v>105.23756</v>
      </c>
      <c r="CP135" s="19">
        <v>97.565017999999995</v>
      </c>
      <c r="CQ135" s="19">
        <v>91.977172999999993</v>
      </c>
      <c r="CR135" s="19">
        <v>86.242019999999997</v>
      </c>
      <c r="CS135" s="19">
        <v>79.798241000000004</v>
      </c>
      <c r="CT135" s="19">
        <v>74.883658999999994</v>
      </c>
      <c r="CU135" s="19">
        <v>76.255623</v>
      </c>
      <c r="CV135" s="19">
        <v>78.071647999999996</v>
      </c>
    </row>
    <row r="136" spans="1:100" s="14" customFormat="1" x14ac:dyDescent="0.35">
      <c r="A136" s="10">
        <v>464</v>
      </c>
      <c r="B136" s="35">
        <v>19.3</v>
      </c>
      <c r="C136" s="36">
        <v>0.7001387</v>
      </c>
      <c r="D136" s="35">
        <v>0.8</v>
      </c>
      <c r="E136" s="35">
        <v>8.6</v>
      </c>
      <c r="F136" s="35">
        <v>2.6</v>
      </c>
      <c r="G136" s="35">
        <v>0.4</v>
      </c>
      <c r="H136" s="37">
        <v>0.8</v>
      </c>
      <c r="I136" s="35">
        <v>300.5</v>
      </c>
      <c r="J136" s="35">
        <v>345.6</v>
      </c>
      <c r="K136" s="61">
        <v>9</v>
      </c>
      <c r="L136" s="61">
        <v>13</v>
      </c>
      <c r="M136" s="61">
        <v>5</v>
      </c>
      <c r="N136" s="61">
        <v>1.6</v>
      </c>
      <c r="O136" s="62">
        <v>14</v>
      </c>
      <c r="P136" s="10">
        <v>1.5671256510241673</v>
      </c>
      <c r="Q136" s="10">
        <f t="shared" si="68"/>
        <v>-10.6</v>
      </c>
      <c r="R136" s="10">
        <f t="shared" si="69"/>
        <v>10.199999999999999</v>
      </c>
      <c r="S136" s="10">
        <v>5</v>
      </c>
      <c r="T136" s="10">
        <f t="shared" si="70"/>
        <v>1.6</v>
      </c>
      <c r="U136" s="10">
        <f t="shared" si="71"/>
        <v>13</v>
      </c>
      <c r="V136" s="10">
        <f t="shared" si="72"/>
        <v>5</v>
      </c>
      <c r="W136" s="10">
        <f t="shared" si="73"/>
        <v>2.2000000000000002</v>
      </c>
      <c r="X136" s="10">
        <f t="shared" si="74"/>
        <v>-9.8000000000000007</v>
      </c>
      <c r="Y136" s="10">
        <f t="shared" si="65"/>
        <v>23.2</v>
      </c>
      <c r="Z136" s="10">
        <f t="shared" si="65"/>
        <v>10</v>
      </c>
      <c r="AA136" s="36">
        <f t="shared" si="75"/>
        <v>27</v>
      </c>
      <c r="AB136" s="10">
        <v>0.81122539999999999</v>
      </c>
      <c r="AC136" s="10">
        <v>8.655049</v>
      </c>
      <c r="AD136" s="10">
        <v>2.5253830000000002</v>
      </c>
      <c r="AE136" s="10">
        <v>0.35369440000000002</v>
      </c>
      <c r="AF136" s="39">
        <f t="shared" si="76"/>
        <v>10.199999999999999</v>
      </c>
      <c r="AG136" s="1">
        <f t="shared" si="77"/>
        <v>5.4</v>
      </c>
      <c r="AH136" s="35">
        <f t="shared" si="82"/>
        <v>0.8</v>
      </c>
      <c r="AI136" s="35">
        <f t="shared" si="82"/>
        <v>8.6</v>
      </c>
      <c r="AJ136" s="35">
        <f t="shared" si="82"/>
        <v>2.6</v>
      </c>
      <c r="AK136" s="35">
        <f t="shared" si="82"/>
        <v>0.4</v>
      </c>
      <c r="AL136" s="37">
        <f t="shared" si="78"/>
        <v>0.8</v>
      </c>
      <c r="AM136" s="10">
        <v>27.460290000000001</v>
      </c>
      <c r="AN136" s="10">
        <v>72.521259999999998</v>
      </c>
      <c r="AO136" s="10"/>
      <c r="AP136" s="10"/>
      <c r="AQ136" s="37" t="s">
        <v>34</v>
      </c>
      <c r="AR136" s="37">
        <v>3215.3</v>
      </c>
      <c r="AS136" s="37">
        <v>437.58</v>
      </c>
      <c r="AT136" s="37">
        <v>9.41</v>
      </c>
      <c r="AU136" s="10">
        <v>96.7</v>
      </c>
      <c r="AV136" s="10">
        <v>-42</v>
      </c>
      <c r="AW136" s="10">
        <v>42.5</v>
      </c>
      <c r="AX136" s="10">
        <v>44.1</v>
      </c>
      <c r="AY136" s="40">
        <f t="shared" si="79"/>
        <v>218435.06559849667</v>
      </c>
      <c r="AZ136" s="23">
        <f t="shared" si="80"/>
        <v>0.92608023538275208</v>
      </c>
      <c r="BA136" s="10" t="e">
        <f>#REF!*AI136*AH136*AJ136*AS136</f>
        <v>#REF!</v>
      </c>
      <c r="BB136" s="10" t="e">
        <f t="shared" si="81"/>
        <v>#REF!</v>
      </c>
      <c r="BC136" s="10" t="e">
        <f>(1-#REF!)*AH136*AI136*AJ136</f>
        <v>#REF!</v>
      </c>
      <c r="BD136" s="41">
        <f t="shared" si="83"/>
        <v>4.6400000000000006</v>
      </c>
      <c r="BE136" s="38">
        <v>16</v>
      </c>
      <c r="BF136" s="38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38">
        <v>464</v>
      </c>
      <c r="BV136" s="19">
        <v>70.036972000000006</v>
      </c>
      <c r="BW136" s="19">
        <v>74.486389000000003</v>
      </c>
      <c r="BX136" s="19">
        <v>139.61546000000001</v>
      </c>
      <c r="BY136" s="19">
        <v>137.94817</v>
      </c>
      <c r="BZ136" s="19">
        <v>112.06395999999999</v>
      </c>
      <c r="CA136" s="19">
        <v>47.572094</v>
      </c>
      <c r="CB136" s="19">
        <v>35.638618000000001</v>
      </c>
      <c r="CC136" s="19">
        <v>44.453395999999998</v>
      </c>
      <c r="CD136" s="19">
        <v>63.114891</v>
      </c>
      <c r="CE136" s="19">
        <v>422.43401999999998</v>
      </c>
      <c r="CF136" s="19">
        <v>401.58722</v>
      </c>
      <c r="CG136" s="19">
        <v>292.54903999999999</v>
      </c>
      <c r="CH136" s="19">
        <v>500.95846999999998</v>
      </c>
      <c r="CI136" s="19">
        <v>467.37819999999999</v>
      </c>
      <c r="CJ136" s="19">
        <v>290.04590000000002</v>
      </c>
      <c r="CK136" s="19">
        <v>153.55418</v>
      </c>
      <c r="CL136" s="19">
        <v>149.51169999999999</v>
      </c>
      <c r="CM136" s="19">
        <v>115.32635000000001</v>
      </c>
      <c r="CN136" s="19">
        <v>264.28607</v>
      </c>
      <c r="CO136" s="19">
        <v>259.14382999999998</v>
      </c>
      <c r="CP136" s="19">
        <v>230.91077999999999</v>
      </c>
      <c r="CQ136" s="19">
        <v>197.89148</v>
      </c>
      <c r="CR136" s="19">
        <v>129.54555999999999</v>
      </c>
      <c r="CS136" s="19">
        <v>83.950546000000003</v>
      </c>
      <c r="CT136" s="19">
        <v>76.618262999999999</v>
      </c>
      <c r="CU136" s="19">
        <v>75.696869000000007</v>
      </c>
      <c r="CV136" s="19">
        <v>79.730293000000003</v>
      </c>
    </row>
    <row r="137" spans="1:100" s="14" customFormat="1" x14ac:dyDescent="0.35">
      <c r="A137" s="10">
        <v>20</v>
      </c>
      <c r="B137" s="35">
        <v>35.5</v>
      </c>
      <c r="C137" s="36">
        <v>0.63454580000000005</v>
      </c>
      <c r="D137" s="35">
        <v>1.6</v>
      </c>
      <c r="E137" s="35">
        <v>7.2</v>
      </c>
      <c r="F137" s="35">
        <v>1.6</v>
      </c>
      <c r="G137" s="35">
        <v>1</v>
      </c>
      <c r="H137" s="37">
        <v>0.60000000000000009</v>
      </c>
      <c r="I137" s="35">
        <v>436.20000000000005</v>
      </c>
      <c r="J137" s="35">
        <v>310.3</v>
      </c>
      <c r="K137" s="61">
        <v>5</v>
      </c>
      <c r="L137" s="61">
        <v>14</v>
      </c>
      <c r="M137" s="61">
        <v>3</v>
      </c>
      <c r="N137" s="61">
        <v>1.8</v>
      </c>
      <c r="O137" s="62">
        <v>10</v>
      </c>
      <c r="P137" s="10">
        <v>1.8608812179747618</v>
      </c>
      <c r="Q137" s="10">
        <f t="shared" si="68"/>
        <v>-6.8</v>
      </c>
      <c r="R137" s="10">
        <f t="shared" si="69"/>
        <v>8.3000000000000007</v>
      </c>
      <c r="S137" s="10">
        <v>5</v>
      </c>
      <c r="T137" s="10">
        <f t="shared" si="70"/>
        <v>1.8</v>
      </c>
      <c r="U137" s="10">
        <f t="shared" si="71"/>
        <v>14</v>
      </c>
      <c r="V137" s="10">
        <f t="shared" si="72"/>
        <v>3</v>
      </c>
      <c r="W137" s="10">
        <f t="shared" si="73"/>
        <v>0.8</v>
      </c>
      <c r="X137" s="10">
        <f t="shared" si="74"/>
        <v>-5.9</v>
      </c>
      <c r="Y137" s="10">
        <f t="shared" si="65"/>
        <v>22.3</v>
      </c>
      <c r="Z137" s="10">
        <f t="shared" si="65"/>
        <v>8</v>
      </c>
      <c r="AA137" s="36">
        <f t="shared" si="75"/>
        <v>163</v>
      </c>
      <c r="AB137" s="10">
        <v>1.5467550000000001</v>
      </c>
      <c r="AC137" s="10">
        <v>7.2336790000000004</v>
      </c>
      <c r="AD137" s="10">
        <v>1.509034</v>
      </c>
      <c r="AE137" s="10">
        <v>0.95434649999999999</v>
      </c>
      <c r="AF137" s="39">
        <f t="shared" si="76"/>
        <v>10.9</v>
      </c>
      <c r="AG137" s="1">
        <f t="shared" si="77"/>
        <v>6</v>
      </c>
      <c r="AH137" s="35">
        <f t="shared" si="82"/>
        <v>1.6</v>
      </c>
      <c r="AI137" s="35">
        <f t="shared" si="82"/>
        <v>7.2</v>
      </c>
      <c r="AJ137" s="35">
        <f t="shared" si="82"/>
        <v>1.6</v>
      </c>
      <c r="AK137" s="35">
        <f t="shared" si="82"/>
        <v>1</v>
      </c>
      <c r="AL137" s="37">
        <f t="shared" si="78"/>
        <v>0.60000000000000009</v>
      </c>
      <c r="AM137" s="10">
        <v>163.1773</v>
      </c>
      <c r="AN137" s="10">
        <v>37.255789999999998</v>
      </c>
      <c r="AO137" s="10"/>
      <c r="AP137" s="10"/>
      <c r="AQ137" s="37" t="s">
        <v>35</v>
      </c>
      <c r="AR137" s="37"/>
      <c r="AS137" s="37"/>
      <c r="AT137" s="37"/>
      <c r="AU137" s="10">
        <v>96.7</v>
      </c>
      <c r="AV137" s="10">
        <v>-42</v>
      </c>
      <c r="AW137" s="10">
        <v>42.5</v>
      </c>
      <c r="AX137" s="10">
        <v>44.1</v>
      </c>
      <c r="AY137" s="40">
        <f t="shared" si="79"/>
        <v>308284.17009715346</v>
      </c>
      <c r="AZ137" s="23">
        <f t="shared" si="80"/>
        <v>0</v>
      </c>
      <c r="BA137" s="10" t="e">
        <f>#REF!*AI137*AH137*AJ137*AS137</f>
        <v>#REF!</v>
      </c>
      <c r="BB137" s="10" t="e">
        <f t="shared" si="81"/>
        <v>#REF!</v>
      </c>
      <c r="BC137" s="10" t="e">
        <f>(1-#REF!)*AH137*AI137*AJ137</f>
        <v>#REF!</v>
      </c>
      <c r="BD137" s="41">
        <f t="shared" si="83"/>
        <v>4.46</v>
      </c>
      <c r="BE137" s="38">
        <v>0</v>
      </c>
      <c r="BF137" s="38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38">
        <v>20</v>
      </c>
      <c r="BV137" s="19">
        <v>143.44085999999999</v>
      </c>
      <c r="BW137" s="19">
        <v>137.50986</v>
      </c>
      <c r="BX137" s="19">
        <v>128.67676</v>
      </c>
      <c r="BY137" s="19">
        <v>114.79555999999999</v>
      </c>
      <c r="BZ137" s="19">
        <v>91.327224999999999</v>
      </c>
      <c r="CA137" s="19">
        <v>51.399028999999999</v>
      </c>
      <c r="CB137" s="19">
        <v>80.962029000000001</v>
      </c>
      <c r="CC137" s="19">
        <v>78.915122999999994</v>
      </c>
      <c r="CD137" s="19">
        <v>80.028046000000003</v>
      </c>
      <c r="CE137" s="19">
        <v>281.05338</v>
      </c>
      <c r="CF137" s="19">
        <v>273.49146000000002</v>
      </c>
      <c r="CG137" s="19">
        <v>206.79151999999999</v>
      </c>
      <c r="CH137" s="19">
        <v>1039.1411000000001</v>
      </c>
      <c r="CI137" s="19">
        <v>955.46112000000005</v>
      </c>
      <c r="CJ137" s="19">
        <v>624.84186</v>
      </c>
      <c r="CK137" s="19">
        <v>212.06603999999999</v>
      </c>
      <c r="CL137" s="19">
        <v>205.96939</v>
      </c>
      <c r="CM137" s="19">
        <v>160.51150999999999</v>
      </c>
      <c r="CN137" s="19">
        <v>171.15470999999999</v>
      </c>
      <c r="CO137" s="19">
        <v>183.27376000000001</v>
      </c>
      <c r="CP137" s="19">
        <v>181.44322</v>
      </c>
      <c r="CQ137" s="19">
        <v>147.52592000000001</v>
      </c>
      <c r="CR137" s="19">
        <v>203.83563000000001</v>
      </c>
      <c r="CS137" s="19">
        <v>113.47221</v>
      </c>
      <c r="CT137" s="19">
        <v>87.997505000000004</v>
      </c>
      <c r="CU137" s="19">
        <v>88.662987000000001</v>
      </c>
      <c r="CV137" s="19">
        <v>100.80267000000001</v>
      </c>
    </row>
    <row r="138" spans="1:100" s="14" customFormat="1" x14ac:dyDescent="0.35">
      <c r="A138" s="10">
        <v>377</v>
      </c>
      <c r="B138" s="35">
        <v>21</v>
      </c>
      <c r="C138" s="36">
        <v>0.44109749999999998</v>
      </c>
      <c r="D138" s="35">
        <v>1.2000000000000002</v>
      </c>
      <c r="E138" s="35">
        <v>9</v>
      </c>
      <c r="F138" s="35">
        <v>1.4000000000000001</v>
      </c>
      <c r="G138" s="35">
        <v>0.4</v>
      </c>
      <c r="H138" s="37">
        <v>0.8</v>
      </c>
      <c r="I138" s="35">
        <v>333.8</v>
      </c>
      <c r="J138" s="35">
        <v>344.90000000000003</v>
      </c>
      <c r="K138" s="61">
        <v>13</v>
      </c>
      <c r="L138" s="61">
        <v>4</v>
      </c>
      <c r="M138" s="61">
        <v>8</v>
      </c>
      <c r="N138" s="61">
        <v>1</v>
      </c>
      <c r="O138" s="62">
        <v>8</v>
      </c>
      <c r="P138" s="10">
        <v>0.96944943699214758</v>
      </c>
      <c r="Q138" s="10">
        <f t="shared" si="68"/>
        <v>-14</v>
      </c>
      <c r="R138" s="10">
        <f t="shared" si="69"/>
        <v>14.3</v>
      </c>
      <c r="S138" s="10">
        <v>5</v>
      </c>
      <c r="T138" s="10">
        <f t="shared" si="70"/>
        <v>1</v>
      </c>
      <c r="U138" s="10">
        <f t="shared" si="71"/>
        <v>4</v>
      </c>
      <c r="V138" s="10">
        <f t="shared" si="72"/>
        <v>8</v>
      </c>
      <c r="W138" s="10">
        <f t="shared" si="73"/>
        <v>1.8</v>
      </c>
      <c r="X138" s="10">
        <f t="shared" si="74"/>
        <v>-13.5</v>
      </c>
      <c r="Y138" s="10">
        <f t="shared" si="65"/>
        <v>18.3</v>
      </c>
      <c r="Z138" s="10">
        <f t="shared" si="65"/>
        <v>13</v>
      </c>
      <c r="AA138" s="36">
        <f t="shared" si="75"/>
        <v>61</v>
      </c>
      <c r="AB138" s="10">
        <v>1.1962930000000001</v>
      </c>
      <c r="AC138" s="10">
        <v>9.0016210000000001</v>
      </c>
      <c r="AD138" s="10">
        <v>1.394415</v>
      </c>
      <c r="AE138" s="10">
        <v>0.46902529999999998</v>
      </c>
      <c r="AF138" s="39">
        <f t="shared" si="76"/>
        <v>10</v>
      </c>
      <c r="AG138" s="1">
        <f t="shared" si="77"/>
        <v>5.4</v>
      </c>
      <c r="AH138" s="35">
        <f t="shared" si="82"/>
        <v>1.2000000000000002</v>
      </c>
      <c r="AI138" s="35">
        <f t="shared" si="82"/>
        <v>9</v>
      </c>
      <c r="AJ138" s="35">
        <f t="shared" si="82"/>
        <v>1.4000000000000001</v>
      </c>
      <c r="AK138" s="35">
        <f t="shared" si="82"/>
        <v>0.4</v>
      </c>
      <c r="AL138" s="37">
        <f t="shared" si="78"/>
        <v>0.8</v>
      </c>
      <c r="AM138" s="10">
        <v>60.752690000000001</v>
      </c>
      <c r="AN138" s="10">
        <v>71.865660000000005</v>
      </c>
      <c r="AO138" s="10"/>
      <c r="AP138" s="10"/>
      <c r="AQ138" s="37" t="s">
        <v>34</v>
      </c>
      <c r="AR138" s="37">
        <v>3325.9</v>
      </c>
      <c r="AS138" s="37">
        <v>428.83</v>
      </c>
      <c r="AT138" s="37">
        <v>8.7899999999999991</v>
      </c>
      <c r="AU138" s="10">
        <v>96.7</v>
      </c>
      <c r="AV138" s="10">
        <v>-42</v>
      </c>
      <c r="AW138" s="10">
        <v>42.5</v>
      </c>
      <c r="AX138" s="10">
        <v>44.1</v>
      </c>
      <c r="AY138" s="40">
        <f t="shared" si="79"/>
        <v>220684.79824530394</v>
      </c>
      <c r="AZ138" s="23">
        <f t="shared" si="80"/>
        <v>0.92849462792297266</v>
      </c>
      <c r="BA138" s="10" t="e">
        <f>#REF!*AI138*AH138*AJ138*AS138</f>
        <v>#REF!</v>
      </c>
      <c r="BB138" s="10" t="e">
        <f t="shared" si="81"/>
        <v>#REF!</v>
      </c>
      <c r="BC138" s="10" t="e">
        <f>(1-#REF!)*AH138*AI138*AJ138</f>
        <v>#REF!</v>
      </c>
      <c r="BD138" s="41">
        <f t="shared" si="83"/>
        <v>3.66</v>
      </c>
      <c r="BE138" s="38">
        <v>9.3000000000000007</v>
      </c>
      <c r="BF138" s="38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38">
        <v>377</v>
      </c>
      <c r="BV138" s="19">
        <v>71.820785999999998</v>
      </c>
      <c r="BW138" s="19">
        <v>74.427199999999999</v>
      </c>
      <c r="BX138" s="19">
        <v>123.86111</v>
      </c>
      <c r="BY138" s="19">
        <v>154.27933999999999</v>
      </c>
      <c r="BZ138" s="19">
        <v>158.24876</v>
      </c>
      <c r="CA138" s="19">
        <v>138.4496</v>
      </c>
      <c r="CB138" s="19">
        <v>91.754433000000006</v>
      </c>
      <c r="CC138" s="19">
        <v>97.856453000000002</v>
      </c>
      <c r="CD138" s="19">
        <v>121.44058</v>
      </c>
      <c r="CE138" s="19">
        <v>360.58681999999999</v>
      </c>
      <c r="CF138" s="19">
        <v>334.02148</v>
      </c>
      <c r="CG138" s="19">
        <v>232.27529999999999</v>
      </c>
      <c r="CH138" s="19">
        <v>428.74910999999997</v>
      </c>
      <c r="CI138" s="19">
        <v>396.65517999999997</v>
      </c>
      <c r="CJ138" s="19">
        <v>241.57140000000001</v>
      </c>
      <c r="CK138" s="19">
        <v>279.75616000000002</v>
      </c>
      <c r="CL138" s="19">
        <v>263.49200000000002</v>
      </c>
      <c r="CM138" s="19">
        <v>188.85907</v>
      </c>
      <c r="CN138" s="19">
        <v>210.7397</v>
      </c>
      <c r="CO138" s="19">
        <v>201.92482000000001</v>
      </c>
      <c r="CP138" s="19">
        <v>178.80477999999999</v>
      </c>
      <c r="CQ138" s="19">
        <v>150.57885999999999</v>
      </c>
      <c r="CR138" s="19">
        <v>114.66705</v>
      </c>
      <c r="CS138" s="19">
        <v>122.89716</v>
      </c>
      <c r="CT138" s="19">
        <v>130.36429999999999</v>
      </c>
      <c r="CU138" s="19">
        <v>126.80448</v>
      </c>
      <c r="CV138" s="19">
        <v>125.20677000000001</v>
      </c>
    </row>
    <row r="139" spans="1:100" s="14" customFormat="1" x14ac:dyDescent="0.35">
      <c r="A139" s="10">
        <v>251</v>
      </c>
      <c r="B139" s="35">
        <v>37.300000000000004</v>
      </c>
      <c r="C139" s="36">
        <v>0.59108119999999997</v>
      </c>
      <c r="D139" s="35">
        <v>1.4000000000000001</v>
      </c>
      <c r="E139" s="35">
        <v>4.6000000000000005</v>
      </c>
      <c r="F139" s="35">
        <v>2</v>
      </c>
      <c r="G139" s="35">
        <v>1.4000000000000001</v>
      </c>
      <c r="H139" s="37">
        <v>0.8</v>
      </c>
      <c r="I139" s="35">
        <v>323</v>
      </c>
      <c r="J139" s="35">
        <v>290.40000000000003</v>
      </c>
      <c r="K139" s="61">
        <v>6</v>
      </c>
      <c r="L139" s="61">
        <v>6</v>
      </c>
      <c r="M139" s="61">
        <v>8</v>
      </c>
      <c r="N139" s="61">
        <v>0.8</v>
      </c>
      <c r="O139" s="62">
        <v>0</v>
      </c>
      <c r="P139" s="10">
        <v>0.8472995489930556</v>
      </c>
      <c r="Q139" s="10">
        <f t="shared" si="68"/>
        <v>-6.8</v>
      </c>
      <c r="R139" s="10">
        <f t="shared" si="69"/>
        <v>11.5</v>
      </c>
      <c r="S139" s="10">
        <v>5</v>
      </c>
      <c r="T139" s="10">
        <f t="shared" si="70"/>
        <v>0.8</v>
      </c>
      <c r="U139" s="10">
        <f t="shared" si="71"/>
        <v>6</v>
      </c>
      <c r="V139" s="10">
        <f t="shared" si="72"/>
        <v>8</v>
      </c>
      <c r="W139" s="10">
        <f t="shared" si="73"/>
        <v>0</v>
      </c>
      <c r="X139" s="10">
        <f t="shared" si="74"/>
        <v>-6.4</v>
      </c>
      <c r="Y139" s="10">
        <f t="shared" si="65"/>
        <v>17.5</v>
      </c>
      <c r="Z139" s="10">
        <f t="shared" si="65"/>
        <v>13</v>
      </c>
      <c r="AA139" s="36">
        <f t="shared" si="75"/>
        <v>50</v>
      </c>
      <c r="AB139" s="10">
        <v>1.489039</v>
      </c>
      <c r="AC139" s="10">
        <v>4.507892</v>
      </c>
      <c r="AD139" s="10">
        <v>1.9132659999999999</v>
      </c>
      <c r="AE139" s="10">
        <v>1.3983110000000001</v>
      </c>
      <c r="AF139" s="39">
        <f t="shared" si="76"/>
        <v>12.2</v>
      </c>
      <c r="AG139" s="1">
        <f t="shared" si="77"/>
        <v>6.4</v>
      </c>
      <c r="AH139" s="35">
        <f t="shared" si="82"/>
        <v>1.4000000000000001</v>
      </c>
      <c r="AI139" s="35">
        <f t="shared" si="82"/>
        <v>4.6000000000000005</v>
      </c>
      <c r="AJ139" s="35">
        <f t="shared" si="82"/>
        <v>2</v>
      </c>
      <c r="AK139" s="35">
        <f t="shared" si="82"/>
        <v>1.4000000000000001</v>
      </c>
      <c r="AL139" s="37">
        <f t="shared" si="78"/>
        <v>0.8</v>
      </c>
      <c r="AM139" s="10">
        <v>49.943129999999996</v>
      </c>
      <c r="AN139" s="10">
        <v>17.31081</v>
      </c>
      <c r="AO139" s="10"/>
      <c r="AP139" s="10"/>
      <c r="AQ139" s="37" t="s">
        <v>35</v>
      </c>
      <c r="AR139" s="37"/>
      <c r="AS139" s="37"/>
      <c r="AT139" s="37"/>
      <c r="AU139" s="10">
        <v>96.7</v>
      </c>
      <c r="AV139" s="10">
        <v>-42</v>
      </c>
      <c r="AW139" s="10">
        <v>42.5</v>
      </c>
      <c r="AX139" s="10">
        <v>44.1</v>
      </c>
      <c r="AY139" s="40">
        <f t="shared" si="79"/>
        <v>344410.09188244748</v>
      </c>
      <c r="AZ139" s="23">
        <f t="shared" si="80"/>
        <v>0</v>
      </c>
      <c r="BA139" s="10" t="e">
        <f>#REF!*AI139*AH139*AJ139*AS139</f>
        <v>#REF!</v>
      </c>
      <c r="BB139" s="10" t="e">
        <f t="shared" si="81"/>
        <v>#REF!</v>
      </c>
      <c r="BC139" s="10" t="e">
        <f>(1-#REF!)*AH139*AI139*AJ139</f>
        <v>#REF!</v>
      </c>
      <c r="BD139" s="41">
        <f t="shared" si="83"/>
        <v>3.5</v>
      </c>
      <c r="BE139" s="38">
        <v>0</v>
      </c>
      <c r="BF139" s="38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38">
        <v>251</v>
      </c>
      <c r="BV139" s="19">
        <v>94.208091999999994</v>
      </c>
      <c r="BW139" s="19">
        <v>97.886764999999997</v>
      </c>
      <c r="BX139" s="19">
        <v>152.03394</v>
      </c>
      <c r="BY139" s="19">
        <v>170.50934000000001</v>
      </c>
      <c r="BZ139" s="19">
        <v>179.29983999999999</v>
      </c>
      <c r="CA139" s="19">
        <v>127.25903</v>
      </c>
      <c r="CB139" s="19">
        <v>52.895038999999997</v>
      </c>
      <c r="CC139" s="19">
        <v>55.514392999999998</v>
      </c>
      <c r="CD139" s="19">
        <v>84.709891999999996</v>
      </c>
      <c r="CE139" s="19">
        <v>521.63489000000004</v>
      </c>
      <c r="CF139" s="19">
        <v>394.11779999999999</v>
      </c>
      <c r="CG139" s="19">
        <v>230.46912</v>
      </c>
      <c r="CH139" s="19">
        <v>787.28186000000005</v>
      </c>
      <c r="CI139" s="19">
        <v>516.48779000000002</v>
      </c>
      <c r="CJ139" s="19">
        <v>208.90643</v>
      </c>
      <c r="CK139" s="19">
        <v>449.30716000000001</v>
      </c>
      <c r="CL139" s="19">
        <v>319.52715999999998</v>
      </c>
      <c r="CM139" s="19">
        <v>156.1628</v>
      </c>
      <c r="CN139" s="19">
        <v>187.85980000000001</v>
      </c>
      <c r="CO139" s="19">
        <v>215.09869</v>
      </c>
      <c r="CP139" s="19">
        <v>196.81592000000001</v>
      </c>
      <c r="CQ139" s="19">
        <v>152.88890000000001</v>
      </c>
      <c r="CR139" s="19">
        <v>75.242241000000007</v>
      </c>
      <c r="CS139" s="19">
        <v>92.473183000000006</v>
      </c>
      <c r="CT139" s="19">
        <v>118.77282</v>
      </c>
      <c r="CU139" s="19">
        <v>126.13405</v>
      </c>
      <c r="CV139" s="19">
        <v>102.83627</v>
      </c>
    </row>
    <row r="140" spans="1:100" s="14" customFormat="1" x14ac:dyDescent="0.35">
      <c r="A140" s="10">
        <v>120</v>
      </c>
      <c r="B140" s="35">
        <v>41.800000000000004</v>
      </c>
      <c r="C140" s="36">
        <v>0.26037900000000003</v>
      </c>
      <c r="D140" s="35">
        <v>2.4000000000000004</v>
      </c>
      <c r="E140" s="35">
        <v>8.4</v>
      </c>
      <c r="F140" s="35">
        <v>0.8</v>
      </c>
      <c r="G140" s="35">
        <v>0.4</v>
      </c>
      <c r="H140" s="37">
        <v>0.60000000000000009</v>
      </c>
      <c r="I140" s="35">
        <v>402.5</v>
      </c>
      <c r="J140" s="35">
        <v>284.90000000000003</v>
      </c>
      <c r="K140" s="61">
        <v>10</v>
      </c>
      <c r="L140" s="61">
        <v>13</v>
      </c>
      <c r="M140" s="61">
        <v>6</v>
      </c>
      <c r="N140" s="61">
        <v>1.4000000000000001</v>
      </c>
      <c r="O140" s="62">
        <v>16</v>
      </c>
      <c r="P140" s="10">
        <v>1.338010136008531</v>
      </c>
      <c r="Q140" s="10">
        <f t="shared" si="68"/>
        <v>-11.4</v>
      </c>
      <c r="R140" s="10">
        <f t="shared" si="69"/>
        <v>10.8</v>
      </c>
      <c r="S140" s="10">
        <v>5</v>
      </c>
      <c r="T140" s="10">
        <f t="shared" si="70"/>
        <v>1.4000000000000001</v>
      </c>
      <c r="U140" s="10">
        <f t="shared" si="71"/>
        <v>13</v>
      </c>
      <c r="V140" s="10">
        <f t="shared" si="72"/>
        <v>6</v>
      </c>
      <c r="W140" s="10">
        <f t="shared" si="73"/>
        <v>2.8000000000000003</v>
      </c>
      <c r="X140" s="10">
        <f t="shared" si="74"/>
        <v>-10.7</v>
      </c>
      <c r="Y140" s="10">
        <f t="shared" si="65"/>
        <v>23.8</v>
      </c>
      <c r="Z140" s="10">
        <f t="shared" si="65"/>
        <v>11</v>
      </c>
      <c r="AA140" s="36">
        <f t="shared" si="75"/>
        <v>129</v>
      </c>
      <c r="AB140" s="10">
        <v>2.3167339999999998</v>
      </c>
      <c r="AC140" s="10">
        <v>8.4222699999999993</v>
      </c>
      <c r="AD140" s="10">
        <v>0.7816497</v>
      </c>
      <c r="AE140" s="10">
        <v>0.40035359999999998</v>
      </c>
      <c r="AF140" s="39">
        <f t="shared" si="76"/>
        <v>10.3</v>
      </c>
      <c r="AG140" s="1">
        <f t="shared" si="77"/>
        <v>5.4</v>
      </c>
      <c r="AH140" s="35">
        <f t="shared" si="82"/>
        <v>2.4000000000000004</v>
      </c>
      <c r="AI140" s="35">
        <f t="shared" si="82"/>
        <v>8.4</v>
      </c>
      <c r="AJ140" s="35">
        <f t="shared" si="82"/>
        <v>0.8</v>
      </c>
      <c r="AK140" s="35">
        <f t="shared" si="82"/>
        <v>0.4</v>
      </c>
      <c r="AL140" s="37">
        <f t="shared" si="78"/>
        <v>0.60000000000000009</v>
      </c>
      <c r="AM140" s="10">
        <v>129.41120000000001</v>
      </c>
      <c r="AN140" s="10">
        <v>11.80789</v>
      </c>
      <c r="AO140" s="10"/>
      <c r="AP140" s="10"/>
      <c r="AQ140" s="37" t="s">
        <v>35</v>
      </c>
      <c r="AR140" s="37"/>
      <c r="AS140" s="37"/>
      <c r="AT140" s="37"/>
      <c r="AU140" s="10">
        <v>96.7</v>
      </c>
      <c r="AV140" s="10">
        <v>-42</v>
      </c>
      <c r="AW140" s="10">
        <v>42.5</v>
      </c>
      <c r="AX140" s="10">
        <v>44.1</v>
      </c>
      <c r="AY140" s="40">
        <f t="shared" si="79"/>
        <v>353364.93396284938</v>
      </c>
      <c r="AZ140" s="23">
        <f t="shared" si="80"/>
        <v>0</v>
      </c>
      <c r="BA140" s="10" t="e">
        <f>#REF!*AI140*AH140*AJ140*AS140</f>
        <v>#REF!</v>
      </c>
      <c r="BB140" s="10" t="e">
        <f t="shared" si="81"/>
        <v>#REF!</v>
      </c>
      <c r="BC140" s="10" t="e">
        <f>(1-#REF!)*AH140*AI140*AJ140</f>
        <v>#REF!</v>
      </c>
      <c r="BD140" s="41">
        <f t="shared" si="83"/>
        <v>4.76</v>
      </c>
      <c r="BE140" s="38">
        <v>0</v>
      </c>
      <c r="BF140" s="38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38">
        <v>120</v>
      </c>
      <c r="BV140" s="19">
        <v>87.978454999999997</v>
      </c>
      <c r="BW140" s="19">
        <v>98.359275999999994</v>
      </c>
      <c r="BX140" s="19">
        <v>199.26944</v>
      </c>
      <c r="BY140" s="19">
        <v>245.41287</v>
      </c>
      <c r="BZ140" s="19">
        <v>206.8038</v>
      </c>
      <c r="CA140" s="19">
        <v>70.577849999999998</v>
      </c>
      <c r="CB140" s="19">
        <v>52.313384999999997</v>
      </c>
      <c r="CC140" s="19">
        <v>74.369484</v>
      </c>
      <c r="CD140" s="19">
        <v>110.50918</v>
      </c>
      <c r="CE140" s="19">
        <v>618.98815999999999</v>
      </c>
      <c r="CF140" s="19">
        <v>606.63409000000001</v>
      </c>
      <c r="CG140" s="19">
        <v>459.5668</v>
      </c>
      <c r="CH140" s="19">
        <v>636.45147999999995</v>
      </c>
      <c r="CI140" s="19">
        <v>622.35888999999997</v>
      </c>
      <c r="CJ140" s="19">
        <v>395.93718999999999</v>
      </c>
      <c r="CK140" s="19">
        <v>252.85139000000001</v>
      </c>
      <c r="CL140" s="19">
        <v>250.45957999999999</v>
      </c>
      <c r="CM140" s="19">
        <v>200.39304000000001</v>
      </c>
      <c r="CN140" s="19">
        <v>348.16696000000002</v>
      </c>
      <c r="CO140" s="19">
        <v>346.08658000000003</v>
      </c>
      <c r="CP140" s="19">
        <v>335.89877000000001</v>
      </c>
      <c r="CQ140" s="19">
        <v>281.32571000000002</v>
      </c>
      <c r="CR140" s="19">
        <v>169.27988999999999</v>
      </c>
      <c r="CS140" s="19">
        <v>145.34836000000001</v>
      </c>
      <c r="CT140" s="19">
        <v>121.9845</v>
      </c>
      <c r="CU140" s="19">
        <v>120.53587</v>
      </c>
      <c r="CV140" s="19">
        <v>138.53577000000001</v>
      </c>
    </row>
    <row r="141" spans="1:100" s="14" customFormat="1" x14ac:dyDescent="0.35">
      <c r="A141" s="10">
        <v>336</v>
      </c>
      <c r="B141" s="35">
        <v>36.300000000000004</v>
      </c>
      <c r="C141" s="36">
        <v>0.5825034</v>
      </c>
      <c r="D141" s="35">
        <v>2</v>
      </c>
      <c r="E141" s="35">
        <v>5.4</v>
      </c>
      <c r="F141" s="35">
        <v>1.4000000000000001</v>
      </c>
      <c r="G141" s="35">
        <v>1.8</v>
      </c>
      <c r="H141" s="37">
        <v>0.60000000000000009</v>
      </c>
      <c r="I141" s="35">
        <v>388.20000000000005</v>
      </c>
      <c r="J141" s="35">
        <v>330.20000000000005</v>
      </c>
      <c r="K141" s="61">
        <v>13</v>
      </c>
      <c r="L141" s="61">
        <v>11</v>
      </c>
      <c r="M141" s="61">
        <v>17</v>
      </c>
      <c r="N141" s="61">
        <v>1.8</v>
      </c>
      <c r="O141" s="62">
        <v>28</v>
      </c>
      <c r="P141" s="10">
        <v>1.7153985141854249</v>
      </c>
      <c r="Q141" s="10">
        <f t="shared" si="68"/>
        <v>-14.8</v>
      </c>
      <c r="R141" s="10">
        <f t="shared" si="69"/>
        <v>16</v>
      </c>
      <c r="S141" s="10">
        <v>5</v>
      </c>
      <c r="T141" s="10">
        <f t="shared" si="70"/>
        <v>1.8</v>
      </c>
      <c r="U141" s="10">
        <f t="shared" si="71"/>
        <v>11</v>
      </c>
      <c r="V141" s="10">
        <f t="shared" si="72"/>
        <v>17</v>
      </c>
      <c r="W141" s="10">
        <f t="shared" si="73"/>
        <v>7</v>
      </c>
      <c r="X141" s="10">
        <f t="shared" si="74"/>
        <v>-13.9</v>
      </c>
      <c r="Y141" s="10">
        <f t="shared" si="65"/>
        <v>27</v>
      </c>
      <c r="Z141" s="10">
        <f t="shared" si="65"/>
        <v>22</v>
      </c>
      <c r="AA141" s="36">
        <f t="shared" si="75"/>
        <v>115</v>
      </c>
      <c r="AB141" s="10">
        <v>1.928193</v>
      </c>
      <c r="AC141" s="10">
        <v>5.4354750000000003</v>
      </c>
      <c r="AD141" s="10">
        <v>1.433341</v>
      </c>
      <c r="AE141" s="10">
        <v>1.835515</v>
      </c>
      <c r="AF141" s="39">
        <f t="shared" si="76"/>
        <v>11.8</v>
      </c>
      <c r="AG141" s="1">
        <f t="shared" si="77"/>
        <v>6.8</v>
      </c>
      <c r="AH141" s="35">
        <f t="shared" si="82"/>
        <v>2</v>
      </c>
      <c r="AI141" s="35">
        <f t="shared" si="82"/>
        <v>5.4</v>
      </c>
      <c r="AJ141" s="35">
        <f t="shared" si="82"/>
        <v>1.4000000000000001</v>
      </c>
      <c r="AK141" s="35">
        <f t="shared" si="82"/>
        <v>1.8</v>
      </c>
      <c r="AL141" s="37">
        <f t="shared" si="78"/>
        <v>0.60000000000000009</v>
      </c>
      <c r="AM141" s="10">
        <v>115.18559999999999</v>
      </c>
      <c r="AN141" s="10">
        <v>57.145319999999998</v>
      </c>
      <c r="AO141" s="10"/>
      <c r="AP141" s="10"/>
      <c r="AQ141" s="37" t="s">
        <v>35</v>
      </c>
      <c r="AR141" s="37"/>
      <c r="AS141" s="37"/>
      <c r="AT141" s="37"/>
      <c r="AU141" s="10">
        <v>96.7</v>
      </c>
      <c r="AV141" s="10">
        <v>-42</v>
      </c>
      <c r="AW141" s="10">
        <v>42.5</v>
      </c>
      <c r="AX141" s="10">
        <v>44.1</v>
      </c>
      <c r="AY141" s="40">
        <f t="shared" si="79"/>
        <v>263750.96048811532</v>
      </c>
      <c r="AZ141" s="23">
        <f t="shared" si="80"/>
        <v>0</v>
      </c>
      <c r="BA141" s="10" t="e">
        <f>#REF!*AI141*AH141*AJ141*AS141</f>
        <v>#REF!</v>
      </c>
      <c r="BB141" s="10" t="e">
        <f t="shared" si="81"/>
        <v>#REF!</v>
      </c>
      <c r="BC141" s="10" t="e">
        <f>(1-#REF!)*AH141*AI141*AJ141</f>
        <v>#REF!</v>
      </c>
      <c r="BD141" s="41">
        <f t="shared" si="83"/>
        <v>5.4</v>
      </c>
      <c r="BE141" s="38">
        <v>0</v>
      </c>
      <c r="BF141" s="38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38">
        <v>336</v>
      </c>
      <c r="BV141" s="19">
        <v>58.713863000000003</v>
      </c>
      <c r="BW141" s="19">
        <v>57.496364999999997</v>
      </c>
      <c r="BX141" s="19">
        <v>46.773003000000003</v>
      </c>
      <c r="BY141" s="19">
        <v>37.706263999999997</v>
      </c>
      <c r="BZ141" s="19">
        <v>34.750309000000001</v>
      </c>
      <c r="CA141" s="19">
        <v>46.415461999999998</v>
      </c>
      <c r="CB141" s="19">
        <v>38.985827999999998</v>
      </c>
      <c r="CC141" s="19">
        <v>40.586472000000001</v>
      </c>
      <c r="CD141" s="19">
        <v>52.656863999999999</v>
      </c>
      <c r="CE141" s="19">
        <v>213.32173</v>
      </c>
      <c r="CF141" s="19">
        <v>167.12617</v>
      </c>
      <c r="CG141" s="19">
        <v>92.418182000000002</v>
      </c>
      <c r="CH141" s="19">
        <v>255.28706</v>
      </c>
      <c r="CI141" s="19">
        <v>208.06244000000001</v>
      </c>
      <c r="CJ141" s="19">
        <v>113.47018</v>
      </c>
      <c r="CK141" s="19">
        <v>153.20226</v>
      </c>
      <c r="CL141" s="19">
        <v>134.11928</v>
      </c>
      <c r="CM141" s="19">
        <v>81.841804999999994</v>
      </c>
      <c r="CN141" s="19">
        <v>155.21704</v>
      </c>
      <c r="CO141" s="19">
        <v>132.04526999999999</v>
      </c>
      <c r="CP141" s="19">
        <v>73.206963000000002</v>
      </c>
      <c r="CQ141" s="19">
        <v>63.195126000000002</v>
      </c>
      <c r="CR141" s="19">
        <v>54.465763000000003</v>
      </c>
      <c r="CS141" s="19">
        <v>54.385779999999997</v>
      </c>
      <c r="CT141" s="19">
        <v>73.538391000000004</v>
      </c>
      <c r="CU141" s="19">
        <v>68.488533000000004</v>
      </c>
      <c r="CV141" s="19">
        <v>54.653984000000001</v>
      </c>
    </row>
    <row r="142" spans="1:100" s="14" customFormat="1" x14ac:dyDescent="0.35">
      <c r="A142" s="10">
        <v>72</v>
      </c>
      <c r="B142" s="35">
        <v>37.200000000000003</v>
      </c>
      <c r="C142" s="36">
        <v>0.68665120000000002</v>
      </c>
      <c r="D142" s="35">
        <v>1</v>
      </c>
      <c r="E142" s="35">
        <v>5</v>
      </c>
      <c r="F142" s="35">
        <v>2.4000000000000004</v>
      </c>
      <c r="G142" s="35">
        <v>1.2000000000000002</v>
      </c>
      <c r="H142" s="37">
        <v>0.8</v>
      </c>
      <c r="I142" s="35">
        <v>310.8</v>
      </c>
      <c r="J142" s="35">
        <v>286.5</v>
      </c>
      <c r="K142" s="61">
        <v>8</v>
      </c>
      <c r="L142" s="61">
        <v>16</v>
      </c>
      <c r="M142" s="61">
        <v>9</v>
      </c>
      <c r="N142" s="61">
        <v>1.6</v>
      </c>
      <c r="O142" s="62">
        <v>3</v>
      </c>
      <c r="P142" s="10">
        <v>1.6286133637065743</v>
      </c>
      <c r="Q142" s="10">
        <f t="shared" si="68"/>
        <v>-9.6</v>
      </c>
      <c r="R142" s="10">
        <f t="shared" si="69"/>
        <v>6.9</v>
      </c>
      <c r="S142" s="10">
        <v>5</v>
      </c>
      <c r="T142" s="10">
        <f t="shared" si="70"/>
        <v>1.6</v>
      </c>
      <c r="U142" s="10">
        <f t="shared" si="71"/>
        <v>16</v>
      </c>
      <c r="V142" s="10">
        <f t="shared" si="72"/>
        <v>9</v>
      </c>
      <c r="W142" s="10">
        <f t="shared" si="73"/>
        <v>0.4</v>
      </c>
      <c r="X142" s="10">
        <f t="shared" si="74"/>
        <v>-8.8000000000000007</v>
      </c>
      <c r="Y142" s="10">
        <f t="shared" si="65"/>
        <v>22.9</v>
      </c>
      <c r="Z142" s="10">
        <f t="shared" si="65"/>
        <v>14</v>
      </c>
      <c r="AA142" s="36">
        <f t="shared" si="75"/>
        <v>38</v>
      </c>
      <c r="AB142" s="10">
        <v>0.97906439999999995</v>
      </c>
      <c r="AC142" s="10">
        <v>4.9258410000000001</v>
      </c>
      <c r="AD142" s="10">
        <v>2.4122210000000002</v>
      </c>
      <c r="AE142" s="10">
        <v>1.1344289999999999</v>
      </c>
      <c r="AF142" s="39">
        <f t="shared" si="76"/>
        <v>12</v>
      </c>
      <c r="AG142" s="1">
        <f t="shared" si="77"/>
        <v>6.2</v>
      </c>
      <c r="AH142" s="35">
        <f t="shared" si="82"/>
        <v>1</v>
      </c>
      <c r="AI142" s="35">
        <f t="shared" si="82"/>
        <v>5</v>
      </c>
      <c r="AJ142" s="35">
        <f t="shared" si="82"/>
        <v>2.4000000000000004</v>
      </c>
      <c r="AK142" s="35">
        <f t="shared" si="82"/>
        <v>1.2000000000000002</v>
      </c>
      <c r="AL142" s="37">
        <f t="shared" si="78"/>
        <v>0.8</v>
      </c>
      <c r="AM142" s="10">
        <v>37.767989999999998</v>
      </c>
      <c r="AN142" s="10">
        <v>13.48963</v>
      </c>
      <c r="AO142" s="10"/>
      <c r="AP142" s="10"/>
      <c r="AQ142" s="37" t="s">
        <v>35</v>
      </c>
      <c r="AR142" s="37"/>
      <c r="AS142" s="37"/>
      <c r="AT142" s="37"/>
      <c r="AU142" s="10">
        <v>96.7</v>
      </c>
      <c r="AV142" s="10">
        <v>-42</v>
      </c>
      <c r="AW142" s="10">
        <v>42.5</v>
      </c>
      <c r="AX142" s="10">
        <v>44.1</v>
      </c>
      <c r="AY142" s="40">
        <f t="shared" si="79"/>
        <v>350667.26662104786</v>
      </c>
      <c r="AZ142" s="23">
        <f t="shared" si="80"/>
        <v>0</v>
      </c>
      <c r="BA142" s="10" t="e">
        <f>#REF!*AI142*AH142*AJ142*AS142</f>
        <v>#REF!</v>
      </c>
      <c r="BB142" s="10" t="e">
        <f t="shared" si="81"/>
        <v>#REF!</v>
      </c>
      <c r="BC142" s="10" t="e">
        <f>(1-#REF!)*AH142*AI142*AJ142</f>
        <v>#REF!</v>
      </c>
      <c r="BD142" s="41">
        <f t="shared" si="83"/>
        <v>4.58</v>
      </c>
      <c r="BE142" s="38">
        <v>0</v>
      </c>
      <c r="BF142" s="38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38">
        <v>72</v>
      </c>
      <c r="BV142" s="19">
        <v>67.851173000000003</v>
      </c>
      <c r="BW142" s="19">
        <v>68.424476999999996</v>
      </c>
      <c r="BX142" s="19">
        <v>87.054573000000005</v>
      </c>
      <c r="BY142" s="19">
        <v>77.316010000000006</v>
      </c>
      <c r="BZ142" s="19">
        <v>57.047046999999999</v>
      </c>
      <c r="CA142" s="19">
        <v>35.839568999999997</v>
      </c>
      <c r="CB142" s="19">
        <v>31.492242999999998</v>
      </c>
      <c r="CC142" s="19">
        <v>31.670275</v>
      </c>
      <c r="CD142" s="19">
        <v>47.335869000000002</v>
      </c>
      <c r="CE142" s="19">
        <v>181.49928</v>
      </c>
      <c r="CF142" s="19">
        <v>159.54892000000001</v>
      </c>
      <c r="CG142" s="19">
        <v>101.92843000000001</v>
      </c>
      <c r="CH142" s="19">
        <v>493.53618999999998</v>
      </c>
      <c r="CI142" s="19">
        <v>366.97512999999998</v>
      </c>
      <c r="CJ142" s="19">
        <v>134.63704000000001</v>
      </c>
      <c r="CK142" s="19">
        <v>160.77037000000001</v>
      </c>
      <c r="CL142" s="19">
        <v>144.87563</v>
      </c>
      <c r="CM142" s="19">
        <v>83.080192999999994</v>
      </c>
      <c r="CN142" s="19">
        <v>150.48772</v>
      </c>
      <c r="CO142" s="19">
        <v>148.15973</v>
      </c>
      <c r="CP142" s="19">
        <v>109.81072</v>
      </c>
      <c r="CQ142" s="19">
        <v>103.35374</v>
      </c>
      <c r="CR142" s="19">
        <v>77.637978000000004</v>
      </c>
      <c r="CS142" s="19">
        <v>68.434708000000001</v>
      </c>
      <c r="CT142" s="19">
        <v>74.307381000000007</v>
      </c>
      <c r="CU142" s="19">
        <v>71.565162999999998</v>
      </c>
      <c r="CV142" s="19">
        <v>61.269618999999999</v>
      </c>
    </row>
    <row r="143" spans="1:100" s="14" customFormat="1" x14ac:dyDescent="0.35">
      <c r="A143" s="10">
        <v>126</v>
      </c>
      <c r="B143" s="35">
        <v>11.4</v>
      </c>
      <c r="C143" s="36">
        <v>0.68941160000000001</v>
      </c>
      <c r="D143" s="35">
        <v>1.4000000000000001</v>
      </c>
      <c r="E143" s="35">
        <v>5.6000000000000005</v>
      </c>
      <c r="F143" s="35">
        <v>2.6</v>
      </c>
      <c r="G143" s="35">
        <v>1.6</v>
      </c>
      <c r="H143" s="37">
        <v>1</v>
      </c>
      <c r="I143" s="35">
        <v>352.6</v>
      </c>
      <c r="J143" s="35">
        <v>313.60000000000002</v>
      </c>
      <c r="K143" s="61">
        <v>15</v>
      </c>
      <c r="L143" s="61">
        <v>4</v>
      </c>
      <c r="M143" s="61">
        <v>18</v>
      </c>
      <c r="N143" s="61">
        <v>2.6</v>
      </c>
      <c r="O143" s="62">
        <v>7</v>
      </c>
      <c r="P143" s="10">
        <v>2.6580787705870588</v>
      </c>
      <c r="Q143" s="10">
        <f t="shared" si="68"/>
        <v>-17.600000000000001</v>
      </c>
      <c r="R143" s="10">
        <f t="shared" si="69"/>
        <v>14.3</v>
      </c>
      <c r="S143" s="10">
        <v>5</v>
      </c>
      <c r="T143" s="10">
        <f t="shared" si="70"/>
        <v>2.6</v>
      </c>
      <c r="U143" s="10">
        <f t="shared" si="71"/>
        <v>4</v>
      </c>
      <c r="V143" s="10">
        <f t="shared" si="72"/>
        <v>18</v>
      </c>
      <c r="W143" s="10">
        <f t="shared" si="73"/>
        <v>1.8</v>
      </c>
      <c r="X143" s="10">
        <f t="shared" si="74"/>
        <v>-16.3</v>
      </c>
      <c r="Y143" s="10">
        <f t="shared" si="65"/>
        <v>18.3</v>
      </c>
      <c r="Z143" s="10">
        <f t="shared" si="65"/>
        <v>23</v>
      </c>
      <c r="AA143" s="36">
        <f t="shared" si="75"/>
        <v>80</v>
      </c>
      <c r="AB143" s="10">
        <v>1.418069</v>
      </c>
      <c r="AC143" s="10">
        <v>5.5758429999999999</v>
      </c>
      <c r="AD143" s="10">
        <v>2.6061740000000002</v>
      </c>
      <c r="AE143" s="10">
        <v>1.5761639999999999</v>
      </c>
      <c r="AF143" s="39">
        <f t="shared" si="76"/>
        <v>11.7</v>
      </c>
      <c r="AG143" s="1">
        <f t="shared" si="77"/>
        <v>6.6</v>
      </c>
      <c r="AH143" s="35">
        <f t="shared" si="82"/>
        <v>1.4000000000000001</v>
      </c>
      <c r="AI143" s="35">
        <f t="shared" si="82"/>
        <v>5.6000000000000005</v>
      </c>
      <c r="AJ143" s="35">
        <f t="shared" si="82"/>
        <v>2.6</v>
      </c>
      <c r="AK143" s="35">
        <f t="shared" si="82"/>
        <v>1.6</v>
      </c>
      <c r="AL143" s="37">
        <f t="shared" si="78"/>
        <v>1</v>
      </c>
      <c r="AM143" s="10">
        <v>79.590699999999998</v>
      </c>
      <c r="AN143" s="10">
        <v>40.566249999999997</v>
      </c>
      <c r="AO143" s="10"/>
      <c r="AP143" s="10"/>
      <c r="AQ143" s="37" t="s">
        <v>34</v>
      </c>
      <c r="AR143" s="37">
        <v>2804.7</v>
      </c>
      <c r="AS143" s="37">
        <v>480.7</v>
      </c>
      <c r="AT143" s="37">
        <v>5.12</v>
      </c>
      <c r="AU143" s="10">
        <v>96.7</v>
      </c>
      <c r="AV143" s="10">
        <v>-42</v>
      </c>
      <c r="AW143" s="10">
        <v>42.5</v>
      </c>
      <c r="AX143" s="10">
        <v>44.1</v>
      </c>
      <c r="AY143" s="40">
        <f t="shared" si="79"/>
        <v>301592.1803988195</v>
      </c>
      <c r="AZ143" s="23">
        <f t="shared" si="80"/>
        <v>0.6272257198398562</v>
      </c>
      <c r="BA143" s="10" t="e">
        <f>#REF!*AI143*AH143*AJ143*AS143</f>
        <v>#REF!</v>
      </c>
      <c r="BB143" s="10" t="e">
        <f t="shared" si="81"/>
        <v>#REF!</v>
      </c>
      <c r="BC143" s="10" t="e">
        <f>(1-#REF!)*AH143*AI143*AJ143</f>
        <v>#REF!</v>
      </c>
      <c r="BD143" s="41">
        <f t="shared" si="83"/>
        <v>3.66</v>
      </c>
      <c r="BE143" s="38">
        <v>7.8</v>
      </c>
      <c r="BF143" s="38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38">
        <v>126</v>
      </c>
      <c r="BV143" s="19">
        <v>64.285004000000001</v>
      </c>
      <c r="BW143" s="19">
        <v>62.65287</v>
      </c>
      <c r="BX143" s="19">
        <v>59.882950000000001</v>
      </c>
      <c r="BY143" s="19">
        <v>104.26894</v>
      </c>
      <c r="BZ143" s="19">
        <v>91.916411999999994</v>
      </c>
      <c r="CA143" s="19">
        <v>73.287422000000007</v>
      </c>
      <c r="CB143" s="19">
        <v>74.496016999999995</v>
      </c>
      <c r="CC143" s="19">
        <v>71.809997999999993</v>
      </c>
      <c r="CD143" s="19">
        <v>68.267089999999996</v>
      </c>
      <c r="CE143" s="19">
        <v>246.00138999999999</v>
      </c>
      <c r="CF143" s="19">
        <v>182.18106</v>
      </c>
      <c r="CG143" s="19">
        <v>84.722481000000002</v>
      </c>
      <c r="CH143" s="19">
        <v>304.12914999999998</v>
      </c>
      <c r="CI143" s="19">
        <v>221.65216000000001</v>
      </c>
      <c r="CJ143" s="19">
        <v>80.531661999999997</v>
      </c>
      <c r="CK143" s="19">
        <v>212.39878999999999</v>
      </c>
      <c r="CL143" s="19">
        <v>162.47310999999999</v>
      </c>
      <c r="CM143" s="19">
        <v>73.806206000000003</v>
      </c>
      <c r="CN143" s="19">
        <v>179.11287999999999</v>
      </c>
      <c r="CO143" s="19">
        <v>147.14036999999999</v>
      </c>
      <c r="CP143" s="19">
        <v>76.889190999999997</v>
      </c>
      <c r="CQ143" s="19">
        <v>70.374847000000003</v>
      </c>
      <c r="CR143" s="19">
        <v>74.356444999999994</v>
      </c>
      <c r="CS143" s="19">
        <v>67.199180999999996</v>
      </c>
      <c r="CT143" s="19">
        <v>119.19637</v>
      </c>
      <c r="CU143" s="19">
        <v>100.20598</v>
      </c>
      <c r="CV143" s="19">
        <v>58.971255999999997</v>
      </c>
    </row>
    <row r="144" spans="1:100" s="14" customFormat="1" x14ac:dyDescent="0.35">
      <c r="A144" s="10">
        <v>210</v>
      </c>
      <c r="B144" s="35">
        <v>5.6</v>
      </c>
      <c r="C144" s="36">
        <v>0.30433589999999999</v>
      </c>
      <c r="D144" s="35">
        <v>1.2000000000000002</v>
      </c>
      <c r="E144" s="35">
        <v>6.4</v>
      </c>
      <c r="F144" s="35">
        <v>3</v>
      </c>
      <c r="G144" s="35">
        <v>0.8</v>
      </c>
      <c r="H144" s="37">
        <v>2.2000000000000002</v>
      </c>
      <c r="I144" s="35">
        <v>307.5</v>
      </c>
      <c r="J144" s="35">
        <v>299.60000000000002</v>
      </c>
      <c r="K144" s="61">
        <v>8</v>
      </c>
      <c r="L144" s="61">
        <v>11</v>
      </c>
      <c r="M144" s="61">
        <v>5</v>
      </c>
      <c r="N144" s="61">
        <v>1.6</v>
      </c>
      <c r="O144" s="62">
        <v>7</v>
      </c>
      <c r="P144" s="10">
        <v>1.5208756483686252</v>
      </c>
      <c r="Q144" s="10">
        <f t="shared" si="68"/>
        <v>-9.6</v>
      </c>
      <c r="R144" s="10">
        <f t="shared" si="69"/>
        <v>10</v>
      </c>
      <c r="S144" s="10">
        <v>5</v>
      </c>
      <c r="T144" s="10">
        <f t="shared" si="70"/>
        <v>1.6</v>
      </c>
      <c r="U144" s="10">
        <f t="shared" si="71"/>
        <v>11</v>
      </c>
      <c r="V144" s="10">
        <f t="shared" si="72"/>
        <v>5</v>
      </c>
      <c r="W144" s="10">
        <f t="shared" si="73"/>
        <v>1</v>
      </c>
      <c r="X144" s="10">
        <f t="shared" si="74"/>
        <v>-8.8000000000000007</v>
      </c>
      <c r="Y144" s="10">
        <f t="shared" si="65"/>
        <v>21</v>
      </c>
      <c r="Z144" s="10">
        <f t="shared" si="65"/>
        <v>10</v>
      </c>
      <c r="AA144" s="36">
        <f t="shared" si="75"/>
        <v>34</v>
      </c>
      <c r="AB144" s="10">
        <v>1.2055</v>
      </c>
      <c r="AC144" s="10">
        <v>6.4054640000000003</v>
      </c>
      <c r="AD144" s="10">
        <v>2.99288</v>
      </c>
      <c r="AE144" s="10">
        <v>0.73232969999999997</v>
      </c>
      <c r="AF144" s="39">
        <f t="shared" si="76"/>
        <v>11.3</v>
      </c>
      <c r="AG144" s="1">
        <f t="shared" si="77"/>
        <v>5.8</v>
      </c>
      <c r="AH144" s="35">
        <f t="shared" si="82"/>
        <v>1.2000000000000002</v>
      </c>
      <c r="AI144" s="35">
        <f t="shared" si="82"/>
        <v>6.4</v>
      </c>
      <c r="AJ144" s="35">
        <f t="shared" si="82"/>
        <v>3</v>
      </c>
      <c r="AK144" s="35">
        <f t="shared" si="82"/>
        <v>0.8</v>
      </c>
      <c r="AL144" s="37">
        <f t="shared" si="78"/>
        <v>2.2000000000000002</v>
      </c>
      <c r="AM144" s="10">
        <v>34.445079999999997</v>
      </c>
      <c r="AN144" s="10">
        <v>26.501999999999999</v>
      </c>
      <c r="AO144" s="10"/>
      <c r="AP144" s="10"/>
      <c r="AQ144" s="37" t="s">
        <v>34</v>
      </c>
      <c r="AR144" s="37">
        <v>2536.1999999999998</v>
      </c>
      <c r="AS144" s="37">
        <v>520.99</v>
      </c>
      <c r="AT144" s="37">
        <v>3.74</v>
      </c>
      <c r="AU144" s="10">
        <v>96.7</v>
      </c>
      <c r="AV144" s="10">
        <v>-42</v>
      </c>
      <c r="AW144" s="10">
        <v>42.5</v>
      </c>
      <c r="AX144" s="10">
        <v>44.1</v>
      </c>
      <c r="AY144" s="40">
        <f t="shared" si="79"/>
        <v>328556.17854841333</v>
      </c>
      <c r="AZ144" s="23">
        <f t="shared" si="80"/>
        <v>0.47377347022579808</v>
      </c>
      <c r="BA144" s="10" t="e">
        <f>#REF!*AI144*AH144*AJ144*AS144</f>
        <v>#REF!</v>
      </c>
      <c r="BB144" s="10" t="e">
        <f t="shared" si="81"/>
        <v>#REF!</v>
      </c>
      <c r="BC144" s="10" t="e">
        <f>(1-#REF!)*AH144*AI144*AJ144</f>
        <v>#REF!</v>
      </c>
      <c r="BD144" s="41">
        <f t="shared" si="83"/>
        <v>4.2</v>
      </c>
      <c r="BE144" s="38">
        <v>1.7</v>
      </c>
      <c r="BF144" s="38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38">
        <v>210</v>
      </c>
      <c r="BV144" s="19">
        <v>64.164726000000002</v>
      </c>
      <c r="BW144" s="19">
        <v>69.770377999999994</v>
      </c>
      <c r="BX144" s="19">
        <v>118.13751000000001</v>
      </c>
      <c r="BY144" s="19">
        <v>118.62864</v>
      </c>
      <c r="BZ144" s="19">
        <v>93.869675000000001</v>
      </c>
      <c r="CA144" s="19">
        <v>39.637881999999998</v>
      </c>
      <c r="CB144" s="19">
        <v>34.158507999999998</v>
      </c>
      <c r="CC144" s="19">
        <v>41.493766999999998</v>
      </c>
      <c r="CD144" s="19">
        <v>60.650920999999997</v>
      </c>
      <c r="CE144" s="19">
        <v>350.57787999999999</v>
      </c>
      <c r="CF144" s="19">
        <v>321.23969</v>
      </c>
      <c r="CG144" s="19">
        <v>219.88829000000001</v>
      </c>
      <c r="CH144" s="19">
        <v>469.94931000000003</v>
      </c>
      <c r="CI144" s="19">
        <v>415.62371999999999</v>
      </c>
      <c r="CJ144" s="19">
        <v>228.02116000000001</v>
      </c>
      <c r="CK144" s="19">
        <v>188.53632999999999</v>
      </c>
      <c r="CL144" s="19">
        <v>174.85558</v>
      </c>
      <c r="CM144" s="19">
        <v>120.82637</v>
      </c>
      <c r="CN144" s="19">
        <v>239.58006</v>
      </c>
      <c r="CO144" s="19">
        <v>230.32112000000001</v>
      </c>
      <c r="CP144" s="19">
        <v>189.96352999999999</v>
      </c>
      <c r="CQ144" s="19">
        <v>156.32706999999999</v>
      </c>
      <c r="CR144" s="19">
        <v>105.09065</v>
      </c>
      <c r="CS144" s="19">
        <v>83.924415999999994</v>
      </c>
      <c r="CT144" s="19">
        <v>89.114852999999997</v>
      </c>
      <c r="CU144" s="19">
        <v>86.346412999999998</v>
      </c>
      <c r="CV144" s="19">
        <v>83.242035000000001</v>
      </c>
    </row>
    <row r="145" spans="1:100" s="14" customFormat="1" x14ac:dyDescent="0.35">
      <c r="A145" s="10">
        <v>38</v>
      </c>
      <c r="B145" s="35">
        <v>16.700000000000003</v>
      </c>
      <c r="C145" s="36">
        <v>0.2943134</v>
      </c>
      <c r="D145" s="35">
        <v>1.8</v>
      </c>
      <c r="E145" s="35">
        <v>5.8000000000000007</v>
      </c>
      <c r="F145" s="35">
        <v>1.4000000000000001</v>
      </c>
      <c r="G145" s="35">
        <v>0.4</v>
      </c>
      <c r="H145" s="37">
        <v>1</v>
      </c>
      <c r="I145" s="35">
        <v>359.3</v>
      </c>
      <c r="J145" s="35">
        <v>346.40000000000003</v>
      </c>
      <c r="K145" s="61">
        <v>19</v>
      </c>
      <c r="L145" s="61">
        <v>4</v>
      </c>
      <c r="M145" s="61">
        <v>17</v>
      </c>
      <c r="N145" s="61">
        <v>2.8000000000000003</v>
      </c>
      <c r="O145" s="62">
        <v>4</v>
      </c>
      <c r="P145" s="10">
        <v>2.8820384539538244</v>
      </c>
      <c r="Q145" s="10">
        <f t="shared" si="68"/>
        <v>-21.8</v>
      </c>
      <c r="R145" s="10">
        <f t="shared" si="69"/>
        <v>13.9</v>
      </c>
      <c r="S145" s="10">
        <v>5</v>
      </c>
      <c r="T145" s="10">
        <f t="shared" si="70"/>
        <v>2.8000000000000003</v>
      </c>
      <c r="U145" s="10">
        <f t="shared" si="71"/>
        <v>4</v>
      </c>
      <c r="V145" s="10">
        <f t="shared" si="72"/>
        <v>17</v>
      </c>
      <c r="W145" s="10">
        <f t="shared" si="73"/>
        <v>1.4000000000000001</v>
      </c>
      <c r="X145" s="10">
        <f t="shared" si="74"/>
        <v>-20.399999999999999</v>
      </c>
      <c r="Y145" s="10">
        <f t="shared" si="65"/>
        <v>17.899999999999999</v>
      </c>
      <c r="Z145" s="10">
        <f t="shared" si="65"/>
        <v>22</v>
      </c>
      <c r="AA145" s="36">
        <f t="shared" si="75"/>
        <v>86</v>
      </c>
      <c r="AB145" s="10">
        <v>1.751174</v>
      </c>
      <c r="AC145" s="10">
        <v>5.7276959999999999</v>
      </c>
      <c r="AD145" s="10">
        <v>1.401848</v>
      </c>
      <c r="AE145" s="10">
        <v>0.4487237</v>
      </c>
      <c r="AF145" s="39">
        <f t="shared" si="76"/>
        <v>11.6</v>
      </c>
      <c r="AG145" s="1">
        <f t="shared" si="77"/>
        <v>5.4</v>
      </c>
      <c r="AH145" s="35">
        <f t="shared" si="82"/>
        <v>1.8</v>
      </c>
      <c r="AI145" s="35">
        <f t="shared" si="82"/>
        <v>5.8000000000000007</v>
      </c>
      <c r="AJ145" s="35">
        <f t="shared" si="82"/>
        <v>1.4000000000000001</v>
      </c>
      <c r="AK145" s="35">
        <f t="shared" si="82"/>
        <v>0.4</v>
      </c>
      <c r="AL145" s="37">
        <f t="shared" si="78"/>
        <v>1</v>
      </c>
      <c r="AM145" s="10">
        <v>86.238990000000001</v>
      </c>
      <c r="AN145" s="10">
        <v>73.37988</v>
      </c>
      <c r="AO145" s="10"/>
      <c r="AP145" s="10"/>
      <c r="AQ145" s="37" t="s">
        <v>34</v>
      </c>
      <c r="AR145" s="37">
        <v>3065.7</v>
      </c>
      <c r="AS145" s="37">
        <v>451.15</v>
      </c>
      <c r="AT145" s="37">
        <v>6.6</v>
      </c>
      <c r="AU145" s="10">
        <v>96.7</v>
      </c>
      <c r="AV145" s="10">
        <v>-42</v>
      </c>
      <c r="AW145" s="10">
        <v>42.5</v>
      </c>
      <c r="AX145" s="10">
        <v>44.1</v>
      </c>
      <c r="AY145" s="40">
        <f t="shared" si="79"/>
        <v>215430.97781211598</v>
      </c>
      <c r="AZ145" s="23">
        <f t="shared" si="80"/>
        <v>0.92228339911847812</v>
      </c>
      <c r="BA145" s="10" t="e">
        <f>#REF!*AI145*AH145*AJ145*AS145</f>
        <v>#REF!</v>
      </c>
      <c r="BB145" s="10" t="e">
        <f t="shared" si="81"/>
        <v>#REF!</v>
      </c>
      <c r="BC145" s="10" t="e">
        <f>(1-#REF!)*AH145*AI145*AJ145</f>
        <v>#REF!</v>
      </c>
      <c r="BD145" s="41">
        <f t="shared" si="83"/>
        <v>3.5800000000000005</v>
      </c>
      <c r="BE145" s="38">
        <v>5.6</v>
      </c>
      <c r="BF145" s="38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38">
        <v>38</v>
      </c>
      <c r="BV145" s="19">
        <v>77.232414000000006</v>
      </c>
      <c r="BW145" s="19">
        <v>78.905708000000004</v>
      </c>
      <c r="BX145" s="19">
        <v>93.343010000000007</v>
      </c>
      <c r="BY145" s="19">
        <v>130.50027</v>
      </c>
      <c r="BZ145" s="19">
        <v>122.6246</v>
      </c>
      <c r="CA145" s="19">
        <v>120.55168999999999</v>
      </c>
      <c r="CB145" s="19">
        <v>92.653739999999999</v>
      </c>
      <c r="CC145" s="19">
        <v>92.157004999999998</v>
      </c>
      <c r="CD145" s="19">
        <v>100.64081</v>
      </c>
      <c r="CE145" s="19">
        <v>263.95067999999998</v>
      </c>
      <c r="CF145" s="19">
        <v>230.67291</v>
      </c>
      <c r="CG145" s="19">
        <v>156.31139999999999</v>
      </c>
      <c r="CH145" s="19">
        <v>315.83801</v>
      </c>
      <c r="CI145" s="19">
        <v>271.80480999999997</v>
      </c>
      <c r="CJ145" s="19">
        <v>184.9753</v>
      </c>
      <c r="CK145" s="19">
        <v>230.94507999999999</v>
      </c>
      <c r="CL145" s="19">
        <v>203.74872999999999</v>
      </c>
      <c r="CM145" s="19">
        <v>143.49098000000001</v>
      </c>
      <c r="CN145" s="19">
        <v>189.91890000000001</v>
      </c>
      <c r="CO145" s="19">
        <v>173.86920000000001</v>
      </c>
      <c r="CP145" s="19">
        <v>134.09673000000001</v>
      </c>
      <c r="CQ145" s="19">
        <v>118.08456</v>
      </c>
      <c r="CR145" s="19">
        <v>115.19495000000001</v>
      </c>
      <c r="CS145" s="19">
        <v>106.5068</v>
      </c>
      <c r="CT145" s="19">
        <v>138.32593</v>
      </c>
      <c r="CU145" s="19">
        <v>126.75637999999999</v>
      </c>
      <c r="CV145" s="19">
        <v>99.196258999999998</v>
      </c>
    </row>
    <row r="146" spans="1:100" s="14" customFormat="1" x14ac:dyDescent="0.35">
      <c r="A146" s="10">
        <v>491</v>
      </c>
      <c r="B146" s="35">
        <v>35.1</v>
      </c>
      <c r="C146" s="36">
        <v>0.3431517</v>
      </c>
      <c r="D146" s="35">
        <v>2.6</v>
      </c>
      <c r="E146" s="35">
        <v>3.6</v>
      </c>
      <c r="F146" s="35">
        <v>1.4000000000000001</v>
      </c>
      <c r="G146" s="35">
        <v>1.2000000000000002</v>
      </c>
      <c r="H146" s="37">
        <v>1</v>
      </c>
      <c r="I146" s="35">
        <v>332</v>
      </c>
      <c r="J146" s="35">
        <v>291.40000000000003</v>
      </c>
      <c r="K146" s="61">
        <v>8</v>
      </c>
      <c r="L146" s="61">
        <v>8</v>
      </c>
      <c r="M146" s="61">
        <v>18</v>
      </c>
      <c r="N146" s="61">
        <v>1</v>
      </c>
      <c r="O146" s="62">
        <v>1</v>
      </c>
      <c r="P146" s="10">
        <v>0.96621053043383853</v>
      </c>
      <c r="Q146" s="10">
        <f t="shared" si="68"/>
        <v>-9</v>
      </c>
      <c r="R146" s="10">
        <f t="shared" si="69"/>
        <v>10.7</v>
      </c>
      <c r="S146" s="10">
        <v>5</v>
      </c>
      <c r="T146" s="10">
        <f t="shared" si="70"/>
        <v>1</v>
      </c>
      <c r="U146" s="10">
        <f t="shared" si="71"/>
        <v>8</v>
      </c>
      <c r="V146" s="10">
        <f t="shared" si="72"/>
        <v>18</v>
      </c>
      <c r="W146" s="10">
        <f t="shared" si="73"/>
        <v>0.2</v>
      </c>
      <c r="X146" s="10">
        <f t="shared" si="74"/>
        <v>-8.5</v>
      </c>
      <c r="Y146" s="10">
        <f t="shared" si="65"/>
        <v>18.7</v>
      </c>
      <c r="Z146" s="10">
        <f t="shared" si="65"/>
        <v>23</v>
      </c>
      <c r="AA146" s="36">
        <f t="shared" si="75"/>
        <v>59</v>
      </c>
      <c r="AB146" s="10">
        <v>2.6434259999999998</v>
      </c>
      <c r="AC146" s="10">
        <v>3.660085</v>
      </c>
      <c r="AD146" s="10">
        <v>1.319987</v>
      </c>
      <c r="AE146" s="10">
        <v>1.2254620000000001</v>
      </c>
      <c r="AF146" s="39">
        <f t="shared" si="76"/>
        <v>12.7</v>
      </c>
      <c r="AG146" s="1">
        <f t="shared" si="77"/>
        <v>6.2</v>
      </c>
      <c r="AH146" s="35">
        <f t="shared" si="82"/>
        <v>2.6</v>
      </c>
      <c r="AI146" s="35">
        <f t="shared" si="82"/>
        <v>3.6</v>
      </c>
      <c r="AJ146" s="35">
        <f t="shared" si="82"/>
        <v>1.4000000000000001</v>
      </c>
      <c r="AK146" s="35">
        <f t="shared" si="82"/>
        <v>1.2000000000000002</v>
      </c>
      <c r="AL146" s="37">
        <f t="shared" si="78"/>
        <v>1</v>
      </c>
      <c r="AM146" s="10">
        <v>58.963250000000002</v>
      </c>
      <c r="AN146" s="10">
        <v>18.342469999999999</v>
      </c>
      <c r="AO146" s="10"/>
      <c r="AP146" s="10"/>
      <c r="AQ146" s="37" t="s">
        <v>35</v>
      </c>
      <c r="AR146" s="37"/>
      <c r="AS146" s="37"/>
      <c r="AT146" s="37"/>
      <c r="AU146" s="10">
        <v>96.7</v>
      </c>
      <c r="AV146" s="10">
        <v>-42</v>
      </c>
      <c r="AW146" s="10">
        <v>42.5</v>
      </c>
      <c r="AX146" s="10">
        <v>44.1</v>
      </c>
      <c r="AY146" s="40">
        <f t="shared" si="79"/>
        <v>342689.01727371191</v>
      </c>
      <c r="AZ146" s="23">
        <f t="shared" si="80"/>
        <v>0</v>
      </c>
      <c r="BA146" s="10" t="e">
        <f>#REF!*AI146*AH146*AJ146*AS146</f>
        <v>#REF!</v>
      </c>
      <c r="BB146" s="10" t="e">
        <f t="shared" si="81"/>
        <v>#REF!</v>
      </c>
      <c r="BC146" s="10" t="e">
        <f>(1-#REF!)*AH146*AI146*AJ146</f>
        <v>#REF!</v>
      </c>
      <c r="BD146" s="41">
        <f t="shared" si="83"/>
        <v>3.7399999999999998</v>
      </c>
      <c r="BE146" s="38">
        <v>0</v>
      </c>
      <c r="BF146" s="38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38">
        <v>491</v>
      </c>
      <c r="BV146" s="19">
        <v>92.082863000000003</v>
      </c>
      <c r="BW146" s="19">
        <v>104.61798</v>
      </c>
      <c r="BX146" s="19">
        <v>125.01664</v>
      </c>
      <c r="BY146" s="19">
        <v>173.29830999999999</v>
      </c>
      <c r="BZ146" s="19">
        <v>159.60193000000001</v>
      </c>
      <c r="CA146" s="19">
        <v>130.66408999999999</v>
      </c>
      <c r="CB146" s="19">
        <v>58.124344000000001</v>
      </c>
      <c r="CC146" s="19">
        <v>61.547882000000001</v>
      </c>
      <c r="CD146" s="19">
        <v>114.23456</v>
      </c>
      <c r="CE146" s="19">
        <v>511.33084000000002</v>
      </c>
      <c r="CF146" s="19">
        <v>365.33031999999997</v>
      </c>
      <c r="CG146" s="19">
        <v>167.84737000000001</v>
      </c>
      <c r="CH146" s="19">
        <v>576.57275000000004</v>
      </c>
      <c r="CI146" s="19">
        <v>331.18069000000003</v>
      </c>
      <c r="CJ146" s="19">
        <v>127.97897</v>
      </c>
      <c r="CK146" s="19">
        <v>348.05910999999998</v>
      </c>
      <c r="CL146" s="19">
        <v>214.57117</v>
      </c>
      <c r="CM146" s="19">
        <v>113.04465999999999</v>
      </c>
      <c r="CN146" s="19">
        <v>268.78136999999998</v>
      </c>
      <c r="CO146" s="19">
        <v>253.91166999999999</v>
      </c>
      <c r="CP146" s="19">
        <v>149.93595999999999</v>
      </c>
      <c r="CQ146" s="19">
        <v>141.15639999999999</v>
      </c>
      <c r="CR146" s="19">
        <v>125.4062</v>
      </c>
      <c r="CS146" s="19">
        <v>112.28003</v>
      </c>
      <c r="CT146" s="19">
        <v>127.04628</v>
      </c>
      <c r="CU146" s="19">
        <v>118.49123</v>
      </c>
      <c r="CV146" s="19">
        <v>107.28507999999999</v>
      </c>
    </row>
    <row r="147" spans="1:100" s="14" customFormat="1" x14ac:dyDescent="0.35">
      <c r="A147" s="10">
        <v>224</v>
      </c>
      <c r="B147" s="35">
        <v>22.900000000000002</v>
      </c>
      <c r="C147" s="36">
        <v>0.25997420000000004</v>
      </c>
      <c r="D147" s="35">
        <v>2.6</v>
      </c>
      <c r="E147" s="35">
        <v>7.4</v>
      </c>
      <c r="F147" s="35">
        <v>0.8</v>
      </c>
      <c r="G147" s="35">
        <v>1.6</v>
      </c>
      <c r="H147" s="37">
        <v>0.60000000000000009</v>
      </c>
      <c r="I147" s="35">
        <v>322.70000000000005</v>
      </c>
      <c r="J147" s="35">
        <v>364</v>
      </c>
      <c r="K147" s="61">
        <v>6</v>
      </c>
      <c r="L147" s="61">
        <v>8</v>
      </c>
      <c r="M147" s="61">
        <v>8</v>
      </c>
      <c r="N147" s="61">
        <v>2</v>
      </c>
      <c r="O147" s="62">
        <v>12</v>
      </c>
      <c r="P147" s="10">
        <v>2.0763837612337115</v>
      </c>
      <c r="Q147" s="10">
        <f t="shared" si="68"/>
        <v>-8</v>
      </c>
      <c r="R147" s="10">
        <f t="shared" si="69"/>
        <v>11.7</v>
      </c>
      <c r="S147" s="10">
        <v>5</v>
      </c>
      <c r="T147" s="10">
        <f t="shared" si="70"/>
        <v>2</v>
      </c>
      <c r="U147" s="10">
        <f t="shared" si="71"/>
        <v>8</v>
      </c>
      <c r="V147" s="10">
        <f t="shared" si="72"/>
        <v>8</v>
      </c>
      <c r="W147" s="10">
        <f t="shared" si="73"/>
        <v>1.2000000000000002</v>
      </c>
      <c r="X147" s="10">
        <f t="shared" si="74"/>
        <v>-7</v>
      </c>
      <c r="Y147" s="10">
        <f t="shared" si="65"/>
        <v>19.7</v>
      </c>
      <c r="Z147" s="10">
        <f t="shared" si="65"/>
        <v>13</v>
      </c>
      <c r="AA147" s="36">
        <f t="shared" si="75"/>
        <v>50</v>
      </c>
      <c r="AB147" s="10">
        <v>2.5358749999999999</v>
      </c>
      <c r="AC147" s="10">
        <v>7.3581770000000004</v>
      </c>
      <c r="AD147" s="10">
        <v>0.75367379999999995</v>
      </c>
      <c r="AE147" s="10">
        <v>1.577326</v>
      </c>
      <c r="AF147" s="39">
        <f t="shared" si="76"/>
        <v>10.8</v>
      </c>
      <c r="AG147" s="1">
        <f t="shared" si="77"/>
        <v>6.6</v>
      </c>
      <c r="AH147" s="35">
        <f t="shared" si="82"/>
        <v>2.6</v>
      </c>
      <c r="AI147" s="35">
        <f t="shared" si="82"/>
        <v>7.4</v>
      </c>
      <c r="AJ147" s="35">
        <f t="shared" si="82"/>
        <v>0.8</v>
      </c>
      <c r="AK147" s="35">
        <f t="shared" si="82"/>
        <v>1.6</v>
      </c>
      <c r="AL147" s="37">
        <f t="shared" si="78"/>
        <v>0.60000000000000009</v>
      </c>
      <c r="AM147" s="10">
        <v>49.604050000000001</v>
      </c>
      <c r="AN147" s="10">
        <v>90.921369999999996</v>
      </c>
      <c r="AO147" s="10"/>
      <c r="AP147" s="10"/>
      <c r="AQ147" s="37" t="s">
        <v>34</v>
      </c>
      <c r="AR147" s="37">
        <v>3466</v>
      </c>
      <c r="AS147" s="37">
        <v>419.07</v>
      </c>
      <c r="AT147" s="37">
        <v>9.93</v>
      </c>
      <c r="AU147" s="10">
        <v>96.7</v>
      </c>
      <c r="AV147" s="10">
        <v>-42</v>
      </c>
      <c r="AW147" s="10">
        <v>42.5</v>
      </c>
      <c r="AX147" s="10">
        <v>44.1</v>
      </c>
      <c r="AY147" s="40">
        <f t="shared" si="79"/>
        <v>126254.30502896997</v>
      </c>
      <c r="AZ147" s="23">
        <f t="shared" si="80"/>
        <v>0.99910713627368475</v>
      </c>
      <c r="BA147" s="10" t="e">
        <f>#REF!*AI147*AH147*AJ147*AS147</f>
        <v>#REF!</v>
      </c>
      <c r="BB147" s="10" t="e">
        <f t="shared" si="81"/>
        <v>#REF!</v>
      </c>
      <c r="BC147" s="10" t="e">
        <f>(1-#REF!)*AH147*AI147*AJ147</f>
        <v>#REF!</v>
      </c>
      <c r="BD147" s="41">
        <f t="shared" si="83"/>
        <v>3.9400000000000004</v>
      </c>
      <c r="BE147" s="38">
        <v>8.1</v>
      </c>
      <c r="BF147" s="38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38">
        <v>224</v>
      </c>
      <c r="BV147" s="19">
        <v>65.953354000000004</v>
      </c>
      <c r="BW147" s="19">
        <v>78.797775000000001</v>
      </c>
      <c r="BX147" s="19">
        <v>185.43646000000001</v>
      </c>
      <c r="BY147" s="19">
        <v>176.30756</v>
      </c>
      <c r="BZ147" s="19">
        <v>205.82956999999999</v>
      </c>
      <c r="CA147" s="19">
        <v>146.93663000000001</v>
      </c>
      <c r="CB147" s="19">
        <v>52.463603999999997</v>
      </c>
      <c r="CC147" s="19">
        <v>55.200363000000003</v>
      </c>
      <c r="CD147" s="19">
        <v>102.60834</v>
      </c>
      <c r="CE147" s="19">
        <v>694.33234000000004</v>
      </c>
      <c r="CF147" s="19">
        <v>586.66614000000004</v>
      </c>
      <c r="CG147" s="19">
        <v>358.46947999999998</v>
      </c>
      <c r="CH147" s="19">
        <v>914.38567999999998</v>
      </c>
      <c r="CI147" s="19">
        <v>668.34888000000001</v>
      </c>
      <c r="CJ147" s="19">
        <v>315.91244999999998</v>
      </c>
      <c r="CK147" s="19">
        <v>375.10172</v>
      </c>
      <c r="CL147" s="19">
        <v>329.13824</v>
      </c>
      <c r="CM147" s="19">
        <v>207.6859</v>
      </c>
      <c r="CN147" s="19">
        <v>385.86147999999997</v>
      </c>
      <c r="CO147" s="19">
        <v>394.64193999999998</v>
      </c>
      <c r="CP147" s="19">
        <v>308.39227</v>
      </c>
      <c r="CQ147" s="19">
        <v>234.25943000000001</v>
      </c>
      <c r="CR147" s="19">
        <v>142.72531000000001</v>
      </c>
      <c r="CS147" s="19">
        <v>140.51347000000001</v>
      </c>
      <c r="CT147" s="19">
        <v>153.51881</v>
      </c>
      <c r="CU147" s="19">
        <v>158.01716999999999</v>
      </c>
      <c r="CV147" s="19">
        <v>144.28184999999999</v>
      </c>
    </row>
    <row r="148" spans="1:100" s="14" customFormat="1" x14ac:dyDescent="0.35">
      <c r="A148" s="10">
        <v>132</v>
      </c>
      <c r="B148" s="35">
        <v>10.799999999999999</v>
      </c>
      <c r="C148" s="36">
        <v>0.46071410000000002</v>
      </c>
      <c r="D148" s="35">
        <v>2.6</v>
      </c>
      <c r="E148" s="35">
        <v>4.6000000000000005</v>
      </c>
      <c r="F148" s="35">
        <v>2.4000000000000004</v>
      </c>
      <c r="G148" s="35">
        <v>1.6</v>
      </c>
      <c r="H148" s="37">
        <v>1.4000000000000001</v>
      </c>
      <c r="I148" s="35">
        <v>355.3</v>
      </c>
      <c r="J148" s="35">
        <v>337.3</v>
      </c>
      <c r="K148" s="61">
        <v>19</v>
      </c>
      <c r="L148" s="61">
        <v>12</v>
      </c>
      <c r="M148" s="61">
        <v>12</v>
      </c>
      <c r="N148" s="61">
        <v>1.8</v>
      </c>
      <c r="O148" s="62">
        <v>5</v>
      </c>
      <c r="P148" s="10">
        <v>1.8391718768895573</v>
      </c>
      <c r="Q148" s="10">
        <f t="shared" si="68"/>
        <v>-20.8</v>
      </c>
      <c r="R148" s="10">
        <f t="shared" si="69"/>
        <v>10.1</v>
      </c>
      <c r="S148" s="10">
        <v>5</v>
      </c>
      <c r="T148" s="10">
        <f t="shared" si="70"/>
        <v>1.8</v>
      </c>
      <c r="U148" s="10">
        <f t="shared" si="71"/>
        <v>12</v>
      </c>
      <c r="V148" s="10">
        <f t="shared" si="72"/>
        <v>12</v>
      </c>
      <c r="W148" s="10">
        <f t="shared" si="73"/>
        <v>1.6</v>
      </c>
      <c r="X148" s="10">
        <f t="shared" si="74"/>
        <v>-19.899999999999999</v>
      </c>
      <c r="Y148" s="10">
        <f t="shared" si="65"/>
        <v>22.1</v>
      </c>
      <c r="Z148" s="10">
        <f t="shared" si="65"/>
        <v>17</v>
      </c>
      <c r="AA148" s="36">
        <f t="shared" si="75"/>
        <v>82</v>
      </c>
      <c r="AB148" s="10">
        <v>2.6065659999999999</v>
      </c>
      <c r="AC148" s="10">
        <v>4.583564</v>
      </c>
      <c r="AD148" s="10">
        <v>2.4836239999999998</v>
      </c>
      <c r="AE148" s="10">
        <v>1.527571</v>
      </c>
      <c r="AF148" s="39">
        <f t="shared" si="76"/>
        <v>12.2</v>
      </c>
      <c r="AG148" s="1">
        <f t="shared" si="77"/>
        <v>6.6</v>
      </c>
      <c r="AH148" s="35">
        <f t="shared" si="82"/>
        <v>2.6</v>
      </c>
      <c r="AI148" s="35">
        <f t="shared" si="82"/>
        <v>4.6000000000000005</v>
      </c>
      <c r="AJ148" s="35">
        <f t="shared" si="82"/>
        <v>2.4000000000000004</v>
      </c>
      <c r="AK148" s="35">
        <f t="shared" si="82"/>
        <v>1.6</v>
      </c>
      <c r="AL148" s="37">
        <f t="shared" si="78"/>
        <v>1.4000000000000001</v>
      </c>
      <c r="AM148" s="10">
        <v>82.257769999999994</v>
      </c>
      <c r="AN148" s="10">
        <v>64.220320000000001</v>
      </c>
      <c r="AO148" s="10"/>
      <c r="AP148" s="10"/>
      <c r="AQ148" s="37" t="s">
        <v>34</v>
      </c>
      <c r="AR148" s="37">
        <v>2777.2</v>
      </c>
      <c r="AS148" s="37">
        <v>484.33</v>
      </c>
      <c r="AT148" s="37">
        <v>4.92</v>
      </c>
      <c r="AU148" s="10">
        <v>96.7</v>
      </c>
      <c r="AV148" s="10">
        <v>-42</v>
      </c>
      <c r="AW148" s="10">
        <v>42.5</v>
      </c>
      <c r="AX148" s="10">
        <v>44.1</v>
      </c>
      <c r="AY148" s="40">
        <f t="shared" si="79"/>
        <v>244576.40703883077</v>
      </c>
      <c r="AZ148" s="23">
        <f t="shared" si="80"/>
        <v>0.82731090106413907</v>
      </c>
      <c r="BA148" s="10" t="e">
        <f>#REF!*AI148*AH148*AJ148*AS148</f>
        <v>#REF!</v>
      </c>
      <c r="BB148" s="10" t="e">
        <f t="shared" si="81"/>
        <v>#REF!</v>
      </c>
      <c r="BC148" s="10" t="e">
        <f>(1-#REF!)*AH148*AI148*AJ148</f>
        <v>#REF!</v>
      </c>
      <c r="BD148" s="41">
        <f t="shared" si="83"/>
        <v>4.42</v>
      </c>
      <c r="BE148" s="38">
        <v>5</v>
      </c>
      <c r="BF148" s="38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38">
        <v>132</v>
      </c>
      <c r="BV148" s="19">
        <v>70.345885999999993</v>
      </c>
      <c r="BW148" s="19">
        <v>70.767562999999996</v>
      </c>
      <c r="BX148" s="19">
        <v>101.44745</v>
      </c>
      <c r="BY148" s="19">
        <v>72.393615999999994</v>
      </c>
      <c r="BZ148" s="19">
        <v>90.137444000000002</v>
      </c>
      <c r="CA148" s="19">
        <v>76.161850000000001</v>
      </c>
      <c r="CB148" s="19">
        <v>44.335419000000002</v>
      </c>
      <c r="CC148" s="19">
        <v>50.363323000000001</v>
      </c>
      <c r="CD148" s="19">
        <v>64.405074999999997</v>
      </c>
      <c r="CE148" s="19">
        <v>282.07024999999999</v>
      </c>
      <c r="CF148" s="19">
        <v>267.2038</v>
      </c>
      <c r="CG148" s="19">
        <v>170.20786000000001</v>
      </c>
      <c r="CH148" s="19">
        <v>307.02605999999997</v>
      </c>
      <c r="CI148" s="19">
        <v>288.80730999999997</v>
      </c>
      <c r="CJ148" s="19">
        <v>157.15269000000001</v>
      </c>
      <c r="CK148" s="19">
        <v>145.72033999999999</v>
      </c>
      <c r="CL148" s="19">
        <v>139.47771</v>
      </c>
      <c r="CM148" s="19">
        <v>89.909035000000003</v>
      </c>
      <c r="CN148" s="19">
        <v>204.55228</v>
      </c>
      <c r="CO148" s="19">
        <v>196.58542</v>
      </c>
      <c r="CP148" s="19">
        <v>142.78618</v>
      </c>
      <c r="CQ148" s="19">
        <v>142.28641999999999</v>
      </c>
      <c r="CR148" s="19">
        <v>107.80150999999999</v>
      </c>
      <c r="CS148" s="19">
        <v>82.963050999999993</v>
      </c>
      <c r="CT148" s="19">
        <v>88.772841999999997</v>
      </c>
      <c r="CU148" s="19">
        <v>85.824188000000007</v>
      </c>
      <c r="CV148" s="19">
        <v>69.447021000000007</v>
      </c>
    </row>
    <row r="149" spans="1:100" s="14" customFormat="1" x14ac:dyDescent="0.35">
      <c r="A149" s="10">
        <v>131</v>
      </c>
      <c r="B149" s="35">
        <v>28.8</v>
      </c>
      <c r="C149" s="36">
        <v>0.30117670000000002</v>
      </c>
      <c r="D149" s="35">
        <v>1.2000000000000002</v>
      </c>
      <c r="E149" s="35">
        <v>4.4000000000000004</v>
      </c>
      <c r="F149" s="35">
        <v>1</v>
      </c>
      <c r="G149" s="35">
        <v>1.8</v>
      </c>
      <c r="H149" s="37">
        <v>0.8</v>
      </c>
      <c r="I149" s="35">
        <v>302.10000000000002</v>
      </c>
      <c r="J149" s="35">
        <v>352.90000000000003</v>
      </c>
      <c r="K149" s="61">
        <v>5</v>
      </c>
      <c r="L149" s="61">
        <v>8</v>
      </c>
      <c r="M149" s="61">
        <v>16</v>
      </c>
      <c r="N149" s="61">
        <v>1.4000000000000001</v>
      </c>
      <c r="O149" s="62">
        <v>26</v>
      </c>
      <c r="P149" s="10">
        <v>1.3053090238948855</v>
      </c>
      <c r="Q149" s="10">
        <f t="shared" si="68"/>
        <v>-6.4</v>
      </c>
      <c r="R149" s="10">
        <f t="shared" si="69"/>
        <v>12.9</v>
      </c>
      <c r="S149" s="10">
        <v>5</v>
      </c>
      <c r="T149" s="10">
        <f t="shared" si="70"/>
        <v>1.4000000000000001</v>
      </c>
      <c r="U149" s="10">
        <f t="shared" si="71"/>
        <v>8</v>
      </c>
      <c r="V149" s="10">
        <f t="shared" si="72"/>
        <v>16</v>
      </c>
      <c r="W149" s="10">
        <f t="shared" si="73"/>
        <v>2.4000000000000004</v>
      </c>
      <c r="X149" s="10">
        <f t="shared" si="74"/>
        <v>-5.7</v>
      </c>
      <c r="Y149" s="10">
        <f t="shared" si="65"/>
        <v>20.9</v>
      </c>
      <c r="Z149" s="10">
        <f t="shared" si="65"/>
        <v>21</v>
      </c>
      <c r="AA149" s="36">
        <f t="shared" si="75"/>
        <v>29</v>
      </c>
      <c r="AB149" s="10">
        <v>1.1163650000000001</v>
      </c>
      <c r="AC149" s="10">
        <v>4.3941540000000003</v>
      </c>
      <c r="AD149" s="10">
        <v>1.017323</v>
      </c>
      <c r="AE149" s="10">
        <v>1.775164</v>
      </c>
      <c r="AF149" s="39">
        <f t="shared" si="76"/>
        <v>12.3</v>
      </c>
      <c r="AG149" s="1">
        <f t="shared" si="77"/>
        <v>6.8</v>
      </c>
      <c r="AH149" s="35">
        <f t="shared" si="82"/>
        <v>1.2000000000000002</v>
      </c>
      <c r="AI149" s="35">
        <f t="shared" si="82"/>
        <v>4.4000000000000004</v>
      </c>
      <c r="AJ149" s="35">
        <f t="shared" si="82"/>
        <v>1</v>
      </c>
      <c r="AK149" s="35">
        <f t="shared" si="82"/>
        <v>1.8</v>
      </c>
      <c r="AL149" s="37">
        <f t="shared" si="78"/>
        <v>0.8</v>
      </c>
      <c r="AM149" s="10">
        <v>29.092860000000002</v>
      </c>
      <c r="AN149" s="10">
        <v>79.885180000000005</v>
      </c>
      <c r="AO149" s="10"/>
      <c r="AP149" s="10"/>
      <c r="AQ149" s="37" t="s">
        <v>34</v>
      </c>
      <c r="AR149" s="37">
        <v>4097.2</v>
      </c>
      <c r="AS149" s="37">
        <v>387.77</v>
      </c>
      <c r="AT149" s="37">
        <v>13.48</v>
      </c>
      <c r="AU149" s="10">
        <v>96.7</v>
      </c>
      <c r="AV149" s="10">
        <v>-42</v>
      </c>
      <c r="AW149" s="10">
        <v>42.5</v>
      </c>
      <c r="AX149" s="10">
        <v>44.1</v>
      </c>
      <c r="AY149" s="40">
        <f t="shared" si="79"/>
        <v>190067.29100778137</v>
      </c>
      <c r="AZ149" s="23">
        <f t="shared" si="80"/>
        <v>0.98691890934205373</v>
      </c>
      <c r="BA149" s="10" t="e">
        <f>#REF!*AI149*AH149*AJ149*AS149</f>
        <v>#REF!</v>
      </c>
      <c r="BB149" s="10" t="e">
        <f t="shared" si="81"/>
        <v>#REF!</v>
      </c>
      <c r="BC149" s="10" t="e">
        <f>(1-#REF!)*AH149*AI149*AJ149</f>
        <v>#REF!</v>
      </c>
      <c r="BD149" s="41">
        <f t="shared" si="83"/>
        <v>4.1800000000000006</v>
      </c>
      <c r="BE149" s="38">
        <v>7.5</v>
      </c>
      <c r="BF149" s="38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38">
        <v>131</v>
      </c>
      <c r="BV149" s="19">
        <v>74.871612999999996</v>
      </c>
      <c r="BW149" s="19">
        <v>92.504622999999995</v>
      </c>
      <c r="BX149" s="19">
        <v>78.407653999999994</v>
      </c>
      <c r="BY149" s="19">
        <v>120.94707</v>
      </c>
      <c r="BZ149" s="19">
        <v>102.33629999999999</v>
      </c>
      <c r="CA149" s="19">
        <v>67.446335000000005</v>
      </c>
      <c r="CB149" s="19">
        <v>37.896228999999998</v>
      </c>
      <c r="CC149" s="19">
        <v>53.247734000000001</v>
      </c>
      <c r="CD149" s="19">
        <v>61.657615999999997</v>
      </c>
      <c r="CE149" s="19">
        <v>608.12787000000003</v>
      </c>
      <c r="CF149" s="19">
        <v>216.89648</v>
      </c>
      <c r="CG149" s="19">
        <v>111.94432999999999</v>
      </c>
      <c r="CH149" s="19">
        <v>677.34082000000001</v>
      </c>
      <c r="CI149" s="19">
        <v>235.98558</v>
      </c>
      <c r="CJ149" s="19">
        <v>83.954528999999994</v>
      </c>
      <c r="CK149" s="19">
        <v>248.58655999999999</v>
      </c>
      <c r="CL149" s="19">
        <v>119.26058999999999</v>
      </c>
      <c r="CM149" s="19">
        <v>61.943359000000001</v>
      </c>
      <c r="CN149" s="19">
        <v>273.16507000000001</v>
      </c>
      <c r="CO149" s="19">
        <v>176.43964</v>
      </c>
      <c r="CP149" s="19">
        <v>98.006202999999999</v>
      </c>
      <c r="CQ149" s="19">
        <v>91.986908</v>
      </c>
      <c r="CR149" s="19">
        <v>64.936049999999994</v>
      </c>
      <c r="CS149" s="19">
        <v>64.738090999999997</v>
      </c>
      <c r="CT149" s="19">
        <v>91.345061999999999</v>
      </c>
      <c r="CU149" s="19">
        <v>68.688254999999998</v>
      </c>
      <c r="CV149" s="19">
        <v>58.468124000000003</v>
      </c>
    </row>
    <row r="150" spans="1:100" s="14" customFormat="1" ht="15" customHeight="1" x14ac:dyDescent="0.35">
      <c r="A150" s="10">
        <v>30</v>
      </c>
      <c r="B150" s="35">
        <v>19.400000000000002</v>
      </c>
      <c r="C150" s="36">
        <v>0.7020518</v>
      </c>
      <c r="D150" s="35">
        <v>1.8</v>
      </c>
      <c r="E150" s="35">
        <v>3.8000000000000003</v>
      </c>
      <c r="F150" s="35">
        <v>2.6</v>
      </c>
      <c r="G150" s="35">
        <v>1.2000000000000002</v>
      </c>
      <c r="H150" s="37">
        <v>0.8</v>
      </c>
      <c r="I150" s="35">
        <v>378.20000000000005</v>
      </c>
      <c r="J150" s="35">
        <v>352.1</v>
      </c>
      <c r="K150" s="61">
        <v>14</v>
      </c>
      <c r="L150" s="61">
        <v>3</v>
      </c>
      <c r="M150" s="61">
        <v>10</v>
      </c>
      <c r="N150" s="61">
        <v>3</v>
      </c>
      <c r="O150" s="62">
        <v>7</v>
      </c>
      <c r="P150" s="10">
        <v>2.9979046656799664</v>
      </c>
      <c r="Q150" s="10">
        <f t="shared" si="68"/>
        <v>-17</v>
      </c>
      <c r="R150" s="10">
        <f t="shared" si="69"/>
        <v>14.8</v>
      </c>
      <c r="S150" s="10">
        <v>5</v>
      </c>
      <c r="T150" s="10">
        <f t="shared" si="70"/>
        <v>3</v>
      </c>
      <c r="U150" s="10">
        <f t="shared" si="71"/>
        <v>3</v>
      </c>
      <c r="V150" s="10">
        <f t="shared" si="72"/>
        <v>10</v>
      </c>
      <c r="W150" s="10">
        <f t="shared" si="73"/>
        <v>1.8</v>
      </c>
      <c r="X150" s="10">
        <f t="shared" si="74"/>
        <v>-15.5</v>
      </c>
      <c r="Y150" s="10">
        <f t="shared" si="65"/>
        <v>17.8</v>
      </c>
      <c r="Z150" s="10">
        <f t="shared" si="65"/>
        <v>15</v>
      </c>
      <c r="AA150" s="36">
        <f t="shared" si="75"/>
        <v>105</v>
      </c>
      <c r="AB150" s="10">
        <v>1.762208</v>
      </c>
      <c r="AC150" s="10">
        <v>3.873885</v>
      </c>
      <c r="AD150" s="10">
        <v>2.622992</v>
      </c>
      <c r="AE150" s="10">
        <v>1.2277549999999999</v>
      </c>
      <c r="AF150" s="39">
        <f t="shared" si="76"/>
        <v>12.6</v>
      </c>
      <c r="AG150" s="1">
        <f t="shared" si="77"/>
        <v>6.2</v>
      </c>
      <c r="AH150" s="35">
        <f t="shared" si="82"/>
        <v>1.8</v>
      </c>
      <c r="AI150" s="35">
        <f t="shared" si="82"/>
        <v>3.8000000000000003</v>
      </c>
      <c r="AJ150" s="35">
        <f t="shared" si="82"/>
        <v>2.6</v>
      </c>
      <c r="AK150" s="35">
        <f t="shared" si="82"/>
        <v>1.2000000000000002</v>
      </c>
      <c r="AL150" s="37">
        <f t="shared" si="78"/>
        <v>0.8</v>
      </c>
      <c r="AM150" s="10">
        <v>105.16200000000001</v>
      </c>
      <c r="AN150" s="10">
        <v>79.079880000000003</v>
      </c>
      <c r="AO150" s="10"/>
      <c r="AP150" s="10"/>
      <c r="AQ150" s="37" t="s">
        <v>34</v>
      </c>
      <c r="AR150" s="37">
        <v>3221.5</v>
      </c>
      <c r="AS150" s="37">
        <v>437.07</v>
      </c>
      <c r="AT150" s="37">
        <v>7.14</v>
      </c>
      <c r="AU150" s="10">
        <v>96.7</v>
      </c>
      <c r="AV150" s="10">
        <v>-42</v>
      </c>
      <c r="AW150" s="10">
        <v>42.5</v>
      </c>
      <c r="AX150" s="10">
        <v>44.1</v>
      </c>
      <c r="AY150" s="40">
        <f t="shared" si="79"/>
        <v>193503.42555266916</v>
      </c>
      <c r="AZ150" s="23">
        <f t="shared" si="80"/>
        <v>0.96312869442744187</v>
      </c>
      <c r="BA150" s="10" t="e">
        <f>#REF!*AI150*AH150*AJ150*AS150</f>
        <v>#REF!</v>
      </c>
      <c r="BB150" s="10" t="e">
        <f t="shared" si="81"/>
        <v>#REF!</v>
      </c>
      <c r="BC150" s="10" t="e">
        <f>(1-#REF!)*AH150*AI150*AJ150</f>
        <v>#REF!</v>
      </c>
      <c r="BD150" s="41">
        <f t="shared" si="83"/>
        <v>3.56</v>
      </c>
      <c r="BE150" s="38">
        <v>18.8</v>
      </c>
      <c r="BF150" s="38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38">
        <v>30</v>
      </c>
      <c r="BV150" s="19">
        <v>78.670615999999995</v>
      </c>
      <c r="BW150" s="19">
        <v>80.637244999999993</v>
      </c>
      <c r="BX150" s="19">
        <v>109.49101</v>
      </c>
      <c r="BY150" s="19">
        <v>133.76048</v>
      </c>
      <c r="BZ150" s="19">
        <v>129.42329000000001</v>
      </c>
      <c r="CA150" s="19">
        <v>122.56668999999999</v>
      </c>
      <c r="CB150" s="19">
        <v>108.32436</v>
      </c>
      <c r="CC150" s="19">
        <v>105.78686</v>
      </c>
      <c r="CD150" s="19">
        <v>113.85377</v>
      </c>
      <c r="CE150" s="19">
        <v>303.27408000000003</v>
      </c>
      <c r="CF150" s="19">
        <v>281.97604000000001</v>
      </c>
      <c r="CG150" s="19">
        <v>192.73685</v>
      </c>
      <c r="CH150" s="19">
        <v>327.51598999999999</v>
      </c>
      <c r="CI150" s="19">
        <v>306.87592000000001</v>
      </c>
      <c r="CJ150" s="19">
        <v>186.09277</v>
      </c>
      <c r="CK150" s="19">
        <v>240.79424</v>
      </c>
      <c r="CL150" s="19">
        <v>226.80554000000001</v>
      </c>
      <c r="CM150" s="19">
        <v>156.36559</v>
      </c>
      <c r="CN150" s="19">
        <v>219.32991000000001</v>
      </c>
      <c r="CO150" s="19">
        <v>207.3537</v>
      </c>
      <c r="CP150" s="19">
        <v>152.89301</v>
      </c>
      <c r="CQ150" s="19">
        <v>128.40485000000001</v>
      </c>
      <c r="CR150" s="19">
        <v>128.36093</v>
      </c>
      <c r="CS150" s="19">
        <v>121.53865</v>
      </c>
      <c r="CT150" s="19">
        <v>139.26859999999999</v>
      </c>
      <c r="CU150" s="19">
        <v>132.89708999999999</v>
      </c>
      <c r="CV150" s="19">
        <v>119.566</v>
      </c>
    </row>
    <row r="151" spans="1:100" s="14" customFormat="1" x14ac:dyDescent="0.35">
      <c r="A151" s="10">
        <v>415</v>
      </c>
      <c r="B151" s="35">
        <v>32.1</v>
      </c>
      <c r="C151" s="36">
        <v>0.51193390000000005</v>
      </c>
      <c r="D151" s="35">
        <v>2.6</v>
      </c>
      <c r="E151" s="35">
        <v>4.4000000000000004</v>
      </c>
      <c r="F151" s="35">
        <v>1</v>
      </c>
      <c r="G151" s="35">
        <v>2</v>
      </c>
      <c r="H151" s="37">
        <v>0.60000000000000009</v>
      </c>
      <c r="I151" s="35">
        <v>329.1</v>
      </c>
      <c r="J151" s="35">
        <v>362.6</v>
      </c>
      <c r="K151" s="61">
        <v>11</v>
      </c>
      <c r="L151" s="61">
        <v>6</v>
      </c>
      <c r="M151" s="61">
        <v>11</v>
      </c>
      <c r="N151" s="61">
        <v>0.60000000000000009</v>
      </c>
      <c r="O151" s="62">
        <v>7</v>
      </c>
      <c r="P151" s="10">
        <v>0.69488859997766395</v>
      </c>
      <c r="Q151" s="10">
        <f t="shared" si="68"/>
        <v>-11.6</v>
      </c>
      <c r="R151" s="10">
        <f t="shared" si="69"/>
        <v>12.9</v>
      </c>
      <c r="S151" s="10">
        <v>5</v>
      </c>
      <c r="T151" s="10">
        <f t="shared" si="70"/>
        <v>0.60000000000000009</v>
      </c>
      <c r="U151" s="10">
        <f t="shared" si="71"/>
        <v>6</v>
      </c>
      <c r="V151" s="10">
        <f t="shared" si="72"/>
        <v>11</v>
      </c>
      <c r="W151" s="10">
        <f t="shared" si="73"/>
        <v>1.4000000000000001</v>
      </c>
      <c r="X151" s="10">
        <f t="shared" si="74"/>
        <v>-11.3</v>
      </c>
      <c r="Y151" s="10">
        <f t="shared" si="65"/>
        <v>18.899999999999999</v>
      </c>
      <c r="Z151" s="10">
        <f t="shared" si="65"/>
        <v>16</v>
      </c>
      <c r="AA151" s="36">
        <f t="shared" si="75"/>
        <v>56</v>
      </c>
      <c r="AB151" s="10">
        <v>2.5232559999999999</v>
      </c>
      <c r="AC151" s="10">
        <v>4.4936980000000002</v>
      </c>
      <c r="AD151" s="10">
        <v>1.0800970000000001</v>
      </c>
      <c r="AE151" s="10">
        <v>1.9861519999999999</v>
      </c>
      <c r="AF151" s="39">
        <f t="shared" si="76"/>
        <v>12.3</v>
      </c>
      <c r="AG151" s="1">
        <f t="shared" si="77"/>
        <v>7</v>
      </c>
      <c r="AH151" s="35">
        <f t="shared" si="82"/>
        <v>2.6</v>
      </c>
      <c r="AI151" s="35">
        <f t="shared" si="82"/>
        <v>4.4000000000000004</v>
      </c>
      <c r="AJ151" s="35">
        <f t="shared" si="82"/>
        <v>1</v>
      </c>
      <c r="AK151" s="35">
        <f t="shared" si="82"/>
        <v>2</v>
      </c>
      <c r="AL151" s="37">
        <f t="shared" si="78"/>
        <v>0.60000000000000009</v>
      </c>
      <c r="AM151" s="10">
        <v>56.052230000000002</v>
      </c>
      <c r="AN151" s="10">
        <v>89.596299999999999</v>
      </c>
      <c r="AO151" s="10"/>
      <c r="AP151" s="10"/>
      <c r="AQ151" s="37" t="s">
        <v>34</v>
      </c>
      <c r="AR151" s="37">
        <v>4724.5</v>
      </c>
      <c r="AS151" s="37">
        <v>368.56</v>
      </c>
      <c r="AT151" s="37">
        <v>13.14</v>
      </c>
      <c r="AU151" s="10">
        <v>96.7</v>
      </c>
      <c r="AV151" s="10">
        <v>-42</v>
      </c>
      <c r="AW151" s="10">
        <v>42.5</v>
      </c>
      <c r="AX151" s="10">
        <v>44.1</v>
      </c>
      <c r="AY151" s="40">
        <f t="shared" si="79"/>
        <v>136642.52228746846</v>
      </c>
      <c r="AZ151" s="23">
        <f t="shared" si="80"/>
        <v>0.99980356638726464</v>
      </c>
      <c r="BA151" s="10" t="e">
        <f>#REF!*AI151*AH151*AJ151*AS151</f>
        <v>#REF!</v>
      </c>
      <c r="BB151" s="10" t="e">
        <f t="shared" si="81"/>
        <v>#REF!</v>
      </c>
      <c r="BC151" s="10" t="e">
        <f>(1-#REF!)*AH151*AI151*AJ151</f>
        <v>#REF!</v>
      </c>
      <c r="BD151" s="41">
        <f t="shared" si="83"/>
        <v>3.7800000000000002</v>
      </c>
      <c r="BE151" s="38">
        <v>14.2</v>
      </c>
      <c r="BF151" s="38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38">
        <v>415</v>
      </c>
      <c r="BV151" s="19">
        <v>72.935706999999994</v>
      </c>
      <c r="BW151" s="19">
        <v>81.274612000000005</v>
      </c>
      <c r="BX151" s="19">
        <v>147.99413999999999</v>
      </c>
      <c r="BY151" s="19">
        <v>169.95226</v>
      </c>
      <c r="BZ151" s="19">
        <v>172.66559000000001</v>
      </c>
      <c r="CA151" s="19">
        <v>140.20232999999999</v>
      </c>
      <c r="CB151" s="19">
        <v>90.311226000000005</v>
      </c>
      <c r="CC151" s="19">
        <v>95.696106</v>
      </c>
      <c r="CD151" s="19">
        <v>130.57861</v>
      </c>
      <c r="CE151" s="19">
        <v>437.03598</v>
      </c>
      <c r="CF151" s="19">
        <v>393.12392999999997</v>
      </c>
      <c r="CG151" s="19">
        <v>234.33357000000001</v>
      </c>
      <c r="CH151" s="19">
        <v>486.29867999999999</v>
      </c>
      <c r="CI151" s="19">
        <v>447.71823000000001</v>
      </c>
      <c r="CJ151" s="19">
        <v>231.32131999999999</v>
      </c>
      <c r="CK151" s="19">
        <v>249.49950999999999</v>
      </c>
      <c r="CL151" s="19">
        <v>236.50592</v>
      </c>
      <c r="CM151" s="19">
        <v>167.70406</v>
      </c>
      <c r="CN151" s="19">
        <v>225.53119000000001</v>
      </c>
      <c r="CO151" s="19">
        <v>220.76677000000001</v>
      </c>
      <c r="CP151" s="19">
        <v>183.76912999999999</v>
      </c>
      <c r="CQ151" s="19">
        <v>156.91537</v>
      </c>
      <c r="CR151" s="19">
        <v>98.646941999999996</v>
      </c>
      <c r="CS151" s="19">
        <v>119.03859</v>
      </c>
      <c r="CT151" s="19">
        <v>99.067229999999995</v>
      </c>
      <c r="CU151" s="19">
        <v>101.05756</v>
      </c>
      <c r="CV151" s="19">
        <v>120.28796</v>
      </c>
    </row>
    <row r="152" spans="1:100" s="14" customFormat="1" x14ac:dyDescent="0.35">
      <c r="A152" s="10">
        <v>313</v>
      </c>
      <c r="B152" s="35">
        <v>14.1</v>
      </c>
      <c r="C152" s="36">
        <v>0.14718000000000001</v>
      </c>
      <c r="D152" s="35">
        <v>0.60000000000000009</v>
      </c>
      <c r="E152" s="35">
        <v>7.6000000000000005</v>
      </c>
      <c r="F152" s="35">
        <v>1.4000000000000001</v>
      </c>
      <c r="G152" s="35">
        <v>1.6</v>
      </c>
      <c r="H152" s="37">
        <v>1.2000000000000002</v>
      </c>
      <c r="I152" s="35">
        <v>422.5</v>
      </c>
      <c r="J152" s="35">
        <v>337.70000000000005</v>
      </c>
      <c r="K152" s="61">
        <v>6</v>
      </c>
      <c r="L152" s="61">
        <v>10</v>
      </c>
      <c r="M152" s="61">
        <v>14</v>
      </c>
      <c r="N152" s="61">
        <v>0.4</v>
      </c>
      <c r="O152" s="62">
        <v>3</v>
      </c>
      <c r="P152" s="10">
        <v>0.44999730784156822</v>
      </c>
      <c r="Q152" s="10">
        <f t="shared" si="68"/>
        <v>-6.4</v>
      </c>
      <c r="R152" s="10">
        <f t="shared" si="69"/>
        <v>9.9</v>
      </c>
      <c r="S152" s="10">
        <v>5</v>
      </c>
      <c r="T152" s="10">
        <f t="shared" si="70"/>
        <v>0.4</v>
      </c>
      <c r="U152" s="10">
        <f t="shared" si="71"/>
        <v>10</v>
      </c>
      <c r="V152" s="10">
        <f t="shared" si="72"/>
        <v>14</v>
      </c>
      <c r="W152" s="10">
        <f t="shared" si="73"/>
        <v>0.4</v>
      </c>
      <c r="X152" s="10">
        <f t="shared" si="74"/>
        <v>-6.2</v>
      </c>
      <c r="Y152" s="10">
        <f t="shared" si="65"/>
        <v>19.899999999999999</v>
      </c>
      <c r="Z152" s="10">
        <f t="shared" si="65"/>
        <v>19</v>
      </c>
      <c r="AA152" s="36">
        <f t="shared" si="75"/>
        <v>149</v>
      </c>
      <c r="AB152" s="10">
        <v>0.53492200000000001</v>
      </c>
      <c r="AC152" s="10">
        <v>7.6266109999999996</v>
      </c>
      <c r="AD152" s="10">
        <v>1.4425410000000001</v>
      </c>
      <c r="AE152" s="10">
        <v>1.6617189999999999</v>
      </c>
      <c r="AF152" s="39">
        <f t="shared" si="76"/>
        <v>10.7</v>
      </c>
      <c r="AG152" s="1">
        <f t="shared" si="77"/>
        <v>6.6</v>
      </c>
      <c r="AH152" s="35">
        <f t="shared" si="82"/>
        <v>0.60000000000000009</v>
      </c>
      <c r="AI152" s="35">
        <f t="shared" si="82"/>
        <v>7.6000000000000005</v>
      </c>
      <c r="AJ152" s="35">
        <f t="shared" si="82"/>
        <v>1.4000000000000001</v>
      </c>
      <c r="AK152" s="35">
        <f t="shared" si="82"/>
        <v>1.6</v>
      </c>
      <c r="AL152" s="37">
        <f t="shared" si="78"/>
        <v>1.2000000000000002</v>
      </c>
      <c r="AM152" s="10">
        <v>149.43629999999999</v>
      </c>
      <c r="AN152" s="10">
        <v>64.669839999999994</v>
      </c>
      <c r="AO152" s="10"/>
      <c r="AP152" s="10"/>
      <c r="AQ152" s="37" t="s">
        <v>34</v>
      </c>
      <c r="AR152" s="37">
        <v>2932.5</v>
      </c>
      <c r="AS152" s="37">
        <v>465.2</v>
      </c>
      <c r="AT152" s="37">
        <v>4.87</v>
      </c>
      <c r="AU152" s="10">
        <v>96.7</v>
      </c>
      <c r="AV152" s="10">
        <v>-42</v>
      </c>
      <c r="AW152" s="10">
        <v>42.5</v>
      </c>
      <c r="AX152" s="10">
        <v>44.1</v>
      </c>
      <c r="AY152" s="40">
        <f t="shared" si="79"/>
        <v>243274.39544847864</v>
      </c>
      <c r="AZ152" s="23">
        <f t="shared" si="80"/>
        <v>0.847070027510054</v>
      </c>
      <c r="BA152" s="10" t="e">
        <f>#REF!*AI152*AH152*AJ152*AS152</f>
        <v>#REF!</v>
      </c>
      <c r="BB152" s="10" t="e">
        <f t="shared" si="81"/>
        <v>#REF!</v>
      </c>
      <c r="BC152" s="10" t="e">
        <f>(1-#REF!)*AH152*AI152*AJ152</f>
        <v>#REF!</v>
      </c>
      <c r="BD152" s="41">
        <f t="shared" si="83"/>
        <v>3.9800000000000004</v>
      </c>
      <c r="BE152" s="38">
        <v>3.4</v>
      </c>
      <c r="BF152" s="38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38">
        <v>313</v>
      </c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</row>
    <row r="153" spans="1:100" s="14" customFormat="1" x14ac:dyDescent="0.35">
      <c r="A153" s="10">
        <v>114</v>
      </c>
      <c r="B153" s="35">
        <v>22.6</v>
      </c>
      <c r="C153" s="36">
        <v>0.1897432</v>
      </c>
      <c r="D153" s="35">
        <v>2.6</v>
      </c>
      <c r="E153" s="35">
        <v>7.6000000000000005</v>
      </c>
      <c r="F153" s="35">
        <v>1</v>
      </c>
      <c r="G153" s="35">
        <v>0.8</v>
      </c>
      <c r="H153" s="37">
        <v>0.8</v>
      </c>
      <c r="I153" s="35">
        <v>426.70000000000005</v>
      </c>
      <c r="J153" s="35">
        <v>297.10000000000002</v>
      </c>
      <c r="K153" s="61">
        <v>5</v>
      </c>
      <c r="L153" s="61">
        <v>3</v>
      </c>
      <c r="M153" s="61">
        <v>10</v>
      </c>
      <c r="N153" s="61">
        <v>2.8000000000000003</v>
      </c>
      <c r="O153" s="62">
        <v>25</v>
      </c>
      <c r="P153" s="10">
        <v>2.8684557875502925</v>
      </c>
      <c r="Q153" s="10">
        <f t="shared" si="68"/>
        <v>-7.8000000000000007</v>
      </c>
      <c r="R153" s="10">
        <f t="shared" si="69"/>
        <v>15.4</v>
      </c>
      <c r="S153" s="10">
        <v>5</v>
      </c>
      <c r="T153" s="10">
        <f t="shared" si="70"/>
        <v>2.8000000000000003</v>
      </c>
      <c r="U153" s="10">
        <f t="shared" si="71"/>
        <v>3</v>
      </c>
      <c r="V153" s="10">
        <f t="shared" si="72"/>
        <v>10</v>
      </c>
      <c r="W153" s="10">
        <f t="shared" si="73"/>
        <v>2.4000000000000004</v>
      </c>
      <c r="X153" s="10">
        <f t="shared" si="74"/>
        <v>-6.4</v>
      </c>
      <c r="Y153" s="10">
        <f t="shared" si="65"/>
        <v>18.399999999999999</v>
      </c>
      <c r="Z153" s="10">
        <f t="shared" si="65"/>
        <v>15</v>
      </c>
      <c r="AA153" s="36">
        <f t="shared" si="75"/>
        <v>154</v>
      </c>
      <c r="AB153" s="10">
        <v>2.6977869999999999</v>
      </c>
      <c r="AC153" s="10">
        <v>7.6290129999999996</v>
      </c>
      <c r="AD153" s="10">
        <v>0.90570059999999997</v>
      </c>
      <c r="AE153" s="10">
        <v>0.75621150000000004</v>
      </c>
      <c r="AF153" s="39">
        <f t="shared" si="76"/>
        <v>10.7</v>
      </c>
      <c r="AG153" s="1">
        <f t="shared" si="77"/>
        <v>5.8</v>
      </c>
      <c r="AH153" s="35">
        <f t="shared" si="82"/>
        <v>2.6</v>
      </c>
      <c r="AI153" s="35">
        <f t="shared" si="82"/>
        <v>7.6000000000000005</v>
      </c>
      <c r="AJ153" s="35">
        <f t="shared" si="82"/>
        <v>1</v>
      </c>
      <c r="AK153" s="35">
        <f t="shared" si="82"/>
        <v>0.8</v>
      </c>
      <c r="AL153" s="37">
        <f t="shared" si="78"/>
        <v>0.8</v>
      </c>
      <c r="AM153" s="10">
        <v>153.61949999999999</v>
      </c>
      <c r="AN153" s="10">
        <v>24.074819999999999</v>
      </c>
      <c r="AO153" s="10"/>
      <c r="AP153" s="10"/>
      <c r="AQ153" s="37" t="s">
        <v>35</v>
      </c>
      <c r="AR153" s="37"/>
      <c r="AS153" s="37"/>
      <c r="AT153" s="37"/>
      <c r="AU153" s="10">
        <v>96.7</v>
      </c>
      <c r="AV153" s="10">
        <v>-42</v>
      </c>
      <c r="AW153" s="10">
        <v>42.5</v>
      </c>
      <c r="AX153" s="10">
        <v>44.1</v>
      </c>
      <c r="AY153" s="40">
        <f t="shared" si="79"/>
        <v>332861.5793890013</v>
      </c>
      <c r="AZ153" s="23">
        <f t="shared" si="80"/>
        <v>0</v>
      </c>
      <c r="BA153" s="10" t="e">
        <f>#REF!*AI153*AH153*AJ153*AS153</f>
        <v>#REF!</v>
      </c>
      <c r="BB153" s="10" t="e">
        <f t="shared" si="81"/>
        <v>#REF!</v>
      </c>
      <c r="BC153" s="10" t="e">
        <f>(1-#REF!)*AH153*AI153*AJ153</f>
        <v>#REF!</v>
      </c>
      <c r="BD153" s="41">
        <f t="shared" si="83"/>
        <v>3.6800000000000006</v>
      </c>
      <c r="BE153" s="38">
        <v>0</v>
      </c>
      <c r="BF153" s="38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38">
        <v>114</v>
      </c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</row>
    <row r="154" spans="1:100" s="14" customFormat="1" x14ac:dyDescent="0.35">
      <c r="A154" s="10">
        <v>113</v>
      </c>
      <c r="B154" s="35">
        <v>7.8999999999999995</v>
      </c>
      <c r="C154" s="36">
        <v>0.2049309</v>
      </c>
      <c r="D154" s="35">
        <v>1.2000000000000002</v>
      </c>
      <c r="E154" s="35">
        <v>5.8000000000000007</v>
      </c>
      <c r="F154" s="35">
        <v>1.8</v>
      </c>
      <c r="G154" s="35">
        <v>1.6</v>
      </c>
      <c r="H154" s="37">
        <v>1.6</v>
      </c>
      <c r="I154" s="35">
        <v>304.70000000000005</v>
      </c>
      <c r="J154" s="35">
        <v>312.5</v>
      </c>
      <c r="K154" s="61">
        <v>11</v>
      </c>
      <c r="L154" s="61">
        <v>13</v>
      </c>
      <c r="M154" s="61">
        <v>15</v>
      </c>
      <c r="N154" s="61">
        <v>0.8</v>
      </c>
      <c r="O154" s="62">
        <v>29</v>
      </c>
      <c r="P154" s="10">
        <v>0.81814044058758928</v>
      </c>
      <c r="Q154" s="10">
        <f t="shared" si="68"/>
        <v>-11.8</v>
      </c>
      <c r="R154" s="10">
        <f t="shared" si="69"/>
        <v>14</v>
      </c>
      <c r="S154" s="10">
        <v>5</v>
      </c>
      <c r="T154" s="10">
        <f t="shared" si="70"/>
        <v>0.8</v>
      </c>
      <c r="U154" s="10">
        <f t="shared" si="71"/>
        <v>13</v>
      </c>
      <c r="V154" s="10">
        <f t="shared" si="72"/>
        <v>15</v>
      </c>
      <c r="W154" s="10">
        <f t="shared" si="73"/>
        <v>6</v>
      </c>
      <c r="X154" s="10">
        <f t="shared" si="74"/>
        <v>-11.4</v>
      </c>
      <c r="Y154" s="10">
        <f t="shared" si="65"/>
        <v>27</v>
      </c>
      <c r="Z154" s="10">
        <f t="shared" si="65"/>
        <v>20</v>
      </c>
      <c r="AA154" s="36">
        <f t="shared" si="75"/>
        <v>32</v>
      </c>
      <c r="AB154" s="10">
        <v>1.205341</v>
      </c>
      <c r="AC154" s="10">
        <v>5.8986739999999998</v>
      </c>
      <c r="AD154" s="10">
        <v>1.8760840000000001</v>
      </c>
      <c r="AE154" s="10">
        <v>1.542972</v>
      </c>
      <c r="AF154" s="39">
        <f t="shared" si="76"/>
        <v>11.6</v>
      </c>
      <c r="AG154" s="1">
        <f t="shared" si="77"/>
        <v>6.6</v>
      </c>
      <c r="AH154" s="35">
        <f t="shared" si="82"/>
        <v>1.2000000000000002</v>
      </c>
      <c r="AI154" s="35">
        <f t="shared" si="82"/>
        <v>5.8000000000000007</v>
      </c>
      <c r="AJ154" s="35">
        <f t="shared" si="82"/>
        <v>1.8</v>
      </c>
      <c r="AK154" s="35">
        <f t="shared" si="82"/>
        <v>1.6</v>
      </c>
      <c r="AL154" s="37">
        <f t="shared" si="78"/>
        <v>1.6</v>
      </c>
      <c r="AM154" s="10">
        <v>31.606089999999998</v>
      </c>
      <c r="AN154" s="10">
        <v>39.474530000000001</v>
      </c>
      <c r="AO154" s="10"/>
      <c r="AP154" s="10"/>
      <c r="AQ154" s="37" t="s">
        <v>34</v>
      </c>
      <c r="AR154" s="37">
        <v>2644.9</v>
      </c>
      <c r="AS154" s="37">
        <v>503.29</v>
      </c>
      <c r="AT154" s="37">
        <v>4.71</v>
      </c>
      <c r="AU154" s="10">
        <v>96.7</v>
      </c>
      <c r="AV154" s="10">
        <v>-42</v>
      </c>
      <c r="AW154" s="10">
        <v>42.5</v>
      </c>
      <c r="AX154" s="10">
        <v>44.1</v>
      </c>
      <c r="AY154" s="40">
        <f t="shared" si="79"/>
        <v>303825.33933686436</v>
      </c>
      <c r="AZ154" s="23">
        <f t="shared" si="80"/>
        <v>0.59633788089956807</v>
      </c>
      <c r="BA154" s="10" t="e">
        <f>#REF!*AI154*AH154*AJ154*AS154</f>
        <v>#REF!</v>
      </c>
      <c r="BB154" s="10" t="e">
        <f t="shared" si="81"/>
        <v>#REF!</v>
      </c>
      <c r="BC154" s="10" t="e">
        <f>(1-#REF!)*AH154*AI154*AJ154</f>
        <v>#REF!</v>
      </c>
      <c r="BD154" s="41">
        <f t="shared" si="83"/>
        <v>5.4</v>
      </c>
      <c r="BE154" s="38">
        <v>1.8</v>
      </c>
      <c r="BF154" s="38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38">
        <v>113</v>
      </c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</row>
    <row r="155" spans="1:100" s="14" customFormat="1" x14ac:dyDescent="0.35">
      <c r="A155" s="10">
        <v>380</v>
      </c>
      <c r="B155" s="35">
        <v>34.300000000000004</v>
      </c>
      <c r="C155" s="36">
        <v>0.12399060000000001</v>
      </c>
      <c r="D155" s="35">
        <v>0.60000000000000009</v>
      </c>
      <c r="E155" s="35">
        <v>5.8000000000000007</v>
      </c>
      <c r="F155" s="35">
        <v>0.8</v>
      </c>
      <c r="G155" s="35">
        <v>1</v>
      </c>
      <c r="H155" s="37">
        <v>0.8</v>
      </c>
      <c r="I155" s="35">
        <v>445.6</v>
      </c>
      <c r="J155" s="35">
        <v>307.60000000000002</v>
      </c>
      <c r="K155" s="61">
        <v>14</v>
      </c>
      <c r="L155" s="61">
        <v>10</v>
      </c>
      <c r="M155" s="61">
        <v>18</v>
      </c>
      <c r="N155" s="61">
        <v>0.60000000000000009</v>
      </c>
      <c r="O155" s="62">
        <v>19</v>
      </c>
      <c r="P155" s="10">
        <v>0.65392444081131273</v>
      </c>
      <c r="Q155" s="10">
        <f t="shared" si="68"/>
        <v>-14.6</v>
      </c>
      <c r="R155" s="10">
        <f t="shared" si="69"/>
        <v>14.3</v>
      </c>
      <c r="S155" s="10">
        <v>5</v>
      </c>
      <c r="T155" s="10">
        <f t="shared" si="70"/>
        <v>0.60000000000000009</v>
      </c>
      <c r="U155" s="10">
        <f t="shared" si="71"/>
        <v>10</v>
      </c>
      <c r="V155" s="10">
        <f t="shared" si="72"/>
        <v>18</v>
      </c>
      <c r="W155" s="10">
        <f t="shared" si="73"/>
        <v>4.8000000000000007</v>
      </c>
      <c r="X155" s="10">
        <f t="shared" si="74"/>
        <v>-14.3</v>
      </c>
      <c r="Y155" s="10">
        <f t="shared" si="65"/>
        <v>24.3</v>
      </c>
      <c r="Z155" s="10">
        <f t="shared" si="65"/>
        <v>23</v>
      </c>
      <c r="AA155" s="36">
        <f t="shared" si="75"/>
        <v>173</v>
      </c>
      <c r="AB155" s="10">
        <v>0.59468509999999997</v>
      </c>
      <c r="AC155" s="10">
        <v>5.7311310000000004</v>
      </c>
      <c r="AD155" s="10">
        <v>0.70801749999999997</v>
      </c>
      <c r="AE155" s="10">
        <v>1.096714</v>
      </c>
      <c r="AF155" s="39">
        <f t="shared" si="76"/>
        <v>11.6</v>
      </c>
      <c r="AG155" s="1">
        <f t="shared" si="77"/>
        <v>6</v>
      </c>
      <c r="AH155" s="35">
        <f t="shared" si="82"/>
        <v>0.60000000000000009</v>
      </c>
      <c r="AI155" s="35">
        <f t="shared" si="82"/>
        <v>5.8000000000000007</v>
      </c>
      <c r="AJ155" s="35">
        <f t="shared" si="82"/>
        <v>0.8</v>
      </c>
      <c r="AK155" s="35">
        <f t="shared" si="82"/>
        <v>1</v>
      </c>
      <c r="AL155" s="37">
        <f t="shared" si="78"/>
        <v>0.8</v>
      </c>
      <c r="AM155" s="10">
        <v>172.55549999999999</v>
      </c>
      <c r="AN155" s="10">
        <v>34.52711</v>
      </c>
      <c r="AO155" s="10"/>
      <c r="AP155" s="10"/>
      <c r="AQ155" s="37" t="s">
        <v>35</v>
      </c>
      <c r="AR155" s="37"/>
      <c r="AS155" s="37"/>
      <c r="AT155" s="37"/>
      <c r="AU155" s="10">
        <v>96.7</v>
      </c>
      <c r="AV155" s="10">
        <v>-42</v>
      </c>
      <c r="AW155" s="10">
        <v>42.5</v>
      </c>
      <c r="AX155" s="10">
        <v>44.1</v>
      </c>
      <c r="AY155" s="40">
        <f t="shared" si="79"/>
        <v>313629.18374103395</v>
      </c>
      <c r="AZ155" s="23">
        <f t="shared" si="80"/>
        <v>0</v>
      </c>
      <c r="BA155" s="10" t="e">
        <f>#REF!*AI155*AH155*AJ155*AS155</f>
        <v>#REF!</v>
      </c>
      <c r="BB155" s="10" t="e">
        <f t="shared" si="81"/>
        <v>#REF!</v>
      </c>
      <c r="BC155" s="10" t="e">
        <f>(1-#REF!)*AH155*AI155*AJ155</f>
        <v>#REF!</v>
      </c>
      <c r="BD155" s="41">
        <f t="shared" si="83"/>
        <v>4.8600000000000003</v>
      </c>
      <c r="BE155" s="38">
        <v>0</v>
      </c>
      <c r="BF155" s="38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38">
        <v>380</v>
      </c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</row>
    <row r="156" spans="1:100" s="14" customFormat="1" x14ac:dyDescent="0.35">
      <c r="A156" s="10">
        <v>420</v>
      </c>
      <c r="B156" s="35">
        <v>23.1</v>
      </c>
      <c r="C156" s="36">
        <v>0.41331870000000004</v>
      </c>
      <c r="D156" s="35">
        <v>1.2000000000000002</v>
      </c>
      <c r="E156" s="35">
        <v>6.4</v>
      </c>
      <c r="F156" s="35">
        <v>1</v>
      </c>
      <c r="G156" s="35">
        <v>1.6</v>
      </c>
      <c r="H156" s="37">
        <v>0.60000000000000009</v>
      </c>
      <c r="I156" s="35">
        <v>360</v>
      </c>
      <c r="J156" s="35">
        <v>362.8</v>
      </c>
      <c r="K156" s="61">
        <v>11</v>
      </c>
      <c r="L156" s="61">
        <v>8</v>
      </c>
      <c r="M156" s="61">
        <v>11</v>
      </c>
      <c r="N156" s="61">
        <v>1.8</v>
      </c>
      <c r="O156" s="62">
        <v>3</v>
      </c>
      <c r="P156" s="10">
        <v>1.7235999529621604</v>
      </c>
      <c r="Q156" s="10">
        <f t="shared" si="68"/>
        <v>-12.8</v>
      </c>
      <c r="R156" s="10">
        <f t="shared" si="69"/>
        <v>11.1</v>
      </c>
      <c r="S156" s="10">
        <v>5</v>
      </c>
      <c r="T156" s="10">
        <f t="shared" si="70"/>
        <v>1.8</v>
      </c>
      <c r="U156" s="10">
        <f t="shared" si="71"/>
        <v>8</v>
      </c>
      <c r="V156" s="10">
        <f t="shared" si="72"/>
        <v>11</v>
      </c>
      <c r="W156" s="10">
        <f t="shared" si="73"/>
        <v>0.60000000000000009</v>
      </c>
      <c r="X156" s="10">
        <f t="shared" si="74"/>
        <v>-11.9</v>
      </c>
      <c r="Y156" s="10">
        <f t="shared" si="65"/>
        <v>19.100000000000001</v>
      </c>
      <c r="Z156" s="10">
        <f t="shared" si="65"/>
        <v>16</v>
      </c>
      <c r="AA156" s="36">
        <f t="shared" si="75"/>
        <v>87</v>
      </c>
      <c r="AB156" s="10">
        <v>1.183071</v>
      </c>
      <c r="AC156" s="10">
        <v>6.4937240000000003</v>
      </c>
      <c r="AD156" s="10">
        <v>0.98732880000000001</v>
      </c>
      <c r="AE156" s="10">
        <v>1.5935889999999999</v>
      </c>
      <c r="AF156" s="39">
        <f t="shared" si="76"/>
        <v>11.3</v>
      </c>
      <c r="AG156" s="1">
        <f t="shared" si="77"/>
        <v>6.6</v>
      </c>
      <c r="AH156" s="35">
        <f t="shared" si="82"/>
        <v>1.2000000000000002</v>
      </c>
      <c r="AI156" s="35">
        <f t="shared" si="82"/>
        <v>6.4</v>
      </c>
      <c r="AJ156" s="35">
        <f t="shared" si="82"/>
        <v>1</v>
      </c>
      <c r="AK156" s="35">
        <f t="shared" si="82"/>
        <v>1.6</v>
      </c>
      <c r="AL156" s="37">
        <f t="shared" si="78"/>
        <v>0.60000000000000009</v>
      </c>
      <c r="AM156" s="10">
        <v>86.928730000000002</v>
      </c>
      <c r="AN156" s="10">
        <v>89.793660000000003</v>
      </c>
      <c r="AO156" s="10"/>
      <c r="AP156" s="10"/>
      <c r="AQ156" s="37" t="s">
        <v>34</v>
      </c>
      <c r="AR156" s="37">
        <v>3482</v>
      </c>
      <c r="AS156" s="37">
        <v>418</v>
      </c>
      <c r="AT156" s="37">
        <v>8.69</v>
      </c>
      <c r="AU156" s="10">
        <v>96.7</v>
      </c>
      <c r="AV156" s="10">
        <v>-42</v>
      </c>
      <c r="AW156" s="10">
        <v>42.5</v>
      </c>
      <c r="AX156" s="10">
        <v>44.1</v>
      </c>
      <c r="AY156" s="40">
        <f t="shared" si="79"/>
        <v>135175.88771364512</v>
      </c>
      <c r="AZ156" s="23">
        <f t="shared" si="80"/>
        <v>0.99832360857271407</v>
      </c>
      <c r="BA156" s="10" t="e">
        <f>#REF!*AI156*AH156*AJ156*AS156</f>
        <v>#REF!</v>
      </c>
      <c r="BB156" s="10" t="e">
        <f t="shared" si="81"/>
        <v>#REF!</v>
      </c>
      <c r="BC156" s="10" t="e">
        <f>(1-#REF!)*AH156*AI156*AJ156</f>
        <v>#REF!</v>
      </c>
      <c r="BD156" s="41">
        <f t="shared" si="83"/>
        <v>3.8200000000000003</v>
      </c>
      <c r="BE156" s="38">
        <v>10.1</v>
      </c>
      <c r="BF156" s="38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38">
        <v>420</v>
      </c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</row>
    <row r="157" spans="1:100" s="14" customFormat="1" x14ac:dyDescent="0.35">
      <c r="A157" s="10">
        <v>58</v>
      </c>
      <c r="B157" s="35">
        <v>37.4</v>
      </c>
      <c r="C157" s="36">
        <v>0.61742540000000001</v>
      </c>
      <c r="D157" s="35">
        <v>2.6</v>
      </c>
      <c r="E157" s="35">
        <v>9.6000000000000014</v>
      </c>
      <c r="F157" s="35">
        <v>1.6</v>
      </c>
      <c r="G157" s="35">
        <v>0.60000000000000009</v>
      </c>
      <c r="H157" s="37">
        <v>0.60000000000000009</v>
      </c>
      <c r="I157" s="35">
        <v>345.70000000000005</v>
      </c>
      <c r="J157" s="35">
        <v>350.8</v>
      </c>
      <c r="K157" s="61">
        <v>13</v>
      </c>
      <c r="L157" s="61">
        <v>4</v>
      </c>
      <c r="M157" s="61">
        <v>12</v>
      </c>
      <c r="N157" s="61">
        <v>1.2000000000000002</v>
      </c>
      <c r="O157" s="62">
        <v>1</v>
      </c>
      <c r="P157" s="10">
        <v>1.2315818514485417</v>
      </c>
      <c r="Q157" s="10">
        <f t="shared" si="68"/>
        <v>-14.2</v>
      </c>
      <c r="R157" s="10">
        <f t="shared" si="69"/>
        <v>12.7</v>
      </c>
      <c r="S157" s="10">
        <v>5</v>
      </c>
      <c r="T157" s="10">
        <f t="shared" si="70"/>
        <v>1.2000000000000002</v>
      </c>
      <c r="U157" s="10">
        <f t="shared" si="71"/>
        <v>4</v>
      </c>
      <c r="V157" s="10">
        <f t="shared" si="72"/>
        <v>12</v>
      </c>
      <c r="W157" s="10">
        <f t="shared" si="73"/>
        <v>0.2</v>
      </c>
      <c r="X157" s="10">
        <f t="shared" si="74"/>
        <v>-13.6</v>
      </c>
      <c r="Y157" s="10">
        <f t="shared" si="65"/>
        <v>16.7</v>
      </c>
      <c r="Z157" s="10">
        <f t="shared" si="65"/>
        <v>17</v>
      </c>
      <c r="AA157" s="36">
        <f t="shared" si="75"/>
        <v>73</v>
      </c>
      <c r="AB157" s="10">
        <v>2.5661749999999999</v>
      </c>
      <c r="AC157" s="10">
        <v>9.6712989999999994</v>
      </c>
      <c r="AD157" s="10">
        <v>1.5166660000000001</v>
      </c>
      <c r="AE157" s="10">
        <v>0.58707580000000004</v>
      </c>
      <c r="AF157" s="39">
        <f t="shared" si="76"/>
        <v>9.6999999999999993</v>
      </c>
      <c r="AG157" s="1">
        <f t="shared" si="77"/>
        <v>5.6</v>
      </c>
      <c r="AH157" s="35">
        <f t="shared" si="82"/>
        <v>2.6</v>
      </c>
      <c r="AI157" s="35">
        <f t="shared" si="82"/>
        <v>9.6000000000000014</v>
      </c>
      <c r="AJ157" s="35">
        <f t="shared" si="82"/>
        <v>1.6</v>
      </c>
      <c r="AK157" s="35">
        <f t="shared" si="82"/>
        <v>0.60000000000000009</v>
      </c>
      <c r="AL157" s="37">
        <f t="shared" si="78"/>
        <v>0.60000000000000009</v>
      </c>
      <c r="AM157" s="10">
        <v>72.677390000000003</v>
      </c>
      <c r="AN157" s="10">
        <v>77.705070000000006</v>
      </c>
      <c r="AO157" s="10"/>
      <c r="AP157" s="10"/>
      <c r="AQ157" s="37" t="s">
        <v>35</v>
      </c>
      <c r="AR157" s="37"/>
      <c r="AS157" s="37"/>
      <c r="AT157" s="37"/>
      <c r="AU157" s="10">
        <v>96.7</v>
      </c>
      <c r="AV157" s="10">
        <v>-42</v>
      </c>
      <c r="AW157" s="10">
        <v>42.5</v>
      </c>
      <c r="AX157" s="10">
        <v>44.1</v>
      </c>
      <c r="AY157" s="40">
        <f t="shared" si="79"/>
        <v>199152.38037672965</v>
      </c>
      <c r="AZ157" s="23">
        <f t="shared" si="80"/>
        <v>0</v>
      </c>
      <c r="BA157" s="10" t="e">
        <f>#REF!*AI157*AH157*AJ157*AS157</f>
        <v>#REF!</v>
      </c>
      <c r="BB157" s="10" t="e">
        <f t="shared" si="81"/>
        <v>#REF!</v>
      </c>
      <c r="BC157" s="10" t="e">
        <f>(1-#REF!)*AH157*AI157*AJ157</f>
        <v>#REF!</v>
      </c>
      <c r="BD157" s="41">
        <f t="shared" si="83"/>
        <v>3.34</v>
      </c>
      <c r="BE157" s="38">
        <v>0</v>
      </c>
      <c r="BF157" s="38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38">
        <v>58</v>
      </c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</row>
    <row r="158" spans="1:100" s="14" customFormat="1" x14ac:dyDescent="0.35">
      <c r="A158" s="10">
        <v>316</v>
      </c>
      <c r="B158" s="35">
        <v>31.8</v>
      </c>
      <c r="C158" s="36">
        <v>0.30285990000000002</v>
      </c>
      <c r="D158" s="35">
        <v>2</v>
      </c>
      <c r="E158" s="35">
        <v>2.4000000000000004</v>
      </c>
      <c r="F158" s="35">
        <v>2.4000000000000004</v>
      </c>
      <c r="G158" s="35">
        <v>1.2000000000000002</v>
      </c>
      <c r="H158" s="37">
        <v>1.6</v>
      </c>
      <c r="I158" s="35">
        <v>313.60000000000002</v>
      </c>
      <c r="J158" s="35">
        <v>313.70000000000005</v>
      </c>
      <c r="K158" s="61">
        <v>9</v>
      </c>
      <c r="L158" s="61">
        <v>6</v>
      </c>
      <c r="M158" s="61">
        <v>15</v>
      </c>
      <c r="N158" s="61">
        <v>0.4</v>
      </c>
      <c r="O158" s="62">
        <v>23</v>
      </c>
      <c r="P158" s="10">
        <v>0.42007292436853394</v>
      </c>
      <c r="Q158" s="10">
        <f t="shared" si="68"/>
        <v>-9.4</v>
      </c>
      <c r="R158" s="10">
        <f t="shared" si="69"/>
        <v>15.3</v>
      </c>
      <c r="S158" s="10">
        <v>5</v>
      </c>
      <c r="T158" s="10">
        <f t="shared" si="70"/>
        <v>0.4</v>
      </c>
      <c r="U158" s="10">
        <f t="shared" si="71"/>
        <v>6</v>
      </c>
      <c r="V158" s="10">
        <f t="shared" si="72"/>
        <v>15</v>
      </c>
      <c r="W158" s="10">
        <f t="shared" si="73"/>
        <v>3.8000000000000003</v>
      </c>
      <c r="X158" s="10">
        <f t="shared" si="74"/>
        <v>-9.1999999999999993</v>
      </c>
      <c r="Y158" s="10">
        <f t="shared" si="65"/>
        <v>21.3</v>
      </c>
      <c r="Z158" s="10">
        <f t="shared" si="65"/>
        <v>20</v>
      </c>
      <c r="AA158" s="36">
        <f t="shared" si="75"/>
        <v>41</v>
      </c>
      <c r="AB158" s="10">
        <v>2.0620750000000001</v>
      </c>
      <c r="AC158" s="10">
        <v>2.4595159999999998</v>
      </c>
      <c r="AD158" s="10">
        <v>2.3887019999999999</v>
      </c>
      <c r="AE158" s="10">
        <v>1.2792429999999999</v>
      </c>
      <c r="AF158" s="39">
        <f t="shared" si="76"/>
        <v>13.3</v>
      </c>
      <c r="AG158" s="1">
        <f t="shared" si="77"/>
        <v>6.2</v>
      </c>
      <c r="AH158" s="35">
        <f t="shared" si="82"/>
        <v>2</v>
      </c>
      <c r="AI158" s="35">
        <f t="shared" si="82"/>
        <v>2.4000000000000004</v>
      </c>
      <c r="AJ158" s="35">
        <f t="shared" si="82"/>
        <v>2.4000000000000004</v>
      </c>
      <c r="AK158" s="35">
        <f t="shared" si="82"/>
        <v>1.2000000000000002</v>
      </c>
      <c r="AL158" s="37">
        <f t="shared" si="78"/>
        <v>1.6</v>
      </c>
      <c r="AM158" s="10">
        <v>40.585299999999997</v>
      </c>
      <c r="AN158" s="10">
        <v>40.639789999999998</v>
      </c>
      <c r="AO158" s="10"/>
      <c r="AP158" s="10"/>
      <c r="AQ158" s="37" t="s">
        <v>35</v>
      </c>
      <c r="AR158" s="37"/>
      <c r="AS158" s="37"/>
      <c r="AT158" s="37"/>
      <c r="AU158" s="10">
        <v>96.7</v>
      </c>
      <c r="AV158" s="10">
        <v>-42</v>
      </c>
      <c r="AW158" s="10">
        <v>42.5</v>
      </c>
      <c r="AX158" s="10">
        <v>44.1</v>
      </c>
      <c r="AY158" s="40">
        <f t="shared" si="79"/>
        <v>301440.79149859532</v>
      </c>
      <c r="AZ158" s="23">
        <f t="shared" si="80"/>
        <v>0</v>
      </c>
      <c r="BA158" s="10" t="e">
        <f>#REF!*AI158*AH158*AJ158*AS158</f>
        <v>#REF!</v>
      </c>
      <c r="BB158" s="10" t="e">
        <f t="shared" si="81"/>
        <v>#REF!</v>
      </c>
      <c r="BC158" s="10" t="e">
        <f>(1-#REF!)*AH158*AI158*AJ158</f>
        <v>#REF!</v>
      </c>
      <c r="BD158" s="41">
        <f t="shared" si="83"/>
        <v>4.26</v>
      </c>
      <c r="BE158" s="38">
        <v>0</v>
      </c>
      <c r="BF158" s="38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38">
        <v>316</v>
      </c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</row>
    <row r="159" spans="1:100" s="14" customFormat="1" x14ac:dyDescent="0.35">
      <c r="A159" s="10">
        <v>425</v>
      </c>
      <c r="B159" s="35">
        <v>8.6</v>
      </c>
      <c r="C159" s="36">
        <v>0.30658580000000002</v>
      </c>
      <c r="D159" s="35">
        <v>2.6</v>
      </c>
      <c r="E159" s="35">
        <v>8</v>
      </c>
      <c r="F159" s="35">
        <v>1.6</v>
      </c>
      <c r="G159" s="35">
        <v>0.8</v>
      </c>
      <c r="H159" s="37">
        <v>1.2000000000000002</v>
      </c>
      <c r="I159" s="35">
        <v>430.8</v>
      </c>
      <c r="J159" s="35">
        <v>357.90000000000003</v>
      </c>
      <c r="K159" s="61">
        <v>6</v>
      </c>
      <c r="L159" s="61">
        <v>6</v>
      </c>
      <c r="M159" s="61">
        <v>17</v>
      </c>
      <c r="N159" s="61">
        <v>2.2000000000000002</v>
      </c>
      <c r="O159" s="62">
        <v>13</v>
      </c>
      <c r="P159" s="10">
        <v>2.1539880051961342</v>
      </c>
      <c r="Q159" s="10">
        <f t="shared" si="68"/>
        <v>-8.1999999999999993</v>
      </c>
      <c r="R159" s="10">
        <f t="shared" si="69"/>
        <v>12.9</v>
      </c>
      <c r="S159" s="10">
        <v>5</v>
      </c>
      <c r="T159" s="10">
        <f t="shared" si="70"/>
        <v>2.2000000000000002</v>
      </c>
      <c r="U159" s="10">
        <f t="shared" si="71"/>
        <v>6</v>
      </c>
      <c r="V159" s="10">
        <f t="shared" si="72"/>
        <v>17</v>
      </c>
      <c r="W159" s="10">
        <f t="shared" si="73"/>
        <v>1.4000000000000001</v>
      </c>
      <c r="X159" s="10">
        <f t="shared" si="74"/>
        <v>-7.1</v>
      </c>
      <c r="Y159" s="10">
        <f t="shared" si="65"/>
        <v>18.899999999999999</v>
      </c>
      <c r="Z159" s="10">
        <f t="shared" si="65"/>
        <v>22</v>
      </c>
      <c r="AA159" s="36">
        <f t="shared" si="75"/>
        <v>158</v>
      </c>
      <c r="AB159" s="10">
        <v>2.5476429999999999</v>
      </c>
      <c r="AC159" s="10">
        <v>7.9251899999999997</v>
      </c>
      <c r="AD159" s="10">
        <v>1.5381659999999999</v>
      </c>
      <c r="AE159" s="10">
        <v>0.87740260000000003</v>
      </c>
      <c r="AF159" s="39">
        <f t="shared" si="76"/>
        <v>10.5</v>
      </c>
      <c r="AG159" s="1">
        <f t="shared" si="77"/>
        <v>5.8</v>
      </c>
      <c r="AH159" s="35">
        <f t="shared" si="82"/>
        <v>2.6</v>
      </c>
      <c r="AI159" s="35">
        <f t="shared" si="82"/>
        <v>8</v>
      </c>
      <c r="AJ159" s="35">
        <f t="shared" si="82"/>
        <v>1.6</v>
      </c>
      <c r="AK159" s="35">
        <f t="shared" si="82"/>
        <v>0.8</v>
      </c>
      <c r="AL159" s="37">
        <f t="shared" si="78"/>
        <v>1.2000000000000002</v>
      </c>
      <c r="AM159" s="10">
        <v>157.721</v>
      </c>
      <c r="AN159" s="10">
        <v>84.847610000000003</v>
      </c>
      <c r="AO159" s="10"/>
      <c r="AP159" s="10"/>
      <c r="AQ159" s="37" t="s">
        <v>34</v>
      </c>
      <c r="AR159" s="37">
        <v>2677</v>
      </c>
      <c r="AS159" s="37">
        <v>498.45</v>
      </c>
      <c r="AT159" s="37">
        <v>3.37</v>
      </c>
      <c r="AU159" s="10">
        <v>96.7</v>
      </c>
      <c r="AV159" s="10">
        <v>-42</v>
      </c>
      <c r="AW159" s="10">
        <v>42.5</v>
      </c>
      <c r="AX159" s="10">
        <v>44.1</v>
      </c>
      <c r="AY159" s="40">
        <f t="shared" si="79"/>
        <v>166239.7725738358</v>
      </c>
      <c r="AZ159" s="23">
        <f t="shared" si="80"/>
        <v>0.9717707325768653</v>
      </c>
      <c r="BA159" s="10" t="e">
        <f>#REF!*AI159*AH159*AJ159*AS159</f>
        <v>#REF!</v>
      </c>
      <c r="BB159" s="10" t="e">
        <f t="shared" si="81"/>
        <v>#REF!</v>
      </c>
      <c r="BC159" s="10" t="e">
        <f>(1-#REF!)*AH159*AI159*AJ159</f>
        <v>#REF!</v>
      </c>
      <c r="BD159" s="41">
        <f t="shared" si="83"/>
        <v>3.7800000000000002</v>
      </c>
      <c r="BE159" s="38">
        <v>3.6</v>
      </c>
      <c r="BF159" s="38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38">
        <v>425</v>
      </c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</row>
    <row r="160" spans="1:100" s="14" customFormat="1" x14ac:dyDescent="0.35">
      <c r="A160" s="10">
        <v>444</v>
      </c>
      <c r="B160" s="35">
        <v>29.1</v>
      </c>
      <c r="C160" s="36">
        <v>0.74209310000000006</v>
      </c>
      <c r="D160" s="35">
        <v>1.6</v>
      </c>
      <c r="E160" s="35">
        <v>7</v>
      </c>
      <c r="F160" s="35">
        <v>2.2000000000000002</v>
      </c>
      <c r="G160" s="35">
        <v>1.8</v>
      </c>
      <c r="H160" s="37">
        <v>0.60000000000000009</v>
      </c>
      <c r="I160" s="35">
        <v>326.8</v>
      </c>
      <c r="J160" s="35">
        <v>345.5</v>
      </c>
      <c r="K160" s="61">
        <v>15</v>
      </c>
      <c r="L160" s="61">
        <v>12</v>
      </c>
      <c r="M160" s="61">
        <v>4</v>
      </c>
      <c r="N160" s="61">
        <v>2.4000000000000004</v>
      </c>
      <c r="O160" s="62">
        <v>21</v>
      </c>
      <c r="P160" s="10">
        <v>2.4744619468926894</v>
      </c>
      <c r="Q160" s="10">
        <f t="shared" si="68"/>
        <v>-17.399999999999999</v>
      </c>
      <c r="R160" s="10">
        <f t="shared" si="69"/>
        <v>14.3</v>
      </c>
      <c r="S160" s="10">
        <v>5</v>
      </c>
      <c r="T160" s="10">
        <f t="shared" si="70"/>
        <v>2.4000000000000004</v>
      </c>
      <c r="U160" s="10">
        <f t="shared" si="71"/>
        <v>12</v>
      </c>
      <c r="V160" s="10">
        <f t="shared" si="72"/>
        <v>4</v>
      </c>
      <c r="W160" s="10">
        <f t="shared" si="73"/>
        <v>5.8000000000000007</v>
      </c>
      <c r="X160" s="10">
        <f t="shared" si="74"/>
        <v>-16.2</v>
      </c>
      <c r="Y160" s="10">
        <f t="shared" si="65"/>
        <v>26.3</v>
      </c>
      <c r="Z160" s="10">
        <f t="shared" si="65"/>
        <v>9</v>
      </c>
      <c r="AA160" s="36">
        <f t="shared" si="75"/>
        <v>54</v>
      </c>
      <c r="AB160" s="10">
        <v>1.570581</v>
      </c>
      <c r="AC160" s="10">
        <v>7.0674989999999998</v>
      </c>
      <c r="AD160" s="10">
        <v>2.276735</v>
      </c>
      <c r="AE160" s="10">
        <v>1.7364839999999999</v>
      </c>
      <c r="AF160" s="39">
        <f t="shared" si="76"/>
        <v>11</v>
      </c>
      <c r="AG160" s="1">
        <f t="shared" si="77"/>
        <v>6.8</v>
      </c>
      <c r="AH160" s="35">
        <f t="shared" si="82"/>
        <v>1.6</v>
      </c>
      <c r="AI160" s="35">
        <f t="shared" si="82"/>
        <v>7</v>
      </c>
      <c r="AJ160" s="35">
        <f t="shared" si="82"/>
        <v>2.2000000000000002</v>
      </c>
      <c r="AK160" s="35">
        <f t="shared" si="82"/>
        <v>1.8</v>
      </c>
      <c r="AL160" s="37">
        <f t="shared" si="78"/>
        <v>0.60000000000000009</v>
      </c>
      <c r="AM160" s="10">
        <v>53.70205</v>
      </c>
      <c r="AN160" s="10">
        <v>72.430930000000004</v>
      </c>
      <c r="AO160" s="10"/>
      <c r="AP160" s="10"/>
      <c r="AQ160" s="37" t="s">
        <v>35</v>
      </c>
      <c r="AR160" s="37"/>
      <c r="AS160" s="37"/>
      <c r="AT160" s="37"/>
      <c r="AU160" s="10">
        <v>96.7</v>
      </c>
      <c r="AV160" s="10">
        <v>-42</v>
      </c>
      <c r="AW160" s="10">
        <v>42.5</v>
      </c>
      <c r="AX160" s="10">
        <v>44.1</v>
      </c>
      <c r="AY160" s="40">
        <f t="shared" si="79"/>
        <v>218747.25607846197</v>
      </c>
      <c r="AZ160" s="23">
        <f t="shared" si="80"/>
        <v>0</v>
      </c>
      <c r="BA160" s="10" t="e">
        <f>#REF!*AI160*AH160*AJ160*AS160</f>
        <v>#REF!</v>
      </c>
      <c r="BB160" s="10" t="e">
        <f t="shared" si="81"/>
        <v>#REF!</v>
      </c>
      <c r="BC160" s="10" t="e">
        <f>(1-#REF!)*AH160*AI160*AJ160</f>
        <v>#REF!</v>
      </c>
      <c r="BD160" s="41">
        <f t="shared" si="83"/>
        <v>5.26</v>
      </c>
      <c r="BE160" s="38">
        <v>0</v>
      </c>
      <c r="BF160" s="38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38">
        <v>444</v>
      </c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</row>
    <row r="161" spans="1:100" s="14" customFormat="1" x14ac:dyDescent="0.35">
      <c r="A161" s="10">
        <v>140</v>
      </c>
      <c r="B161" s="35">
        <v>39.9</v>
      </c>
      <c r="C161" s="36">
        <v>0.50058010000000008</v>
      </c>
      <c r="D161" s="35">
        <v>2.8000000000000003</v>
      </c>
      <c r="E161" s="35">
        <v>4.2</v>
      </c>
      <c r="F161" s="35">
        <v>1.8</v>
      </c>
      <c r="G161" s="35">
        <v>0.60000000000000009</v>
      </c>
      <c r="H161" s="37">
        <v>0.8</v>
      </c>
      <c r="I161" s="35">
        <v>385.3</v>
      </c>
      <c r="J161" s="35">
        <v>312.5</v>
      </c>
      <c r="K161" s="61">
        <v>9</v>
      </c>
      <c r="L161" s="61">
        <v>14</v>
      </c>
      <c r="M161" s="61">
        <v>6</v>
      </c>
      <c r="N161" s="61">
        <v>0.4</v>
      </c>
      <c r="O161" s="62">
        <v>6</v>
      </c>
      <c r="P161" s="10">
        <v>0.48987142531831673</v>
      </c>
      <c r="Q161" s="10">
        <f t="shared" si="68"/>
        <v>-9.4</v>
      </c>
      <c r="R161" s="10">
        <f t="shared" si="69"/>
        <v>8.5</v>
      </c>
      <c r="S161" s="10">
        <v>5</v>
      </c>
      <c r="T161" s="10">
        <f t="shared" si="70"/>
        <v>0.4</v>
      </c>
      <c r="U161" s="10">
        <f t="shared" si="71"/>
        <v>14</v>
      </c>
      <c r="V161" s="10">
        <f t="shared" si="72"/>
        <v>6</v>
      </c>
      <c r="W161" s="10">
        <f t="shared" si="73"/>
        <v>1</v>
      </c>
      <c r="X161" s="10">
        <f t="shared" si="74"/>
        <v>-9.1999999999999993</v>
      </c>
      <c r="Y161" s="10">
        <f t="shared" si="65"/>
        <v>22.5</v>
      </c>
      <c r="Z161" s="10">
        <f t="shared" si="65"/>
        <v>11</v>
      </c>
      <c r="AA161" s="36">
        <f t="shared" si="75"/>
        <v>112</v>
      </c>
      <c r="AB161" s="10">
        <v>2.8690989999999998</v>
      </c>
      <c r="AC161" s="10">
        <v>4.2543920000000002</v>
      </c>
      <c r="AD161" s="10">
        <v>1.890809</v>
      </c>
      <c r="AE161" s="10">
        <v>0.62483889999999997</v>
      </c>
      <c r="AF161" s="39">
        <f t="shared" si="76"/>
        <v>12.4</v>
      </c>
      <c r="AG161" s="1">
        <f t="shared" si="77"/>
        <v>5.6</v>
      </c>
      <c r="AH161" s="35">
        <f t="shared" si="82"/>
        <v>2.8000000000000003</v>
      </c>
      <c r="AI161" s="35">
        <f t="shared" si="82"/>
        <v>4.2</v>
      </c>
      <c r="AJ161" s="35">
        <f t="shared" si="82"/>
        <v>1.8</v>
      </c>
      <c r="AK161" s="35">
        <f t="shared" si="82"/>
        <v>0.60000000000000009</v>
      </c>
      <c r="AL161" s="37">
        <f t="shared" si="78"/>
        <v>0.8</v>
      </c>
      <c r="AM161" s="10">
        <v>112.2373</v>
      </c>
      <c r="AN161" s="10">
        <v>39.438499999999998</v>
      </c>
      <c r="AO161" s="10"/>
      <c r="AP161" s="10"/>
      <c r="AQ161" s="37" t="s">
        <v>35</v>
      </c>
      <c r="AR161" s="37"/>
      <c r="AS161" s="37"/>
      <c r="AT161" s="37"/>
      <c r="AU161" s="10">
        <v>96.7</v>
      </c>
      <c r="AV161" s="10">
        <v>-42</v>
      </c>
      <c r="AW161" s="10">
        <v>42.5</v>
      </c>
      <c r="AX161" s="10">
        <v>44.1</v>
      </c>
      <c r="AY161" s="40">
        <f t="shared" si="79"/>
        <v>303898.590297441</v>
      </c>
      <c r="AZ161" s="23">
        <f t="shared" si="80"/>
        <v>0</v>
      </c>
      <c r="BA161" s="10" t="e">
        <f>#REF!*AI161*AH161*AJ161*AS161</f>
        <v>#REF!</v>
      </c>
      <c r="BB161" s="10" t="e">
        <f t="shared" si="81"/>
        <v>#REF!</v>
      </c>
      <c r="BC161" s="10" t="e">
        <f>(1-#REF!)*AH161*AI161*AJ161</f>
        <v>#REF!</v>
      </c>
      <c r="BD161" s="41">
        <f t="shared" si="83"/>
        <v>4.5</v>
      </c>
      <c r="BE161" s="38">
        <v>0</v>
      </c>
      <c r="BF161" s="38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38">
        <v>140</v>
      </c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</row>
    <row r="162" spans="1:100" s="14" customFormat="1" x14ac:dyDescent="0.35">
      <c r="A162" s="10">
        <v>209</v>
      </c>
      <c r="B162" s="35">
        <v>26</v>
      </c>
      <c r="C162" s="36">
        <v>0.20149930000000002</v>
      </c>
      <c r="D162" s="35">
        <v>1.4000000000000001</v>
      </c>
      <c r="E162" s="35">
        <v>2.2000000000000002</v>
      </c>
      <c r="F162" s="35">
        <v>2.2000000000000002</v>
      </c>
      <c r="G162" s="35">
        <v>0.8</v>
      </c>
      <c r="H162" s="37">
        <v>1.8</v>
      </c>
      <c r="I162" s="35">
        <v>390.1</v>
      </c>
      <c r="J162" s="35">
        <v>316.10000000000002</v>
      </c>
      <c r="K162" s="61">
        <v>14</v>
      </c>
      <c r="L162" s="61">
        <v>6</v>
      </c>
      <c r="M162" s="61">
        <v>17</v>
      </c>
      <c r="N162" s="61">
        <v>1.6</v>
      </c>
      <c r="O162" s="62">
        <v>14</v>
      </c>
      <c r="P162" s="10">
        <v>1.5675096784620544</v>
      </c>
      <c r="Q162" s="10">
        <f t="shared" ref="Q162:Q193" si="84">-K162-N162</f>
        <v>-15.6</v>
      </c>
      <c r="R162" s="10">
        <f t="shared" ref="R162:R193" si="85">14.5-L162/2+W162</f>
        <v>14.9</v>
      </c>
      <c r="S162" s="10">
        <v>5</v>
      </c>
      <c r="T162" s="10">
        <f t="shared" ref="T162:T193" si="86">N162</f>
        <v>1.6</v>
      </c>
      <c r="U162" s="10">
        <f t="shared" ref="U162:U193" si="87">L162</f>
        <v>6</v>
      </c>
      <c r="V162" s="10">
        <f t="shared" ref="V162:V193" si="88">M162</f>
        <v>17</v>
      </c>
      <c r="W162" s="10">
        <f t="shared" ref="W162:W193" si="89">MROUND(K162*TAN(RADIANS(O162)),0.2)</f>
        <v>3.4000000000000004</v>
      </c>
      <c r="X162" s="10">
        <f t="shared" ref="X162:X193" si="90">(Q162-K162)/2</f>
        <v>-14.8</v>
      </c>
      <c r="Y162" s="10">
        <f t="shared" si="65"/>
        <v>20.9</v>
      </c>
      <c r="Z162" s="10">
        <f t="shared" si="65"/>
        <v>22</v>
      </c>
      <c r="AA162" s="36">
        <f t="shared" si="75"/>
        <v>117</v>
      </c>
      <c r="AB162" s="10">
        <v>1.3923779999999999</v>
      </c>
      <c r="AC162" s="10">
        <v>2.219271</v>
      </c>
      <c r="AD162" s="10">
        <v>2.2087240000000001</v>
      </c>
      <c r="AE162" s="10">
        <v>0.76516379999999995</v>
      </c>
      <c r="AF162" s="39">
        <f t="shared" si="76"/>
        <v>13.4</v>
      </c>
      <c r="AG162" s="1">
        <f t="shared" si="77"/>
        <v>5.8</v>
      </c>
      <c r="AH162" s="35">
        <f t="shared" si="82"/>
        <v>1.4000000000000001</v>
      </c>
      <c r="AI162" s="35">
        <f t="shared" si="82"/>
        <v>2.2000000000000002</v>
      </c>
      <c r="AJ162" s="35">
        <f t="shared" si="82"/>
        <v>2.2000000000000002</v>
      </c>
      <c r="AK162" s="35">
        <f t="shared" si="82"/>
        <v>0.8</v>
      </c>
      <c r="AL162" s="37">
        <f t="shared" ref="AL162:AL193" si="91">IF(BE162&gt;0,CEILING((1-C162)*AJ162,0.2),IF(MROUND((1-C162)*AJ162,0.2)&lt;0.2,MROUND((1-C162)*AJ162,0.2)+0.2, MROUND((1-C162)*AJ162,0.2)))</f>
        <v>1.8</v>
      </c>
      <c r="AM162" s="10">
        <v>117.0155</v>
      </c>
      <c r="AN162" s="10">
        <v>43.078049999999998</v>
      </c>
      <c r="AO162" s="10"/>
      <c r="AP162" s="10"/>
      <c r="AQ162" s="37" t="s">
        <v>35</v>
      </c>
      <c r="AR162" s="37"/>
      <c r="AS162" s="37"/>
      <c r="AT162" s="37"/>
      <c r="AU162" s="10">
        <v>96.7</v>
      </c>
      <c r="AV162" s="10">
        <v>-42</v>
      </c>
      <c r="AW162" s="10">
        <v>42.5</v>
      </c>
      <c r="AX162" s="10">
        <v>44.1</v>
      </c>
      <c r="AY162" s="40">
        <f t="shared" ref="AY162:AY193" si="92">((1.092*8.3144*(AV162+273)*(LN(AW162)-1.013)/(0.93-(AV162+273)/(AU162+273)))*((AU162-AN162)/(AU162-AV162))^0.383)*1000/AX162</f>
        <v>296350.37468507735</v>
      </c>
      <c r="AZ162" s="23">
        <f t="shared" ref="AZ162:AZ193" si="93">1-EXP(-2.63*(AR162/AY162)*(AU162-AV162)*(1-((AU162-AN162)/(AU162-AV162))^0.38))</f>
        <v>0</v>
      </c>
      <c r="BA162" s="10" t="e">
        <f>#REF!*AI162*AH162*AJ162*AS162</f>
        <v>#REF!</v>
      </c>
      <c r="BB162" s="10" t="e">
        <f t="shared" si="81"/>
        <v>#REF!</v>
      </c>
      <c r="BC162" s="10" t="e">
        <f>(1-#REF!)*AH162*AI162*AJ162</f>
        <v>#REF!</v>
      </c>
      <c r="BD162" s="41">
        <f t="shared" si="83"/>
        <v>4.1800000000000006</v>
      </c>
      <c r="BE162" s="38">
        <v>0</v>
      </c>
      <c r="BF162" s="38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38">
        <v>209</v>
      </c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</row>
    <row r="163" spans="1:100" s="14" customFormat="1" x14ac:dyDescent="0.35">
      <c r="A163" s="10">
        <v>244</v>
      </c>
      <c r="B163" s="35">
        <v>34.6</v>
      </c>
      <c r="C163" s="36">
        <v>0.56606040000000002</v>
      </c>
      <c r="D163" s="35">
        <v>1.6</v>
      </c>
      <c r="E163" s="35">
        <v>2.8000000000000003</v>
      </c>
      <c r="F163" s="35">
        <v>2.6</v>
      </c>
      <c r="G163" s="35">
        <v>0.8</v>
      </c>
      <c r="H163" s="37">
        <v>1.2000000000000002</v>
      </c>
      <c r="I163" s="35">
        <v>431.70000000000005</v>
      </c>
      <c r="J163" s="35">
        <v>332.5</v>
      </c>
      <c r="K163" s="61">
        <v>17</v>
      </c>
      <c r="L163" s="61">
        <v>4</v>
      </c>
      <c r="M163" s="61">
        <v>16</v>
      </c>
      <c r="N163" s="61">
        <v>2.2000000000000002</v>
      </c>
      <c r="O163" s="62">
        <v>13</v>
      </c>
      <c r="P163" s="10">
        <v>2.1681089978598473</v>
      </c>
      <c r="Q163" s="10">
        <f t="shared" si="84"/>
        <v>-19.2</v>
      </c>
      <c r="R163" s="10">
        <f t="shared" si="85"/>
        <v>16.5</v>
      </c>
      <c r="S163" s="10">
        <v>5</v>
      </c>
      <c r="T163" s="10">
        <f t="shared" si="86"/>
        <v>2.2000000000000002</v>
      </c>
      <c r="U163" s="10">
        <f t="shared" si="87"/>
        <v>4</v>
      </c>
      <c r="V163" s="10">
        <f t="shared" si="88"/>
        <v>16</v>
      </c>
      <c r="W163" s="10">
        <f t="shared" si="89"/>
        <v>4</v>
      </c>
      <c r="X163" s="10">
        <f t="shared" si="90"/>
        <v>-18.100000000000001</v>
      </c>
      <c r="Y163" s="10">
        <f t="shared" si="65"/>
        <v>20.5</v>
      </c>
      <c r="Z163" s="10">
        <f t="shared" si="65"/>
        <v>21</v>
      </c>
      <c r="AA163" s="36">
        <f t="shared" si="75"/>
        <v>159</v>
      </c>
      <c r="AB163" s="10">
        <v>1.5160940000000001</v>
      </c>
      <c r="AC163" s="10">
        <v>2.7396150000000001</v>
      </c>
      <c r="AD163" s="10">
        <v>2.6558220000000001</v>
      </c>
      <c r="AE163" s="10">
        <v>0.7405948</v>
      </c>
      <c r="AF163" s="39">
        <f t="shared" si="76"/>
        <v>13.1</v>
      </c>
      <c r="AG163" s="1">
        <f t="shared" si="77"/>
        <v>5.8</v>
      </c>
      <c r="AH163" s="35">
        <f t="shared" si="82"/>
        <v>1.6</v>
      </c>
      <c r="AI163" s="35">
        <f t="shared" si="82"/>
        <v>2.8000000000000003</v>
      </c>
      <c r="AJ163" s="35">
        <f t="shared" si="82"/>
        <v>2.6</v>
      </c>
      <c r="AK163" s="35">
        <f t="shared" si="82"/>
        <v>0.8</v>
      </c>
      <c r="AL163" s="37">
        <f t="shared" si="91"/>
        <v>1.2000000000000002</v>
      </c>
      <c r="AM163" s="10">
        <v>158.64340000000001</v>
      </c>
      <c r="AN163" s="10">
        <v>59.432679999999998</v>
      </c>
      <c r="AO163" s="10"/>
      <c r="AP163" s="10"/>
      <c r="AQ163" s="37" t="s">
        <v>35</v>
      </c>
      <c r="AR163" s="37"/>
      <c r="AS163" s="37"/>
      <c r="AT163" s="37"/>
      <c r="AU163" s="10">
        <v>96.7</v>
      </c>
      <c r="AV163" s="10">
        <v>-42</v>
      </c>
      <c r="AW163" s="10">
        <v>42.5</v>
      </c>
      <c r="AX163" s="10">
        <v>44.1</v>
      </c>
      <c r="AY163" s="40">
        <f t="shared" si="92"/>
        <v>257801.80267407643</v>
      </c>
      <c r="AZ163" s="23">
        <f t="shared" si="93"/>
        <v>0</v>
      </c>
      <c r="BA163" s="10" t="e">
        <f>#REF!*AI163*AH163*AJ163*AS163</f>
        <v>#REF!</v>
      </c>
      <c r="BB163" s="10" t="e">
        <f t="shared" si="81"/>
        <v>#REF!</v>
      </c>
      <c r="BC163" s="10" t="e">
        <f>(1-#REF!)*AH163*AI163*AJ163</f>
        <v>#REF!</v>
      </c>
      <c r="BD163" s="41">
        <f t="shared" si="83"/>
        <v>4.0999999999999996</v>
      </c>
      <c r="BE163" s="38">
        <v>0</v>
      </c>
      <c r="BF163" s="38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38">
        <v>244</v>
      </c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</row>
    <row r="164" spans="1:100" s="14" customFormat="1" x14ac:dyDescent="0.35">
      <c r="A164" s="10">
        <v>76</v>
      </c>
      <c r="B164" s="35">
        <v>42</v>
      </c>
      <c r="C164" s="36">
        <v>0.6365229</v>
      </c>
      <c r="D164" s="35">
        <v>2.8000000000000003</v>
      </c>
      <c r="E164" s="35">
        <v>6.2</v>
      </c>
      <c r="F164" s="35">
        <v>1.8</v>
      </c>
      <c r="G164" s="35">
        <v>0.2</v>
      </c>
      <c r="H164" s="37">
        <v>0.60000000000000009</v>
      </c>
      <c r="I164" s="35">
        <v>364.6</v>
      </c>
      <c r="J164" s="35">
        <v>368.20000000000005</v>
      </c>
      <c r="K164" s="61">
        <v>7</v>
      </c>
      <c r="L164" s="61">
        <v>15</v>
      </c>
      <c r="M164" s="61">
        <v>6</v>
      </c>
      <c r="N164" s="61">
        <v>3</v>
      </c>
      <c r="O164" s="62">
        <v>10</v>
      </c>
      <c r="P164" s="10">
        <v>2.9865742901956689</v>
      </c>
      <c r="Q164" s="10">
        <f t="shared" si="84"/>
        <v>-10</v>
      </c>
      <c r="R164" s="10">
        <f t="shared" si="85"/>
        <v>8.1999999999999993</v>
      </c>
      <c r="S164" s="10">
        <v>5</v>
      </c>
      <c r="T164" s="10">
        <f t="shared" si="86"/>
        <v>3</v>
      </c>
      <c r="U164" s="10">
        <f t="shared" si="87"/>
        <v>15</v>
      </c>
      <c r="V164" s="10">
        <f t="shared" si="88"/>
        <v>6</v>
      </c>
      <c r="W164" s="10">
        <f t="shared" si="89"/>
        <v>1.2000000000000002</v>
      </c>
      <c r="X164" s="10">
        <f t="shared" si="90"/>
        <v>-8.5</v>
      </c>
      <c r="Y164" s="10">
        <f t="shared" si="65"/>
        <v>23.2</v>
      </c>
      <c r="Z164" s="10">
        <f t="shared" si="65"/>
        <v>11</v>
      </c>
      <c r="AA164" s="36">
        <f t="shared" si="75"/>
        <v>92</v>
      </c>
      <c r="AB164" s="10">
        <v>2.8741449999999999</v>
      </c>
      <c r="AC164" s="10">
        <v>6.2243630000000003</v>
      </c>
      <c r="AD164" s="10">
        <v>1.715954</v>
      </c>
      <c r="AE164" s="10">
        <v>0.21885679999999999</v>
      </c>
      <c r="AF164" s="39">
        <f t="shared" si="76"/>
        <v>11.4</v>
      </c>
      <c r="AG164" s="1">
        <f t="shared" si="77"/>
        <v>5.2</v>
      </c>
      <c r="AH164" s="35">
        <f t="shared" si="82"/>
        <v>2.8000000000000003</v>
      </c>
      <c r="AI164" s="35">
        <f t="shared" si="82"/>
        <v>6.2</v>
      </c>
      <c r="AJ164" s="35">
        <f t="shared" si="82"/>
        <v>1.8</v>
      </c>
      <c r="AK164" s="35">
        <f t="shared" si="82"/>
        <v>0.2</v>
      </c>
      <c r="AL164" s="37">
        <f t="shared" si="91"/>
        <v>0.60000000000000009</v>
      </c>
      <c r="AM164" s="10">
        <v>91.54016</v>
      </c>
      <c r="AN164" s="10">
        <v>95.197620000000001</v>
      </c>
      <c r="AO164" s="10"/>
      <c r="AP164" s="10"/>
      <c r="AQ164" s="37" t="s">
        <v>35</v>
      </c>
      <c r="AR164" s="37"/>
      <c r="AS164" s="37"/>
      <c r="AT164" s="37"/>
      <c r="AU164" s="10">
        <v>96.7</v>
      </c>
      <c r="AV164" s="10">
        <v>-42</v>
      </c>
      <c r="AW164" s="10">
        <v>42.5</v>
      </c>
      <c r="AX164" s="10">
        <v>44.1</v>
      </c>
      <c r="AY164" s="40">
        <f t="shared" si="92"/>
        <v>75365.732495944481</v>
      </c>
      <c r="AZ164" s="23">
        <f t="shared" si="93"/>
        <v>0</v>
      </c>
      <c r="BA164" s="10" t="e">
        <f>#REF!*AI164*AH164*AJ164*AS164</f>
        <v>#REF!</v>
      </c>
      <c r="BB164" s="10" t="e">
        <f t="shared" si="81"/>
        <v>#REF!</v>
      </c>
      <c r="BC164" s="10" t="e">
        <f>(1-#REF!)*AH164*AI164*AJ164</f>
        <v>#REF!</v>
      </c>
      <c r="BD164" s="41">
        <f t="shared" si="83"/>
        <v>4.6400000000000006</v>
      </c>
      <c r="BE164" s="38">
        <v>0</v>
      </c>
      <c r="BF164" s="38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38">
        <v>76</v>
      </c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</row>
    <row r="165" spans="1:100" s="14" customFormat="1" x14ac:dyDescent="0.35">
      <c r="A165" s="10">
        <v>108</v>
      </c>
      <c r="B165" s="35">
        <v>33</v>
      </c>
      <c r="C165" s="36">
        <v>0.56907799999999997</v>
      </c>
      <c r="D165" s="35">
        <v>2.4000000000000004</v>
      </c>
      <c r="E165" s="35">
        <v>5</v>
      </c>
      <c r="F165" s="35">
        <v>1.8</v>
      </c>
      <c r="G165" s="35">
        <v>0.2</v>
      </c>
      <c r="H165" s="37">
        <v>0.8</v>
      </c>
      <c r="I165" s="35">
        <v>387</v>
      </c>
      <c r="J165" s="35">
        <v>323.8</v>
      </c>
      <c r="K165" s="61">
        <v>10</v>
      </c>
      <c r="L165" s="61">
        <v>7</v>
      </c>
      <c r="M165" s="61">
        <v>5</v>
      </c>
      <c r="N165" s="61">
        <v>2.8000000000000003</v>
      </c>
      <c r="O165" s="62">
        <v>3</v>
      </c>
      <c r="P165" s="10">
        <v>2.7432627374810461</v>
      </c>
      <c r="Q165" s="10">
        <f t="shared" si="84"/>
        <v>-12.8</v>
      </c>
      <c r="R165" s="10">
        <f t="shared" si="85"/>
        <v>11.6</v>
      </c>
      <c r="S165" s="10">
        <v>5</v>
      </c>
      <c r="T165" s="10">
        <f t="shared" si="86"/>
        <v>2.8000000000000003</v>
      </c>
      <c r="U165" s="10">
        <f t="shared" si="87"/>
        <v>7</v>
      </c>
      <c r="V165" s="10">
        <f t="shared" si="88"/>
        <v>5</v>
      </c>
      <c r="W165" s="10">
        <f t="shared" si="89"/>
        <v>0.60000000000000009</v>
      </c>
      <c r="X165" s="10">
        <f t="shared" si="90"/>
        <v>-11.4</v>
      </c>
      <c r="Y165" s="10">
        <f t="shared" si="65"/>
        <v>18.600000000000001</v>
      </c>
      <c r="Z165" s="10">
        <f t="shared" si="65"/>
        <v>10</v>
      </c>
      <c r="AA165" s="36">
        <f t="shared" si="75"/>
        <v>114</v>
      </c>
      <c r="AB165" s="10">
        <v>2.405262</v>
      </c>
      <c r="AC165" s="10">
        <v>4.9435890000000002</v>
      </c>
      <c r="AD165" s="10">
        <v>1.7160029999999999</v>
      </c>
      <c r="AE165" s="10">
        <v>0.29105449999999999</v>
      </c>
      <c r="AF165" s="39">
        <f t="shared" si="76"/>
        <v>12</v>
      </c>
      <c r="AG165" s="1">
        <f t="shared" si="77"/>
        <v>5.2</v>
      </c>
      <c r="AH165" s="35">
        <f t="shared" si="82"/>
        <v>2.4000000000000004</v>
      </c>
      <c r="AI165" s="35">
        <f t="shared" si="82"/>
        <v>5</v>
      </c>
      <c r="AJ165" s="35">
        <f t="shared" si="82"/>
        <v>1.8</v>
      </c>
      <c r="AK165" s="35">
        <f t="shared" si="82"/>
        <v>0.2</v>
      </c>
      <c r="AL165" s="37">
        <f t="shared" si="91"/>
        <v>0.8</v>
      </c>
      <c r="AM165" s="10">
        <v>113.90770000000001</v>
      </c>
      <c r="AN165" s="10">
        <v>50.753729999999997</v>
      </c>
      <c r="AO165" s="10"/>
      <c r="AP165" s="10"/>
      <c r="AQ165" s="37" t="s">
        <v>35</v>
      </c>
      <c r="AR165" s="37"/>
      <c r="AS165" s="37"/>
      <c r="AT165" s="37"/>
      <c r="AU165" s="10">
        <v>96.7</v>
      </c>
      <c r="AV165" s="10">
        <v>-42</v>
      </c>
      <c r="AW165" s="10">
        <v>42.5</v>
      </c>
      <c r="AX165" s="10">
        <v>44.1</v>
      </c>
      <c r="AY165" s="40">
        <f t="shared" si="92"/>
        <v>279324.55354969029</v>
      </c>
      <c r="AZ165" s="23">
        <f t="shared" si="93"/>
        <v>0</v>
      </c>
      <c r="BA165" s="10" t="e">
        <f>#REF!*AI165*AH165*AJ165*AS165</f>
        <v>#REF!</v>
      </c>
      <c r="BB165" s="10" t="e">
        <f t="shared" si="81"/>
        <v>#REF!</v>
      </c>
      <c r="BC165" s="10" t="e">
        <f>(1-#REF!)*AH165*AI165*AJ165</f>
        <v>#REF!</v>
      </c>
      <c r="BD165" s="41">
        <f t="shared" si="83"/>
        <v>3.72</v>
      </c>
      <c r="BE165" s="38">
        <v>0</v>
      </c>
      <c r="BF165" s="38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38">
        <v>108</v>
      </c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</row>
    <row r="166" spans="1:100" s="14" customFormat="1" x14ac:dyDescent="0.35">
      <c r="A166" s="10">
        <v>286</v>
      </c>
      <c r="B166" s="35">
        <v>12.1</v>
      </c>
      <c r="C166" s="36">
        <v>0.53924230000000006</v>
      </c>
      <c r="D166" s="35">
        <v>2.4000000000000004</v>
      </c>
      <c r="E166" s="35">
        <v>8.6</v>
      </c>
      <c r="F166" s="35">
        <v>2.6</v>
      </c>
      <c r="G166" s="35">
        <v>0.8</v>
      </c>
      <c r="H166" s="37">
        <v>1.2000000000000002</v>
      </c>
      <c r="I166" s="35">
        <v>383</v>
      </c>
      <c r="J166" s="35">
        <v>283.10000000000002</v>
      </c>
      <c r="K166" s="61">
        <v>14</v>
      </c>
      <c r="L166" s="61">
        <v>6</v>
      </c>
      <c r="M166" s="61">
        <v>18</v>
      </c>
      <c r="N166" s="61">
        <v>2.8000000000000003</v>
      </c>
      <c r="O166" s="62">
        <v>22</v>
      </c>
      <c r="P166" s="10">
        <v>2.8776923758783575</v>
      </c>
      <c r="Q166" s="10">
        <f t="shared" si="84"/>
        <v>-16.8</v>
      </c>
      <c r="R166" s="10">
        <f t="shared" si="85"/>
        <v>17.100000000000001</v>
      </c>
      <c r="S166" s="10">
        <v>5</v>
      </c>
      <c r="T166" s="10">
        <f t="shared" si="86"/>
        <v>2.8000000000000003</v>
      </c>
      <c r="U166" s="10">
        <f t="shared" si="87"/>
        <v>6</v>
      </c>
      <c r="V166" s="10">
        <f t="shared" si="88"/>
        <v>18</v>
      </c>
      <c r="W166" s="10">
        <f t="shared" si="89"/>
        <v>5.6000000000000005</v>
      </c>
      <c r="X166" s="10">
        <f t="shared" si="90"/>
        <v>-15.4</v>
      </c>
      <c r="Y166" s="10">
        <f t="shared" ref="Y166:Z201" si="94">R166+U166</f>
        <v>23.1</v>
      </c>
      <c r="Z166" s="10">
        <f t="shared" si="94"/>
        <v>23</v>
      </c>
      <c r="AA166" s="36">
        <f t="shared" si="75"/>
        <v>110</v>
      </c>
      <c r="AB166" s="10">
        <v>2.405348</v>
      </c>
      <c r="AC166" s="10">
        <v>8.6094369999999998</v>
      </c>
      <c r="AD166" s="10">
        <v>2.6045929999999999</v>
      </c>
      <c r="AE166" s="10">
        <v>0.87380290000000005</v>
      </c>
      <c r="AF166" s="39">
        <f t="shared" si="76"/>
        <v>10.199999999999999</v>
      </c>
      <c r="AG166" s="1">
        <f t="shared" si="77"/>
        <v>5.8</v>
      </c>
      <c r="AH166" s="35">
        <f t="shared" ref="AH166:AK201" si="95">MROUND(AB166,0.2)</f>
        <v>2.4000000000000004</v>
      </c>
      <c r="AI166" s="35">
        <f t="shared" si="95"/>
        <v>8.6</v>
      </c>
      <c r="AJ166" s="35">
        <f t="shared" si="95"/>
        <v>2.6</v>
      </c>
      <c r="AK166" s="35">
        <f t="shared" si="95"/>
        <v>0.8</v>
      </c>
      <c r="AL166" s="37">
        <f t="shared" si="91"/>
        <v>1.2000000000000002</v>
      </c>
      <c r="AM166" s="10">
        <v>109.979</v>
      </c>
      <c r="AN166" s="10">
        <v>10.03032</v>
      </c>
      <c r="AO166" s="10"/>
      <c r="AP166" s="10"/>
      <c r="AQ166" s="37" t="s">
        <v>35</v>
      </c>
      <c r="AR166" s="37"/>
      <c r="AS166" s="37"/>
      <c r="AT166" s="37"/>
      <c r="AU166" s="10">
        <v>96.7</v>
      </c>
      <c r="AV166" s="10">
        <v>-42</v>
      </c>
      <c r="AW166" s="10">
        <v>42.5</v>
      </c>
      <c r="AX166" s="10">
        <v>44.1</v>
      </c>
      <c r="AY166" s="40">
        <f t="shared" si="92"/>
        <v>356180.71265903296</v>
      </c>
      <c r="AZ166" s="23">
        <f t="shared" si="93"/>
        <v>0</v>
      </c>
      <c r="BA166" s="10" t="e">
        <f>#REF!*AI166*AH166*AJ166*AS166</f>
        <v>#REF!</v>
      </c>
      <c r="BB166" s="10" t="e">
        <f t="shared" si="81"/>
        <v>#REF!</v>
      </c>
      <c r="BC166" s="10" t="e">
        <f>(1-#REF!)*AH166*AI166*AJ166</f>
        <v>#REF!</v>
      </c>
      <c r="BD166" s="41">
        <f t="shared" ref="BD166:BD201" si="96">MROUND(Y166,0.1)/5</f>
        <v>4.62</v>
      </c>
      <c r="BE166" s="38">
        <v>0</v>
      </c>
      <c r="BF166" s="38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38">
        <v>286</v>
      </c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</row>
    <row r="167" spans="1:100" s="14" customFormat="1" x14ac:dyDescent="0.35">
      <c r="A167" s="10">
        <v>469</v>
      </c>
      <c r="B167" s="35">
        <v>16.400000000000002</v>
      </c>
      <c r="C167" s="36">
        <v>0.53985249999999996</v>
      </c>
      <c r="D167" s="35">
        <v>1.4000000000000001</v>
      </c>
      <c r="E167" s="35">
        <v>6.8000000000000007</v>
      </c>
      <c r="F167" s="35">
        <v>1.4000000000000001</v>
      </c>
      <c r="G167" s="35">
        <v>0.60000000000000009</v>
      </c>
      <c r="H167" s="37">
        <v>0.8</v>
      </c>
      <c r="I167" s="35">
        <v>327.90000000000003</v>
      </c>
      <c r="J167" s="35">
        <v>341.40000000000003</v>
      </c>
      <c r="K167" s="61">
        <v>13</v>
      </c>
      <c r="L167" s="61">
        <v>7</v>
      </c>
      <c r="M167" s="61">
        <v>4</v>
      </c>
      <c r="N167" s="61">
        <v>0.8</v>
      </c>
      <c r="O167" s="62">
        <v>5</v>
      </c>
      <c r="P167" s="10">
        <v>0.77189521890869828</v>
      </c>
      <c r="Q167" s="10">
        <f t="shared" si="84"/>
        <v>-13.8</v>
      </c>
      <c r="R167" s="10">
        <f t="shared" si="85"/>
        <v>12.2</v>
      </c>
      <c r="S167" s="10">
        <v>5</v>
      </c>
      <c r="T167" s="10">
        <f t="shared" si="86"/>
        <v>0.8</v>
      </c>
      <c r="U167" s="10">
        <f t="shared" si="87"/>
        <v>7</v>
      </c>
      <c r="V167" s="10">
        <f t="shared" si="88"/>
        <v>4</v>
      </c>
      <c r="W167" s="10">
        <f t="shared" si="89"/>
        <v>1.2000000000000002</v>
      </c>
      <c r="X167" s="10">
        <f t="shared" si="90"/>
        <v>-13.4</v>
      </c>
      <c r="Y167" s="10">
        <f t="shared" si="94"/>
        <v>19.2</v>
      </c>
      <c r="Z167" s="10">
        <f t="shared" si="94"/>
        <v>9</v>
      </c>
      <c r="AA167" s="36">
        <f t="shared" si="75"/>
        <v>55</v>
      </c>
      <c r="AB167" s="10">
        <v>1.340049</v>
      </c>
      <c r="AC167" s="10">
        <v>6.7278039999999999</v>
      </c>
      <c r="AD167" s="10">
        <v>1.3910670000000001</v>
      </c>
      <c r="AE167" s="10">
        <v>0.52072799999999997</v>
      </c>
      <c r="AF167" s="39">
        <f t="shared" si="76"/>
        <v>11.1</v>
      </c>
      <c r="AG167" s="1">
        <f t="shared" si="77"/>
        <v>5.6</v>
      </c>
      <c r="AH167" s="35">
        <f t="shared" si="95"/>
        <v>1.4000000000000001</v>
      </c>
      <c r="AI167" s="35">
        <f t="shared" si="95"/>
        <v>6.8000000000000007</v>
      </c>
      <c r="AJ167" s="35">
        <f t="shared" si="95"/>
        <v>1.4000000000000001</v>
      </c>
      <c r="AK167" s="35">
        <f t="shared" si="95"/>
        <v>0.60000000000000009</v>
      </c>
      <c r="AL167" s="37">
        <f t="shared" si="91"/>
        <v>0.8</v>
      </c>
      <c r="AM167" s="10">
        <v>54.887889999999999</v>
      </c>
      <c r="AN167" s="10">
        <v>68.318799999999996</v>
      </c>
      <c r="AO167" s="10"/>
      <c r="AP167" s="10"/>
      <c r="AQ167" s="37" t="s">
        <v>34</v>
      </c>
      <c r="AR167" s="37">
        <v>3049.6</v>
      </c>
      <c r="AS167" s="37">
        <v>452.74</v>
      </c>
      <c r="AT167" s="37">
        <v>7.34</v>
      </c>
      <c r="AU167" s="10">
        <v>96.7</v>
      </c>
      <c r="AV167" s="10">
        <v>-42</v>
      </c>
      <c r="AW167" s="10">
        <v>42.5</v>
      </c>
      <c r="AX167" s="10">
        <v>44.1</v>
      </c>
      <c r="AY167" s="40">
        <f t="shared" si="92"/>
        <v>232261.93635945339</v>
      </c>
      <c r="AZ167" s="23">
        <f t="shared" si="93"/>
        <v>0.88566471677542336</v>
      </c>
      <c r="BA167" s="10" t="e">
        <f>#REF!*AI167*AH167*AJ167*AS167</f>
        <v>#REF!</v>
      </c>
      <c r="BB167" s="10" t="e">
        <f t="shared" si="81"/>
        <v>#REF!</v>
      </c>
      <c r="BC167" s="10" t="e">
        <f>(1-#REF!)*AH167*AI167*AJ167</f>
        <v>#REF!</v>
      </c>
      <c r="BD167" s="41">
        <f t="shared" si="96"/>
        <v>3.8400000000000007</v>
      </c>
      <c r="BE167" s="38">
        <v>8.1999999999999993</v>
      </c>
      <c r="BF167" s="38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38">
        <v>469</v>
      </c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</row>
    <row r="168" spans="1:100" s="14" customFormat="1" x14ac:dyDescent="0.35">
      <c r="A168" s="10">
        <v>238</v>
      </c>
      <c r="B168" s="35">
        <v>37.300000000000004</v>
      </c>
      <c r="C168" s="36">
        <v>0.6429895000000001</v>
      </c>
      <c r="D168" s="35">
        <v>0.4</v>
      </c>
      <c r="E168" s="35">
        <v>7.6000000000000005</v>
      </c>
      <c r="F168" s="35">
        <v>2</v>
      </c>
      <c r="G168" s="35">
        <v>1.6</v>
      </c>
      <c r="H168" s="37">
        <v>0.8</v>
      </c>
      <c r="I168" s="35">
        <v>306</v>
      </c>
      <c r="J168" s="35">
        <v>347</v>
      </c>
      <c r="K168" s="61">
        <v>15</v>
      </c>
      <c r="L168" s="61">
        <v>11</v>
      </c>
      <c r="M168" s="61">
        <v>18</v>
      </c>
      <c r="N168" s="61">
        <v>1.6</v>
      </c>
      <c r="O168" s="62">
        <v>15</v>
      </c>
      <c r="P168" s="10">
        <v>1.6049371125187228</v>
      </c>
      <c r="Q168" s="10">
        <f t="shared" si="84"/>
        <v>-16.600000000000001</v>
      </c>
      <c r="R168" s="10">
        <f t="shared" si="85"/>
        <v>13</v>
      </c>
      <c r="S168" s="10">
        <v>5</v>
      </c>
      <c r="T168" s="10">
        <f t="shared" si="86"/>
        <v>1.6</v>
      </c>
      <c r="U168" s="10">
        <f t="shared" si="87"/>
        <v>11</v>
      </c>
      <c r="V168" s="10">
        <f t="shared" si="88"/>
        <v>18</v>
      </c>
      <c r="W168" s="10">
        <f t="shared" si="89"/>
        <v>4</v>
      </c>
      <c r="X168" s="10">
        <f t="shared" si="90"/>
        <v>-15.8</v>
      </c>
      <c r="Y168" s="10">
        <f t="shared" si="94"/>
        <v>24</v>
      </c>
      <c r="Z168" s="10">
        <f t="shared" si="94"/>
        <v>23</v>
      </c>
      <c r="AA168" s="36">
        <f t="shared" si="75"/>
        <v>33</v>
      </c>
      <c r="AB168" s="10">
        <v>0.43328260000000002</v>
      </c>
      <c r="AC168" s="10">
        <v>7.5479669999999999</v>
      </c>
      <c r="AD168" s="10">
        <v>2.0196040000000002</v>
      </c>
      <c r="AE168" s="10">
        <v>1.6120319999999999</v>
      </c>
      <c r="AF168" s="39">
        <f t="shared" si="76"/>
        <v>10.7</v>
      </c>
      <c r="AG168" s="1">
        <f t="shared" si="77"/>
        <v>6.6</v>
      </c>
      <c r="AH168" s="35">
        <f t="shared" si="95"/>
        <v>0.4</v>
      </c>
      <c r="AI168" s="35">
        <f t="shared" si="95"/>
        <v>7.6000000000000005</v>
      </c>
      <c r="AJ168" s="35">
        <f t="shared" si="95"/>
        <v>2</v>
      </c>
      <c r="AK168" s="35">
        <f t="shared" si="95"/>
        <v>1.6</v>
      </c>
      <c r="AL168" s="37">
        <f t="shared" si="91"/>
        <v>0.8</v>
      </c>
      <c r="AM168" s="10">
        <v>32.935470000000002</v>
      </c>
      <c r="AN168" s="10">
        <v>73.901910000000001</v>
      </c>
      <c r="AO168" s="10"/>
      <c r="AP168" s="10"/>
      <c r="AQ168" s="37" t="s">
        <v>35</v>
      </c>
      <c r="AR168" s="37"/>
      <c r="AS168" s="37"/>
      <c r="AT168" s="37"/>
      <c r="AU168" s="10">
        <v>96.7</v>
      </c>
      <c r="AV168" s="10">
        <v>-42</v>
      </c>
      <c r="AW168" s="10">
        <v>42.5</v>
      </c>
      <c r="AX168" s="10">
        <v>44.1</v>
      </c>
      <c r="AY168" s="40">
        <f t="shared" si="92"/>
        <v>213571.04625600384</v>
      </c>
      <c r="AZ168" s="23">
        <f t="shared" si="93"/>
        <v>0</v>
      </c>
      <c r="BA168" s="10" t="e">
        <f>#REF!*AI168*AH168*AJ168*AS168</f>
        <v>#REF!</v>
      </c>
      <c r="BB168" s="10" t="e">
        <f t="shared" si="81"/>
        <v>#REF!</v>
      </c>
      <c r="BC168" s="10" t="e">
        <f>(1-#REF!)*AH168*AI168*AJ168</f>
        <v>#REF!</v>
      </c>
      <c r="BD168" s="41">
        <f t="shared" si="96"/>
        <v>4.8</v>
      </c>
      <c r="BE168" s="38">
        <v>0</v>
      </c>
      <c r="BF168" s="38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38">
        <v>238</v>
      </c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</row>
    <row r="169" spans="1:100" s="14" customFormat="1" x14ac:dyDescent="0.35">
      <c r="A169" s="10">
        <v>231</v>
      </c>
      <c r="B169" s="35">
        <v>17.100000000000001</v>
      </c>
      <c r="C169" s="36">
        <v>0.13108880000000001</v>
      </c>
      <c r="D169" s="35">
        <v>1</v>
      </c>
      <c r="E169" s="35">
        <v>3</v>
      </c>
      <c r="F169" s="35">
        <v>2</v>
      </c>
      <c r="G169" s="35">
        <v>2</v>
      </c>
      <c r="H169" s="37">
        <v>1.8</v>
      </c>
      <c r="I169" s="35">
        <v>354.70000000000005</v>
      </c>
      <c r="J169" s="35">
        <v>334.20000000000005</v>
      </c>
      <c r="K169" s="61">
        <v>10</v>
      </c>
      <c r="L169" s="61">
        <v>6</v>
      </c>
      <c r="M169" s="61">
        <v>16</v>
      </c>
      <c r="N169" s="61">
        <v>1</v>
      </c>
      <c r="O169" s="62">
        <v>15</v>
      </c>
      <c r="P169" s="10">
        <v>1.0748915016650182</v>
      </c>
      <c r="Q169" s="10">
        <f t="shared" si="84"/>
        <v>-11</v>
      </c>
      <c r="R169" s="10">
        <f t="shared" si="85"/>
        <v>14.1</v>
      </c>
      <c r="S169" s="10">
        <v>5</v>
      </c>
      <c r="T169" s="10">
        <f t="shared" si="86"/>
        <v>1</v>
      </c>
      <c r="U169" s="10">
        <f t="shared" si="87"/>
        <v>6</v>
      </c>
      <c r="V169" s="10">
        <f t="shared" si="88"/>
        <v>16</v>
      </c>
      <c r="W169" s="10">
        <f t="shared" si="89"/>
        <v>2.6</v>
      </c>
      <c r="X169" s="10">
        <f t="shared" si="90"/>
        <v>-10.5</v>
      </c>
      <c r="Y169" s="10">
        <f t="shared" si="94"/>
        <v>20.100000000000001</v>
      </c>
      <c r="Z169" s="10">
        <f t="shared" si="94"/>
        <v>21</v>
      </c>
      <c r="AA169" s="36">
        <f t="shared" si="75"/>
        <v>82</v>
      </c>
      <c r="AB169" s="10">
        <v>0.91125489999999998</v>
      </c>
      <c r="AC169" s="10">
        <v>2.9831409999999998</v>
      </c>
      <c r="AD169" s="10">
        <v>2.0449459999999999</v>
      </c>
      <c r="AE169" s="10">
        <v>1.914031</v>
      </c>
      <c r="AF169" s="39">
        <f t="shared" si="76"/>
        <v>13</v>
      </c>
      <c r="AG169" s="1">
        <f t="shared" si="77"/>
        <v>7</v>
      </c>
      <c r="AH169" s="35">
        <f t="shared" si="95"/>
        <v>1</v>
      </c>
      <c r="AI169" s="35">
        <f t="shared" si="95"/>
        <v>3</v>
      </c>
      <c r="AJ169" s="35">
        <f t="shared" si="95"/>
        <v>2</v>
      </c>
      <c r="AK169" s="35">
        <f t="shared" si="95"/>
        <v>2</v>
      </c>
      <c r="AL169" s="37">
        <f t="shared" si="91"/>
        <v>1.8</v>
      </c>
      <c r="AM169" s="10">
        <v>81.626329999999996</v>
      </c>
      <c r="AN169" s="10">
        <v>61.138260000000002</v>
      </c>
      <c r="AO169" s="10"/>
      <c r="AP169" s="10"/>
      <c r="AQ169" s="37" t="s">
        <v>34</v>
      </c>
      <c r="AR169" s="37">
        <v>3087.5</v>
      </c>
      <c r="AS169" s="37">
        <v>449.04</v>
      </c>
      <c r="AT169" s="37">
        <v>6.86</v>
      </c>
      <c r="AU169" s="10">
        <v>96.7</v>
      </c>
      <c r="AV169" s="10">
        <v>-42</v>
      </c>
      <c r="AW169" s="10">
        <v>42.5</v>
      </c>
      <c r="AX169" s="10">
        <v>44.1</v>
      </c>
      <c r="AY169" s="40">
        <f t="shared" si="92"/>
        <v>253217.52145149105</v>
      </c>
      <c r="AZ169" s="23">
        <f t="shared" si="93"/>
        <v>0.83404988689150183</v>
      </c>
      <c r="BA169" s="10" t="e">
        <f>#REF!*AI169*AH169*AJ169*AS169</f>
        <v>#REF!</v>
      </c>
      <c r="BB169" s="10" t="e">
        <f t="shared" si="81"/>
        <v>#REF!</v>
      </c>
      <c r="BC169" s="10" t="e">
        <f>(1-#REF!)*AH169*AI169*AJ169</f>
        <v>#REF!</v>
      </c>
      <c r="BD169" s="41">
        <f t="shared" si="96"/>
        <v>4.0200000000000005</v>
      </c>
      <c r="BE169" s="38">
        <v>3.9</v>
      </c>
      <c r="BF169" s="38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38">
        <v>231</v>
      </c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</row>
    <row r="170" spans="1:100" s="14" customFormat="1" x14ac:dyDescent="0.35">
      <c r="A170" s="10">
        <v>103</v>
      </c>
      <c r="B170" s="35">
        <v>17.5</v>
      </c>
      <c r="C170" s="36">
        <v>0.83806979999999998</v>
      </c>
      <c r="D170" s="35">
        <v>1.2000000000000002</v>
      </c>
      <c r="E170" s="35">
        <v>4.8000000000000007</v>
      </c>
      <c r="F170" s="35">
        <v>3</v>
      </c>
      <c r="G170" s="35">
        <v>1.2000000000000002</v>
      </c>
      <c r="H170" s="37">
        <v>0.60000000000000009</v>
      </c>
      <c r="I170" s="35">
        <v>318.5</v>
      </c>
      <c r="J170" s="35">
        <v>366.8</v>
      </c>
      <c r="K170" s="61">
        <v>13</v>
      </c>
      <c r="L170" s="61">
        <v>15</v>
      </c>
      <c r="M170" s="61">
        <v>13</v>
      </c>
      <c r="N170" s="61">
        <v>1</v>
      </c>
      <c r="O170" s="62">
        <v>12</v>
      </c>
      <c r="P170" s="10">
        <v>0.9092908629185642</v>
      </c>
      <c r="Q170" s="10">
        <f t="shared" si="84"/>
        <v>-14</v>
      </c>
      <c r="R170" s="10">
        <f t="shared" si="85"/>
        <v>9.8000000000000007</v>
      </c>
      <c r="S170" s="10">
        <v>5</v>
      </c>
      <c r="T170" s="10">
        <f t="shared" si="86"/>
        <v>1</v>
      </c>
      <c r="U170" s="10">
        <f t="shared" si="87"/>
        <v>15</v>
      </c>
      <c r="V170" s="10">
        <f t="shared" si="88"/>
        <v>13</v>
      </c>
      <c r="W170" s="10">
        <f t="shared" si="89"/>
        <v>2.8000000000000003</v>
      </c>
      <c r="X170" s="10">
        <f t="shared" si="90"/>
        <v>-13.5</v>
      </c>
      <c r="Y170" s="10">
        <f t="shared" si="94"/>
        <v>24.8</v>
      </c>
      <c r="Z170" s="10">
        <f t="shared" si="94"/>
        <v>18</v>
      </c>
      <c r="AA170" s="36">
        <f t="shared" si="75"/>
        <v>45</v>
      </c>
      <c r="AB170" s="10">
        <v>1.1695230000000001</v>
      </c>
      <c r="AC170" s="10">
        <v>4.7162360000000003</v>
      </c>
      <c r="AD170" s="10">
        <v>2.9198680000000001</v>
      </c>
      <c r="AE170" s="10">
        <v>1.1037030000000001</v>
      </c>
      <c r="AF170" s="39">
        <f t="shared" si="76"/>
        <v>12.1</v>
      </c>
      <c r="AG170" s="1">
        <f t="shared" si="77"/>
        <v>6.2</v>
      </c>
      <c r="AH170" s="35">
        <f t="shared" si="95"/>
        <v>1.2000000000000002</v>
      </c>
      <c r="AI170" s="35">
        <f t="shared" si="95"/>
        <v>4.8000000000000007</v>
      </c>
      <c r="AJ170" s="35">
        <f t="shared" si="95"/>
        <v>3</v>
      </c>
      <c r="AK170" s="35">
        <f t="shared" si="95"/>
        <v>1.2000000000000002</v>
      </c>
      <c r="AL170" s="37">
        <f t="shared" si="91"/>
        <v>0.60000000000000009</v>
      </c>
      <c r="AM170" s="10">
        <v>45.431080000000001</v>
      </c>
      <c r="AN170" s="10">
        <v>93.730509999999995</v>
      </c>
      <c r="AO170" s="10"/>
      <c r="AP170" s="10"/>
      <c r="AQ170" s="37" t="s">
        <v>34</v>
      </c>
      <c r="AR170" s="37">
        <v>3109.7</v>
      </c>
      <c r="AS170" s="37">
        <v>446.94</v>
      </c>
      <c r="AT170" s="37">
        <v>7.98</v>
      </c>
      <c r="AU170" s="10">
        <v>96.7</v>
      </c>
      <c r="AV170" s="10">
        <v>-42</v>
      </c>
      <c r="AW170" s="10">
        <v>42.5</v>
      </c>
      <c r="AX170" s="10">
        <v>44.1</v>
      </c>
      <c r="AY170" s="40">
        <f t="shared" si="92"/>
        <v>97837.290907335904</v>
      </c>
      <c r="AZ170" s="23">
        <f t="shared" si="93"/>
        <v>0.99986409823154787</v>
      </c>
      <c r="BA170" s="10" t="e">
        <f>#REF!*AI170*AH170*AJ170*AS170</f>
        <v>#REF!</v>
      </c>
      <c r="BB170" s="10" t="e">
        <f t="shared" si="81"/>
        <v>#REF!</v>
      </c>
      <c r="BC170" s="10" t="e">
        <f>(1-#REF!)*AH170*AI170*AJ170</f>
        <v>#REF!</v>
      </c>
      <c r="BD170" s="41">
        <f t="shared" si="96"/>
        <v>4.96</v>
      </c>
      <c r="BE170" s="38">
        <v>25.3</v>
      </c>
      <c r="BF170" s="38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38">
        <v>103</v>
      </c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</row>
    <row r="171" spans="1:100" s="14" customFormat="1" x14ac:dyDescent="0.35">
      <c r="A171" s="10">
        <v>390</v>
      </c>
      <c r="B171" s="35">
        <v>9.7999999999999989</v>
      </c>
      <c r="C171" s="36">
        <v>0.61578460000000002</v>
      </c>
      <c r="D171" s="35">
        <v>2.4000000000000004</v>
      </c>
      <c r="E171" s="35">
        <v>4.8000000000000007</v>
      </c>
      <c r="F171" s="35">
        <v>2.8000000000000003</v>
      </c>
      <c r="G171" s="35">
        <v>1.4000000000000001</v>
      </c>
      <c r="H171" s="37">
        <v>1.2000000000000002</v>
      </c>
      <c r="I171" s="35">
        <v>296.5</v>
      </c>
      <c r="J171" s="35">
        <v>344.90000000000003</v>
      </c>
      <c r="K171" s="61">
        <v>20</v>
      </c>
      <c r="L171" s="61">
        <v>13</v>
      </c>
      <c r="M171" s="61">
        <v>16</v>
      </c>
      <c r="N171" s="61">
        <v>1</v>
      </c>
      <c r="O171" s="62">
        <v>9</v>
      </c>
      <c r="P171" s="10">
        <v>0.92037267807335221</v>
      </c>
      <c r="Q171" s="10">
        <f t="shared" si="84"/>
        <v>-21</v>
      </c>
      <c r="R171" s="10">
        <f t="shared" si="85"/>
        <v>11.2</v>
      </c>
      <c r="S171" s="10">
        <v>5</v>
      </c>
      <c r="T171" s="10">
        <f t="shared" si="86"/>
        <v>1</v>
      </c>
      <c r="U171" s="10">
        <f t="shared" si="87"/>
        <v>13</v>
      </c>
      <c r="V171" s="10">
        <f t="shared" si="88"/>
        <v>16</v>
      </c>
      <c r="W171" s="10">
        <f t="shared" si="89"/>
        <v>3.2</v>
      </c>
      <c r="X171" s="10">
        <f t="shared" si="90"/>
        <v>-20.5</v>
      </c>
      <c r="Y171" s="10">
        <f t="shared" si="94"/>
        <v>24.2</v>
      </c>
      <c r="Z171" s="10">
        <f t="shared" si="94"/>
        <v>21</v>
      </c>
      <c r="AA171" s="36">
        <f t="shared" si="75"/>
        <v>23</v>
      </c>
      <c r="AB171" s="10">
        <v>2.4922119999999999</v>
      </c>
      <c r="AC171" s="10">
        <v>4.7194159999999998</v>
      </c>
      <c r="AD171" s="10">
        <v>2.8492570000000002</v>
      </c>
      <c r="AE171" s="10">
        <v>1.404285</v>
      </c>
      <c r="AF171" s="39">
        <f t="shared" si="76"/>
        <v>12.1</v>
      </c>
      <c r="AG171" s="1">
        <f t="shared" si="77"/>
        <v>6.4</v>
      </c>
      <c r="AH171" s="35">
        <f t="shared" si="95"/>
        <v>2.4000000000000004</v>
      </c>
      <c r="AI171" s="35">
        <f t="shared" si="95"/>
        <v>4.8000000000000007</v>
      </c>
      <c r="AJ171" s="35">
        <f t="shared" si="95"/>
        <v>2.8000000000000003</v>
      </c>
      <c r="AK171" s="35">
        <f t="shared" si="95"/>
        <v>1.4000000000000001</v>
      </c>
      <c r="AL171" s="37">
        <f t="shared" si="91"/>
        <v>1.2000000000000002</v>
      </c>
      <c r="AM171" s="10">
        <v>23.450810000000001</v>
      </c>
      <c r="AN171" s="10">
        <v>71.860219999999998</v>
      </c>
      <c r="AO171" s="10"/>
      <c r="AP171" s="10"/>
      <c r="AQ171" s="37" t="s">
        <v>34</v>
      </c>
      <c r="AR171" s="37">
        <v>2731.6</v>
      </c>
      <c r="AS171" s="37">
        <v>490.57</v>
      </c>
      <c r="AT171" s="37">
        <v>5.65</v>
      </c>
      <c r="AU171" s="10">
        <v>96.7</v>
      </c>
      <c r="AV171" s="10">
        <v>-42</v>
      </c>
      <c r="AW171" s="10">
        <v>42.5</v>
      </c>
      <c r="AX171" s="10">
        <v>44.1</v>
      </c>
      <c r="AY171" s="40">
        <f t="shared" si="92"/>
        <v>220703.31172793897</v>
      </c>
      <c r="AZ171" s="23">
        <f t="shared" si="93"/>
        <v>0.88539093562959803</v>
      </c>
      <c r="BA171" s="10" t="e">
        <f>#REF!*AI171*AH171*AJ171*AS171</f>
        <v>#REF!</v>
      </c>
      <c r="BB171" s="10" t="e">
        <f t="shared" si="81"/>
        <v>#REF!</v>
      </c>
      <c r="BC171" s="10" t="e">
        <f>(1-#REF!)*AH171*AI171*AJ171</f>
        <v>#REF!</v>
      </c>
      <c r="BD171" s="41">
        <f t="shared" si="96"/>
        <v>4.8400000000000007</v>
      </c>
      <c r="BE171" s="38">
        <v>6.7</v>
      </c>
      <c r="BF171" s="38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38">
        <v>390</v>
      </c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</row>
    <row r="172" spans="1:100" s="14" customFormat="1" x14ac:dyDescent="0.35">
      <c r="A172" s="10">
        <v>55</v>
      </c>
      <c r="B172" s="35">
        <v>6</v>
      </c>
      <c r="C172" s="36">
        <v>0.2847055</v>
      </c>
      <c r="D172" s="35">
        <v>0.60000000000000009</v>
      </c>
      <c r="E172" s="35">
        <v>9.8000000000000007</v>
      </c>
      <c r="F172" s="35">
        <v>2.8000000000000003</v>
      </c>
      <c r="G172" s="35">
        <v>1</v>
      </c>
      <c r="H172" s="37">
        <v>2.2000000000000002</v>
      </c>
      <c r="I172" s="35">
        <v>439.3</v>
      </c>
      <c r="J172" s="35">
        <v>349.90000000000003</v>
      </c>
      <c r="K172" s="61">
        <v>14</v>
      </c>
      <c r="L172" s="61">
        <v>18</v>
      </c>
      <c r="M172" s="61">
        <v>9</v>
      </c>
      <c r="N172" s="61">
        <v>1.6</v>
      </c>
      <c r="O172" s="62">
        <v>15</v>
      </c>
      <c r="P172" s="10">
        <v>1.5810503384221679</v>
      </c>
      <c r="Q172" s="10">
        <f t="shared" si="84"/>
        <v>-15.6</v>
      </c>
      <c r="R172" s="10">
        <f t="shared" si="85"/>
        <v>9.3000000000000007</v>
      </c>
      <c r="S172" s="10">
        <v>5</v>
      </c>
      <c r="T172" s="10">
        <f t="shared" si="86"/>
        <v>1.6</v>
      </c>
      <c r="U172" s="10">
        <f t="shared" si="87"/>
        <v>18</v>
      </c>
      <c r="V172" s="10">
        <f t="shared" si="88"/>
        <v>9</v>
      </c>
      <c r="W172" s="10">
        <f t="shared" si="89"/>
        <v>3.8000000000000003</v>
      </c>
      <c r="X172" s="10">
        <f t="shared" si="90"/>
        <v>-14.8</v>
      </c>
      <c r="Y172" s="10">
        <f t="shared" si="94"/>
        <v>27.3</v>
      </c>
      <c r="Z172" s="10">
        <f t="shared" si="94"/>
        <v>14</v>
      </c>
      <c r="AA172" s="36">
        <f t="shared" si="75"/>
        <v>166</v>
      </c>
      <c r="AB172" s="10">
        <v>0.50921150000000004</v>
      </c>
      <c r="AC172" s="10">
        <v>9.8591320000000007</v>
      </c>
      <c r="AD172" s="10">
        <v>2.750467</v>
      </c>
      <c r="AE172" s="10">
        <v>1.021379</v>
      </c>
      <c r="AF172" s="39">
        <f t="shared" si="76"/>
        <v>9.6</v>
      </c>
      <c r="AG172" s="1">
        <f t="shared" si="77"/>
        <v>6</v>
      </c>
      <c r="AH172" s="35">
        <f t="shared" si="95"/>
        <v>0.60000000000000009</v>
      </c>
      <c r="AI172" s="35">
        <f t="shared" si="95"/>
        <v>9.8000000000000007</v>
      </c>
      <c r="AJ172" s="35">
        <f t="shared" si="95"/>
        <v>2.8000000000000003</v>
      </c>
      <c r="AK172" s="35">
        <f t="shared" si="95"/>
        <v>1</v>
      </c>
      <c r="AL172" s="37">
        <f t="shared" si="91"/>
        <v>2.2000000000000002</v>
      </c>
      <c r="AM172" s="10">
        <v>166.29570000000001</v>
      </c>
      <c r="AN172" s="10">
        <v>76.894170000000003</v>
      </c>
      <c r="AO172" s="10"/>
      <c r="AP172" s="10"/>
      <c r="AQ172" s="37" t="s">
        <v>34</v>
      </c>
      <c r="AR172" s="37">
        <v>2555.6999999999998</v>
      </c>
      <c r="AS172" s="37">
        <v>517.66999999999996</v>
      </c>
      <c r="AT172" s="37">
        <v>2.68</v>
      </c>
      <c r="AU172" s="10">
        <v>96.7</v>
      </c>
      <c r="AV172" s="10">
        <v>-42</v>
      </c>
      <c r="AW172" s="10">
        <v>42.5</v>
      </c>
      <c r="AX172" s="10">
        <v>44.1</v>
      </c>
      <c r="AY172" s="40">
        <f t="shared" si="92"/>
        <v>202366.67712424346</v>
      </c>
      <c r="AZ172" s="23">
        <f t="shared" si="93"/>
        <v>0.9100040500774278</v>
      </c>
      <c r="BA172" s="10" t="e">
        <f>#REF!*AI172*AH172*AJ172*AS172</f>
        <v>#REF!</v>
      </c>
      <c r="BB172" s="10" t="e">
        <f t="shared" si="81"/>
        <v>#REF!</v>
      </c>
      <c r="BC172" s="10" t="e">
        <f>(1-#REF!)*AH172*AI172*AJ172</f>
        <v>#REF!</v>
      </c>
      <c r="BD172" s="41">
        <f t="shared" si="96"/>
        <v>5.46</v>
      </c>
      <c r="BE172" s="38">
        <v>1.85</v>
      </c>
      <c r="BF172" s="38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38">
        <v>55</v>
      </c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</row>
    <row r="173" spans="1:100" s="14" customFormat="1" x14ac:dyDescent="0.35">
      <c r="A173" s="10">
        <v>267</v>
      </c>
      <c r="B173" s="35">
        <v>10.4</v>
      </c>
      <c r="C173" s="36">
        <v>0.29741630000000002</v>
      </c>
      <c r="D173" s="35">
        <v>0.4</v>
      </c>
      <c r="E173" s="35">
        <v>8</v>
      </c>
      <c r="F173" s="35">
        <v>2.6</v>
      </c>
      <c r="G173" s="35">
        <v>0.2</v>
      </c>
      <c r="H173" s="37">
        <v>2</v>
      </c>
      <c r="I173" s="35">
        <v>397.3</v>
      </c>
      <c r="J173" s="35">
        <v>366.70000000000005</v>
      </c>
      <c r="K173" s="61">
        <v>17</v>
      </c>
      <c r="L173" s="61">
        <v>15</v>
      </c>
      <c r="M173" s="61">
        <v>7</v>
      </c>
      <c r="N173" s="61">
        <v>2</v>
      </c>
      <c r="O173" s="62">
        <v>24</v>
      </c>
      <c r="P173" s="10">
        <v>2.0448810560883564</v>
      </c>
      <c r="Q173" s="10">
        <f t="shared" si="84"/>
        <v>-19</v>
      </c>
      <c r="R173" s="10">
        <f t="shared" si="85"/>
        <v>14.600000000000001</v>
      </c>
      <c r="S173" s="10">
        <v>5</v>
      </c>
      <c r="T173" s="10">
        <f t="shared" si="86"/>
        <v>2</v>
      </c>
      <c r="U173" s="10">
        <f t="shared" si="87"/>
        <v>15</v>
      </c>
      <c r="V173" s="10">
        <f t="shared" si="88"/>
        <v>7</v>
      </c>
      <c r="W173" s="10">
        <f t="shared" si="89"/>
        <v>7.6000000000000005</v>
      </c>
      <c r="X173" s="10">
        <f t="shared" si="90"/>
        <v>-18</v>
      </c>
      <c r="Y173" s="10">
        <f t="shared" si="94"/>
        <v>29.6</v>
      </c>
      <c r="Z173" s="10">
        <f t="shared" si="94"/>
        <v>12</v>
      </c>
      <c r="AA173" s="36">
        <f t="shared" si="75"/>
        <v>124</v>
      </c>
      <c r="AB173" s="10">
        <v>0.42599009999999998</v>
      </c>
      <c r="AC173" s="10">
        <v>7.9538279999999997</v>
      </c>
      <c r="AD173" s="10">
        <v>2.5565009999999999</v>
      </c>
      <c r="AE173" s="10">
        <v>0.2712792</v>
      </c>
      <c r="AF173" s="39">
        <f t="shared" si="76"/>
        <v>10.5</v>
      </c>
      <c r="AG173" s="1">
        <f t="shared" si="77"/>
        <v>5.2</v>
      </c>
      <c r="AH173" s="35">
        <f t="shared" si="95"/>
        <v>0.4</v>
      </c>
      <c r="AI173" s="35">
        <f t="shared" si="95"/>
        <v>8</v>
      </c>
      <c r="AJ173" s="35">
        <f t="shared" si="95"/>
        <v>2.6</v>
      </c>
      <c r="AK173" s="35">
        <f t="shared" si="95"/>
        <v>0.2</v>
      </c>
      <c r="AL173" s="37">
        <f t="shared" si="91"/>
        <v>2</v>
      </c>
      <c r="AM173" s="10">
        <v>124.2864</v>
      </c>
      <c r="AN173" s="10">
        <v>93.689260000000004</v>
      </c>
      <c r="AO173" s="10"/>
      <c r="AP173" s="10"/>
      <c r="AQ173" s="37" t="s">
        <v>34</v>
      </c>
      <c r="AR173" s="37">
        <v>2758.9</v>
      </c>
      <c r="AS173" s="37">
        <v>486.79</v>
      </c>
      <c r="AT173" s="37">
        <v>4.22</v>
      </c>
      <c r="AU173" s="10">
        <v>96.7</v>
      </c>
      <c r="AV173" s="10">
        <v>-42</v>
      </c>
      <c r="AW173" s="10">
        <v>42.5</v>
      </c>
      <c r="AX173" s="10">
        <v>44.1</v>
      </c>
      <c r="AY173" s="40">
        <f t="shared" si="92"/>
        <v>98355.606169641134</v>
      </c>
      <c r="AZ173" s="23">
        <f t="shared" si="93"/>
        <v>0.99960832259682419</v>
      </c>
      <c r="BA173" s="10" t="e">
        <f>#REF!*AI173*AH173*AJ173*AS173</f>
        <v>#REF!</v>
      </c>
      <c r="BB173" s="10" t="e">
        <f t="shared" si="81"/>
        <v>#REF!</v>
      </c>
      <c r="BC173" s="10" t="e">
        <f>(1-#REF!)*AH173*AI173*AJ173</f>
        <v>#REF!</v>
      </c>
      <c r="BD173" s="41">
        <f t="shared" si="96"/>
        <v>5.92</v>
      </c>
      <c r="BE173" s="38">
        <v>3</v>
      </c>
      <c r="BF173" s="38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38">
        <v>267</v>
      </c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</row>
    <row r="174" spans="1:100" s="14" customFormat="1" x14ac:dyDescent="0.35">
      <c r="A174" s="10">
        <v>167</v>
      </c>
      <c r="B174" s="35">
        <v>19.8</v>
      </c>
      <c r="C174" s="36">
        <v>0.84828649999999994</v>
      </c>
      <c r="D174" s="35">
        <v>2.8000000000000003</v>
      </c>
      <c r="E174" s="35">
        <v>9.6000000000000014</v>
      </c>
      <c r="F174" s="35">
        <v>1.4000000000000001</v>
      </c>
      <c r="G174" s="35">
        <v>1.6</v>
      </c>
      <c r="H174" s="37">
        <v>0.4</v>
      </c>
      <c r="I174" s="35">
        <v>319.5</v>
      </c>
      <c r="J174" s="35">
        <v>369</v>
      </c>
      <c r="K174" s="61">
        <v>12</v>
      </c>
      <c r="L174" s="61">
        <v>5</v>
      </c>
      <c r="M174" s="61">
        <v>5</v>
      </c>
      <c r="N174" s="61">
        <v>0.8</v>
      </c>
      <c r="O174" s="62">
        <v>8</v>
      </c>
      <c r="P174" s="10">
        <v>0.87587694994400678</v>
      </c>
      <c r="Q174" s="10">
        <f t="shared" si="84"/>
        <v>-12.8</v>
      </c>
      <c r="R174" s="10">
        <f t="shared" si="85"/>
        <v>13.6</v>
      </c>
      <c r="S174" s="10">
        <v>5</v>
      </c>
      <c r="T174" s="10">
        <f t="shared" si="86"/>
        <v>0.8</v>
      </c>
      <c r="U174" s="10">
        <f t="shared" si="87"/>
        <v>5</v>
      </c>
      <c r="V174" s="10">
        <f t="shared" si="88"/>
        <v>5</v>
      </c>
      <c r="W174" s="10">
        <f t="shared" si="89"/>
        <v>1.6</v>
      </c>
      <c r="X174" s="10">
        <f t="shared" si="90"/>
        <v>-12.4</v>
      </c>
      <c r="Y174" s="10">
        <f t="shared" si="94"/>
        <v>18.600000000000001</v>
      </c>
      <c r="Z174" s="10">
        <f t="shared" si="94"/>
        <v>10</v>
      </c>
      <c r="AA174" s="36">
        <f t="shared" si="75"/>
        <v>46</v>
      </c>
      <c r="AB174" s="10">
        <v>2.841399</v>
      </c>
      <c r="AC174" s="10">
        <v>9.5792330000000003</v>
      </c>
      <c r="AD174" s="10">
        <v>1.3815379999999999</v>
      </c>
      <c r="AE174" s="10">
        <v>1.5463560000000001</v>
      </c>
      <c r="AF174" s="39">
        <f t="shared" si="76"/>
        <v>9.6999999999999993</v>
      </c>
      <c r="AG174" s="1">
        <f t="shared" si="77"/>
        <v>6.6</v>
      </c>
      <c r="AH174" s="35">
        <f t="shared" si="95"/>
        <v>2.8000000000000003</v>
      </c>
      <c r="AI174" s="35">
        <f t="shared" si="95"/>
        <v>9.6000000000000014</v>
      </c>
      <c r="AJ174" s="35">
        <f t="shared" si="95"/>
        <v>1.4000000000000001</v>
      </c>
      <c r="AK174" s="35">
        <f t="shared" si="95"/>
        <v>1.6</v>
      </c>
      <c r="AL174" s="37">
        <f t="shared" si="91"/>
        <v>0.4</v>
      </c>
      <c r="AM174" s="10">
        <v>46.446040000000004</v>
      </c>
      <c r="AN174" s="10">
        <v>95.922730000000001</v>
      </c>
      <c r="AO174" s="10"/>
      <c r="AP174" s="10"/>
      <c r="AQ174" s="37" t="s">
        <v>34</v>
      </c>
      <c r="AR174" s="37">
        <v>3246.6</v>
      </c>
      <c r="AS174" s="37">
        <v>435</v>
      </c>
      <c r="AT174" s="37">
        <v>8.9</v>
      </c>
      <c r="AU174" s="10">
        <v>96.7</v>
      </c>
      <c r="AV174" s="10">
        <v>-42</v>
      </c>
      <c r="AW174" s="10">
        <v>42.5</v>
      </c>
      <c r="AX174" s="10">
        <v>44.1</v>
      </c>
      <c r="AY174" s="40">
        <f t="shared" si="92"/>
        <v>58553.964283279798</v>
      </c>
      <c r="AZ174" s="23">
        <f t="shared" si="93"/>
        <v>0.99999997239332006</v>
      </c>
      <c r="BA174" s="10" t="e">
        <f>#REF!*AI174*AH174*AJ174*AS174</f>
        <v>#REF!</v>
      </c>
      <c r="BB174" s="10" t="e">
        <f t="shared" si="81"/>
        <v>#REF!</v>
      </c>
      <c r="BC174" s="10" t="e">
        <f>(1-#REF!)*AH174*AI174*AJ174</f>
        <v>#REF!</v>
      </c>
      <c r="BD174" s="41">
        <f t="shared" si="96"/>
        <v>3.72</v>
      </c>
      <c r="BE174" s="38">
        <v>25</v>
      </c>
      <c r="BF174" s="38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38">
        <v>167</v>
      </c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</row>
    <row r="175" spans="1:100" s="14" customFormat="1" x14ac:dyDescent="0.35">
      <c r="A175" s="10">
        <v>350</v>
      </c>
      <c r="B175" s="35">
        <v>5.8</v>
      </c>
      <c r="C175" s="36">
        <v>0.40622819999999998</v>
      </c>
      <c r="D175" s="35">
        <v>2</v>
      </c>
      <c r="E175" s="35">
        <v>6.8000000000000007</v>
      </c>
      <c r="F175" s="35">
        <v>2.2000000000000002</v>
      </c>
      <c r="G175" s="35">
        <v>1.2000000000000002</v>
      </c>
      <c r="H175" s="37">
        <v>1.4000000000000001</v>
      </c>
      <c r="I175" s="35">
        <v>431.6</v>
      </c>
      <c r="J175" s="35">
        <v>348.5</v>
      </c>
      <c r="K175" s="61">
        <v>6</v>
      </c>
      <c r="L175" s="61">
        <v>4</v>
      </c>
      <c r="M175" s="61">
        <v>17</v>
      </c>
      <c r="N175" s="61">
        <v>1</v>
      </c>
      <c r="O175" s="62">
        <v>3</v>
      </c>
      <c r="P175" s="10">
        <v>1.0080944910616414</v>
      </c>
      <c r="Q175" s="10">
        <f t="shared" si="84"/>
        <v>-7</v>
      </c>
      <c r="R175" s="10">
        <f t="shared" si="85"/>
        <v>12.9</v>
      </c>
      <c r="S175" s="10">
        <v>5</v>
      </c>
      <c r="T175" s="10">
        <f t="shared" si="86"/>
        <v>1</v>
      </c>
      <c r="U175" s="10">
        <f t="shared" si="87"/>
        <v>4</v>
      </c>
      <c r="V175" s="10">
        <f t="shared" si="88"/>
        <v>17</v>
      </c>
      <c r="W175" s="10">
        <f t="shared" si="89"/>
        <v>0.4</v>
      </c>
      <c r="X175" s="10">
        <f t="shared" si="90"/>
        <v>-6.5</v>
      </c>
      <c r="Y175" s="10">
        <f t="shared" si="94"/>
        <v>16.899999999999999</v>
      </c>
      <c r="Z175" s="10">
        <f t="shared" si="94"/>
        <v>22</v>
      </c>
      <c r="AA175" s="36">
        <f t="shared" si="75"/>
        <v>159</v>
      </c>
      <c r="AB175" s="10">
        <v>1.9786870000000001</v>
      </c>
      <c r="AC175" s="10">
        <v>6.7766739999999999</v>
      </c>
      <c r="AD175" s="10">
        <v>2.2313879999999999</v>
      </c>
      <c r="AE175" s="10">
        <v>1.2384900000000001</v>
      </c>
      <c r="AF175" s="39">
        <f t="shared" si="76"/>
        <v>11.1</v>
      </c>
      <c r="AG175" s="1">
        <f t="shared" si="77"/>
        <v>6.2</v>
      </c>
      <c r="AH175" s="35">
        <f t="shared" si="95"/>
        <v>2</v>
      </c>
      <c r="AI175" s="35">
        <f t="shared" si="95"/>
        <v>6.8000000000000007</v>
      </c>
      <c r="AJ175" s="35">
        <f t="shared" si="95"/>
        <v>2.2000000000000002</v>
      </c>
      <c r="AK175" s="35">
        <f t="shared" si="95"/>
        <v>1.2000000000000002</v>
      </c>
      <c r="AL175" s="37">
        <f t="shared" si="91"/>
        <v>1.4000000000000001</v>
      </c>
      <c r="AM175" s="10">
        <v>158.53110000000001</v>
      </c>
      <c r="AN175" s="10">
        <v>75.449809999999999</v>
      </c>
      <c r="AO175" s="10"/>
      <c r="AP175" s="10"/>
      <c r="AQ175" s="37" t="s">
        <v>34</v>
      </c>
      <c r="AR175" s="37">
        <v>2546</v>
      </c>
      <c r="AS175" s="37">
        <v>519.30999999999995</v>
      </c>
      <c r="AT175" s="37">
        <v>2.73</v>
      </c>
      <c r="AU175" s="10">
        <v>96.7</v>
      </c>
      <c r="AV175" s="10">
        <v>-42</v>
      </c>
      <c r="AW175" s="10">
        <v>42.5</v>
      </c>
      <c r="AX175" s="10">
        <v>44.1</v>
      </c>
      <c r="AY175" s="40">
        <f t="shared" si="92"/>
        <v>207896.52142564746</v>
      </c>
      <c r="AZ175" s="23">
        <f t="shared" si="93"/>
        <v>0.89743324286533788</v>
      </c>
      <c r="BA175" s="10" t="e">
        <f>#REF!*AI175*AH175*AJ175*AS175</f>
        <v>#REF!</v>
      </c>
      <c r="BB175" s="10" t="e">
        <f t="shared" si="81"/>
        <v>#REF!</v>
      </c>
      <c r="BC175" s="10" t="e">
        <f>(1-#REF!)*AH175*AI175*AJ175</f>
        <v>#REF!</v>
      </c>
      <c r="BD175" s="41">
        <f t="shared" si="96"/>
        <v>3.3800000000000003</v>
      </c>
      <c r="BE175" s="38">
        <v>2.8</v>
      </c>
      <c r="BF175" s="38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38">
        <v>350</v>
      </c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</row>
    <row r="176" spans="1:100" s="14" customFormat="1" x14ac:dyDescent="0.35">
      <c r="A176" s="10">
        <v>93</v>
      </c>
      <c r="B176" s="35">
        <v>13.5</v>
      </c>
      <c r="C176" s="36">
        <v>0.28733910000000001</v>
      </c>
      <c r="D176" s="35">
        <v>1.6</v>
      </c>
      <c r="E176" s="35">
        <v>3.4000000000000004</v>
      </c>
      <c r="F176" s="35">
        <v>2.8000000000000003</v>
      </c>
      <c r="G176" s="35">
        <v>0.8</v>
      </c>
      <c r="H176" s="37">
        <v>2</v>
      </c>
      <c r="I176" s="35">
        <v>288.20000000000005</v>
      </c>
      <c r="J176" s="35">
        <v>295.20000000000005</v>
      </c>
      <c r="K176" s="61">
        <v>19</v>
      </c>
      <c r="L176" s="61">
        <v>15</v>
      </c>
      <c r="M176" s="61">
        <v>5</v>
      </c>
      <c r="N176" s="61">
        <v>2.2000000000000002</v>
      </c>
      <c r="O176" s="62">
        <v>10</v>
      </c>
      <c r="P176" s="10">
        <v>2.1806777695087445</v>
      </c>
      <c r="Q176" s="10">
        <f t="shared" si="84"/>
        <v>-21.2</v>
      </c>
      <c r="R176" s="10">
        <f t="shared" si="85"/>
        <v>10.4</v>
      </c>
      <c r="S176" s="10">
        <v>5</v>
      </c>
      <c r="T176" s="10">
        <f t="shared" si="86"/>
        <v>2.2000000000000002</v>
      </c>
      <c r="U176" s="10">
        <f t="shared" si="87"/>
        <v>15</v>
      </c>
      <c r="V176" s="10">
        <f t="shared" si="88"/>
        <v>5</v>
      </c>
      <c r="W176" s="10">
        <f t="shared" si="89"/>
        <v>3.4000000000000004</v>
      </c>
      <c r="X176" s="10">
        <f t="shared" si="90"/>
        <v>-20.100000000000001</v>
      </c>
      <c r="Y176" s="10">
        <f t="shared" si="94"/>
        <v>25.4</v>
      </c>
      <c r="Z176" s="10">
        <f t="shared" si="94"/>
        <v>10</v>
      </c>
      <c r="AA176" s="36">
        <f t="shared" si="75"/>
        <v>15</v>
      </c>
      <c r="AB176" s="10">
        <v>1.6225909999999999</v>
      </c>
      <c r="AC176" s="10">
        <v>3.412363</v>
      </c>
      <c r="AD176" s="10">
        <v>2.7553939999999999</v>
      </c>
      <c r="AE176" s="10">
        <v>0.70383010000000001</v>
      </c>
      <c r="AF176" s="39">
        <f t="shared" si="76"/>
        <v>12.8</v>
      </c>
      <c r="AG176" s="1">
        <f t="shared" si="77"/>
        <v>5.8</v>
      </c>
      <c r="AH176" s="35">
        <f t="shared" si="95"/>
        <v>1.6</v>
      </c>
      <c r="AI176" s="35">
        <f t="shared" si="95"/>
        <v>3.4000000000000004</v>
      </c>
      <c r="AJ176" s="35">
        <f t="shared" si="95"/>
        <v>2.8000000000000003</v>
      </c>
      <c r="AK176" s="35">
        <f t="shared" si="95"/>
        <v>0.8</v>
      </c>
      <c r="AL176" s="37">
        <f t="shared" si="91"/>
        <v>2</v>
      </c>
      <c r="AM176" s="10">
        <v>15.11924</v>
      </c>
      <c r="AN176" s="10">
        <v>22.195879999999999</v>
      </c>
      <c r="AO176" s="10"/>
      <c r="AP176" s="10"/>
      <c r="AQ176" s="37" t="s">
        <v>35</v>
      </c>
      <c r="AR176" s="37"/>
      <c r="AS176" s="37"/>
      <c r="AT176" s="37"/>
      <c r="AU176" s="10">
        <v>96.7</v>
      </c>
      <c r="AV176" s="10">
        <v>-42</v>
      </c>
      <c r="AW176" s="10">
        <v>42.5</v>
      </c>
      <c r="AX176" s="10">
        <v>44.1</v>
      </c>
      <c r="AY176" s="40">
        <f t="shared" si="92"/>
        <v>336133.90000249661</v>
      </c>
      <c r="AZ176" s="23">
        <f t="shared" si="93"/>
        <v>0</v>
      </c>
      <c r="BA176" s="10" t="e">
        <f>#REF!*AI176*AH176*AJ176*AS176</f>
        <v>#REF!</v>
      </c>
      <c r="BB176" s="10" t="e">
        <f t="shared" si="81"/>
        <v>#REF!</v>
      </c>
      <c r="BC176" s="10" t="e">
        <f>(1-#REF!)*AH176*AI176*AJ176</f>
        <v>#REF!</v>
      </c>
      <c r="BD176" s="41">
        <f t="shared" si="96"/>
        <v>5.08</v>
      </c>
      <c r="BE176" s="38">
        <v>0</v>
      </c>
      <c r="BF176" s="38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38">
        <v>93</v>
      </c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</row>
    <row r="177" spans="1:100" s="14" customFormat="1" x14ac:dyDescent="0.35">
      <c r="A177" s="10">
        <v>48</v>
      </c>
      <c r="B177" s="35">
        <v>9.1</v>
      </c>
      <c r="C177" s="36">
        <v>0.60497619999999996</v>
      </c>
      <c r="D177" s="35">
        <v>2.2000000000000002</v>
      </c>
      <c r="E177" s="35">
        <v>9.8000000000000007</v>
      </c>
      <c r="F177" s="35">
        <v>1.8</v>
      </c>
      <c r="G177" s="35">
        <v>1.6</v>
      </c>
      <c r="H177" s="37">
        <v>0.8</v>
      </c>
      <c r="I177" s="35">
        <v>400.20000000000005</v>
      </c>
      <c r="J177" s="35">
        <v>327.60000000000002</v>
      </c>
      <c r="K177" s="61">
        <v>18</v>
      </c>
      <c r="L177" s="61">
        <v>12</v>
      </c>
      <c r="M177" s="61">
        <v>11</v>
      </c>
      <c r="N177" s="61">
        <v>1.6</v>
      </c>
      <c r="O177" s="62">
        <v>28</v>
      </c>
      <c r="P177" s="10">
        <v>1.6417700664441464</v>
      </c>
      <c r="Q177" s="10">
        <f t="shared" si="84"/>
        <v>-19.600000000000001</v>
      </c>
      <c r="R177" s="10">
        <f t="shared" si="85"/>
        <v>18.100000000000001</v>
      </c>
      <c r="S177" s="10">
        <v>5</v>
      </c>
      <c r="T177" s="10">
        <f t="shared" si="86"/>
        <v>1.6</v>
      </c>
      <c r="U177" s="10">
        <f t="shared" si="87"/>
        <v>12</v>
      </c>
      <c r="V177" s="10">
        <f t="shared" si="88"/>
        <v>11</v>
      </c>
      <c r="W177" s="10">
        <f t="shared" si="89"/>
        <v>9.6000000000000014</v>
      </c>
      <c r="X177" s="10">
        <f t="shared" si="90"/>
        <v>-18.8</v>
      </c>
      <c r="Y177" s="10">
        <f t="shared" si="94"/>
        <v>30.1</v>
      </c>
      <c r="Z177" s="10">
        <f t="shared" si="94"/>
        <v>16</v>
      </c>
      <c r="AA177" s="36">
        <f t="shared" si="75"/>
        <v>127</v>
      </c>
      <c r="AB177" s="10">
        <v>2.1847810000000001</v>
      </c>
      <c r="AC177" s="10">
        <v>9.7177030000000002</v>
      </c>
      <c r="AD177" s="10">
        <v>1.772054</v>
      </c>
      <c r="AE177" s="10">
        <v>1.6180909999999999</v>
      </c>
      <c r="AF177" s="39">
        <f t="shared" si="76"/>
        <v>9.6</v>
      </c>
      <c r="AG177" s="1">
        <f t="shared" si="77"/>
        <v>6.6</v>
      </c>
      <c r="AH177" s="35">
        <f t="shared" si="95"/>
        <v>2.2000000000000002</v>
      </c>
      <c r="AI177" s="35">
        <f t="shared" si="95"/>
        <v>9.8000000000000007</v>
      </c>
      <c r="AJ177" s="35">
        <f t="shared" si="95"/>
        <v>1.8</v>
      </c>
      <c r="AK177" s="35">
        <f t="shared" si="95"/>
        <v>1.6</v>
      </c>
      <c r="AL177" s="37">
        <f t="shared" si="91"/>
        <v>0.8</v>
      </c>
      <c r="AM177" s="10">
        <v>127.1163</v>
      </c>
      <c r="AN177" s="10">
        <v>54.507359999999998</v>
      </c>
      <c r="AO177" s="10"/>
      <c r="AP177" s="10"/>
      <c r="AQ177" s="37" t="s">
        <v>34</v>
      </c>
      <c r="AR177" s="37">
        <v>2699.7</v>
      </c>
      <c r="AS177" s="37">
        <v>495.1</v>
      </c>
      <c r="AT177" s="37">
        <v>3.78</v>
      </c>
      <c r="AU177" s="10">
        <v>96.7</v>
      </c>
      <c r="AV177" s="10">
        <v>-42</v>
      </c>
      <c r="AW177" s="10">
        <v>42.5</v>
      </c>
      <c r="AX177" s="10">
        <v>44.1</v>
      </c>
      <c r="AY177" s="40">
        <f t="shared" si="92"/>
        <v>270354.07482256211</v>
      </c>
      <c r="AZ177" s="23">
        <f t="shared" si="93"/>
        <v>0.73423675692217483</v>
      </c>
      <c r="BA177" s="10" t="e">
        <f>#REF!*AI177*AH177*AJ177*AS177</f>
        <v>#REF!</v>
      </c>
      <c r="BB177" s="10" t="e">
        <f t="shared" si="81"/>
        <v>#REF!</v>
      </c>
      <c r="BC177" s="10" t="e">
        <f>(1-#REF!)*AH177*AI177*AJ177</f>
        <v>#REF!</v>
      </c>
      <c r="BD177" s="41">
        <f t="shared" si="96"/>
        <v>6.0200000000000005</v>
      </c>
      <c r="BE177" s="38">
        <v>7.5</v>
      </c>
      <c r="BF177" s="38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38">
        <v>48</v>
      </c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</row>
    <row r="178" spans="1:100" s="14" customFormat="1" x14ac:dyDescent="0.35">
      <c r="A178" s="10">
        <v>42</v>
      </c>
      <c r="B178" s="35">
        <v>11.1</v>
      </c>
      <c r="C178" s="36">
        <v>0.67972449999999995</v>
      </c>
      <c r="D178" s="35">
        <v>1</v>
      </c>
      <c r="E178" s="35">
        <v>7</v>
      </c>
      <c r="F178" s="35">
        <v>2</v>
      </c>
      <c r="G178" s="35">
        <v>2</v>
      </c>
      <c r="H178" s="37">
        <v>0.8</v>
      </c>
      <c r="I178" s="35">
        <v>347.6</v>
      </c>
      <c r="J178" s="35">
        <v>328.1</v>
      </c>
      <c r="K178" s="61">
        <v>13</v>
      </c>
      <c r="L178" s="61">
        <v>8</v>
      </c>
      <c r="M178" s="61">
        <v>15</v>
      </c>
      <c r="N178" s="61">
        <v>2.2000000000000002</v>
      </c>
      <c r="O178" s="62">
        <v>9</v>
      </c>
      <c r="P178" s="10">
        <v>2.1126725384186451</v>
      </c>
      <c r="Q178" s="10">
        <f t="shared" si="84"/>
        <v>-15.2</v>
      </c>
      <c r="R178" s="10">
        <f t="shared" si="85"/>
        <v>12.5</v>
      </c>
      <c r="S178" s="10">
        <v>5</v>
      </c>
      <c r="T178" s="10">
        <f t="shared" si="86"/>
        <v>2.2000000000000002</v>
      </c>
      <c r="U178" s="10">
        <f t="shared" si="87"/>
        <v>8</v>
      </c>
      <c r="V178" s="10">
        <f t="shared" si="88"/>
        <v>15</v>
      </c>
      <c r="W178" s="10">
        <f t="shared" si="89"/>
        <v>2</v>
      </c>
      <c r="X178" s="10">
        <f t="shared" si="90"/>
        <v>-14.1</v>
      </c>
      <c r="Y178" s="10">
        <f t="shared" si="94"/>
        <v>20.5</v>
      </c>
      <c r="Z178" s="10">
        <f t="shared" si="94"/>
        <v>20</v>
      </c>
      <c r="AA178" s="36">
        <f t="shared" si="75"/>
        <v>75</v>
      </c>
      <c r="AB178" s="10">
        <v>1.06799</v>
      </c>
      <c r="AC178" s="10">
        <v>6.9124049999999997</v>
      </c>
      <c r="AD178" s="10">
        <v>1.987638</v>
      </c>
      <c r="AE178" s="10">
        <v>1.9673480000000001</v>
      </c>
      <c r="AF178" s="39">
        <f t="shared" si="76"/>
        <v>11</v>
      </c>
      <c r="AG178" s="1">
        <f t="shared" si="77"/>
        <v>7</v>
      </c>
      <c r="AH178" s="35">
        <f t="shared" si="95"/>
        <v>1</v>
      </c>
      <c r="AI178" s="35">
        <f t="shared" si="95"/>
        <v>7</v>
      </c>
      <c r="AJ178" s="35">
        <f t="shared" si="95"/>
        <v>2</v>
      </c>
      <c r="AK178" s="35">
        <f t="shared" si="95"/>
        <v>2</v>
      </c>
      <c r="AL178" s="37">
        <f t="shared" si="91"/>
        <v>0.8</v>
      </c>
      <c r="AM178" s="10">
        <v>74.514600000000002</v>
      </c>
      <c r="AN178" s="10">
        <v>55.09722</v>
      </c>
      <c r="AO178" s="10"/>
      <c r="AP178" s="10"/>
      <c r="AQ178" s="37" t="s">
        <v>34</v>
      </c>
      <c r="AR178" s="37">
        <v>2790.9</v>
      </c>
      <c r="AS178" s="37">
        <v>482.51</v>
      </c>
      <c r="AT178" s="37">
        <v>5.04</v>
      </c>
      <c r="AU178" s="10">
        <v>96.7</v>
      </c>
      <c r="AV178" s="10">
        <v>-42</v>
      </c>
      <c r="AW178" s="10">
        <v>42.5</v>
      </c>
      <c r="AX178" s="10">
        <v>44.1</v>
      </c>
      <c r="AY178" s="40">
        <f t="shared" si="92"/>
        <v>268900.19953123137</v>
      </c>
      <c r="AZ178" s="23">
        <f t="shared" si="93"/>
        <v>0.75096800625344984</v>
      </c>
      <c r="BA178" s="10" t="e">
        <f>#REF!*AI178*AH178*AJ178*AS178</f>
        <v>#REF!</v>
      </c>
      <c r="BB178" s="10" t="e">
        <f t="shared" si="81"/>
        <v>#REF!</v>
      </c>
      <c r="BC178" s="10" t="e">
        <f>(1-#REF!)*AH178*AI178*AJ178</f>
        <v>#REF!</v>
      </c>
      <c r="BD178" s="41">
        <f t="shared" si="96"/>
        <v>4.0999999999999996</v>
      </c>
      <c r="BE178" s="38">
        <v>7.7</v>
      </c>
      <c r="BF178" s="38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38">
        <v>42</v>
      </c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</row>
    <row r="179" spans="1:100" s="14" customFormat="1" x14ac:dyDescent="0.35">
      <c r="A179" s="10">
        <v>366</v>
      </c>
      <c r="B179" s="35">
        <v>12.4</v>
      </c>
      <c r="C179" s="36">
        <v>0.2232402</v>
      </c>
      <c r="D179" s="35">
        <v>1.6</v>
      </c>
      <c r="E179" s="35">
        <v>4.8000000000000007</v>
      </c>
      <c r="F179" s="35">
        <v>1.8</v>
      </c>
      <c r="G179" s="35">
        <v>1.4000000000000001</v>
      </c>
      <c r="H179" s="37">
        <v>1.4000000000000001</v>
      </c>
      <c r="I179" s="35">
        <v>308.5</v>
      </c>
      <c r="J179" s="35">
        <v>292.70000000000005</v>
      </c>
      <c r="K179" s="61">
        <v>20</v>
      </c>
      <c r="L179" s="61">
        <v>13</v>
      </c>
      <c r="M179" s="61">
        <v>15</v>
      </c>
      <c r="N179" s="61">
        <v>2</v>
      </c>
      <c r="O179" s="62">
        <v>17</v>
      </c>
      <c r="P179" s="10">
        <v>2.0462372676003246</v>
      </c>
      <c r="Q179" s="10">
        <f t="shared" si="84"/>
        <v>-22</v>
      </c>
      <c r="R179" s="10">
        <f t="shared" si="85"/>
        <v>14.2</v>
      </c>
      <c r="S179" s="10">
        <v>5</v>
      </c>
      <c r="T179" s="10">
        <f t="shared" si="86"/>
        <v>2</v>
      </c>
      <c r="U179" s="10">
        <f t="shared" si="87"/>
        <v>13</v>
      </c>
      <c r="V179" s="10">
        <f t="shared" si="88"/>
        <v>15</v>
      </c>
      <c r="W179" s="10">
        <f t="shared" si="89"/>
        <v>6.2</v>
      </c>
      <c r="X179" s="10">
        <f t="shared" si="90"/>
        <v>-21</v>
      </c>
      <c r="Y179" s="10">
        <f t="shared" si="94"/>
        <v>27.2</v>
      </c>
      <c r="Z179" s="10">
        <f t="shared" si="94"/>
        <v>20</v>
      </c>
      <c r="AA179" s="36">
        <f t="shared" si="75"/>
        <v>35</v>
      </c>
      <c r="AB179" s="10">
        <v>1.6829970000000001</v>
      </c>
      <c r="AC179" s="10">
        <v>4.8149980000000001</v>
      </c>
      <c r="AD179" s="10">
        <v>1.821582</v>
      </c>
      <c r="AE179" s="10">
        <v>1.362581</v>
      </c>
      <c r="AF179" s="39">
        <f t="shared" si="76"/>
        <v>12.1</v>
      </c>
      <c r="AG179" s="1">
        <f t="shared" si="77"/>
        <v>6.4</v>
      </c>
      <c r="AH179" s="35">
        <f t="shared" si="95"/>
        <v>1.6</v>
      </c>
      <c r="AI179" s="35">
        <f t="shared" si="95"/>
        <v>4.8000000000000007</v>
      </c>
      <c r="AJ179" s="35">
        <f t="shared" si="95"/>
        <v>1.8</v>
      </c>
      <c r="AK179" s="35">
        <f t="shared" si="95"/>
        <v>1.4000000000000001</v>
      </c>
      <c r="AL179" s="37">
        <f t="shared" si="91"/>
        <v>1.4000000000000001</v>
      </c>
      <c r="AM179" s="10">
        <v>35.41619</v>
      </c>
      <c r="AN179" s="10">
        <v>19.651409999999998</v>
      </c>
      <c r="AO179" s="10"/>
      <c r="AP179" s="10"/>
      <c r="AQ179" s="37" t="s">
        <v>35</v>
      </c>
      <c r="AR179" s="37"/>
      <c r="AS179" s="37"/>
      <c r="AT179" s="37"/>
      <c r="AU179" s="10">
        <v>96.7</v>
      </c>
      <c r="AV179" s="10">
        <v>-42</v>
      </c>
      <c r="AW179" s="10">
        <v>42.5</v>
      </c>
      <c r="AX179" s="10">
        <v>44.1</v>
      </c>
      <c r="AY179" s="40">
        <f t="shared" si="92"/>
        <v>340485.12390031747</v>
      </c>
      <c r="AZ179" s="23">
        <f t="shared" si="93"/>
        <v>0</v>
      </c>
      <c r="BA179" s="10" t="e">
        <f>#REF!*AI179*AH179*AJ179*AS179</f>
        <v>#REF!</v>
      </c>
      <c r="BB179" s="10" t="e">
        <f t="shared" si="81"/>
        <v>#REF!</v>
      </c>
      <c r="BC179" s="10" t="e">
        <f>(1-#REF!)*AH179*AI179*AJ179</f>
        <v>#REF!</v>
      </c>
      <c r="BD179" s="41">
        <f t="shared" si="96"/>
        <v>5.44</v>
      </c>
      <c r="BE179" s="38">
        <v>0</v>
      </c>
      <c r="BF179" s="38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38">
        <v>366</v>
      </c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</row>
    <row r="180" spans="1:100" s="14" customFormat="1" x14ac:dyDescent="0.35">
      <c r="A180" s="10">
        <v>442</v>
      </c>
      <c r="B180" s="35">
        <v>24.200000000000003</v>
      </c>
      <c r="C180" s="36">
        <v>0.66636359999999994</v>
      </c>
      <c r="D180" s="35">
        <v>3</v>
      </c>
      <c r="E180" s="35">
        <v>5.8000000000000007</v>
      </c>
      <c r="F180" s="35">
        <v>1.4000000000000001</v>
      </c>
      <c r="G180" s="35">
        <v>0</v>
      </c>
      <c r="H180" s="37">
        <v>0.60000000000000009</v>
      </c>
      <c r="I180" s="35">
        <v>385.20000000000005</v>
      </c>
      <c r="J180" s="35">
        <v>367.8</v>
      </c>
      <c r="K180" s="61">
        <v>11</v>
      </c>
      <c r="L180" s="61">
        <v>15</v>
      </c>
      <c r="M180" s="61">
        <v>3</v>
      </c>
      <c r="N180" s="61">
        <v>1.4000000000000001</v>
      </c>
      <c r="O180" s="62">
        <v>14</v>
      </c>
      <c r="P180" s="10">
        <v>1.3816062224563743</v>
      </c>
      <c r="Q180" s="10">
        <f t="shared" si="84"/>
        <v>-12.4</v>
      </c>
      <c r="R180" s="10">
        <f t="shared" si="85"/>
        <v>9.8000000000000007</v>
      </c>
      <c r="S180" s="10">
        <v>5</v>
      </c>
      <c r="T180" s="10">
        <f t="shared" si="86"/>
        <v>1.4000000000000001</v>
      </c>
      <c r="U180" s="10">
        <f t="shared" si="87"/>
        <v>15</v>
      </c>
      <c r="V180" s="10">
        <f t="shared" si="88"/>
        <v>3</v>
      </c>
      <c r="W180" s="10">
        <f t="shared" si="89"/>
        <v>2.8000000000000003</v>
      </c>
      <c r="X180" s="10">
        <f t="shared" si="90"/>
        <v>-11.7</v>
      </c>
      <c r="Y180" s="10">
        <f t="shared" si="94"/>
        <v>24.8</v>
      </c>
      <c r="Z180" s="10">
        <f t="shared" si="94"/>
        <v>8</v>
      </c>
      <c r="AA180" s="36">
        <f t="shared" si="75"/>
        <v>112</v>
      </c>
      <c r="AB180" s="10">
        <v>2.9341439999999999</v>
      </c>
      <c r="AC180" s="10">
        <v>5.7083729999999999</v>
      </c>
      <c r="AD180" s="10">
        <v>1.4353210000000001</v>
      </c>
      <c r="AE180" s="10">
        <v>5.0399770000000003E-2</v>
      </c>
      <c r="AF180" s="39">
        <f t="shared" si="76"/>
        <v>11.6</v>
      </c>
      <c r="AG180" s="1">
        <f t="shared" si="77"/>
        <v>5</v>
      </c>
      <c r="AH180" s="35">
        <f t="shared" si="95"/>
        <v>3</v>
      </c>
      <c r="AI180" s="35">
        <f t="shared" si="95"/>
        <v>5.8000000000000007</v>
      </c>
      <c r="AJ180" s="35">
        <f t="shared" si="95"/>
        <v>1.4000000000000001</v>
      </c>
      <c r="AK180" s="35">
        <f t="shared" si="95"/>
        <v>0</v>
      </c>
      <c r="AL180" s="37">
        <f t="shared" si="91"/>
        <v>0.60000000000000009</v>
      </c>
      <c r="AM180" s="10">
        <v>112.19580000000001</v>
      </c>
      <c r="AN180" s="10">
        <v>94.776910000000001</v>
      </c>
      <c r="AO180" s="10"/>
      <c r="AP180" s="10"/>
      <c r="AQ180" s="37" t="s">
        <v>34</v>
      </c>
      <c r="AR180" s="37">
        <v>3574.9</v>
      </c>
      <c r="AS180" s="37">
        <v>412.36</v>
      </c>
      <c r="AT180" s="37">
        <v>8.33</v>
      </c>
      <c r="AU180" s="10">
        <v>96.7</v>
      </c>
      <c r="AV180" s="10">
        <v>-42</v>
      </c>
      <c r="AW180" s="10">
        <v>42.5</v>
      </c>
      <c r="AX180" s="10">
        <v>44.1</v>
      </c>
      <c r="AY180" s="40">
        <f t="shared" si="92"/>
        <v>82839.813797674651</v>
      </c>
      <c r="AZ180" s="23">
        <f t="shared" si="93"/>
        <v>0.99999677495009998</v>
      </c>
      <c r="BA180" s="10" t="e">
        <f>#REF!*AI180*AH180*AJ180*AS180</f>
        <v>#REF!</v>
      </c>
      <c r="BB180" s="10" t="e">
        <f t="shared" si="81"/>
        <v>#REF!</v>
      </c>
      <c r="BC180" s="10" t="e">
        <f>(1-#REF!)*AH180*AI180*AJ180</f>
        <v>#REF!</v>
      </c>
      <c r="BD180" s="41">
        <f t="shared" si="96"/>
        <v>4.96</v>
      </c>
      <c r="BE180" s="38">
        <v>16.8</v>
      </c>
      <c r="BF180" s="38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38">
        <v>442</v>
      </c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</row>
    <row r="181" spans="1:100" s="14" customFormat="1" x14ac:dyDescent="0.35">
      <c r="A181" s="10">
        <v>379</v>
      </c>
      <c r="B181" s="35">
        <v>27.200000000000003</v>
      </c>
      <c r="C181" s="36">
        <v>0.1079205</v>
      </c>
      <c r="D181" s="35">
        <v>2.6</v>
      </c>
      <c r="E181" s="35">
        <v>8.6</v>
      </c>
      <c r="F181" s="35">
        <v>0.60000000000000009</v>
      </c>
      <c r="G181" s="35">
        <v>1</v>
      </c>
      <c r="H181" s="37">
        <v>0.60000000000000009</v>
      </c>
      <c r="I181" s="35">
        <v>383</v>
      </c>
      <c r="J181" s="35">
        <v>333.6</v>
      </c>
      <c r="K181" s="61">
        <v>15</v>
      </c>
      <c r="L181" s="61">
        <v>17</v>
      </c>
      <c r="M181" s="61">
        <v>12</v>
      </c>
      <c r="N181" s="61">
        <v>0.60000000000000009</v>
      </c>
      <c r="O181" s="62">
        <v>1</v>
      </c>
      <c r="P181" s="10">
        <v>0.58916508781329668</v>
      </c>
      <c r="Q181" s="10">
        <f t="shared" si="84"/>
        <v>-15.6</v>
      </c>
      <c r="R181" s="10">
        <f t="shared" si="85"/>
        <v>6.2</v>
      </c>
      <c r="S181" s="10">
        <v>5</v>
      </c>
      <c r="T181" s="10">
        <f t="shared" si="86"/>
        <v>0.60000000000000009</v>
      </c>
      <c r="U181" s="10">
        <f t="shared" si="87"/>
        <v>17</v>
      </c>
      <c r="V181" s="10">
        <f t="shared" si="88"/>
        <v>12</v>
      </c>
      <c r="W181" s="10">
        <f t="shared" si="89"/>
        <v>0.2</v>
      </c>
      <c r="X181" s="10">
        <f t="shared" si="90"/>
        <v>-15.3</v>
      </c>
      <c r="Y181" s="10">
        <f t="shared" si="94"/>
        <v>23.2</v>
      </c>
      <c r="Z181" s="10">
        <f t="shared" si="94"/>
        <v>17</v>
      </c>
      <c r="AA181" s="36">
        <f t="shared" si="75"/>
        <v>110</v>
      </c>
      <c r="AB181" s="10">
        <v>2.5191880000000002</v>
      </c>
      <c r="AC181" s="10">
        <v>8.5887879999999992</v>
      </c>
      <c r="AD181" s="10">
        <v>0.6720391</v>
      </c>
      <c r="AE181" s="10">
        <v>0.98204519999999995</v>
      </c>
      <c r="AF181" s="39">
        <f t="shared" si="76"/>
        <v>10.199999999999999</v>
      </c>
      <c r="AG181" s="1">
        <f t="shared" si="77"/>
        <v>6</v>
      </c>
      <c r="AH181" s="35">
        <f t="shared" si="95"/>
        <v>2.6</v>
      </c>
      <c r="AI181" s="35">
        <f t="shared" si="95"/>
        <v>8.6</v>
      </c>
      <c r="AJ181" s="35">
        <f t="shared" si="95"/>
        <v>0.60000000000000009</v>
      </c>
      <c r="AK181" s="35">
        <f t="shared" si="95"/>
        <v>1</v>
      </c>
      <c r="AL181" s="37">
        <f t="shared" si="91"/>
        <v>0.60000000000000009</v>
      </c>
      <c r="AM181" s="10">
        <v>109.9265</v>
      </c>
      <c r="AN181" s="10">
        <v>60.57394</v>
      </c>
      <c r="AO181" s="10"/>
      <c r="AP181" s="10"/>
      <c r="AQ181" s="37" t="s">
        <v>35</v>
      </c>
      <c r="AR181" s="37"/>
      <c r="AS181" s="37"/>
      <c r="AT181" s="37"/>
      <c r="AU181" s="10">
        <v>96.7</v>
      </c>
      <c r="AV181" s="10">
        <v>-42</v>
      </c>
      <c r="AW181" s="10">
        <v>42.5</v>
      </c>
      <c r="AX181" s="10">
        <v>44.1</v>
      </c>
      <c r="AY181" s="40">
        <f t="shared" si="92"/>
        <v>254749.03816749496</v>
      </c>
      <c r="AZ181" s="23">
        <f t="shared" si="93"/>
        <v>0</v>
      </c>
      <c r="BA181" s="10" t="e">
        <f>#REF!*AI181*AH181*AJ181*AS181</f>
        <v>#REF!</v>
      </c>
      <c r="BB181" s="10" t="e">
        <f t="shared" si="81"/>
        <v>#REF!</v>
      </c>
      <c r="BC181" s="10" t="e">
        <f>(1-#REF!)*AH181*AI181*AJ181</f>
        <v>#REF!</v>
      </c>
      <c r="BD181" s="41">
        <f t="shared" si="96"/>
        <v>4.6400000000000006</v>
      </c>
      <c r="BE181" s="38">
        <v>0</v>
      </c>
      <c r="BF181" s="38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38">
        <v>379</v>
      </c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</row>
    <row r="182" spans="1:100" s="14" customFormat="1" x14ac:dyDescent="0.35">
      <c r="A182" s="10">
        <v>437</v>
      </c>
      <c r="B182" s="35">
        <v>6.6</v>
      </c>
      <c r="C182" s="36">
        <v>0.53241840000000007</v>
      </c>
      <c r="D182" s="35">
        <v>1.2000000000000002</v>
      </c>
      <c r="E182" s="35">
        <v>7.6000000000000005</v>
      </c>
      <c r="F182" s="35">
        <v>2.4000000000000004</v>
      </c>
      <c r="G182" s="35">
        <v>1.4000000000000001</v>
      </c>
      <c r="H182" s="37">
        <v>1.2000000000000002</v>
      </c>
      <c r="I182" s="35">
        <v>407.70000000000005</v>
      </c>
      <c r="J182" s="35">
        <v>307</v>
      </c>
      <c r="K182" s="61">
        <v>8</v>
      </c>
      <c r="L182" s="61">
        <v>4</v>
      </c>
      <c r="M182" s="61">
        <v>8</v>
      </c>
      <c r="N182" s="61">
        <v>1.2000000000000002</v>
      </c>
      <c r="O182" s="62">
        <v>10</v>
      </c>
      <c r="P182" s="10">
        <v>1.2744910338135642</v>
      </c>
      <c r="Q182" s="10">
        <f t="shared" si="84"/>
        <v>-9.1999999999999993</v>
      </c>
      <c r="R182" s="10">
        <f t="shared" si="85"/>
        <v>13.9</v>
      </c>
      <c r="S182" s="10">
        <v>5</v>
      </c>
      <c r="T182" s="10">
        <f t="shared" si="86"/>
        <v>1.2000000000000002</v>
      </c>
      <c r="U182" s="10">
        <f t="shared" si="87"/>
        <v>4</v>
      </c>
      <c r="V182" s="10">
        <f t="shared" si="88"/>
        <v>8</v>
      </c>
      <c r="W182" s="10">
        <f t="shared" si="89"/>
        <v>1.4000000000000001</v>
      </c>
      <c r="X182" s="10">
        <f t="shared" si="90"/>
        <v>-8.6</v>
      </c>
      <c r="Y182" s="10">
        <f t="shared" si="94"/>
        <v>17.899999999999999</v>
      </c>
      <c r="Z182" s="10">
        <f t="shared" si="94"/>
        <v>13</v>
      </c>
      <c r="AA182" s="36">
        <f t="shared" si="75"/>
        <v>135</v>
      </c>
      <c r="AB182" s="10">
        <v>1.2467820000000001</v>
      </c>
      <c r="AC182" s="10">
        <v>7.5767980000000001</v>
      </c>
      <c r="AD182" s="10">
        <v>2.4862679999999999</v>
      </c>
      <c r="AE182" s="10">
        <v>1.4383379999999999</v>
      </c>
      <c r="AF182" s="39">
        <f t="shared" si="76"/>
        <v>10.7</v>
      </c>
      <c r="AG182" s="1">
        <f t="shared" si="77"/>
        <v>6.4</v>
      </c>
      <c r="AH182" s="35">
        <f t="shared" si="95"/>
        <v>1.2000000000000002</v>
      </c>
      <c r="AI182" s="35">
        <f t="shared" si="95"/>
        <v>7.6000000000000005</v>
      </c>
      <c r="AJ182" s="35">
        <f t="shared" si="95"/>
        <v>2.4000000000000004</v>
      </c>
      <c r="AK182" s="35">
        <f t="shared" si="95"/>
        <v>1.4000000000000001</v>
      </c>
      <c r="AL182" s="37">
        <f t="shared" si="91"/>
        <v>1.2000000000000002</v>
      </c>
      <c r="AM182" s="10">
        <v>134.60390000000001</v>
      </c>
      <c r="AN182" s="10">
        <v>33.999560000000002</v>
      </c>
      <c r="AO182" s="10"/>
      <c r="AP182" s="10"/>
      <c r="AQ182" s="37" t="s">
        <v>34</v>
      </c>
      <c r="AR182" s="37">
        <v>2584.4</v>
      </c>
      <c r="AS182" s="37">
        <v>512.9</v>
      </c>
      <c r="AT182" s="37">
        <v>3.03</v>
      </c>
      <c r="AU182" s="10">
        <v>96.7</v>
      </c>
      <c r="AV182" s="10">
        <v>-42</v>
      </c>
      <c r="AW182" s="10">
        <v>42.5</v>
      </c>
      <c r="AX182" s="10">
        <v>44.1</v>
      </c>
      <c r="AY182" s="40">
        <f t="shared" si="92"/>
        <v>314645.77099557268</v>
      </c>
      <c r="AZ182" s="23">
        <f t="shared" si="93"/>
        <v>0.54174393575325008</v>
      </c>
      <c r="BA182" s="10" t="e">
        <f>#REF!*AI182*AH182*AJ182*AS182</f>
        <v>#REF!</v>
      </c>
      <c r="BB182" s="10" t="e">
        <f t="shared" si="81"/>
        <v>#REF!</v>
      </c>
      <c r="BC182" s="10" t="e">
        <f>(1-#REF!)*AH182*AI182*AJ182</f>
        <v>#REF!</v>
      </c>
      <c r="BD182" s="41">
        <f t="shared" si="96"/>
        <v>3.5800000000000005</v>
      </c>
      <c r="BE182" s="38">
        <v>3.5</v>
      </c>
      <c r="BF182" s="38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38">
        <v>437</v>
      </c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</row>
    <row r="183" spans="1:100" s="14" customFormat="1" x14ac:dyDescent="0.35">
      <c r="A183" s="10">
        <v>133</v>
      </c>
      <c r="B183" s="35">
        <v>41.7</v>
      </c>
      <c r="C183" s="36">
        <v>0.12880929999999999</v>
      </c>
      <c r="D183" s="35">
        <v>0.60000000000000009</v>
      </c>
      <c r="E183" s="35">
        <v>2.4000000000000004</v>
      </c>
      <c r="F183" s="35">
        <v>1.6</v>
      </c>
      <c r="G183" s="35">
        <v>1.2000000000000002</v>
      </c>
      <c r="H183" s="37">
        <v>1.4000000000000001</v>
      </c>
      <c r="I183" s="35">
        <v>291.40000000000003</v>
      </c>
      <c r="J183" s="35">
        <v>291.3</v>
      </c>
      <c r="K183" s="61">
        <v>17</v>
      </c>
      <c r="L183" s="61">
        <v>16</v>
      </c>
      <c r="M183" s="61">
        <v>16</v>
      </c>
      <c r="N183" s="61">
        <v>2.6</v>
      </c>
      <c r="O183" s="62">
        <v>8</v>
      </c>
      <c r="P183" s="10">
        <v>2.6555877600828643</v>
      </c>
      <c r="Q183" s="10">
        <f t="shared" si="84"/>
        <v>-19.600000000000001</v>
      </c>
      <c r="R183" s="10">
        <f t="shared" si="85"/>
        <v>8.9</v>
      </c>
      <c r="S183" s="10">
        <v>5</v>
      </c>
      <c r="T183" s="10">
        <f t="shared" si="86"/>
        <v>2.6</v>
      </c>
      <c r="U183" s="10">
        <f t="shared" si="87"/>
        <v>16</v>
      </c>
      <c r="V183" s="10">
        <f t="shared" si="88"/>
        <v>16</v>
      </c>
      <c r="W183" s="10">
        <f t="shared" si="89"/>
        <v>2.4000000000000004</v>
      </c>
      <c r="X183" s="10">
        <f t="shared" si="90"/>
        <v>-18.3</v>
      </c>
      <c r="Y183" s="10">
        <f t="shared" si="94"/>
        <v>24.9</v>
      </c>
      <c r="Z183" s="10">
        <f t="shared" si="94"/>
        <v>21</v>
      </c>
      <c r="AA183" s="36">
        <f t="shared" si="75"/>
        <v>18</v>
      </c>
      <c r="AB183" s="10">
        <v>0.51144659999999997</v>
      </c>
      <c r="AC183" s="10">
        <v>2.329297</v>
      </c>
      <c r="AD183" s="10">
        <v>1.6472169999999999</v>
      </c>
      <c r="AE183" s="10">
        <v>1.2204349999999999</v>
      </c>
      <c r="AF183" s="39">
        <f t="shared" si="76"/>
        <v>13.3</v>
      </c>
      <c r="AG183" s="1">
        <f t="shared" si="77"/>
        <v>6.2</v>
      </c>
      <c r="AH183" s="35">
        <f t="shared" si="95"/>
        <v>0.60000000000000009</v>
      </c>
      <c r="AI183" s="35">
        <f t="shared" si="95"/>
        <v>2.4000000000000004</v>
      </c>
      <c r="AJ183" s="35">
        <f t="shared" si="95"/>
        <v>1.6</v>
      </c>
      <c r="AK183" s="35">
        <f t="shared" si="95"/>
        <v>1.2000000000000002</v>
      </c>
      <c r="AL183" s="37">
        <f t="shared" si="91"/>
        <v>1.4000000000000001</v>
      </c>
      <c r="AM183" s="10">
        <v>18.369759999999999</v>
      </c>
      <c r="AN183" s="10">
        <v>18.266380000000002</v>
      </c>
      <c r="AO183" s="10"/>
      <c r="AP183" s="10"/>
      <c r="AQ183" s="37" t="s">
        <v>35</v>
      </c>
      <c r="AR183" s="37"/>
      <c r="AS183" s="37"/>
      <c r="AT183" s="37"/>
      <c r="AU183" s="10">
        <v>96.7</v>
      </c>
      <c r="AV183" s="10">
        <v>-42</v>
      </c>
      <c r="AW183" s="10">
        <v>42.5</v>
      </c>
      <c r="AX183" s="10">
        <v>44.1</v>
      </c>
      <c r="AY183" s="40">
        <f t="shared" si="92"/>
        <v>342816.4308636717</v>
      </c>
      <c r="AZ183" s="23">
        <f t="shared" si="93"/>
        <v>0</v>
      </c>
      <c r="BA183" s="10" t="e">
        <f>#REF!*AI183*AH183*AJ183*AS183</f>
        <v>#REF!</v>
      </c>
      <c r="BB183" s="10" t="e">
        <f t="shared" si="81"/>
        <v>#REF!</v>
      </c>
      <c r="BC183" s="10" t="e">
        <f>(1-#REF!)*AH183*AI183*AJ183</f>
        <v>#REF!</v>
      </c>
      <c r="BD183" s="41">
        <f t="shared" si="96"/>
        <v>4.9800000000000004</v>
      </c>
      <c r="BE183" s="38">
        <v>0</v>
      </c>
      <c r="BF183" s="38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38">
        <v>133</v>
      </c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</row>
    <row r="184" spans="1:100" s="14" customFormat="1" x14ac:dyDescent="0.35">
      <c r="A184" s="10">
        <v>154</v>
      </c>
      <c r="B184" s="35">
        <v>11.799999999999999</v>
      </c>
      <c r="C184" s="36">
        <v>0.78875139999999999</v>
      </c>
      <c r="D184" s="35">
        <v>1.8</v>
      </c>
      <c r="E184" s="35">
        <v>9</v>
      </c>
      <c r="F184" s="35">
        <v>2.2000000000000002</v>
      </c>
      <c r="G184" s="35">
        <v>1.2000000000000002</v>
      </c>
      <c r="H184" s="37">
        <v>0.60000000000000009</v>
      </c>
      <c r="I184" s="35">
        <v>327.90000000000003</v>
      </c>
      <c r="J184" s="35">
        <v>339</v>
      </c>
      <c r="K184" s="61">
        <v>5</v>
      </c>
      <c r="L184" s="61">
        <v>18</v>
      </c>
      <c r="M184" s="61">
        <v>17</v>
      </c>
      <c r="N184" s="61">
        <v>0.8</v>
      </c>
      <c r="O184" s="62">
        <v>29</v>
      </c>
      <c r="P184" s="10">
        <v>0.89293323642260292</v>
      </c>
      <c r="Q184" s="10">
        <f t="shared" si="84"/>
        <v>-5.8</v>
      </c>
      <c r="R184" s="10">
        <f t="shared" si="85"/>
        <v>8.3000000000000007</v>
      </c>
      <c r="S184" s="10">
        <v>5</v>
      </c>
      <c r="T184" s="10">
        <f t="shared" si="86"/>
        <v>0.8</v>
      </c>
      <c r="U184" s="10">
        <f t="shared" si="87"/>
        <v>18</v>
      </c>
      <c r="V184" s="10">
        <f t="shared" si="88"/>
        <v>17</v>
      </c>
      <c r="W184" s="10">
        <f t="shared" si="89"/>
        <v>2.8000000000000003</v>
      </c>
      <c r="X184" s="10">
        <f t="shared" si="90"/>
        <v>-5.4</v>
      </c>
      <c r="Y184" s="10">
        <f t="shared" si="94"/>
        <v>26.3</v>
      </c>
      <c r="Z184" s="10">
        <f t="shared" si="94"/>
        <v>22</v>
      </c>
      <c r="AA184" s="36">
        <f t="shared" si="75"/>
        <v>55</v>
      </c>
      <c r="AB184" s="10">
        <v>1.8061910000000001</v>
      </c>
      <c r="AC184" s="10">
        <v>9.0822610000000008</v>
      </c>
      <c r="AD184" s="10">
        <v>2.299887</v>
      </c>
      <c r="AE184" s="10">
        <v>1.178795</v>
      </c>
      <c r="AF184" s="39">
        <f t="shared" si="76"/>
        <v>10</v>
      </c>
      <c r="AG184" s="1">
        <f t="shared" si="77"/>
        <v>6.2</v>
      </c>
      <c r="AH184" s="35">
        <f t="shared" si="95"/>
        <v>1.8</v>
      </c>
      <c r="AI184" s="35">
        <f t="shared" si="95"/>
        <v>9</v>
      </c>
      <c r="AJ184" s="35">
        <f t="shared" si="95"/>
        <v>2.2000000000000002</v>
      </c>
      <c r="AK184" s="35">
        <f t="shared" si="95"/>
        <v>1.2000000000000002</v>
      </c>
      <c r="AL184" s="37">
        <f t="shared" si="91"/>
        <v>0.60000000000000009</v>
      </c>
      <c r="AM184" s="10">
        <v>54.850879999999997</v>
      </c>
      <c r="AN184" s="10">
        <v>65.934979999999996</v>
      </c>
      <c r="AO184" s="10"/>
      <c r="AP184" s="10"/>
      <c r="AQ184" s="37" t="s">
        <v>34</v>
      </c>
      <c r="AR184" s="37">
        <v>2823.2</v>
      </c>
      <c r="AS184" s="37">
        <v>478.33</v>
      </c>
      <c r="AT184" s="37">
        <v>5.73</v>
      </c>
      <c r="AU184" s="10">
        <v>96.7</v>
      </c>
      <c r="AV184" s="10">
        <v>-42</v>
      </c>
      <c r="AW184" s="10">
        <v>42.5</v>
      </c>
      <c r="AX184" s="10">
        <v>44.1</v>
      </c>
      <c r="AY184" s="40">
        <f t="shared" si="92"/>
        <v>239548.34340996796</v>
      </c>
      <c r="AZ184" s="23">
        <f t="shared" si="93"/>
        <v>0.84639027259489064</v>
      </c>
      <c r="BA184" s="10" t="e">
        <f>#REF!*AI184*AH184*AJ184*AS184</f>
        <v>#REF!</v>
      </c>
      <c r="BB184" s="10" t="e">
        <f t="shared" si="81"/>
        <v>#REF!</v>
      </c>
      <c r="BC184" s="10" t="e">
        <f>(1-#REF!)*AH184*AI184*AJ184</f>
        <v>#REF!</v>
      </c>
      <c r="BD184" s="41">
        <f t="shared" si="96"/>
        <v>5.26</v>
      </c>
      <c r="BE184" s="38">
        <v>14.2</v>
      </c>
      <c r="BF184" s="38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38">
        <v>154</v>
      </c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</row>
    <row r="185" spans="1:100" s="14" customFormat="1" x14ac:dyDescent="0.35">
      <c r="A185" s="10">
        <v>411</v>
      </c>
      <c r="B185" s="35">
        <v>21.8</v>
      </c>
      <c r="C185" s="36">
        <v>0.34550449999999999</v>
      </c>
      <c r="D185" s="35">
        <v>0.8</v>
      </c>
      <c r="E185" s="35">
        <v>4.6000000000000005</v>
      </c>
      <c r="F185" s="35">
        <v>1.8</v>
      </c>
      <c r="G185" s="35">
        <v>0</v>
      </c>
      <c r="H185" s="37">
        <v>1.2000000000000002</v>
      </c>
      <c r="I185" s="35">
        <v>331.90000000000003</v>
      </c>
      <c r="J185" s="35">
        <v>289.20000000000005</v>
      </c>
      <c r="K185" s="61">
        <v>13</v>
      </c>
      <c r="L185" s="61">
        <v>11</v>
      </c>
      <c r="M185" s="61">
        <v>14</v>
      </c>
      <c r="N185" s="61">
        <v>2.8000000000000003</v>
      </c>
      <c r="O185" s="62">
        <v>16</v>
      </c>
      <c r="P185" s="10">
        <v>2.8708464767895947</v>
      </c>
      <c r="Q185" s="10">
        <f t="shared" si="84"/>
        <v>-15.8</v>
      </c>
      <c r="R185" s="10">
        <f t="shared" si="85"/>
        <v>12.8</v>
      </c>
      <c r="S185" s="10">
        <v>5</v>
      </c>
      <c r="T185" s="10">
        <f t="shared" si="86"/>
        <v>2.8000000000000003</v>
      </c>
      <c r="U185" s="10">
        <f t="shared" si="87"/>
        <v>11</v>
      </c>
      <c r="V185" s="10">
        <f t="shared" si="88"/>
        <v>14</v>
      </c>
      <c r="W185" s="10">
        <f t="shared" si="89"/>
        <v>3.8000000000000003</v>
      </c>
      <c r="X185" s="10">
        <f t="shared" si="90"/>
        <v>-14.4</v>
      </c>
      <c r="Y185" s="10">
        <f t="shared" si="94"/>
        <v>23.8</v>
      </c>
      <c r="Z185" s="10">
        <f t="shared" si="94"/>
        <v>19</v>
      </c>
      <c r="AA185" s="36">
        <f t="shared" si="75"/>
        <v>59</v>
      </c>
      <c r="AB185" s="10">
        <v>0.87344109999999997</v>
      </c>
      <c r="AC185" s="10">
        <v>4.534948</v>
      </c>
      <c r="AD185" s="10">
        <v>1.8984540000000001</v>
      </c>
      <c r="AE185" s="10">
        <v>5.8441949999999999E-2</v>
      </c>
      <c r="AF185" s="39">
        <f t="shared" si="76"/>
        <v>12.2</v>
      </c>
      <c r="AG185" s="1">
        <f t="shared" si="77"/>
        <v>5</v>
      </c>
      <c r="AH185" s="35">
        <f t="shared" si="95"/>
        <v>0.8</v>
      </c>
      <c r="AI185" s="35">
        <f t="shared" si="95"/>
        <v>4.6000000000000005</v>
      </c>
      <c r="AJ185" s="35">
        <f t="shared" si="95"/>
        <v>1.8</v>
      </c>
      <c r="AK185" s="35">
        <f t="shared" si="95"/>
        <v>0</v>
      </c>
      <c r="AL185" s="37">
        <f t="shared" si="91"/>
        <v>1.2000000000000002</v>
      </c>
      <c r="AM185" s="10">
        <v>58.860230000000001</v>
      </c>
      <c r="AN185" s="10">
        <v>16.17811</v>
      </c>
      <c r="AO185" s="10"/>
      <c r="AP185" s="10"/>
      <c r="AQ185" s="37" t="s">
        <v>35</v>
      </c>
      <c r="AR185" s="37"/>
      <c r="AS185" s="37"/>
      <c r="AT185" s="37"/>
      <c r="AU185" s="10">
        <v>96.7</v>
      </c>
      <c r="AV185" s="10">
        <v>-42</v>
      </c>
      <c r="AW185" s="10">
        <v>42.5</v>
      </c>
      <c r="AX185" s="10">
        <v>44.1</v>
      </c>
      <c r="AY185" s="40">
        <f t="shared" si="92"/>
        <v>346283.90812611557</v>
      </c>
      <c r="AZ185" s="23">
        <f t="shared" si="93"/>
        <v>0</v>
      </c>
      <c r="BA185" s="10" t="e">
        <f>#REF!*AI185*AH185*AJ185*AS185</f>
        <v>#REF!</v>
      </c>
      <c r="BB185" s="10" t="e">
        <f t="shared" si="81"/>
        <v>#REF!</v>
      </c>
      <c r="BC185" s="10" t="e">
        <f>(1-#REF!)*AH185*AI185*AJ185</f>
        <v>#REF!</v>
      </c>
      <c r="BD185" s="41">
        <f t="shared" si="96"/>
        <v>4.76</v>
      </c>
      <c r="BE185" s="38">
        <v>0</v>
      </c>
      <c r="BF185" s="38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38">
        <v>411</v>
      </c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</row>
    <row r="186" spans="1:100" s="14" customFormat="1" x14ac:dyDescent="0.35">
      <c r="A186" s="10">
        <v>65</v>
      </c>
      <c r="B186" s="35">
        <v>6.3999999999999995</v>
      </c>
      <c r="C186" s="36">
        <v>0.17731079999999999</v>
      </c>
      <c r="D186" s="35">
        <v>2</v>
      </c>
      <c r="E186" s="35">
        <v>4.2</v>
      </c>
      <c r="F186" s="35">
        <v>2.6</v>
      </c>
      <c r="G186" s="35">
        <v>1.2000000000000002</v>
      </c>
      <c r="H186" s="37">
        <v>2.2000000000000002</v>
      </c>
      <c r="I186" s="35">
        <v>368.20000000000005</v>
      </c>
      <c r="J186" s="35">
        <v>357.40000000000003</v>
      </c>
      <c r="K186" s="61">
        <v>7</v>
      </c>
      <c r="L186" s="61">
        <v>17</v>
      </c>
      <c r="M186" s="61">
        <v>12</v>
      </c>
      <c r="N186" s="61">
        <v>2.4000000000000004</v>
      </c>
      <c r="O186" s="62">
        <v>17</v>
      </c>
      <c r="P186" s="10">
        <v>2.4765749867134277</v>
      </c>
      <c r="Q186" s="10">
        <f t="shared" si="84"/>
        <v>-9.4</v>
      </c>
      <c r="R186" s="10">
        <f t="shared" si="85"/>
        <v>8.1999999999999993</v>
      </c>
      <c r="S186" s="10">
        <v>5</v>
      </c>
      <c r="T186" s="10">
        <f t="shared" si="86"/>
        <v>2.4000000000000004</v>
      </c>
      <c r="U186" s="10">
        <f t="shared" si="87"/>
        <v>17</v>
      </c>
      <c r="V186" s="10">
        <f t="shared" si="88"/>
        <v>12</v>
      </c>
      <c r="W186" s="10">
        <f t="shared" si="89"/>
        <v>2.2000000000000002</v>
      </c>
      <c r="X186" s="10">
        <f t="shared" si="90"/>
        <v>-8.1999999999999993</v>
      </c>
      <c r="Y186" s="10">
        <f t="shared" si="94"/>
        <v>25.2</v>
      </c>
      <c r="Z186" s="10">
        <f t="shared" si="94"/>
        <v>17</v>
      </c>
      <c r="AA186" s="36">
        <f t="shared" si="75"/>
        <v>95</v>
      </c>
      <c r="AB186" s="10">
        <v>1.9497949999999999</v>
      </c>
      <c r="AC186" s="10">
        <v>4.2421139999999999</v>
      </c>
      <c r="AD186" s="10">
        <v>2.5635189999999999</v>
      </c>
      <c r="AE186" s="10">
        <v>1.257436</v>
      </c>
      <c r="AF186" s="39">
        <f t="shared" si="76"/>
        <v>12.4</v>
      </c>
      <c r="AG186" s="1">
        <f t="shared" si="77"/>
        <v>6.2</v>
      </c>
      <c r="AH186" s="35">
        <f t="shared" si="95"/>
        <v>2</v>
      </c>
      <c r="AI186" s="35">
        <f t="shared" si="95"/>
        <v>4.2</v>
      </c>
      <c r="AJ186" s="35">
        <f t="shared" si="95"/>
        <v>2.6</v>
      </c>
      <c r="AK186" s="35">
        <f t="shared" si="95"/>
        <v>1.2000000000000002</v>
      </c>
      <c r="AL186" s="37">
        <f t="shared" si="91"/>
        <v>2.2000000000000002</v>
      </c>
      <c r="AM186" s="10">
        <v>95.141080000000002</v>
      </c>
      <c r="AN186" s="10">
        <v>84.310299999999998</v>
      </c>
      <c r="AO186" s="10"/>
      <c r="AP186" s="10"/>
      <c r="AQ186" s="37" t="s">
        <v>34</v>
      </c>
      <c r="AR186" s="37">
        <v>2574.9</v>
      </c>
      <c r="AS186" s="37">
        <v>514.46</v>
      </c>
      <c r="AT186" s="37">
        <v>3.38</v>
      </c>
      <c r="AU186" s="10">
        <v>96.7</v>
      </c>
      <c r="AV186" s="10">
        <v>-42</v>
      </c>
      <c r="AW186" s="10">
        <v>42.5</v>
      </c>
      <c r="AX186" s="10">
        <v>44.1</v>
      </c>
      <c r="AY186" s="40">
        <f t="shared" si="92"/>
        <v>169086.73820802421</v>
      </c>
      <c r="AZ186" s="23">
        <f t="shared" si="93"/>
        <v>0.96443875405146362</v>
      </c>
      <c r="BA186" s="10" t="e">
        <f>#REF!*AI186*AH186*AJ186*AS186</f>
        <v>#REF!</v>
      </c>
      <c r="BB186" s="10" t="e">
        <f t="shared" si="81"/>
        <v>#REF!</v>
      </c>
      <c r="BC186" s="10" t="e">
        <f>(1-#REF!)*AH186*AI186*AJ186</f>
        <v>#REF!</v>
      </c>
      <c r="BD186" s="41">
        <f t="shared" si="96"/>
        <v>5.0400000000000009</v>
      </c>
      <c r="BE186" s="38">
        <v>1.8</v>
      </c>
      <c r="BF186" s="38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38">
        <v>65</v>
      </c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</row>
    <row r="187" spans="1:100" s="14" customFormat="1" x14ac:dyDescent="0.35">
      <c r="A187" s="10">
        <v>403</v>
      </c>
      <c r="B187" s="35">
        <v>35.6</v>
      </c>
      <c r="C187" s="36">
        <v>0.2457009</v>
      </c>
      <c r="D187" s="35">
        <v>1</v>
      </c>
      <c r="E187" s="35">
        <v>1.8</v>
      </c>
      <c r="F187" s="35">
        <v>2.6</v>
      </c>
      <c r="G187" s="35">
        <v>0.4</v>
      </c>
      <c r="H187" s="37">
        <v>2</v>
      </c>
      <c r="I187" s="35">
        <v>439.5</v>
      </c>
      <c r="J187" s="35">
        <v>357.8</v>
      </c>
      <c r="K187" s="61">
        <v>8</v>
      </c>
      <c r="L187" s="61">
        <v>11</v>
      </c>
      <c r="M187" s="61">
        <v>6</v>
      </c>
      <c r="N187" s="61">
        <v>2.2000000000000002</v>
      </c>
      <c r="O187" s="62">
        <v>25</v>
      </c>
      <c r="P187" s="10">
        <v>2.2977781773532571</v>
      </c>
      <c r="Q187" s="10">
        <f t="shared" si="84"/>
        <v>-10.199999999999999</v>
      </c>
      <c r="R187" s="10">
        <f t="shared" si="85"/>
        <v>12.8</v>
      </c>
      <c r="S187" s="10">
        <v>5</v>
      </c>
      <c r="T187" s="10">
        <f t="shared" si="86"/>
        <v>2.2000000000000002</v>
      </c>
      <c r="U187" s="10">
        <f t="shared" si="87"/>
        <v>11</v>
      </c>
      <c r="V187" s="10">
        <f t="shared" si="88"/>
        <v>6</v>
      </c>
      <c r="W187" s="10">
        <f t="shared" si="89"/>
        <v>3.8000000000000003</v>
      </c>
      <c r="X187" s="10">
        <f t="shared" si="90"/>
        <v>-9.1</v>
      </c>
      <c r="Y187" s="10">
        <f t="shared" si="94"/>
        <v>23.8</v>
      </c>
      <c r="Z187" s="10">
        <f t="shared" si="94"/>
        <v>11</v>
      </c>
      <c r="AA187" s="36">
        <f t="shared" si="75"/>
        <v>166</v>
      </c>
      <c r="AB187" s="10">
        <v>1.007563</v>
      </c>
      <c r="AC187" s="10">
        <v>1.717104</v>
      </c>
      <c r="AD187" s="10">
        <v>2.5377719999999999</v>
      </c>
      <c r="AE187" s="10">
        <v>0.3301829</v>
      </c>
      <c r="AF187" s="39">
        <f t="shared" si="76"/>
        <v>13.6</v>
      </c>
      <c r="AG187" s="1">
        <f t="shared" si="77"/>
        <v>5.4</v>
      </c>
      <c r="AH187" s="35">
        <f t="shared" si="95"/>
        <v>1</v>
      </c>
      <c r="AI187" s="35">
        <f t="shared" si="95"/>
        <v>1.8</v>
      </c>
      <c r="AJ187" s="35">
        <f t="shared" si="95"/>
        <v>2.6</v>
      </c>
      <c r="AK187" s="35">
        <f t="shared" si="95"/>
        <v>0.4</v>
      </c>
      <c r="AL187" s="37">
        <f t="shared" si="91"/>
        <v>2</v>
      </c>
      <c r="AM187" s="10">
        <v>166.43639999999999</v>
      </c>
      <c r="AN187" s="10">
        <v>84.700019999999995</v>
      </c>
      <c r="AO187" s="10"/>
      <c r="AP187" s="10"/>
      <c r="AQ187" s="37" t="s">
        <v>35</v>
      </c>
      <c r="AR187" s="37"/>
      <c r="AS187" s="37"/>
      <c r="AT187" s="37"/>
      <c r="AU187" s="10">
        <v>96.7</v>
      </c>
      <c r="AV187" s="10">
        <v>-42</v>
      </c>
      <c r="AW187" s="10">
        <v>42.5</v>
      </c>
      <c r="AX187" s="10">
        <v>44.1</v>
      </c>
      <c r="AY187" s="40">
        <f t="shared" si="92"/>
        <v>167029.58558497834</v>
      </c>
      <c r="AZ187" s="23">
        <f t="shared" si="93"/>
        <v>0</v>
      </c>
      <c r="BA187" s="10" t="e">
        <f>#REF!*AI187*AH187*AJ187*AS187</f>
        <v>#REF!</v>
      </c>
      <c r="BB187" s="10" t="e">
        <f t="shared" si="81"/>
        <v>#REF!</v>
      </c>
      <c r="BC187" s="10" t="e">
        <f>(1-#REF!)*AH187*AI187*AJ187</f>
        <v>#REF!</v>
      </c>
      <c r="BD187" s="41">
        <f t="shared" si="96"/>
        <v>4.76</v>
      </c>
      <c r="BE187" s="38">
        <v>0</v>
      </c>
      <c r="BF187" s="38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38">
        <v>403</v>
      </c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</row>
    <row r="188" spans="1:100" s="14" customFormat="1" x14ac:dyDescent="0.35">
      <c r="A188" s="10">
        <v>125</v>
      </c>
      <c r="B188" s="35">
        <v>23.3</v>
      </c>
      <c r="C188" s="36">
        <v>0.21596050000000003</v>
      </c>
      <c r="D188" s="35">
        <v>2.8000000000000003</v>
      </c>
      <c r="E188" s="35">
        <v>2.6</v>
      </c>
      <c r="F188" s="35">
        <v>1.8</v>
      </c>
      <c r="G188" s="35">
        <v>0.8</v>
      </c>
      <c r="H188" s="37">
        <v>1.4000000000000001</v>
      </c>
      <c r="I188" s="35">
        <v>452</v>
      </c>
      <c r="J188" s="35">
        <v>304.70000000000005</v>
      </c>
      <c r="K188" s="61">
        <v>16</v>
      </c>
      <c r="L188" s="61">
        <v>18</v>
      </c>
      <c r="M188" s="61">
        <v>3</v>
      </c>
      <c r="N188" s="61">
        <v>2.4000000000000004</v>
      </c>
      <c r="O188" s="62">
        <v>20</v>
      </c>
      <c r="P188" s="10">
        <v>2.3951496556978213</v>
      </c>
      <c r="Q188" s="10">
        <f t="shared" si="84"/>
        <v>-18.399999999999999</v>
      </c>
      <c r="R188" s="10">
        <f t="shared" si="85"/>
        <v>11.3</v>
      </c>
      <c r="S188" s="10">
        <v>5</v>
      </c>
      <c r="T188" s="10">
        <f t="shared" si="86"/>
        <v>2.4000000000000004</v>
      </c>
      <c r="U188" s="10">
        <f t="shared" si="87"/>
        <v>18</v>
      </c>
      <c r="V188" s="10">
        <f t="shared" si="88"/>
        <v>3</v>
      </c>
      <c r="W188" s="10">
        <f t="shared" si="89"/>
        <v>5.8000000000000007</v>
      </c>
      <c r="X188" s="10">
        <f t="shared" si="90"/>
        <v>-17.2</v>
      </c>
      <c r="Y188" s="10">
        <f t="shared" si="94"/>
        <v>29.3</v>
      </c>
      <c r="Z188" s="10">
        <f t="shared" si="94"/>
        <v>8</v>
      </c>
      <c r="AA188" s="36">
        <f t="shared" si="75"/>
        <v>179</v>
      </c>
      <c r="AB188" s="10">
        <v>2.8733960000000001</v>
      </c>
      <c r="AC188" s="10">
        <v>2.6053120000000001</v>
      </c>
      <c r="AD188" s="10">
        <v>1.868779</v>
      </c>
      <c r="AE188" s="10">
        <v>0.77723260000000005</v>
      </c>
      <c r="AF188" s="39">
        <f t="shared" si="76"/>
        <v>13.2</v>
      </c>
      <c r="AG188" s="1">
        <f t="shared" si="77"/>
        <v>5.8</v>
      </c>
      <c r="AH188" s="35">
        <f t="shared" si="95"/>
        <v>2.8000000000000003</v>
      </c>
      <c r="AI188" s="35">
        <f t="shared" si="95"/>
        <v>2.6</v>
      </c>
      <c r="AJ188" s="35">
        <f t="shared" si="95"/>
        <v>1.8</v>
      </c>
      <c r="AK188" s="35">
        <f t="shared" si="95"/>
        <v>0.8</v>
      </c>
      <c r="AL188" s="37">
        <f t="shared" si="91"/>
        <v>1.4000000000000001</v>
      </c>
      <c r="AM188" s="10">
        <v>178.953</v>
      </c>
      <c r="AN188" s="10">
        <v>31.626999999999999</v>
      </c>
      <c r="AO188" s="10"/>
      <c r="AP188" s="10"/>
      <c r="AQ188" s="37" t="s">
        <v>35</v>
      </c>
      <c r="AR188" s="37"/>
      <c r="AS188" s="37"/>
      <c r="AT188" s="37"/>
      <c r="AU188" s="10">
        <v>96.7</v>
      </c>
      <c r="AV188" s="10">
        <v>-42</v>
      </c>
      <c r="AW188" s="10">
        <v>42.5</v>
      </c>
      <c r="AX188" s="10">
        <v>44.1</v>
      </c>
      <c r="AY188" s="40">
        <f t="shared" si="92"/>
        <v>319153.62465608114</v>
      </c>
      <c r="AZ188" s="23">
        <f t="shared" si="93"/>
        <v>0</v>
      </c>
      <c r="BA188" s="10" t="e">
        <f>#REF!*AI188*AH188*AJ188*AS188</f>
        <v>#REF!</v>
      </c>
      <c r="BB188" s="10" t="e">
        <f t="shared" si="81"/>
        <v>#REF!</v>
      </c>
      <c r="BC188" s="10" t="e">
        <f>(1-#REF!)*AH188*AI188*AJ188</f>
        <v>#REF!</v>
      </c>
      <c r="BD188" s="41">
        <f t="shared" si="96"/>
        <v>5.86</v>
      </c>
      <c r="BE188" s="38">
        <v>0</v>
      </c>
      <c r="BF188" s="38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38">
        <v>125</v>
      </c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</row>
    <row r="189" spans="1:100" s="14" customFormat="1" x14ac:dyDescent="0.35">
      <c r="A189" s="10">
        <v>346</v>
      </c>
      <c r="B189" s="35">
        <v>37.4</v>
      </c>
      <c r="C189" s="36">
        <v>0.27481639999999996</v>
      </c>
      <c r="D189" s="35">
        <v>0.4</v>
      </c>
      <c r="E189" s="35">
        <v>9.4</v>
      </c>
      <c r="F189" s="35">
        <v>1.2000000000000002</v>
      </c>
      <c r="G189" s="35">
        <v>0.4</v>
      </c>
      <c r="H189" s="37">
        <v>0.8</v>
      </c>
      <c r="I189" s="35">
        <v>361</v>
      </c>
      <c r="J189" s="35">
        <v>319.3</v>
      </c>
      <c r="K189" s="61">
        <v>8</v>
      </c>
      <c r="L189" s="61">
        <v>14</v>
      </c>
      <c r="M189" s="61">
        <v>7</v>
      </c>
      <c r="N189" s="61">
        <v>0.4</v>
      </c>
      <c r="O189" s="62">
        <v>19</v>
      </c>
      <c r="P189" s="10">
        <v>0.45098144298289844</v>
      </c>
      <c r="Q189" s="10">
        <f t="shared" si="84"/>
        <v>-8.4</v>
      </c>
      <c r="R189" s="10">
        <f t="shared" si="85"/>
        <v>10.3</v>
      </c>
      <c r="S189" s="10">
        <v>5</v>
      </c>
      <c r="T189" s="10">
        <f t="shared" si="86"/>
        <v>0.4</v>
      </c>
      <c r="U189" s="10">
        <f t="shared" si="87"/>
        <v>14</v>
      </c>
      <c r="V189" s="10">
        <f t="shared" si="88"/>
        <v>7</v>
      </c>
      <c r="W189" s="10">
        <f t="shared" si="89"/>
        <v>2.8000000000000003</v>
      </c>
      <c r="X189" s="10">
        <f t="shared" si="90"/>
        <v>-8.1999999999999993</v>
      </c>
      <c r="Y189" s="10">
        <f t="shared" si="94"/>
        <v>24.3</v>
      </c>
      <c r="Z189" s="10">
        <f t="shared" si="94"/>
        <v>12</v>
      </c>
      <c r="AA189" s="36">
        <f t="shared" si="75"/>
        <v>88</v>
      </c>
      <c r="AB189" s="10">
        <v>0.42926029999999998</v>
      </c>
      <c r="AC189" s="10">
        <v>9.4990849999999991</v>
      </c>
      <c r="AD189" s="10">
        <v>1.149251</v>
      </c>
      <c r="AE189" s="10">
        <v>0.38602940000000002</v>
      </c>
      <c r="AF189" s="39">
        <f t="shared" si="76"/>
        <v>9.8000000000000007</v>
      </c>
      <c r="AG189" s="1">
        <f t="shared" si="77"/>
        <v>5.4</v>
      </c>
      <c r="AH189" s="35">
        <f t="shared" si="95"/>
        <v>0.4</v>
      </c>
      <c r="AI189" s="35">
        <f t="shared" si="95"/>
        <v>9.4</v>
      </c>
      <c r="AJ189" s="35">
        <f t="shared" si="95"/>
        <v>1.2000000000000002</v>
      </c>
      <c r="AK189" s="35">
        <f t="shared" si="95"/>
        <v>0.4</v>
      </c>
      <c r="AL189" s="37">
        <f t="shared" si="91"/>
        <v>0.8</v>
      </c>
      <c r="AM189" s="10">
        <v>87.934870000000004</v>
      </c>
      <c r="AN189" s="10">
        <v>46.295319999999997</v>
      </c>
      <c r="AO189" s="10"/>
      <c r="AP189" s="10"/>
      <c r="AQ189" s="37" t="s">
        <v>35</v>
      </c>
      <c r="AR189" s="37"/>
      <c r="AS189" s="37"/>
      <c r="AT189" s="37"/>
      <c r="AU189" s="10">
        <v>96.7</v>
      </c>
      <c r="AV189" s="10">
        <v>-42</v>
      </c>
      <c r="AW189" s="10">
        <v>42.5</v>
      </c>
      <c r="AX189" s="10">
        <v>44.1</v>
      </c>
      <c r="AY189" s="40">
        <f t="shared" si="92"/>
        <v>289410.04694842023</v>
      </c>
      <c r="AZ189" s="23">
        <f t="shared" si="93"/>
        <v>0</v>
      </c>
      <c r="BA189" s="10" t="e">
        <f>#REF!*AI189*AH189*AJ189*AS189</f>
        <v>#REF!</v>
      </c>
      <c r="BB189" s="10" t="e">
        <f t="shared" si="81"/>
        <v>#REF!</v>
      </c>
      <c r="BC189" s="10" t="e">
        <f>(1-#REF!)*AH189*AI189*AJ189</f>
        <v>#REF!</v>
      </c>
      <c r="BD189" s="41">
        <f t="shared" si="96"/>
        <v>4.8600000000000003</v>
      </c>
      <c r="BE189" s="38">
        <v>0</v>
      </c>
      <c r="BF189" s="38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38">
        <v>346</v>
      </c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</row>
    <row r="190" spans="1:100" s="14" customFormat="1" x14ac:dyDescent="0.35">
      <c r="A190" s="10">
        <v>426</v>
      </c>
      <c r="B190" s="35">
        <v>13.299999999999999</v>
      </c>
      <c r="C190" s="36">
        <v>0.2854199</v>
      </c>
      <c r="D190" s="35">
        <v>1.6</v>
      </c>
      <c r="E190" s="35">
        <v>6.8000000000000007</v>
      </c>
      <c r="F190" s="35">
        <v>1</v>
      </c>
      <c r="G190" s="35">
        <v>1.4000000000000001</v>
      </c>
      <c r="H190" s="37">
        <v>0.8</v>
      </c>
      <c r="I190" s="35">
        <v>288.8</v>
      </c>
      <c r="J190" s="35">
        <v>357.5</v>
      </c>
      <c r="K190" s="61">
        <v>11</v>
      </c>
      <c r="L190" s="61">
        <v>16</v>
      </c>
      <c r="M190" s="61">
        <v>6</v>
      </c>
      <c r="N190" s="61">
        <v>2.4000000000000004</v>
      </c>
      <c r="O190" s="62">
        <v>5</v>
      </c>
      <c r="P190" s="10">
        <v>2.3551300195172904</v>
      </c>
      <c r="Q190" s="10">
        <f t="shared" si="84"/>
        <v>-13.4</v>
      </c>
      <c r="R190" s="10">
        <f t="shared" si="85"/>
        <v>7.5</v>
      </c>
      <c r="S190" s="10">
        <v>5</v>
      </c>
      <c r="T190" s="10">
        <f t="shared" si="86"/>
        <v>2.4000000000000004</v>
      </c>
      <c r="U190" s="10">
        <f t="shared" si="87"/>
        <v>16</v>
      </c>
      <c r="V190" s="10">
        <f t="shared" si="88"/>
        <v>6</v>
      </c>
      <c r="W190" s="10">
        <f t="shared" si="89"/>
        <v>1</v>
      </c>
      <c r="X190" s="10">
        <f t="shared" si="90"/>
        <v>-12.2</v>
      </c>
      <c r="Y190" s="10">
        <f t="shared" si="94"/>
        <v>23.5</v>
      </c>
      <c r="Z190" s="10">
        <f t="shared" si="94"/>
        <v>11</v>
      </c>
      <c r="AA190" s="36">
        <f t="shared" si="75"/>
        <v>16</v>
      </c>
      <c r="AB190" s="10">
        <v>1.5435350000000001</v>
      </c>
      <c r="AC190" s="10">
        <v>6.8249610000000001</v>
      </c>
      <c r="AD190" s="10">
        <v>1.0072639999999999</v>
      </c>
      <c r="AE190" s="10">
        <v>1.302505</v>
      </c>
      <c r="AF190" s="39">
        <f t="shared" si="76"/>
        <v>11.1</v>
      </c>
      <c r="AG190" s="1">
        <f t="shared" si="77"/>
        <v>6.4</v>
      </c>
      <c r="AH190" s="35">
        <f t="shared" si="95"/>
        <v>1.6</v>
      </c>
      <c r="AI190" s="35">
        <f t="shared" si="95"/>
        <v>6.8000000000000007</v>
      </c>
      <c r="AJ190" s="35">
        <f t="shared" si="95"/>
        <v>1</v>
      </c>
      <c r="AK190" s="35">
        <f t="shared" si="95"/>
        <v>1.4000000000000001</v>
      </c>
      <c r="AL190" s="37">
        <f t="shared" si="91"/>
        <v>0.8</v>
      </c>
      <c r="AM190" s="10">
        <v>15.70665</v>
      </c>
      <c r="AN190" s="10">
        <v>84.470370000000003</v>
      </c>
      <c r="AO190" s="10"/>
      <c r="AP190" s="10"/>
      <c r="AQ190" s="37" t="s">
        <v>34</v>
      </c>
      <c r="AR190" s="37">
        <v>2893.8</v>
      </c>
      <c r="AS190" s="37">
        <v>469.68</v>
      </c>
      <c r="AT190" s="37">
        <v>7.3</v>
      </c>
      <c r="AU190" s="10">
        <v>96.7</v>
      </c>
      <c r="AV190" s="10">
        <v>-42</v>
      </c>
      <c r="AW190" s="10">
        <v>42.5</v>
      </c>
      <c r="AX190" s="10">
        <v>44.1</v>
      </c>
      <c r="AY190" s="40">
        <f t="shared" si="92"/>
        <v>168246.70373484713</v>
      </c>
      <c r="AZ190" s="23">
        <f t="shared" si="93"/>
        <v>0.97719545745959646</v>
      </c>
      <c r="BA190" s="10" t="e">
        <f>#REF!*AI190*AH190*AJ190*AS190</f>
        <v>#REF!</v>
      </c>
      <c r="BB190" s="10" t="e">
        <f t="shared" si="81"/>
        <v>#REF!</v>
      </c>
      <c r="BC190" s="10" t="e">
        <f>(1-#REF!)*AH190*AI190*AJ190</f>
        <v>#REF!</v>
      </c>
      <c r="BD190" s="41">
        <f t="shared" si="96"/>
        <v>4.7</v>
      </c>
      <c r="BE190" s="38">
        <v>4.2</v>
      </c>
      <c r="BF190" s="38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38">
        <v>426</v>
      </c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</row>
    <row r="191" spans="1:100" s="14" customFormat="1" x14ac:dyDescent="0.35">
      <c r="A191" s="10">
        <v>176</v>
      </c>
      <c r="B191" s="35">
        <v>25.3</v>
      </c>
      <c r="C191" s="36">
        <v>0.7149856</v>
      </c>
      <c r="D191" s="35">
        <v>1.2000000000000002</v>
      </c>
      <c r="E191" s="35">
        <v>3</v>
      </c>
      <c r="F191" s="35">
        <v>2.4000000000000004</v>
      </c>
      <c r="G191" s="35">
        <v>1.8</v>
      </c>
      <c r="H191" s="37">
        <v>0.8</v>
      </c>
      <c r="I191" s="35">
        <v>358.70000000000005</v>
      </c>
      <c r="J191" s="35">
        <v>350.1</v>
      </c>
      <c r="K191" s="61">
        <v>15</v>
      </c>
      <c r="L191" s="61">
        <v>6</v>
      </c>
      <c r="M191" s="61">
        <v>5</v>
      </c>
      <c r="N191" s="61">
        <v>1</v>
      </c>
      <c r="O191" s="62">
        <v>23</v>
      </c>
      <c r="P191" s="10">
        <v>1.0013741052846774</v>
      </c>
      <c r="Q191" s="10">
        <f t="shared" si="84"/>
        <v>-16</v>
      </c>
      <c r="R191" s="10">
        <f t="shared" si="85"/>
        <v>17.899999999999999</v>
      </c>
      <c r="S191" s="10">
        <v>5</v>
      </c>
      <c r="T191" s="10">
        <f t="shared" si="86"/>
        <v>1</v>
      </c>
      <c r="U191" s="10">
        <f t="shared" si="87"/>
        <v>6</v>
      </c>
      <c r="V191" s="10">
        <f t="shared" si="88"/>
        <v>5</v>
      </c>
      <c r="W191" s="10">
        <f t="shared" si="89"/>
        <v>6.4</v>
      </c>
      <c r="X191" s="10">
        <f t="shared" si="90"/>
        <v>-15.5</v>
      </c>
      <c r="Y191" s="10">
        <f t="shared" si="94"/>
        <v>23.9</v>
      </c>
      <c r="Z191" s="10">
        <f t="shared" si="94"/>
        <v>10</v>
      </c>
      <c r="AA191" s="36">
        <f t="shared" si="75"/>
        <v>86</v>
      </c>
      <c r="AB191" s="10">
        <v>1.1830400000000001</v>
      </c>
      <c r="AC191" s="10">
        <v>2.9236089999999999</v>
      </c>
      <c r="AD191" s="10">
        <v>2.3436159999999999</v>
      </c>
      <c r="AE191" s="10">
        <v>1.825944</v>
      </c>
      <c r="AF191" s="39">
        <f t="shared" si="76"/>
        <v>13</v>
      </c>
      <c r="AG191" s="1">
        <f t="shared" si="77"/>
        <v>6.8</v>
      </c>
      <c r="AH191" s="35">
        <f t="shared" si="95"/>
        <v>1.2000000000000002</v>
      </c>
      <c r="AI191" s="35">
        <f t="shared" si="95"/>
        <v>3</v>
      </c>
      <c r="AJ191" s="35">
        <f t="shared" si="95"/>
        <v>2.4000000000000004</v>
      </c>
      <c r="AK191" s="35">
        <f t="shared" si="95"/>
        <v>1.8</v>
      </c>
      <c r="AL191" s="37">
        <f t="shared" si="91"/>
        <v>0.8</v>
      </c>
      <c r="AM191" s="10">
        <v>85.642790000000005</v>
      </c>
      <c r="AN191" s="10">
        <v>77.055170000000004</v>
      </c>
      <c r="AO191" s="10"/>
      <c r="AP191" s="10"/>
      <c r="AQ191" s="37" t="s">
        <v>34</v>
      </c>
      <c r="AR191" s="37">
        <v>3677.5</v>
      </c>
      <c r="AS191" s="37">
        <v>406.61</v>
      </c>
      <c r="AT191" s="37">
        <v>9.5500000000000007</v>
      </c>
      <c r="AU191" s="10">
        <v>96.7</v>
      </c>
      <c r="AV191" s="10">
        <v>-42</v>
      </c>
      <c r="AW191" s="10">
        <v>42.5</v>
      </c>
      <c r="AX191" s="10">
        <v>44.1</v>
      </c>
      <c r="AY191" s="40">
        <f t="shared" si="92"/>
        <v>201735.04656007022</v>
      </c>
      <c r="AZ191" s="23">
        <f t="shared" si="93"/>
        <v>0.96936563161768952</v>
      </c>
      <c r="BA191" s="10" t="e">
        <f>#REF!*AI191*AH191*AJ191*AS191</f>
        <v>#REF!</v>
      </c>
      <c r="BB191" s="10" t="e">
        <f t="shared" si="81"/>
        <v>#REF!</v>
      </c>
      <c r="BC191" s="10" t="e">
        <f>(1-#REF!)*AH191*AI191*AJ191</f>
        <v>#REF!</v>
      </c>
      <c r="BD191" s="41">
        <f t="shared" si="96"/>
        <v>4.78</v>
      </c>
      <c r="BE191" s="38">
        <v>20</v>
      </c>
      <c r="BF191" s="38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38">
        <v>176</v>
      </c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</row>
    <row r="192" spans="1:100" s="14" customFormat="1" x14ac:dyDescent="0.35">
      <c r="A192" s="10">
        <v>295</v>
      </c>
      <c r="B192" s="35">
        <v>13</v>
      </c>
      <c r="C192" s="36">
        <v>0.24587299999999998</v>
      </c>
      <c r="D192" s="35">
        <v>2.6</v>
      </c>
      <c r="E192" s="35">
        <v>4</v>
      </c>
      <c r="F192" s="35">
        <v>1.4000000000000001</v>
      </c>
      <c r="G192" s="35">
        <v>1.4000000000000001</v>
      </c>
      <c r="H192" s="37">
        <v>1.2000000000000002</v>
      </c>
      <c r="I192" s="35">
        <v>334.40000000000003</v>
      </c>
      <c r="J192" s="35">
        <v>342.8</v>
      </c>
      <c r="K192" s="61">
        <v>17</v>
      </c>
      <c r="L192" s="61">
        <v>9</v>
      </c>
      <c r="M192" s="61">
        <v>15</v>
      </c>
      <c r="N192" s="61">
        <v>2</v>
      </c>
      <c r="O192" s="62">
        <v>6</v>
      </c>
      <c r="P192" s="10">
        <v>2.0964923228144521</v>
      </c>
      <c r="Q192" s="10">
        <f t="shared" si="84"/>
        <v>-19</v>
      </c>
      <c r="R192" s="10">
        <f t="shared" si="85"/>
        <v>11.8</v>
      </c>
      <c r="S192" s="10">
        <v>5</v>
      </c>
      <c r="T192" s="10">
        <f t="shared" si="86"/>
        <v>2</v>
      </c>
      <c r="U192" s="10">
        <f t="shared" si="87"/>
        <v>9</v>
      </c>
      <c r="V192" s="10">
        <f t="shared" si="88"/>
        <v>15</v>
      </c>
      <c r="W192" s="10">
        <f t="shared" si="89"/>
        <v>1.8</v>
      </c>
      <c r="X192" s="10">
        <f t="shared" si="90"/>
        <v>-18</v>
      </c>
      <c r="Y192" s="10">
        <f t="shared" si="94"/>
        <v>20.8</v>
      </c>
      <c r="Z192" s="10">
        <f t="shared" si="94"/>
        <v>20</v>
      </c>
      <c r="AA192" s="36">
        <f t="shared" si="75"/>
        <v>61</v>
      </c>
      <c r="AB192" s="10">
        <v>2.509566</v>
      </c>
      <c r="AC192" s="10">
        <v>3.9562270000000002</v>
      </c>
      <c r="AD192" s="10">
        <v>1.3525130000000001</v>
      </c>
      <c r="AE192" s="10">
        <v>1.394766</v>
      </c>
      <c r="AF192" s="39">
        <f t="shared" si="76"/>
        <v>12.5</v>
      </c>
      <c r="AG192" s="1">
        <f t="shared" si="77"/>
        <v>6.4</v>
      </c>
      <c r="AH192" s="35">
        <f t="shared" si="95"/>
        <v>2.6</v>
      </c>
      <c r="AI192" s="35">
        <f t="shared" si="95"/>
        <v>4</v>
      </c>
      <c r="AJ192" s="35">
        <f t="shared" si="95"/>
        <v>1.4000000000000001</v>
      </c>
      <c r="AK192" s="35">
        <f t="shared" si="95"/>
        <v>1.4000000000000001</v>
      </c>
      <c r="AL192" s="37">
        <f t="shared" si="91"/>
        <v>1.2000000000000002</v>
      </c>
      <c r="AM192" s="10">
        <v>61.357280000000003</v>
      </c>
      <c r="AN192" s="10">
        <v>69.753420000000006</v>
      </c>
      <c r="AO192" s="10"/>
      <c r="AP192" s="10"/>
      <c r="AQ192" s="37" t="s">
        <v>34</v>
      </c>
      <c r="AR192" s="37">
        <v>2879.5</v>
      </c>
      <c r="AS192" s="37">
        <v>471.38</v>
      </c>
      <c r="AT192" s="37">
        <v>5.95</v>
      </c>
      <c r="AU192" s="10">
        <v>96.7</v>
      </c>
      <c r="AV192" s="10">
        <v>-42</v>
      </c>
      <c r="AW192" s="10">
        <v>42.5</v>
      </c>
      <c r="AX192" s="10">
        <v>44.1</v>
      </c>
      <c r="AY192" s="40">
        <f t="shared" si="92"/>
        <v>227693.253525651</v>
      </c>
      <c r="AZ192" s="23">
        <f t="shared" si="93"/>
        <v>0.88211159779408077</v>
      </c>
      <c r="BA192" s="10" t="e">
        <f>#REF!*AI192*AH192*AJ192*AS192</f>
        <v>#REF!</v>
      </c>
      <c r="BB192" s="10" t="e">
        <f t="shared" si="81"/>
        <v>#REF!</v>
      </c>
      <c r="BC192" s="10" t="e">
        <f>(1-#REF!)*AH192*AI192*AJ192</f>
        <v>#REF!</v>
      </c>
      <c r="BD192" s="41">
        <f t="shared" si="96"/>
        <v>4.16</v>
      </c>
      <c r="BE192" s="38">
        <v>3.5</v>
      </c>
      <c r="BF192" s="38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38">
        <v>295</v>
      </c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</row>
    <row r="193" spans="1:100" s="14" customFormat="1" x14ac:dyDescent="0.35">
      <c r="A193" s="10">
        <v>312</v>
      </c>
      <c r="B193" s="35">
        <v>33</v>
      </c>
      <c r="C193" s="36">
        <v>0.71862970000000004</v>
      </c>
      <c r="D193" s="35">
        <v>0.8</v>
      </c>
      <c r="E193" s="35">
        <v>8</v>
      </c>
      <c r="F193" s="35">
        <v>0.8</v>
      </c>
      <c r="G193" s="35">
        <v>1.6</v>
      </c>
      <c r="H193" s="37">
        <v>0.4</v>
      </c>
      <c r="I193" s="35">
        <v>440.3</v>
      </c>
      <c r="J193" s="35">
        <v>362.5</v>
      </c>
      <c r="K193" s="61">
        <v>8</v>
      </c>
      <c r="L193" s="61">
        <v>5</v>
      </c>
      <c r="M193" s="61">
        <v>13</v>
      </c>
      <c r="N193" s="61">
        <v>0.8</v>
      </c>
      <c r="O193" s="62">
        <v>27</v>
      </c>
      <c r="P193" s="10">
        <v>0.73678867321029906</v>
      </c>
      <c r="Q193" s="10">
        <f t="shared" si="84"/>
        <v>-8.8000000000000007</v>
      </c>
      <c r="R193" s="10">
        <f t="shared" si="85"/>
        <v>16</v>
      </c>
      <c r="S193" s="10">
        <v>5</v>
      </c>
      <c r="T193" s="10">
        <f t="shared" si="86"/>
        <v>0.8</v>
      </c>
      <c r="U193" s="10">
        <f t="shared" si="87"/>
        <v>5</v>
      </c>
      <c r="V193" s="10">
        <f t="shared" si="88"/>
        <v>13</v>
      </c>
      <c r="W193" s="10">
        <f t="shared" si="89"/>
        <v>4</v>
      </c>
      <c r="X193" s="10">
        <f t="shared" si="90"/>
        <v>-8.4</v>
      </c>
      <c r="Y193" s="10">
        <f t="shared" si="94"/>
        <v>21</v>
      </c>
      <c r="Z193" s="10">
        <f t="shared" si="94"/>
        <v>18</v>
      </c>
      <c r="AA193" s="36">
        <f t="shared" si="75"/>
        <v>167</v>
      </c>
      <c r="AB193" s="10">
        <v>0.83613150000000003</v>
      </c>
      <c r="AC193" s="10">
        <v>8.0108499999999996</v>
      </c>
      <c r="AD193" s="10">
        <v>0.78651369999999998</v>
      </c>
      <c r="AE193" s="10">
        <v>1.618989</v>
      </c>
      <c r="AF193" s="39">
        <f t="shared" si="76"/>
        <v>10.5</v>
      </c>
      <c r="AG193" s="1">
        <f t="shared" si="77"/>
        <v>6.6</v>
      </c>
      <c r="AH193" s="35">
        <f t="shared" si="95"/>
        <v>0.8</v>
      </c>
      <c r="AI193" s="35">
        <f t="shared" si="95"/>
        <v>8</v>
      </c>
      <c r="AJ193" s="35">
        <f t="shared" si="95"/>
        <v>0.8</v>
      </c>
      <c r="AK193" s="35">
        <f t="shared" si="95"/>
        <v>1.6</v>
      </c>
      <c r="AL193" s="37">
        <f t="shared" si="91"/>
        <v>0.4</v>
      </c>
      <c r="AM193" s="10">
        <v>167.28479999999999</v>
      </c>
      <c r="AN193" s="10">
        <v>89.460300000000004</v>
      </c>
      <c r="AO193" s="10"/>
      <c r="AP193" s="10"/>
      <c r="AQ193" s="37" t="s">
        <v>34</v>
      </c>
      <c r="AR193" s="37">
        <v>4967.1000000000004</v>
      </c>
      <c r="AS193" s="37">
        <v>362.93</v>
      </c>
      <c r="AT193" s="37">
        <v>9.49</v>
      </c>
      <c r="AU193" s="10">
        <v>96.7</v>
      </c>
      <c r="AV193" s="10">
        <v>-42</v>
      </c>
      <c r="AW193" s="10">
        <v>42.5</v>
      </c>
      <c r="AX193" s="10">
        <v>44.1</v>
      </c>
      <c r="AY193" s="40">
        <f t="shared" si="92"/>
        <v>137638.59855788259</v>
      </c>
      <c r="AZ193" s="23">
        <f t="shared" si="93"/>
        <v>0.99986054152111636</v>
      </c>
      <c r="BA193" s="10" t="e">
        <f>#REF!*AI193*AH193*AJ193*AS193</f>
        <v>#REF!</v>
      </c>
      <c r="BB193" s="10" t="e">
        <f t="shared" si="81"/>
        <v>#REF!</v>
      </c>
      <c r="BC193" s="10" t="e">
        <f>(1-#REF!)*AH193*AI193*AJ193</f>
        <v>#REF!</v>
      </c>
      <c r="BD193" s="41">
        <f t="shared" si="96"/>
        <v>4.2</v>
      </c>
      <c r="BE193" s="38">
        <v>14.6</v>
      </c>
      <c r="BF193" s="38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38">
        <v>312</v>
      </c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</row>
    <row r="194" spans="1:100" s="14" customFormat="1" x14ac:dyDescent="0.35">
      <c r="A194" s="10">
        <v>10</v>
      </c>
      <c r="B194" s="35">
        <v>23.3</v>
      </c>
      <c r="C194" s="36">
        <v>0.87732919999999992</v>
      </c>
      <c r="D194" s="35">
        <v>2.6</v>
      </c>
      <c r="E194" s="35">
        <v>8.6</v>
      </c>
      <c r="F194" s="35">
        <v>1.2000000000000002</v>
      </c>
      <c r="G194" s="35">
        <v>1.8</v>
      </c>
      <c r="H194" s="37">
        <v>0.2</v>
      </c>
      <c r="I194" s="35">
        <v>344.1</v>
      </c>
      <c r="J194" s="35">
        <v>358.1</v>
      </c>
      <c r="K194" s="61">
        <v>12</v>
      </c>
      <c r="L194" s="61">
        <v>7</v>
      </c>
      <c r="M194" s="61">
        <v>10</v>
      </c>
      <c r="N194" s="61">
        <v>2.2000000000000002</v>
      </c>
      <c r="O194" s="62">
        <v>30</v>
      </c>
      <c r="P194" s="10">
        <v>2.213710307445707</v>
      </c>
      <c r="Q194" s="10">
        <f t="shared" ref="Q194:Q201" si="97">-K194-N194</f>
        <v>-14.2</v>
      </c>
      <c r="R194" s="10">
        <f t="shared" ref="R194:R201" si="98">14.5-L194/2+W194</f>
        <v>18</v>
      </c>
      <c r="S194" s="10">
        <v>5</v>
      </c>
      <c r="T194" s="10">
        <f t="shared" ref="T194:T201" si="99">N194</f>
        <v>2.2000000000000002</v>
      </c>
      <c r="U194" s="10">
        <f t="shared" ref="U194:U201" si="100">L194</f>
        <v>7</v>
      </c>
      <c r="V194" s="10">
        <f t="shared" ref="V194:V201" si="101">M194</f>
        <v>10</v>
      </c>
      <c r="W194" s="10">
        <f t="shared" ref="W194:W201" si="102">MROUND(K194*TAN(RADIANS(O194)),0.2)</f>
        <v>7</v>
      </c>
      <c r="X194" s="10">
        <f t="shared" ref="X194:X201" si="103">(Q194-K194)/2</f>
        <v>-13.1</v>
      </c>
      <c r="Y194" s="10">
        <f t="shared" si="94"/>
        <v>25</v>
      </c>
      <c r="Z194" s="10">
        <f t="shared" si="94"/>
        <v>15</v>
      </c>
      <c r="AA194" s="36">
        <f t="shared" ref="AA194:AA201" si="104">MROUND(AM194,1)</f>
        <v>71</v>
      </c>
      <c r="AB194" s="10">
        <v>2.6830919999999998</v>
      </c>
      <c r="AC194" s="10">
        <v>8.6010080000000002</v>
      </c>
      <c r="AD194" s="10">
        <v>1.2688809999999999</v>
      </c>
      <c r="AE194" s="10">
        <v>1.758046</v>
      </c>
      <c r="AF194" s="39">
        <f t="shared" ref="AF194:AF201" si="105">14.5-AI194/2</f>
        <v>10.199999999999999</v>
      </c>
      <c r="AG194" s="1">
        <f t="shared" ref="AG194:AG201" si="106">MROUND(AE194,0.2)+5</f>
        <v>6.8</v>
      </c>
      <c r="AH194" s="35">
        <f t="shared" si="95"/>
        <v>2.6</v>
      </c>
      <c r="AI194" s="35">
        <f t="shared" si="95"/>
        <v>8.6</v>
      </c>
      <c r="AJ194" s="35">
        <f t="shared" si="95"/>
        <v>1.2000000000000002</v>
      </c>
      <c r="AK194" s="35">
        <f t="shared" si="95"/>
        <v>1.8</v>
      </c>
      <c r="AL194" s="37">
        <f t="shared" ref="AL194:AL201" si="107">IF(BE194&gt;0,CEILING((1-C194)*AJ194,0.2),IF(MROUND((1-C194)*AJ194,0.2)&lt;0.2,MROUND((1-C194)*AJ194,0.2)+0.2, MROUND((1-C194)*AJ194,0.2)))</f>
        <v>0.2</v>
      </c>
      <c r="AM194" s="10">
        <v>71.037670000000006</v>
      </c>
      <c r="AN194" s="10">
        <v>85.085750000000004</v>
      </c>
      <c r="AO194" s="10"/>
      <c r="AP194" s="10"/>
      <c r="AQ194" s="37" t="s">
        <v>34</v>
      </c>
      <c r="AR194" s="37">
        <v>3498.2</v>
      </c>
      <c r="AS194" s="37">
        <v>417.01</v>
      </c>
      <c r="AT194" s="37">
        <v>9.34</v>
      </c>
      <c r="AU194" s="10">
        <v>96.7</v>
      </c>
      <c r="AV194" s="10">
        <v>-42</v>
      </c>
      <c r="AW194" s="10">
        <v>42.5</v>
      </c>
      <c r="AX194" s="10">
        <v>44.1</v>
      </c>
      <c r="AY194" s="40">
        <f t="shared" ref="AY194:AY225" si="108">((1.092*8.3144*(AV194+273)*(LN(AW194)-1.013)/(0.93-(AV194+273)/(AU194+273)))*((AU194-AN194)/(AU194-AV194))^0.383)*1000/AX194</f>
        <v>164952.4922848643</v>
      </c>
      <c r="AZ194" s="23">
        <f t="shared" ref="AZ194:AZ225" si="109">1-EXP(-2.63*(AR194/AY194)*(AU194-AV194)*(1-((AU194-AN194)/(AU194-AV194))^0.38))</f>
        <v>0.99109778814630367</v>
      </c>
      <c r="BA194" s="10" t="e">
        <f>#REF!*AI194*AH194*AJ194*AS194</f>
        <v>#REF!</v>
      </c>
      <c r="BB194" s="10" t="e">
        <f t="shared" ref="BB194:BB197" si="110">0.07*BA194*AZ194/AT194</f>
        <v>#REF!</v>
      </c>
      <c r="BC194" s="10" t="e">
        <f>(1-#REF!)*AH194*AI194*AJ194</f>
        <v>#REF!</v>
      </c>
      <c r="BD194" s="41">
        <f t="shared" si="96"/>
        <v>5</v>
      </c>
      <c r="BE194" s="38">
        <v>59</v>
      </c>
      <c r="BF194" s="38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38">
        <v>10</v>
      </c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</row>
    <row r="195" spans="1:100" s="14" customFormat="1" x14ac:dyDescent="0.35">
      <c r="A195" s="10">
        <v>490</v>
      </c>
      <c r="B195" s="35">
        <v>32.1</v>
      </c>
      <c r="C195" s="36">
        <v>0.2783523</v>
      </c>
      <c r="D195" s="35">
        <v>1.2000000000000002</v>
      </c>
      <c r="E195" s="35">
        <v>2.2000000000000002</v>
      </c>
      <c r="F195" s="35">
        <v>2</v>
      </c>
      <c r="G195" s="35">
        <v>0.60000000000000009</v>
      </c>
      <c r="H195" s="37">
        <v>1.4000000000000001</v>
      </c>
      <c r="I195" s="35">
        <v>287.90000000000003</v>
      </c>
      <c r="J195" s="35">
        <v>298.5</v>
      </c>
      <c r="K195" s="61">
        <v>18</v>
      </c>
      <c r="L195" s="61">
        <v>15</v>
      </c>
      <c r="M195" s="61">
        <v>8</v>
      </c>
      <c r="N195" s="61">
        <v>1</v>
      </c>
      <c r="O195" s="62">
        <v>12</v>
      </c>
      <c r="P195" s="10">
        <v>1.0334673357151152</v>
      </c>
      <c r="Q195" s="10">
        <f t="shared" si="97"/>
        <v>-19</v>
      </c>
      <c r="R195" s="10">
        <f t="shared" si="98"/>
        <v>10.8</v>
      </c>
      <c r="S195" s="10">
        <v>5</v>
      </c>
      <c r="T195" s="10">
        <f t="shared" si="99"/>
        <v>1</v>
      </c>
      <c r="U195" s="10">
        <f t="shared" si="100"/>
        <v>15</v>
      </c>
      <c r="V195" s="10">
        <f t="shared" si="101"/>
        <v>8</v>
      </c>
      <c r="W195" s="10">
        <f t="shared" si="102"/>
        <v>3.8000000000000003</v>
      </c>
      <c r="X195" s="10">
        <f t="shared" si="103"/>
        <v>-18.5</v>
      </c>
      <c r="Y195" s="10">
        <f t="shared" si="94"/>
        <v>25.8</v>
      </c>
      <c r="Z195" s="10">
        <f t="shared" si="94"/>
        <v>13</v>
      </c>
      <c r="AA195" s="36">
        <f t="shared" si="104"/>
        <v>15</v>
      </c>
      <c r="AB195" s="10">
        <v>1.204761</v>
      </c>
      <c r="AC195" s="10">
        <v>2.226054</v>
      </c>
      <c r="AD195" s="10">
        <v>2.0039910000000001</v>
      </c>
      <c r="AE195" s="10">
        <v>0.68271809999999999</v>
      </c>
      <c r="AF195" s="39">
        <f t="shared" si="105"/>
        <v>13.4</v>
      </c>
      <c r="AG195" s="1">
        <f t="shared" si="106"/>
        <v>5.6</v>
      </c>
      <c r="AH195" s="35">
        <f t="shared" si="95"/>
        <v>1.2000000000000002</v>
      </c>
      <c r="AI195" s="35">
        <f t="shared" si="95"/>
        <v>2.2000000000000002</v>
      </c>
      <c r="AJ195" s="35">
        <f t="shared" si="95"/>
        <v>2</v>
      </c>
      <c r="AK195" s="35">
        <f t="shared" si="95"/>
        <v>0.60000000000000009</v>
      </c>
      <c r="AL195" s="37">
        <f t="shared" si="107"/>
        <v>1.4000000000000001</v>
      </c>
      <c r="AM195" s="10">
        <v>14.8933</v>
      </c>
      <c r="AN195" s="10">
        <v>25.490100000000002</v>
      </c>
      <c r="AO195" s="10"/>
      <c r="AP195" s="10"/>
      <c r="AQ195" s="37" t="s">
        <v>35</v>
      </c>
      <c r="AR195" s="37"/>
      <c r="AS195" s="37"/>
      <c r="AT195" s="37"/>
      <c r="AU195" s="10">
        <v>96.7</v>
      </c>
      <c r="AV195" s="10">
        <v>-42</v>
      </c>
      <c r="AW195" s="10">
        <v>42.5</v>
      </c>
      <c r="AX195" s="10">
        <v>44.1</v>
      </c>
      <c r="AY195" s="40">
        <f t="shared" si="108"/>
        <v>330362.10717675439</v>
      </c>
      <c r="AZ195" s="23">
        <f t="shared" si="109"/>
        <v>0</v>
      </c>
      <c r="BA195" s="10" t="e">
        <f>#REF!*AI195*AH195*AJ195*AS195</f>
        <v>#REF!</v>
      </c>
      <c r="BB195" s="10" t="e">
        <f t="shared" si="110"/>
        <v>#REF!</v>
      </c>
      <c r="BC195" s="10" t="e">
        <f>(1-#REF!)*AH195*AI195*AJ195</f>
        <v>#REF!</v>
      </c>
      <c r="BD195" s="41">
        <f t="shared" si="96"/>
        <v>5.16</v>
      </c>
      <c r="BE195" s="38">
        <v>0</v>
      </c>
      <c r="BF195" s="38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38">
        <v>490</v>
      </c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</row>
    <row r="196" spans="1:100" s="14" customFormat="1" x14ac:dyDescent="0.35">
      <c r="A196" s="10">
        <v>302</v>
      </c>
      <c r="B196" s="35">
        <v>10.299999999999999</v>
      </c>
      <c r="C196" s="36">
        <v>0.20379909999999998</v>
      </c>
      <c r="D196" s="35">
        <v>1.8</v>
      </c>
      <c r="E196" s="35">
        <v>9.8000000000000007</v>
      </c>
      <c r="F196" s="35">
        <v>1</v>
      </c>
      <c r="G196" s="35">
        <v>1.6</v>
      </c>
      <c r="H196" s="37">
        <v>0.8</v>
      </c>
      <c r="I196" s="35">
        <v>380.5</v>
      </c>
      <c r="J196" s="35">
        <v>358.90000000000003</v>
      </c>
      <c r="K196" s="61">
        <v>11</v>
      </c>
      <c r="L196" s="61">
        <v>3</v>
      </c>
      <c r="M196" s="61">
        <v>12</v>
      </c>
      <c r="N196" s="61">
        <v>2.4000000000000004</v>
      </c>
      <c r="O196" s="62">
        <v>20</v>
      </c>
      <c r="P196" s="10">
        <v>2.397307403085926</v>
      </c>
      <c r="Q196" s="10">
        <f t="shared" si="97"/>
        <v>-13.4</v>
      </c>
      <c r="R196" s="10">
        <f t="shared" si="98"/>
        <v>17</v>
      </c>
      <c r="S196" s="10">
        <v>5</v>
      </c>
      <c r="T196" s="10">
        <f t="shared" si="99"/>
        <v>2.4000000000000004</v>
      </c>
      <c r="U196" s="10">
        <f t="shared" si="100"/>
        <v>3</v>
      </c>
      <c r="V196" s="10">
        <f t="shared" si="101"/>
        <v>12</v>
      </c>
      <c r="W196" s="10">
        <f t="shared" si="102"/>
        <v>4</v>
      </c>
      <c r="X196" s="10">
        <f t="shared" si="103"/>
        <v>-12.2</v>
      </c>
      <c r="Y196" s="10">
        <f t="shared" si="94"/>
        <v>20</v>
      </c>
      <c r="Z196" s="10">
        <f t="shared" si="94"/>
        <v>17</v>
      </c>
      <c r="AA196" s="36">
        <f t="shared" si="104"/>
        <v>107</v>
      </c>
      <c r="AB196" s="10">
        <v>1.8618699999999999</v>
      </c>
      <c r="AC196" s="10">
        <v>9.8052840000000003</v>
      </c>
      <c r="AD196" s="10">
        <v>0.90721909999999995</v>
      </c>
      <c r="AE196" s="10">
        <v>1.569251</v>
      </c>
      <c r="AF196" s="39">
        <f t="shared" si="105"/>
        <v>9.6</v>
      </c>
      <c r="AG196" s="1">
        <f t="shared" si="106"/>
        <v>6.6</v>
      </c>
      <c r="AH196" s="35">
        <f t="shared" si="95"/>
        <v>1.8</v>
      </c>
      <c r="AI196" s="35">
        <f t="shared" si="95"/>
        <v>9.8000000000000007</v>
      </c>
      <c r="AJ196" s="35">
        <f t="shared" si="95"/>
        <v>1</v>
      </c>
      <c r="AK196" s="35">
        <f t="shared" si="95"/>
        <v>1.6</v>
      </c>
      <c r="AL196" s="37">
        <f t="shared" si="107"/>
        <v>0.8</v>
      </c>
      <c r="AM196" s="10">
        <v>107.4332</v>
      </c>
      <c r="AN196" s="10">
        <v>85.839560000000006</v>
      </c>
      <c r="AO196" s="10"/>
      <c r="AP196" s="10"/>
      <c r="AQ196" s="37" t="s">
        <v>34</v>
      </c>
      <c r="AR196" s="37">
        <v>2754.3</v>
      </c>
      <c r="AS196" s="37">
        <v>487.42</v>
      </c>
      <c r="AT196" s="37">
        <v>4.42</v>
      </c>
      <c r="AU196" s="10">
        <v>96.7</v>
      </c>
      <c r="AV196" s="10">
        <v>-42</v>
      </c>
      <c r="AW196" s="10">
        <v>42.5</v>
      </c>
      <c r="AX196" s="10">
        <v>44.1</v>
      </c>
      <c r="AY196" s="40">
        <f t="shared" si="108"/>
        <v>160766.96964980909</v>
      </c>
      <c r="AZ196" s="23">
        <f t="shared" si="109"/>
        <v>0.97925656820605311</v>
      </c>
      <c r="BA196" s="10" t="e">
        <f>#REF!*AI196*AH196*AJ196*AS196</f>
        <v>#REF!</v>
      </c>
      <c r="BB196" s="10" t="e">
        <f t="shared" si="110"/>
        <v>#REF!</v>
      </c>
      <c r="BC196" s="10" t="e">
        <f>(1-#REF!)*AH196*AI196*AJ196</f>
        <v>#REF!</v>
      </c>
      <c r="BD196" s="41">
        <f t="shared" si="96"/>
        <v>4</v>
      </c>
      <c r="BE196" s="38">
        <v>3.7</v>
      </c>
      <c r="BF196" s="38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38">
        <v>302</v>
      </c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</row>
    <row r="197" spans="1:100" s="14" customFormat="1" x14ac:dyDescent="0.35">
      <c r="A197" s="10">
        <v>95</v>
      </c>
      <c r="B197" s="35">
        <v>16.200000000000003</v>
      </c>
      <c r="C197" s="36">
        <v>0.31988280000000002</v>
      </c>
      <c r="D197" s="35">
        <v>0.60000000000000009</v>
      </c>
      <c r="E197" s="35">
        <v>6.8000000000000007</v>
      </c>
      <c r="F197" s="35">
        <v>1.6</v>
      </c>
      <c r="G197" s="35">
        <v>1.8</v>
      </c>
      <c r="H197" s="37">
        <v>1</v>
      </c>
      <c r="I197" s="35">
        <v>352.1</v>
      </c>
      <c r="J197" s="35">
        <v>305.3</v>
      </c>
      <c r="K197" s="61">
        <v>10</v>
      </c>
      <c r="L197" s="61">
        <v>11</v>
      </c>
      <c r="M197" s="61">
        <v>16</v>
      </c>
      <c r="N197" s="61">
        <v>1.6</v>
      </c>
      <c r="O197" s="62">
        <v>25</v>
      </c>
      <c r="P197" s="10">
        <v>1.6028218125793283</v>
      </c>
      <c r="Q197" s="10">
        <f t="shared" si="97"/>
        <v>-11.6</v>
      </c>
      <c r="R197" s="10">
        <f t="shared" si="98"/>
        <v>13.600000000000001</v>
      </c>
      <c r="S197" s="10">
        <v>5</v>
      </c>
      <c r="T197" s="10">
        <f t="shared" si="99"/>
        <v>1.6</v>
      </c>
      <c r="U197" s="10">
        <f t="shared" si="100"/>
        <v>11</v>
      </c>
      <c r="V197" s="10">
        <f t="shared" si="101"/>
        <v>16</v>
      </c>
      <c r="W197" s="10">
        <f t="shared" si="102"/>
        <v>4.6000000000000005</v>
      </c>
      <c r="X197" s="10">
        <f t="shared" si="103"/>
        <v>-10.8</v>
      </c>
      <c r="Y197" s="10">
        <f t="shared" si="94"/>
        <v>24.6</v>
      </c>
      <c r="Z197" s="10">
        <f t="shared" si="94"/>
        <v>21</v>
      </c>
      <c r="AA197" s="36">
        <f t="shared" si="104"/>
        <v>79</v>
      </c>
      <c r="AB197" s="10">
        <v>0.65180400000000005</v>
      </c>
      <c r="AC197" s="10">
        <v>6.715052</v>
      </c>
      <c r="AD197" s="10">
        <v>1.539447</v>
      </c>
      <c r="AE197" s="10">
        <v>1.7864409999999999</v>
      </c>
      <c r="AF197" s="39">
        <f t="shared" si="105"/>
        <v>11.1</v>
      </c>
      <c r="AG197" s="1">
        <f t="shared" si="106"/>
        <v>6.8</v>
      </c>
      <c r="AH197" s="35">
        <f t="shared" si="95"/>
        <v>0.60000000000000009</v>
      </c>
      <c r="AI197" s="35">
        <f t="shared" si="95"/>
        <v>6.8000000000000007</v>
      </c>
      <c r="AJ197" s="35">
        <f t="shared" si="95"/>
        <v>1.6</v>
      </c>
      <c r="AK197" s="35">
        <f t="shared" si="95"/>
        <v>1.8</v>
      </c>
      <c r="AL197" s="37">
        <f t="shared" si="107"/>
        <v>1</v>
      </c>
      <c r="AM197" s="10">
        <v>79.007390000000001</v>
      </c>
      <c r="AN197" s="10">
        <v>32.251910000000002</v>
      </c>
      <c r="AO197" s="10"/>
      <c r="AP197" s="10"/>
      <c r="AQ197" s="37" t="s">
        <v>35</v>
      </c>
      <c r="AR197" s="37"/>
      <c r="AS197" s="37"/>
      <c r="AT197" s="37"/>
      <c r="AU197" s="10">
        <v>96.7</v>
      </c>
      <c r="AV197" s="10">
        <v>-42</v>
      </c>
      <c r="AW197" s="10">
        <v>42.5</v>
      </c>
      <c r="AX197" s="10">
        <v>44.1</v>
      </c>
      <c r="AY197" s="40">
        <f t="shared" si="108"/>
        <v>317976.27186507091</v>
      </c>
      <c r="AZ197" s="23">
        <f t="shared" si="109"/>
        <v>0</v>
      </c>
      <c r="BA197" s="10" t="e">
        <f>#REF!*AI197*AH197*AJ197*AS197</f>
        <v>#REF!</v>
      </c>
      <c r="BB197" s="10" t="e">
        <f t="shared" si="110"/>
        <v>#REF!</v>
      </c>
      <c r="BC197" s="10" t="e">
        <f>(1-#REF!)*AH197*AI197*AJ197</f>
        <v>#REF!</v>
      </c>
      <c r="BD197" s="41">
        <f t="shared" si="96"/>
        <v>4.92</v>
      </c>
      <c r="BE197" s="38">
        <v>0</v>
      </c>
      <c r="BF197" s="38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38">
        <v>95</v>
      </c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</row>
    <row r="198" spans="1:100" s="14" customFormat="1" x14ac:dyDescent="0.35">
      <c r="A198" s="10">
        <v>362</v>
      </c>
      <c r="B198" s="35">
        <v>9.1999999999999993</v>
      </c>
      <c r="C198" s="36">
        <v>0.71008070000000001</v>
      </c>
      <c r="D198" s="35">
        <v>2.6</v>
      </c>
      <c r="E198" s="35">
        <v>8.6</v>
      </c>
      <c r="F198" s="35">
        <v>2.2000000000000002</v>
      </c>
      <c r="G198" s="35">
        <v>0.8</v>
      </c>
      <c r="H198" s="37">
        <v>0.8</v>
      </c>
      <c r="I198" s="35">
        <v>285.60000000000002</v>
      </c>
      <c r="J198" s="35">
        <v>353.40000000000003</v>
      </c>
      <c r="K198" s="61">
        <v>5</v>
      </c>
      <c r="L198" s="61">
        <v>4</v>
      </c>
      <c r="M198" s="61">
        <v>13</v>
      </c>
      <c r="N198" s="61">
        <v>2.4000000000000004</v>
      </c>
      <c r="O198" s="62">
        <v>17</v>
      </c>
      <c r="P198" s="10">
        <v>2.4298253785602846</v>
      </c>
      <c r="Q198" s="10">
        <f t="shared" si="97"/>
        <v>-7.4</v>
      </c>
      <c r="R198" s="10">
        <f t="shared" si="98"/>
        <v>14.1</v>
      </c>
      <c r="S198" s="10">
        <v>5</v>
      </c>
      <c r="T198" s="10">
        <f t="shared" si="99"/>
        <v>2.4000000000000004</v>
      </c>
      <c r="U198" s="10">
        <f t="shared" si="100"/>
        <v>4</v>
      </c>
      <c r="V198" s="10">
        <f t="shared" si="101"/>
        <v>13</v>
      </c>
      <c r="W198" s="10">
        <f t="shared" si="102"/>
        <v>1.6</v>
      </c>
      <c r="X198" s="10">
        <f t="shared" si="103"/>
        <v>-6.2</v>
      </c>
      <c r="Y198" s="10">
        <f t="shared" si="94"/>
        <v>18.100000000000001</v>
      </c>
      <c r="Z198" s="10">
        <f t="shared" si="94"/>
        <v>18</v>
      </c>
      <c r="AA198" s="36">
        <f t="shared" si="104"/>
        <v>13</v>
      </c>
      <c r="AB198" s="10">
        <v>2.5444710000000001</v>
      </c>
      <c r="AC198" s="10">
        <v>8.5811329999999995</v>
      </c>
      <c r="AD198" s="10">
        <v>2.1410840000000002</v>
      </c>
      <c r="AE198" s="10">
        <v>0.88317020000000002</v>
      </c>
      <c r="AF198" s="39">
        <f t="shared" si="105"/>
        <v>10.199999999999999</v>
      </c>
      <c r="AG198" s="1">
        <f t="shared" si="106"/>
        <v>5.8</v>
      </c>
      <c r="AH198" s="35">
        <f t="shared" si="95"/>
        <v>2.6</v>
      </c>
      <c r="AI198" s="35">
        <f t="shared" si="95"/>
        <v>8.6</v>
      </c>
      <c r="AJ198" s="35">
        <f t="shared" si="95"/>
        <v>2.2000000000000002</v>
      </c>
      <c r="AK198" s="35">
        <f t="shared" si="95"/>
        <v>0.8</v>
      </c>
      <c r="AL198" s="37">
        <f t="shared" si="107"/>
        <v>0.8</v>
      </c>
      <c r="AM198" s="10">
        <v>12.51942</v>
      </c>
      <c r="AN198" s="10">
        <v>80.314959999999999</v>
      </c>
      <c r="AO198" s="10"/>
      <c r="AP198" s="10"/>
      <c r="AQ198" s="37" t="s">
        <v>34</v>
      </c>
      <c r="AR198" s="37">
        <v>2704.3</v>
      </c>
      <c r="AS198" s="37">
        <v>494.45</v>
      </c>
      <c r="AT198" s="37">
        <v>5.49</v>
      </c>
      <c r="AU198" s="10">
        <v>96.7</v>
      </c>
      <c r="AV198" s="10">
        <v>-42</v>
      </c>
      <c r="AW198" s="10">
        <v>42.5</v>
      </c>
      <c r="AX198" s="10">
        <v>44.1</v>
      </c>
      <c r="AY198" s="40">
        <f t="shared" si="108"/>
        <v>188191.78361113899</v>
      </c>
      <c r="AZ198" s="23">
        <f t="shared" si="109"/>
        <v>0.94573350559643499</v>
      </c>
      <c r="BA198" s="10" t="e">
        <f>#REF!*AI198*AH198*AJ198*AS198</f>
        <v>#REF!</v>
      </c>
      <c r="BB198" s="10" t="e">
        <f>0.07*BA198*AZ198/AT198</f>
        <v>#REF!</v>
      </c>
      <c r="BC198" s="10" t="e">
        <f>(1-#REF!)*AH198*AI198*AJ198</f>
        <v>#REF!</v>
      </c>
      <c r="BD198" s="41">
        <f t="shared" si="96"/>
        <v>3.62</v>
      </c>
      <c r="BE198" s="38">
        <v>8.6999999999999993</v>
      </c>
      <c r="BF198" s="38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38">
        <v>362</v>
      </c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</row>
    <row r="199" spans="1:100" s="14" customFormat="1" x14ac:dyDescent="0.35">
      <c r="A199" s="10">
        <v>215</v>
      </c>
      <c r="B199" s="35">
        <v>12.799999999999999</v>
      </c>
      <c r="C199" s="36">
        <v>0.36010550000000002</v>
      </c>
      <c r="D199" s="35">
        <v>2.6</v>
      </c>
      <c r="E199" s="35">
        <v>2.8000000000000003</v>
      </c>
      <c r="F199" s="35">
        <v>2.6</v>
      </c>
      <c r="G199" s="35">
        <v>0.4</v>
      </c>
      <c r="H199" s="37">
        <v>1.8</v>
      </c>
      <c r="I199" s="35">
        <v>361.40000000000003</v>
      </c>
      <c r="J199" s="35">
        <v>367.3</v>
      </c>
      <c r="K199" s="61">
        <v>17</v>
      </c>
      <c r="L199" s="61">
        <v>13</v>
      </c>
      <c r="M199" s="61">
        <v>15</v>
      </c>
      <c r="N199" s="61">
        <v>1</v>
      </c>
      <c r="O199" s="62">
        <v>3</v>
      </c>
      <c r="P199" s="10">
        <v>1.0768065032622915</v>
      </c>
      <c r="Q199" s="10">
        <f t="shared" si="97"/>
        <v>-18</v>
      </c>
      <c r="R199" s="10">
        <f t="shared" si="98"/>
        <v>8.8000000000000007</v>
      </c>
      <c r="S199" s="10">
        <v>5</v>
      </c>
      <c r="T199" s="10">
        <f t="shared" si="99"/>
        <v>1</v>
      </c>
      <c r="U199" s="10">
        <f t="shared" si="100"/>
        <v>13</v>
      </c>
      <c r="V199" s="10">
        <f t="shared" si="101"/>
        <v>15</v>
      </c>
      <c r="W199" s="10">
        <f t="shared" si="102"/>
        <v>0.8</v>
      </c>
      <c r="X199" s="10">
        <f t="shared" si="103"/>
        <v>-17.5</v>
      </c>
      <c r="Y199" s="10">
        <f t="shared" si="94"/>
        <v>21.8</v>
      </c>
      <c r="Z199" s="10">
        <f t="shared" si="94"/>
        <v>20</v>
      </c>
      <c r="AA199" s="36">
        <f t="shared" si="104"/>
        <v>88</v>
      </c>
      <c r="AB199" s="10">
        <v>2.6677249999999999</v>
      </c>
      <c r="AC199" s="10">
        <v>2.755992</v>
      </c>
      <c r="AD199" s="10">
        <v>2.6992180000000001</v>
      </c>
      <c r="AE199" s="10">
        <v>0.44701109999999999</v>
      </c>
      <c r="AF199" s="39">
        <f t="shared" si="105"/>
        <v>13.1</v>
      </c>
      <c r="AG199" s="1">
        <f t="shared" si="106"/>
        <v>5.4</v>
      </c>
      <c r="AH199" s="35">
        <f t="shared" si="95"/>
        <v>2.6</v>
      </c>
      <c r="AI199" s="35">
        <f t="shared" si="95"/>
        <v>2.8000000000000003</v>
      </c>
      <c r="AJ199" s="35">
        <f t="shared" si="95"/>
        <v>2.6</v>
      </c>
      <c r="AK199" s="35">
        <f t="shared" si="95"/>
        <v>0.4</v>
      </c>
      <c r="AL199" s="37">
        <f t="shared" si="107"/>
        <v>1.8</v>
      </c>
      <c r="AM199" s="10">
        <v>88.366259999999997</v>
      </c>
      <c r="AN199" s="10">
        <v>94.212509999999995</v>
      </c>
      <c r="AO199" s="10"/>
      <c r="AP199" s="10"/>
      <c r="AQ199" s="37" t="s">
        <v>34</v>
      </c>
      <c r="AR199" s="37">
        <v>2870</v>
      </c>
      <c r="AS199" s="37">
        <v>472.52</v>
      </c>
      <c r="AT199" s="37">
        <v>5.46</v>
      </c>
      <c r="AU199" s="10">
        <v>96.7</v>
      </c>
      <c r="AV199" s="10">
        <v>-42</v>
      </c>
      <c r="AW199" s="10">
        <v>42.5</v>
      </c>
      <c r="AX199" s="10">
        <v>44.1</v>
      </c>
      <c r="AY199" s="40">
        <f t="shared" si="108"/>
        <v>91420.555978515244</v>
      </c>
      <c r="AZ199" s="23">
        <f t="shared" si="109"/>
        <v>0.99987245321418661</v>
      </c>
      <c r="BA199" s="10" t="e">
        <f>#REF!*AI199*AH199*AJ199*AS199</f>
        <v>#REF!</v>
      </c>
      <c r="BB199" s="10" t="e">
        <f>0.07*BA199*AZ199/AT199</f>
        <v>#REF!</v>
      </c>
      <c r="BC199" s="10" t="e">
        <f>(1-#REF!)*AH199*AI199*AJ199</f>
        <v>#REF!</v>
      </c>
      <c r="BD199" s="41">
        <f t="shared" si="96"/>
        <v>4.3600000000000003</v>
      </c>
      <c r="BE199" s="38">
        <v>4.5</v>
      </c>
      <c r="BF199" s="38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38">
        <v>215</v>
      </c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</row>
    <row r="200" spans="1:100" s="14" customFormat="1" x14ac:dyDescent="0.35">
      <c r="A200" s="10">
        <v>375</v>
      </c>
      <c r="B200" s="35">
        <v>17</v>
      </c>
      <c r="C200" s="36">
        <v>0.37732579999999999</v>
      </c>
      <c r="D200" s="35">
        <v>2.6</v>
      </c>
      <c r="E200" s="35">
        <v>6.4</v>
      </c>
      <c r="F200" s="35">
        <v>0.8</v>
      </c>
      <c r="G200" s="35">
        <v>1.6</v>
      </c>
      <c r="H200" s="37">
        <v>0.60000000000000009</v>
      </c>
      <c r="I200" s="35">
        <v>297</v>
      </c>
      <c r="J200" s="35">
        <v>341.90000000000003</v>
      </c>
      <c r="K200" s="61">
        <v>20</v>
      </c>
      <c r="L200" s="61">
        <v>3</v>
      </c>
      <c r="M200" s="61">
        <v>3</v>
      </c>
      <c r="N200" s="61">
        <v>2.4000000000000004</v>
      </c>
      <c r="O200" s="62">
        <v>29</v>
      </c>
      <c r="P200" s="10">
        <v>2.3905960066690812</v>
      </c>
      <c r="Q200" s="10">
        <f t="shared" si="97"/>
        <v>-22.4</v>
      </c>
      <c r="R200" s="10">
        <f t="shared" si="98"/>
        <v>24</v>
      </c>
      <c r="S200" s="10">
        <v>5</v>
      </c>
      <c r="T200" s="10">
        <f t="shared" si="99"/>
        <v>2.4000000000000004</v>
      </c>
      <c r="U200" s="10">
        <f t="shared" si="100"/>
        <v>3</v>
      </c>
      <c r="V200" s="10">
        <f t="shared" si="101"/>
        <v>3</v>
      </c>
      <c r="W200" s="10">
        <f t="shared" si="102"/>
        <v>11</v>
      </c>
      <c r="X200" s="10">
        <f t="shared" si="103"/>
        <v>-21.2</v>
      </c>
      <c r="Y200" s="10">
        <f t="shared" si="94"/>
        <v>27</v>
      </c>
      <c r="Z200" s="10">
        <f t="shared" si="94"/>
        <v>8</v>
      </c>
      <c r="AA200" s="36">
        <f t="shared" si="104"/>
        <v>24</v>
      </c>
      <c r="AB200" s="10">
        <v>2.5990959999999999</v>
      </c>
      <c r="AC200" s="10">
        <v>6.4304319999999997</v>
      </c>
      <c r="AD200" s="10">
        <v>0.76066350000000005</v>
      </c>
      <c r="AE200" s="10">
        <v>1.589834</v>
      </c>
      <c r="AF200" s="39">
        <f t="shared" si="105"/>
        <v>11.3</v>
      </c>
      <c r="AG200" s="1">
        <f t="shared" si="106"/>
        <v>6.6</v>
      </c>
      <c r="AH200" s="35">
        <f t="shared" si="95"/>
        <v>2.6</v>
      </c>
      <c r="AI200" s="35">
        <f t="shared" si="95"/>
        <v>6.4</v>
      </c>
      <c r="AJ200" s="35">
        <f t="shared" si="95"/>
        <v>0.8</v>
      </c>
      <c r="AK200" s="35">
        <f t="shared" si="95"/>
        <v>1.6</v>
      </c>
      <c r="AL200" s="37">
        <f t="shared" si="107"/>
        <v>0.60000000000000009</v>
      </c>
      <c r="AM200" s="10">
        <v>23.943729999999999</v>
      </c>
      <c r="AN200" s="10">
        <v>68.839150000000004</v>
      </c>
      <c r="AO200" s="10"/>
      <c r="AP200" s="10"/>
      <c r="AQ200" s="37" t="s">
        <v>34</v>
      </c>
      <c r="AR200" s="37">
        <v>3082</v>
      </c>
      <c r="AS200" s="37">
        <v>449.57</v>
      </c>
      <c r="AT200" s="37">
        <v>8.5</v>
      </c>
      <c r="AU200" s="10">
        <v>96.7</v>
      </c>
      <c r="AV200" s="10">
        <v>-42</v>
      </c>
      <c r="AW200" s="10">
        <v>42.5</v>
      </c>
      <c r="AX200" s="10">
        <v>44.1</v>
      </c>
      <c r="AY200" s="40">
        <f t="shared" si="108"/>
        <v>230621.66553251588</v>
      </c>
      <c r="AZ200" s="23">
        <f t="shared" si="109"/>
        <v>0.89203416322478679</v>
      </c>
      <c r="BA200" s="10" t="e">
        <f>#REF!*AI200*AH200*AJ200*AS200</f>
        <v>#REF!</v>
      </c>
      <c r="BB200" s="10" t="e">
        <f>0.07*BA200*AZ200/AT200</f>
        <v>#REF!</v>
      </c>
      <c r="BC200" s="10" t="e">
        <f>(1-#REF!)*AH200*AI200*AJ200</f>
        <v>#REF!</v>
      </c>
      <c r="BD200" s="41">
        <f t="shared" si="96"/>
        <v>5.4</v>
      </c>
      <c r="BE200" s="38">
        <v>6</v>
      </c>
      <c r="BF200" s="38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38">
        <v>375</v>
      </c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</row>
    <row r="201" spans="1:100" s="14" customFormat="1" x14ac:dyDescent="0.35">
      <c r="A201" s="10">
        <v>458</v>
      </c>
      <c r="B201" s="35">
        <v>13.2</v>
      </c>
      <c r="C201" s="36">
        <v>0.14434060000000001</v>
      </c>
      <c r="D201" s="35">
        <v>1.8</v>
      </c>
      <c r="E201" s="35">
        <v>2.4000000000000004</v>
      </c>
      <c r="F201" s="35">
        <v>2.2000000000000002</v>
      </c>
      <c r="G201" s="35">
        <v>1.2000000000000002</v>
      </c>
      <c r="H201" s="37">
        <v>2</v>
      </c>
      <c r="I201" s="35">
        <v>426.90000000000003</v>
      </c>
      <c r="J201" s="35">
        <v>329.90000000000003</v>
      </c>
      <c r="K201" s="61">
        <v>15</v>
      </c>
      <c r="L201" s="61">
        <v>18</v>
      </c>
      <c r="M201" s="61">
        <v>8</v>
      </c>
      <c r="N201" s="61">
        <v>2</v>
      </c>
      <c r="O201" s="62">
        <v>3</v>
      </c>
      <c r="P201" s="10">
        <v>2.0492138870820784</v>
      </c>
      <c r="Q201" s="10">
        <f t="shared" si="97"/>
        <v>-17</v>
      </c>
      <c r="R201" s="10">
        <f t="shared" si="98"/>
        <v>6.3</v>
      </c>
      <c r="S201" s="10">
        <v>5</v>
      </c>
      <c r="T201" s="10">
        <f t="shared" si="99"/>
        <v>2</v>
      </c>
      <c r="U201" s="10">
        <f t="shared" si="100"/>
        <v>18</v>
      </c>
      <c r="V201" s="10">
        <f t="shared" si="101"/>
        <v>8</v>
      </c>
      <c r="W201" s="10">
        <f t="shared" si="102"/>
        <v>0.8</v>
      </c>
      <c r="X201" s="10">
        <f t="shared" si="103"/>
        <v>-16</v>
      </c>
      <c r="Y201" s="10">
        <f t="shared" si="94"/>
        <v>24.3</v>
      </c>
      <c r="Z201" s="10">
        <f t="shared" si="94"/>
        <v>13</v>
      </c>
      <c r="AA201" s="36">
        <f t="shared" si="104"/>
        <v>154</v>
      </c>
      <c r="AB201" s="10">
        <v>1.8987149999999999</v>
      </c>
      <c r="AC201" s="10">
        <v>2.3080989999999999</v>
      </c>
      <c r="AD201" s="10">
        <v>2.1619229999999998</v>
      </c>
      <c r="AE201" s="10">
        <v>1.1547700000000001</v>
      </c>
      <c r="AF201" s="39">
        <f t="shared" si="105"/>
        <v>13.3</v>
      </c>
      <c r="AG201" s="1">
        <f t="shared" si="106"/>
        <v>6.2</v>
      </c>
      <c r="AH201" s="35">
        <f t="shared" si="95"/>
        <v>1.8</v>
      </c>
      <c r="AI201" s="35">
        <f t="shared" si="95"/>
        <v>2.4000000000000004</v>
      </c>
      <c r="AJ201" s="35">
        <f t="shared" si="95"/>
        <v>2.2000000000000002</v>
      </c>
      <c r="AK201" s="35">
        <f t="shared" si="95"/>
        <v>1.2000000000000002</v>
      </c>
      <c r="AL201" s="37">
        <f t="shared" si="107"/>
        <v>2</v>
      </c>
      <c r="AM201" s="10">
        <v>153.8519</v>
      </c>
      <c r="AN201" s="10">
        <v>56.808810000000001</v>
      </c>
      <c r="AO201" s="10"/>
      <c r="AP201" s="10"/>
      <c r="AQ201" s="37" t="s">
        <v>34</v>
      </c>
      <c r="AR201" s="37">
        <v>2889</v>
      </c>
      <c r="AS201" s="37">
        <v>470.24</v>
      </c>
      <c r="AT201" s="37">
        <v>4.5599999999999996</v>
      </c>
      <c r="AU201" s="10">
        <v>96.7</v>
      </c>
      <c r="AV201" s="10">
        <v>-42</v>
      </c>
      <c r="AW201" s="10">
        <v>42.5</v>
      </c>
      <c r="AX201" s="10">
        <v>44.1</v>
      </c>
      <c r="AY201" s="40">
        <f t="shared" si="108"/>
        <v>264608.11044454825</v>
      </c>
      <c r="AZ201" s="23">
        <f t="shared" si="109"/>
        <v>0.77738159089621539</v>
      </c>
      <c r="BA201" s="10" t="e">
        <f>#REF!*AI201*AH201*AJ201*AS201</f>
        <v>#REF!</v>
      </c>
      <c r="BB201" s="10" t="e">
        <f>0.07*BA201*AZ201/AT201</f>
        <v>#REF!</v>
      </c>
      <c r="BC201" s="10" t="e">
        <f>(1-#REF!)*AH201*AI201*AJ201</f>
        <v>#REF!</v>
      </c>
      <c r="BD201" s="41">
        <f t="shared" si="96"/>
        <v>4.8600000000000003</v>
      </c>
      <c r="BE201" s="38">
        <v>3</v>
      </c>
      <c r="BF201" s="38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38">
        <v>458</v>
      </c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1"/>
  <sheetViews>
    <sheetView workbookViewId="0">
      <selection activeCell="H3" sqref="H3"/>
    </sheetView>
  </sheetViews>
  <sheetFormatPr defaultRowHeight="14.5" x14ac:dyDescent="0.35"/>
  <cols>
    <col min="1" max="1" width="8.7265625" style="16"/>
    <col min="2" max="2" width="27.26953125" style="16" customWidth="1"/>
    <col min="3" max="3" width="12.36328125" style="16" customWidth="1"/>
    <col min="4" max="7" width="18.54296875" style="16" customWidth="1"/>
    <col min="8" max="8" width="20.6328125" style="16" customWidth="1"/>
    <col min="9" max="10" width="20.08984375" style="16" customWidth="1"/>
    <col min="11" max="11" width="14.90625" style="16" customWidth="1"/>
    <col min="12" max="16384" width="8.7265625" style="16"/>
  </cols>
  <sheetData>
    <row r="1" spans="1:58" x14ac:dyDescent="0.35">
      <c r="A1" s="16" t="s">
        <v>11</v>
      </c>
      <c r="B1" s="16" t="s">
        <v>0</v>
      </c>
      <c r="C1" s="16" t="s">
        <v>1</v>
      </c>
      <c r="D1" s="16" t="s">
        <v>3</v>
      </c>
      <c r="E1" s="16" t="s">
        <v>2</v>
      </c>
      <c r="F1" s="16" t="s">
        <v>4</v>
      </c>
      <c r="G1" s="16" t="s">
        <v>5</v>
      </c>
      <c r="H1" s="16" t="s">
        <v>14</v>
      </c>
      <c r="I1" s="16" t="s">
        <v>15</v>
      </c>
      <c r="J1" s="16" t="s">
        <v>16</v>
      </c>
      <c r="K1" s="16" t="s">
        <v>19</v>
      </c>
      <c r="L1" s="16" t="s">
        <v>11</v>
      </c>
      <c r="M1" s="16">
        <v>5</v>
      </c>
      <c r="N1" s="16">
        <v>6</v>
      </c>
      <c r="O1" s="16">
        <v>7</v>
      </c>
      <c r="P1" s="16">
        <v>8</v>
      </c>
      <c r="Q1" s="16">
        <v>9</v>
      </c>
      <c r="R1" s="16">
        <v>10</v>
      </c>
      <c r="S1" s="16">
        <v>11</v>
      </c>
      <c r="T1" s="16">
        <v>12</v>
      </c>
      <c r="U1" s="16">
        <v>13</v>
      </c>
      <c r="V1" s="16">
        <v>14</v>
      </c>
      <c r="W1" s="16">
        <v>15</v>
      </c>
      <c r="X1" s="16">
        <v>16</v>
      </c>
      <c r="Y1" s="16">
        <v>17</v>
      </c>
      <c r="Z1" s="16">
        <v>18</v>
      </c>
      <c r="AA1" s="16">
        <v>19</v>
      </c>
      <c r="AB1" s="16">
        <v>20</v>
      </c>
      <c r="AC1" s="16">
        <v>21</v>
      </c>
      <c r="AD1" s="16">
        <v>22</v>
      </c>
      <c r="AE1" s="16">
        <v>23</v>
      </c>
      <c r="AF1" s="16">
        <v>24</v>
      </c>
      <c r="AG1" s="16">
        <v>25</v>
      </c>
      <c r="AH1" s="16">
        <v>26</v>
      </c>
      <c r="AI1" s="16">
        <v>27</v>
      </c>
      <c r="AJ1" s="16">
        <v>28</v>
      </c>
      <c r="AK1" s="16">
        <v>29</v>
      </c>
      <c r="AL1" s="16">
        <v>30</v>
      </c>
      <c r="AM1" s="16">
        <v>31</v>
      </c>
      <c r="AN1" s="16">
        <v>32</v>
      </c>
      <c r="AO1" s="16">
        <v>33</v>
      </c>
      <c r="AP1" s="16">
        <v>34</v>
      </c>
      <c r="AQ1" s="16">
        <v>35</v>
      </c>
      <c r="AR1" s="16">
        <v>36</v>
      </c>
      <c r="AS1" s="16">
        <v>37</v>
      </c>
      <c r="AT1" s="16">
        <v>38</v>
      </c>
      <c r="AU1" s="16">
        <v>39</v>
      </c>
      <c r="AV1" s="16">
        <v>40</v>
      </c>
      <c r="AW1" s="16">
        <v>41</v>
      </c>
      <c r="AX1" s="16">
        <v>42</v>
      </c>
      <c r="AY1" s="16">
        <v>43</v>
      </c>
      <c r="AZ1" s="16">
        <v>44</v>
      </c>
      <c r="BA1" s="16">
        <v>45</v>
      </c>
      <c r="BB1" s="16">
        <v>46</v>
      </c>
      <c r="BC1" s="16">
        <v>47</v>
      </c>
      <c r="BD1" s="16">
        <v>48</v>
      </c>
      <c r="BE1" s="16">
        <v>49</v>
      </c>
      <c r="BF1" s="16">
        <v>50</v>
      </c>
    </row>
    <row r="2" spans="1:58" x14ac:dyDescent="0.35">
      <c r="A2" s="16">
        <v>240</v>
      </c>
      <c r="B2" s="16">
        <v>38.700000000000003</v>
      </c>
      <c r="C2" s="16">
        <v>0.30263390000000001</v>
      </c>
      <c r="D2" s="16">
        <v>1.8</v>
      </c>
      <c r="E2" s="16">
        <v>9</v>
      </c>
      <c r="F2" s="16">
        <v>2.8000000000000003</v>
      </c>
      <c r="G2" s="16">
        <v>1.6</v>
      </c>
      <c r="H2" s="16">
        <v>2</v>
      </c>
      <c r="I2" s="16">
        <v>417</v>
      </c>
      <c r="J2" s="16">
        <v>368.8</v>
      </c>
      <c r="K2" s="16" t="s">
        <v>34</v>
      </c>
      <c r="L2" s="16">
        <v>240</v>
      </c>
      <c r="M2" s="16">
        <v>4.4854054000000003</v>
      </c>
      <c r="N2" s="16">
        <v>3.7961683000000002</v>
      </c>
      <c r="O2" s="16">
        <v>3.2526085</v>
      </c>
      <c r="P2" s="16">
        <v>2.7553483999999999</v>
      </c>
      <c r="Q2" s="16">
        <v>2.3130538</v>
      </c>
      <c r="R2" s="16">
        <v>1.9470071</v>
      </c>
      <c r="S2" s="16">
        <v>1.6543859999999999</v>
      </c>
      <c r="T2" s="16">
        <v>1.4216814</v>
      </c>
      <c r="U2" s="16">
        <v>1.2356304</v>
      </c>
      <c r="V2" s="16">
        <v>1.0850739</v>
      </c>
      <c r="W2" s="16">
        <v>0.96204966000000003</v>
      </c>
      <c r="X2" s="16">
        <v>0.86060554</v>
      </c>
      <c r="Y2" s="16">
        <v>0.77668333000000001</v>
      </c>
      <c r="Z2" s="16">
        <v>0.70692641000000001</v>
      </c>
      <c r="AA2" s="16">
        <v>0.64752405999999996</v>
      </c>
      <c r="AB2" s="16">
        <v>0.59514034000000005</v>
      </c>
      <c r="AC2" s="16">
        <v>0.54982054000000002</v>
      </c>
      <c r="AD2" s="16">
        <v>0.51044845999999999</v>
      </c>
      <c r="AE2" s="16">
        <v>0.47622671999999999</v>
      </c>
      <c r="AF2" s="16">
        <v>0.44596218999999998</v>
      </c>
      <c r="AG2" s="16">
        <v>0.41897287999999999</v>
      </c>
      <c r="AH2" s="16">
        <v>0.39479639999999999</v>
      </c>
      <c r="AI2" s="16">
        <v>0.37305218000000001</v>
      </c>
      <c r="AJ2" s="16">
        <v>0.35346772999999998</v>
      </c>
      <c r="AK2" s="16">
        <v>0.33571824</v>
      </c>
      <c r="AL2" s="16">
        <v>0.31954166000000001</v>
      </c>
      <c r="AM2" s="16">
        <v>0.30475228999999998</v>
      </c>
      <c r="AN2" s="16">
        <v>0.29119200000000001</v>
      </c>
      <c r="AO2" s="16">
        <v>0.27871093000000002</v>
      </c>
      <c r="AP2" s="16">
        <v>0.26720589</v>
      </c>
      <c r="AQ2" s="16">
        <v>0.25657368000000003</v>
      </c>
      <c r="AR2" s="16">
        <v>0.24671899999999999</v>
      </c>
      <c r="AS2" s="16">
        <v>0.23755308999999999</v>
      </c>
      <c r="AT2" s="16">
        <v>0.22902001</v>
      </c>
      <c r="AU2" s="16">
        <v>0.22105259999999999</v>
      </c>
      <c r="AV2" s="16">
        <v>0.21360061999999999</v>
      </c>
      <c r="AW2" s="16">
        <v>0.20661592000000001</v>
      </c>
      <c r="AX2" s="16">
        <v>0.20005421000000001</v>
      </c>
      <c r="AY2" s="16">
        <v>0.19388272000000001</v>
      </c>
      <c r="AZ2" s="16">
        <v>0.18806259</v>
      </c>
      <c r="BA2" s="16">
        <v>0.18255761000000001</v>
      </c>
      <c r="BB2" s="16">
        <v>0.17735422000000001</v>
      </c>
      <c r="BC2" s="16">
        <v>0.17242589999999999</v>
      </c>
      <c r="BD2" s="16">
        <v>0.16775002</v>
      </c>
      <c r="BE2" s="16">
        <v>0.16330913</v>
      </c>
      <c r="BF2" s="16">
        <v>0.15908143</v>
      </c>
    </row>
    <row r="3" spans="1:58" x14ac:dyDescent="0.35">
      <c r="A3" s="16">
        <v>440</v>
      </c>
      <c r="B3" s="16">
        <v>49.2</v>
      </c>
      <c r="C3" s="16">
        <v>0.4475112</v>
      </c>
      <c r="D3" s="16">
        <v>2.8000000000000003</v>
      </c>
      <c r="E3" s="16">
        <v>9</v>
      </c>
      <c r="F3" s="16">
        <v>2.8000000000000003</v>
      </c>
      <c r="G3" s="16">
        <v>1.8</v>
      </c>
      <c r="H3" s="16">
        <v>1.6</v>
      </c>
      <c r="I3" s="16">
        <v>422.6</v>
      </c>
      <c r="J3" s="16">
        <v>357.6</v>
      </c>
      <c r="K3" s="16" t="s">
        <v>34</v>
      </c>
      <c r="L3" s="16">
        <v>440</v>
      </c>
      <c r="M3" s="16">
        <v>4.4408073000000003</v>
      </c>
      <c r="N3" s="16">
        <v>3.7542162000000001</v>
      </c>
      <c r="O3" s="16">
        <v>3.2406516000000001</v>
      </c>
      <c r="P3" s="16">
        <v>2.7629948</v>
      </c>
      <c r="Q3" s="16">
        <v>2.3334112</v>
      </c>
      <c r="R3" s="16">
        <v>1.9752400000000001</v>
      </c>
      <c r="S3" s="16">
        <v>1.6864501000000001</v>
      </c>
      <c r="T3" s="16">
        <v>1.4555799</v>
      </c>
      <c r="U3" s="16">
        <v>1.2702823999999999</v>
      </c>
      <c r="V3" s="16">
        <v>1.1201695</v>
      </c>
      <c r="W3" s="16">
        <v>0.99743742000000002</v>
      </c>
      <c r="X3" s="16">
        <v>0.89635396000000001</v>
      </c>
      <c r="Y3" s="16">
        <v>0.81195711999999998</v>
      </c>
      <c r="Z3" s="16">
        <v>0.74107217999999997</v>
      </c>
      <c r="AA3" s="16">
        <v>0.68056828000000003</v>
      </c>
      <c r="AB3" s="16">
        <v>0.62840008999999997</v>
      </c>
      <c r="AC3" s="16">
        <v>0.5830071</v>
      </c>
      <c r="AD3" s="16">
        <v>0.54269462999999996</v>
      </c>
      <c r="AE3" s="16">
        <v>0.50604044999999998</v>
      </c>
      <c r="AF3" s="16">
        <v>0.47377764999999999</v>
      </c>
      <c r="AG3" s="16">
        <v>0.44538778000000001</v>
      </c>
      <c r="AH3" s="16">
        <v>0.42005405000000001</v>
      </c>
      <c r="AI3" s="16">
        <v>0.39728092999999998</v>
      </c>
      <c r="AJ3" s="16">
        <v>0.37672498999999998</v>
      </c>
      <c r="AK3" s="16">
        <v>0.35807141999999997</v>
      </c>
      <c r="AL3" s="16">
        <v>0.34110280999999998</v>
      </c>
      <c r="AM3" s="16">
        <v>0.32560836999999998</v>
      </c>
      <c r="AN3" s="16">
        <v>0.31140852000000002</v>
      </c>
      <c r="AO3" s="16">
        <v>0.29835451000000002</v>
      </c>
      <c r="AP3" s="16">
        <v>0.28632119</v>
      </c>
      <c r="AQ3" s="16">
        <v>0.27520493000000001</v>
      </c>
      <c r="AR3" s="16">
        <v>0.26488653000000001</v>
      </c>
      <c r="AS3" s="16">
        <v>0.25529200000000002</v>
      </c>
      <c r="AT3" s="16">
        <v>0.24634033</v>
      </c>
      <c r="AU3" s="16">
        <v>0.23797800999999999</v>
      </c>
      <c r="AV3" s="16">
        <v>0.23015464999999999</v>
      </c>
      <c r="AW3" s="16">
        <v>0.22282302000000001</v>
      </c>
      <c r="AX3" s="16">
        <v>0.21593407000000001</v>
      </c>
      <c r="AY3" s="16">
        <v>0.20946070999999999</v>
      </c>
      <c r="AZ3" s="16">
        <v>0.20335701</v>
      </c>
      <c r="BA3" s="16">
        <v>0.19759061999999999</v>
      </c>
      <c r="BB3" s="16">
        <v>0.19213620000000001</v>
      </c>
      <c r="BC3" s="16">
        <v>0.18697324000000001</v>
      </c>
      <c r="BD3" s="16">
        <v>0.18207829</v>
      </c>
      <c r="BE3" s="16">
        <v>0.17742896</v>
      </c>
      <c r="BF3" s="16">
        <v>0.17300869999999999</v>
      </c>
    </row>
    <row r="4" spans="1:58" x14ac:dyDescent="0.35">
      <c r="A4" s="16">
        <v>88</v>
      </c>
      <c r="B4" s="16">
        <v>36.800000000000004</v>
      </c>
      <c r="C4" s="16">
        <v>0.21433319999999997</v>
      </c>
      <c r="D4" s="16">
        <v>1.2000000000000002</v>
      </c>
      <c r="E4" s="16">
        <v>6.8000000000000007</v>
      </c>
      <c r="F4" s="16">
        <v>2.8000000000000003</v>
      </c>
      <c r="G4" s="16">
        <v>0.60000000000000009</v>
      </c>
      <c r="H4" s="16">
        <v>2.2000000000000002</v>
      </c>
      <c r="I4" s="16">
        <v>409.5</v>
      </c>
      <c r="J4" s="16">
        <v>339.5</v>
      </c>
      <c r="K4" s="16" t="s">
        <v>35</v>
      </c>
      <c r="L4" s="16">
        <v>88</v>
      </c>
      <c r="M4" s="16">
        <v>3.9295570999999998</v>
      </c>
      <c r="N4" s="16">
        <v>3.2128747</v>
      </c>
      <c r="O4" s="16">
        <v>2.5850119999999999</v>
      </c>
      <c r="P4" s="16">
        <v>2.0854721000000001</v>
      </c>
      <c r="Q4" s="16">
        <v>1.7045064000000001</v>
      </c>
      <c r="R4" s="16">
        <v>1.4157500000000001</v>
      </c>
      <c r="S4" s="16">
        <v>1.1950057999999999</v>
      </c>
      <c r="T4" s="16">
        <v>1.0235764000000001</v>
      </c>
      <c r="U4" s="16">
        <v>0.88837522000000002</v>
      </c>
      <c r="V4" s="16">
        <v>0.78030454999999999</v>
      </c>
      <c r="W4" s="16">
        <v>0.69317656999999999</v>
      </c>
      <c r="X4" s="16">
        <v>0.62214303000000004</v>
      </c>
      <c r="Y4" s="16">
        <v>0.56231344000000005</v>
      </c>
      <c r="Z4" s="16">
        <v>0.51212173999999999</v>
      </c>
      <c r="AA4" s="16">
        <v>0.46962333000000001</v>
      </c>
      <c r="AB4" s="16">
        <v>0.43320038999999999</v>
      </c>
      <c r="AC4" s="16">
        <v>0.40158265999999998</v>
      </c>
      <c r="AD4" s="16">
        <v>0.37392073999999997</v>
      </c>
      <c r="AE4" s="16">
        <v>0.34961128000000002</v>
      </c>
      <c r="AF4" s="16">
        <v>0.32807457000000001</v>
      </c>
      <c r="AG4" s="16">
        <v>0.30884948000000001</v>
      </c>
      <c r="AH4" s="16">
        <v>0.29161671</v>
      </c>
      <c r="AI4" s="16">
        <v>0.27610003999999999</v>
      </c>
      <c r="AJ4" s="16">
        <v>0.26204374000000002</v>
      </c>
      <c r="AK4" s="16">
        <v>0.24925755999999999</v>
      </c>
      <c r="AL4" s="16">
        <v>0.23759786999999999</v>
      </c>
      <c r="AM4" s="16">
        <v>0.22693199</v>
      </c>
      <c r="AN4" s="16">
        <v>0.21714122999999999</v>
      </c>
      <c r="AO4" s="16">
        <v>0.2081192</v>
      </c>
      <c r="AP4" s="16">
        <v>0.19977479000000001</v>
      </c>
      <c r="AQ4" s="16">
        <v>0.19204091000000001</v>
      </c>
      <c r="AR4" s="16">
        <v>0.18485457</v>
      </c>
      <c r="AS4" s="16">
        <v>0.17815824</v>
      </c>
      <c r="AT4" s="16">
        <v>0.17190114000000001</v>
      </c>
      <c r="AU4" s="16">
        <v>0.16603775000000001</v>
      </c>
      <c r="AV4" s="16">
        <v>0.16053497999999999</v>
      </c>
      <c r="AW4" s="16">
        <v>0.15536132</v>
      </c>
      <c r="AX4" s="16">
        <v>0.15048808</v>
      </c>
      <c r="AY4" s="16">
        <v>0.14588988999999999</v>
      </c>
      <c r="AZ4" s="16">
        <v>0.14154610000000001</v>
      </c>
      <c r="BA4" s="16">
        <v>0.13744313</v>
      </c>
      <c r="BB4" s="16">
        <v>0.13355538</v>
      </c>
      <c r="BC4" s="16">
        <v>0.12987003999999999</v>
      </c>
      <c r="BD4" s="16">
        <v>0.12637132000000001</v>
      </c>
      <c r="BE4" s="16">
        <v>0.12303349</v>
      </c>
      <c r="BF4" s="16">
        <v>0.1198511</v>
      </c>
    </row>
    <row r="5" spans="1:58" x14ac:dyDescent="0.35">
      <c r="A5" s="16">
        <v>203</v>
      </c>
      <c r="B5" s="16">
        <v>40.800000000000004</v>
      </c>
      <c r="C5" s="16">
        <v>0.1446559</v>
      </c>
      <c r="D5" s="16">
        <v>1</v>
      </c>
      <c r="E5" s="16">
        <v>9.4</v>
      </c>
      <c r="F5" s="16">
        <v>2.6</v>
      </c>
      <c r="G5" s="16">
        <v>0.60000000000000009</v>
      </c>
      <c r="H5" s="16">
        <v>2.2000000000000002</v>
      </c>
      <c r="I5" s="16">
        <v>336.90000000000003</v>
      </c>
      <c r="J5" s="16">
        <v>362.1</v>
      </c>
      <c r="K5" s="16" t="s">
        <v>35</v>
      </c>
      <c r="L5" s="16">
        <v>203</v>
      </c>
      <c r="M5" s="16">
        <v>3.7776968000000002</v>
      </c>
      <c r="N5" s="16">
        <v>3.2302152999999998</v>
      </c>
      <c r="O5" s="16">
        <v>2.8027492000000001</v>
      </c>
      <c r="P5" s="16">
        <v>2.4318802000000002</v>
      </c>
      <c r="Q5" s="16">
        <v>2.0803256000000001</v>
      </c>
      <c r="R5" s="16">
        <v>1.7639876999999999</v>
      </c>
      <c r="S5" s="16">
        <v>1.5029684000000001</v>
      </c>
      <c r="T5" s="16">
        <v>1.2939909999999999</v>
      </c>
      <c r="U5" s="16">
        <v>1.1259257</v>
      </c>
      <c r="V5" s="16">
        <v>0.98943776000000005</v>
      </c>
      <c r="W5" s="16">
        <v>0.87770683000000005</v>
      </c>
      <c r="X5" s="16">
        <v>0.78548764999999998</v>
      </c>
      <c r="Y5" s="16">
        <v>0.70880114999999999</v>
      </c>
      <c r="Z5" s="16">
        <v>0.64460921000000004</v>
      </c>
      <c r="AA5" s="16">
        <v>0.58908987000000002</v>
      </c>
      <c r="AB5" s="16">
        <v>0.54144429999999999</v>
      </c>
      <c r="AC5" s="16">
        <v>0.50038766999999995</v>
      </c>
      <c r="AD5" s="16">
        <v>0.4646478</v>
      </c>
      <c r="AE5" s="16">
        <v>0.43323912999999997</v>
      </c>
      <c r="AF5" s="16">
        <v>0.40540167999999999</v>
      </c>
      <c r="AG5" s="16">
        <v>0.38060251</v>
      </c>
      <c r="AH5" s="16">
        <v>0.35847565999999997</v>
      </c>
      <c r="AI5" s="16">
        <v>0.33864111000000002</v>
      </c>
      <c r="AJ5" s="16">
        <v>0.32074055000000001</v>
      </c>
      <c r="AK5" s="16">
        <v>0.30448227999999999</v>
      </c>
      <c r="AL5" s="16">
        <v>0.28966417999999999</v>
      </c>
      <c r="AM5" s="16">
        <v>0.27611443000000002</v>
      </c>
      <c r="AN5" s="16">
        <v>0.26366609000000002</v>
      </c>
      <c r="AO5" s="16">
        <v>0.25221217000000001</v>
      </c>
      <c r="AP5" s="16">
        <v>0.2416614</v>
      </c>
      <c r="AQ5" s="16">
        <v>0.23191264</v>
      </c>
      <c r="AR5" s="16">
        <v>0.22288105</v>
      </c>
      <c r="AS5" s="16">
        <v>0.21449107000000001</v>
      </c>
      <c r="AT5" s="16">
        <v>0.2066751</v>
      </c>
      <c r="AU5" s="16">
        <v>0.19936814999999999</v>
      </c>
      <c r="AV5" s="16">
        <v>0.19251968999999999</v>
      </c>
      <c r="AW5" s="16">
        <v>0.18609247000000001</v>
      </c>
      <c r="AX5" s="16">
        <v>0.18005055</v>
      </c>
      <c r="AY5" s="16">
        <v>0.17436677</v>
      </c>
      <c r="AZ5" s="16">
        <v>0.16900559000000001</v>
      </c>
      <c r="BA5" s="16">
        <v>0.16393579999999999</v>
      </c>
      <c r="BB5" s="16">
        <v>0.15913969</v>
      </c>
      <c r="BC5" s="16">
        <v>0.15460694999999999</v>
      </c>
      <c r="BD5" s="16">
        <v>0.15031671999999999</v>
      </c>
      <c r="BE5" s="16">
        <v>0.14624023</v>
      </c>
      <c r="BF5" s="16">
        <v>0.14236364000000001</v>
      </c>
    </row>
    <row r="6" spans="1:58" x14ac:dyDescent="0.35">
      <c r="A6" s="16">
        <v>315</v>
      </c>
      <c r="B6" s="16">
        <v>30.5</v>
      </c>
      <c r="C6" s="16">
        <v>0.35390329999999998</v>
      </c>
      <c r="D6" s="16">
        <v>2.8000000000000003</v>
      </c>
      <c r="E6" s="16">
        <v>10</v>
      </c>
      <c r="F6" s="16">
        <v>2.8000000000000003</v>
      </c>
      <c r="G6" s="16">
        <v>1.6</v>
      </c>
      <c r="H6" s="16">
        <v>2</v>
      </c>
      <c r="I6" s="16">
        <v>386</v>
      </c>
      <c r="J6" s="16">
        <v>357.6</v>
      </c>
      <c r="K6" s="16" t="s">
        <v>34</v>
      </c>
      <c r="L6" s="16">
        <v>315</v>
      </c>
      <c r="M6" s="16">
        <v>3.7662482000000002</v>
      </c>
      <c r="N6" s="16">
        <v>3.2375121</v>
      </c>
      <c r="O6" s="16">
        <v>2.8584263000000001</v>
      </c>
      <c r="P6" s="16">
        <v>2.5238407</v>
      </c>
      <c r="Q6" s="16">
        <v>2.1946843</v>
      </c>
      <c r="R6" s="16">
        <v>1.8905605000000001</v>
      </c>
      <c r="S6" s="16">
        <v>1.6315359</v>
      </c>
      <c r="T6" s="16">
        <v>1.4190137</v>
      </c>
      <c r="U6" s="16">
        <v>1.2455118999999999</v>
      </c>
      <c r="V6" s="16">
        <v>1.1027796999999999</v>
      </c>
      <c r="W6" s="16">
        <v>0.98452234000000005</v>
      </c>
      <c r="X6" s="16">
        <v>0.88591145999999998</v>
      </c>
      <c r="Y6" s="16">
        <v>0.80329603000000005</v>
      </c>
      <c r="Z6" s="16">
        <v>0.73383266000000003</v>
      </c>
      <c r="AA6" s="16">
        <v>0.67437720000000001</v>
      </c>
      <c r="AB6" s="16">
        <v>0.62304163000000001</v>
      </c>
      <c r="AC6" s="16">
        <v>0.57824576000000005</v>
      </c>
      <c r="AD6" s="16">
        <v>0.53772472999999998</v>
      </c>
      <c r="AE6" s="16">
        <v>0.50175904999999998</v>
      </c>
      <c r="AF6" s="16">
        <v>0.47009528</v>
      </c>
      <c r="AG6" s="16">
        <v>0.44218828999999998</v>
      </c>
      <c r="AH6" s="16">
        <v>0.41718093000000001</v>
      </c>
      <c r="AI6" s="16">
        <v>0.39464766000000001</v>
      </c>
      <c r="AJ6" s="16">
        <v>0.37427496999999998</v>
      </c>
      <c r="AK6" s="16">
        <v>0.35577472999999998</v>
      </c>
      <c r="AL6" s="16">
        <v>0.33889060999999998</v>
      </c>
      <c r="AM6" s="16">
        <v>0.32346713999999999</v>
      </c>
      <c r="AN6" s="16">
        <v>0.30933049000000001</v>
      </c>
      <c r="AO6" s="16">
        <v>0.29633778</v>
      </c>
      <c r="AP6" s="16">
        <v>0.28435453999999999</v>
      </c>
      <c r="AQ6" s="16">
        <v>0.27326158</v>
      </c>
      <c r="AR6" s="16">
        <v>0.26295117000000001</v>
      </c>
      <c r="AS6" s="16">
        <v>0.25335785999999999</v>
      </c>
      <c r="AT6" s="16">
        <v>0.24441763999999999</v>
      </c>
      <c r="AU6" s="16">
        <v>0.23606552</v>
      </c>
      <c r="AV6" s="16">
        <v>0.22825471</v>
      </c>
      <c r="AW6" s="16">
        <v>0.22093357</v>
      </c>
      <c r="AX6" s="16">
        <v>0.21405096000000001</v>
      </c>
      <c r="AY6" s="16">
        <v>0.20757696</v>
      </c>
      <c r="AZ6" s="16">
        <v>0.20146812</v>
      </c>
      <c r="BA6" s="16">
        <v>0.19570091000000001</v>
      </c>
      <c r="BB6" s="16">
        <v>0.19024552</v>
      </c>
      <c r="BC6" s="16">
        <v>0.18507756</v>
      </c>
      <c r="BD6" s="16">
        <v>0.18017785</v>
      </c>
      <c r="BE6" s="16">
        <v>0.17552371</v>
      </c>
      <c r="BF6" s="16">
        <v>0.17109919000000001</v>
      </c>
    </row>
    <row r="7" spans="1:58" x14ac:dyDescent="0.35">
      <c r="A7" s="16">
        <v>308</v>
      </c>
      <c r="B7" s="16">
        <v>42.2</v>
      </c>
      <c r="C7" s="16">
        <v>0.17864239999999998</v>
      </c>
      <c r="D7" s="16">
        <v>1.2000000000000002</v>
      </c>
      <c r="E7" s="16">
        <v>7</v>
      </c>
      <c r="F7" s="16">
        <v>2</v>
      </c>
      <c r="G7" s="16">
        <v>1.8</v>
      </c>
      <c r="H7" s="16">
        <v>1.6</v>
      </c>
      <c r="I7" s="16">
        <v>420.70000000000005</v>
      </c>
      <c r="J7" s="16">
        <v>293.20000000000005</v>
      </c>
      <c r="K7" s="16" t="s">
        <v>35</v>
      </c>
      <c r="L7" s="16">
        <v>308</v>
      </c>
      <c r="M7" s="16">
        <v>3.7391133000000001</v>
      </c>
      <c r="N7" s="16">
        <v>2.8879701999999998</v>
      </c>
      <c r="O7" s="16">
        <v>2.2687881000000001</v>
      </c>
      <c r="P7" s="16">
        <v>1.8238285999999999</v>
      </c>
      <c r="Q7" s="16">
        <v>1.4985326999999999</v>
      </c>
      <c r="R7" s="16">
        <v>1.2536571999999999</v>
      </c>
      <c r="S7" s="16">
        <v>1.0650446</v>
      </c>
      <c r="T7" s="16">
        <v>0.91772984999999996</v>
      </c>
      <c r="U7" s="16">
        <v>0.80110793999999996</v>
      </c>
      <c r="V7" s="16">
        <v>0.70820247999999997</v>
      </c>
      <c r="W7" s="16">
        <v>0.63260198000000001</v>
      </c>
      <c r="X7" s="16">
        <v>0.56974095000000002</v>
      </c>
      <c r="Y7" s="16">
        <v>0.51731229000000001</v>
      </c>
      <c r="Z7" s="16">
        <v>0.47299138000000002</v>
      </c>
      <c r="AA7" s="16">
        <v>0.43513541999999999</v>
      </c>
      <c r="AB7" s="16">
        <v>0.40249917000000002</v>
      </c>
      <c r="AC7" s="16">
        <v>0.37411091000000002</v>
      </c>
      <c r="AD7" s="16">
        <v>0.34917942000000002</v>
      </c>
      <c r="AE7" s="16">
        <v>0.32712503999999998</v>
      </c>
      <c r="AF7" s="16">
        <v>0.30751519999999999</v>
      </c>
      <c r="AG7" s="16">
        <v>0.28996342000000003</v>
      </c>
      <c r="AH7" s="16">
        <v>0.27417578999999997</v>
      </c>
      <c r="AI7" s="16">
        <v>0.25991379999999997</v>
      </c>
      <c r="AJ7" s="16">
        <v>0.24696472</v>
      </c>
      <c r="AK7" s="16">
        <v>0.23516551999999999</v>
      </c>
      <c r="AL7" s="16">
        <v>0.22437621999999999</v>
      </c>
      <c r="AM7" s="16">
        <v>0.21448043999999999</v>
      </c>
      <c r="AN7" s="16">
        <v>0.20536160000000001</v>
      </c>
      <c r="AO7" s="16">
        <v>0.19695075000000001</v>
      </c>
      <c r="AP7" s="16">
        <v>0.18916292000000001</v>
      </c>
      <c r="AQ7" s="16">
        <v>0.18191683</v>
      </c>
      <c r="AR7" s="16">
        <v>0.17516749000000001</v>
      </c>
      <c r="AS7" s="16">
        <v>0.16886629</v>
      </c>
      <c r="AT7" s="16">
        <v>0.1629768</v>
      </c>
      <c r="AU7" s="16">
        <v>0.15745023</v>
      </c>
      <c r="AV7" s="16">
        <v>0.15226751999999999</v>
      </c>
      <c r="AW7" s="16">
        <v>0.14738622000000001</v>
      </c>
      <c r="AX7" s="16">
        <v>0.14278436999999999</v>
      </c>
      <c r="AY7" s="16">
        <v>0.13843786999999999</v>
      </c>
      <c r="AZ7" s="16">
        <v>0.13432837</v>
      </c>
      <c r="BA7" s="16">
        <v>0.13044156000000001</v>
      </c>
      <c r="BB7" s="16">
        <v>0.12675573000000001</v>
      </c>
      <c r="BC7" s="16">
        <v>0.1232534</v>
      </c>
      <c r="BD7" s="16">
        <v>0.11992743</v>
      </c>
      <c r="BE7" s="16">
        <v>0.11676257</v>
      </c>
      <c r="BF7" s="16">
        <v>0.11374655</v>
      </c>
    </row>
    <row r="8" spans="1:58" x14ac:dyDescent="0.35">
      <c r="A8" s="16">
        <v>436</v>
      </c>
      <c r="B8" s="16">
        <v>27.900000000000002</v>
      </c>
      <c r="C8" s="16">
        <v>0.11361420000000001</v>
      </c>
      <c r="D8" s="16">
        <v>1</v>
      </c>
      <c r="E8" s="16">
        <v>7</v>
      </c>
      <c r="F8" s="16">
        <v>3</v>
      </c>
      <c r="G8" s="16">
        <v>0.60000000000000009</v>
      </c>
      <c r="H8" s="16">
        <v>2.6</v>
      </c>
      <c r="I8" s="16">
        <v>425.1</v>
      </c>
      <c r="J8" s="16">
        <v>334.1</v>
      </c>
      <c r="K8" s="16" t="s">
        <v>35</v>
      </c>
      <c r="L8" s="16">
        <v>436</v>
      </c>
      <c r="M8" s="16">
        <v>3.6387949000000002</v>
      </c>
      <c r="N8" s="16">
        <v>2.9458256</v>
      </c>
      <c r="O8" s="16">
        <v>2.3269570000000002</v>
      </c>
      <c r="P8" s="16">
        <v>1.8527368</v>
      </c>
      <c r="Q8" s="16">
        <v>1.5045807</v>
      </c>
      <c r="R8" s="16">
        <v>1.247357</v>
      </c>
      <c r="S8" s="16">
        <v>1.0527891</v>
      </c>
      <c r="T8" s="16">
        <v>0.90243775000000004</v>
      </c>
      <c r="U8" s="16">
        <v>0.78418624000000003</v>
      </c>
      <c r="V8" s="16">
        <v>0.68970251000000005</v>
      </c>
      <c r="W8" s="16">
        <v>0.61312120999999997</v>
      </c>
      <c r="X8" s="16">
        <v>0.55061190999999998</v>
      </c>
      <c r="Y8" s="16">
        <v>0.49875960000000003</v>
      </c>
      <c r="Z8" s="16">
        <v>0.45499980000000001</v>
      </c>
      <c r="AA8" s="16">
        <v>0.41767383000000002</v>
      </c>
      <c r="AB8" s="16">
        <v>0.38557634000000002</v>
      </c>
      <c r="AC8" s="16">
        <v>0.35773110000000002</v>
      </c>
      <c r="AD8" s="16">
        <v>0.33334953000000001</v>
      </c>
      <c r="AE8" s="16">
        <v>0.31185385999999998</v>
      </c>
      <c r="AF8" s="16">
        <v>0.29278776000000001</v>
      </c>
      <c r="AG8" s="16">
        <v>0.27576050000000002</v>
      </c>
      <c r="AH8" s="16">
        <v>0.26048321000000002</v>
      </c>
      <c r="AI8" s="16">
        <v>0.24671021000000001</v>
      </c>
      <c r="AJ8" s="16">
        <v>0.234239</v>
      </c>
      <c r="AK8" s="16">
        <v>0.22289278000000001</v>
      </c>
      <c r="AL8" s="16">
        <v>0.21253470999999999</v>
      </c>
      <c r="AM8" s="16">
        <v>0.20304053</v>
      </c>
      <c r="AN8" s="16">
        <v>0.19431211000000001</v>
      </c>
      <c r="AO8" s="16">
        <v>0.18625975</v>
      </c>
      <c r="AP8" s="16">
        <v>0.17881068999999999</v>
      </c>
      <c r="AQ8" s="16">
        <v>0.17190994000000001</v>
      </c>
      <c r="AR8" s="16">
        <v>0.16548371000000001</v>
      </c>
      <c r="AS8" s="16">
        <v>0.15948867999999999</v>
      </c>
      <c r="AT8" s="16">
        <v>0.15388024</v>
      </c>
      <c r="AU8" s="16">
        <v>0.14862375999999999</v>
      </c>
      <c r="AV8" s="16">
        <v>0.14369356999999999</v>
      </c>
      <c r="AW8" s="16">
        <v>0.13905449</v>
      </c>
      <c r="AX8" s="16">
        <v>0.13468698000000001</v>
      </c>
      <c r="AY8" s="16">
        <v>0.13056508</v>
      </c>
      <c r="AZ8" s="16">
        <v>0.12666799000000001</v>
      </c>
      <c r="BA8" s="16">
        <v>0.12298065</v>
      </c>
      <c r="BB8" s="16">
        <v>0.11948780000000001</v>
      </c>
      <c r="BC8" s="16">
        <v>0.11617487999999999</v>
      </c>
      <c r="BD8" s="16">
        <v>0.11302771</v>
      </c>
      <c r="BE8" s="16">
        <v>0.11003233</v>
      </c>
      <c r="BF8" s="16">
        <v>0.10717509</v>
      </c>
    </row>
    <row r="9" spans="1:58" x14ac:dyDescent="0.35">
      <c r="A9" s="16">
        <v>227</v>
      </c>
      <c r="B9" s="16">
        <v>40</v>
      </c>
      <c r="C9" s="16">
        <v>0.12379749999999999</v>
      </c>
      <c r="D9" s="16">
        <v>1</v>
      </c>
      <c r="E9" s="16">
        <v>7.4</v>
      </c>
      <c r="F9" s="16">
        <v>2.2000000000000002</v>
      </c>
      <c r="G9" s="16">
        <v>0.2</v>
      </c>
      <c r="H9" s="16">
        <v>2</v>
      </c>
      <c r="I9" s="16">
        <v>401.90000000000003</v>
      </c>
      <c r="J9" s="16">
        <v>284.90000000000003</v>
      </c>
      <c r="K9" s="16" t="s">
        <v>35</v>
      </c>
      <c r="L9" s="16">
        <v>227</v>
      </c>
      <c r="M9" s="16">
        <v>3.6193388</v>
      </c>
      <c r="N9" s="16">
        <v>3.0100522000000001</v>
      </c>
      <c r="O9" s="16">
        <v>2.486011</v>
      </c>
      <c r="P9" s="16">
        <v>2.0363902999999999</v>
      </c>
      <c r="Q9" s="16">
        <v>1.6735381</v>
      </c>
      <c r="R9" s="16">
        <v>1.3919225</v>
      </c>
      <c r="S9" s="16">
        <v>1.1751887000000001</v>
      </c>
      <c r="T9" s="16">
        <v>1.0067101000000001</v>
      </c>
      <c r="U9" s="16">
        <v>0.87380391000000002</v>
      </c>
      <c r="V9" s="16">
        <v>0.76745640999999998</v>
      </c>
      <c r="W9" s="16">
        <v>0.68199133999999995</v>
      </c>
      <c r="X9" s="16">
        <v>0.61124699999999998</v>
      </c>
      <c r="Y9" s="16">
        <v>0.55173510000000003</v>
      </c>
      <c r="Z9" s="16">
        <v>0.50207471999999997</v>
      </c>
      <c r="AA9" s="16">
        <v>0.46013954000000001</v>
      </c>
      <c r="AB9" s="16">
        <v>0.42421722000000001</v>
      </c>
      <c r="AC9" s="16">
        <v>0.39310980000000001</v>
      </c>
      <c r="AD9" s="16">
        <v>0.36597484000000002</v>
      </c>
      <c r="AE9" s="16">
        <v>0.34213439000000001</v>
      </c>
      <c r="AF9" s="16">
        <v>0.32102471999999999</v>
      </c>
      <c r="AG9" s="16">
        <v>0.30219960000000001</v>
      </c>
      <c r="AH9" s="16">
        <v>0.28532940000000001</v>
      </c>
      <c r="AI9" s="16">
        <v>0.27013427000000001</v>
      </c>
      <c r="AJ9" s="16">
        <v>0.25637251</v>
      </c>
      <c r="AK9" s="16">
        <v>0.24385701000000001</v>
      </c>
      <c r="AL9" s="16">
        <v>0.23243364999999999</v>
      </c>
      <c r="AM9" s="16">
        <v>0.22197665</v>
      </c>
      <c r="AN9" s="16">
        <v>0.21236515</v>
      </c>
      <c r="AO9" s="16">
        <v>0.20349927000000001</v>
      </c>
      <c r="AP9" s="16">
        <v>0.19529701999999999</v>
      </c>
      <c r="AQ9" s="16">
        <v>0.18768765000000001</v>
      </c>
      <c r="AR9" s="16">
        <v>0.18060941999999999</v>
      </c>
      <c r="AS9" s="16">
        <v>0.17401150000000001</v>
      </c>
      <c r="AT9" s="16">
        <v>0.16784629000000001</v>
      </c>
      <c r="AU9" s="16">
        <v>0.16206960000000001</v>
      </c>
      <c r="AV9" s="16">
        <v>0.15665235</v>
      </c>
      <c r="AW9" s="16">
        <v>0.15155502000000001</v>
      </c>
      <c r="AX9" s="16">
        <v>0.14674804999999999</v>
      </c>
      <c r="AY9" s="16">
        <v>0.14221448</v>
      </c>
      <c r="AZ9" s="16">
        <v>0.13793004</v>
      </c>
      <c r="BA9" s="16">
        <v>0.13387413000000001</v>
      </c>
      <c r="BB9" s="16">
        <v>0.13003445999999999</v>
      </c>
      <c r="BC9" s="16">
        <v>0.12639695000000001</v>
      </c>
      <c r="BD9" s="16">
        <v>0.12293943</v>
      </c>
      <c r="BE9" s="16">
        <v>0.11964964</v>
      </c>
      <c r="BF9" s="16">
        <v>0.11651771</v>
      </c>
    </row>
    <row r="10" spans="1:58" x14ac:dyDescent="0.35">
      <c r="A10" s="16">
        <v>287</v>
      </c>
      <c r="B10" s="16">
        <v>44.6</v>
      </c>
      <c r="C10" s="16">
        <v>0.44835510000000001</v>
      </c>
      <c r="D10" s="16">
        <v>2</v>
      </c>
      <c r="E10" s="16">
        <v>6.8000000000000007</v>
      </c>
      <c r="F10" s="16">
        <v>2.6</v>
      </c>
      <c r="G10" s="16">
        <v>1.8</v>
      </c>
      <c r="H10" s="16">
        <v>1.6</v>
      </c>
      <c r="I10" s="16">
        <v>319.40000000000003</v>
      </c>
      <c r="J10" s="16">
        <v>364.90000000000003</v>
      </c>
      <c r="K10" s="16" t="s">
        <v>34</v>
      </c>
      <c r="L10" s="16">
        <v>287</v>
      </c>
      <c r="M10" s="16">
        <v>3.5896313000000002</v>
      </c>
      <c r="N10" s="16">
        <v>2.9316716</v>
      </c>
      <c r="O10" s="16">
        <v>2.4305978000000001</v>
      </c>
      <c r="P10" s="16">
        <v>2.0394771</v>
      </c>
      <c r="Q10" s="16">
        <v>1.7226939999999999</v>
      </c>
      <c r="R10" s="16">
        <v>1.4638903000000001</v>
      </c>
      <c r="S10" s="16">
        <v>1.2546520999999999</v>
      </c>
      <c r="T10" s="16">
        <v>1.0867895999999999</v>
      </c>
      <c r="U10" s="16">
        <v>0.95159077999999997</v>
      </c>
      <c r="V10" s="16">
        <v>0.84206468000000001</v>
      </c>
      <c r="W10" s="16">
        <v>0.75237631999999999</v>
      </c>
      <c r="X10" s="16">
        <v>0.67796791000000001</v>
      </c>
      <c r="Y10" s="16">
        <v>0.61577201000000004</v>
      </c>
      <c r="Z10" s="16">
        <v>0.56330650999999998</v>
      </c>
      <c r="AA10" s="16">
        <v>0.51845532999999999</v>
      </c>
      <c r="AB10" s="16">
        <v>0.47914168000000001</v>
      </c>
      <c r="AC10" s="16">
        <v>0.44493753000000003</v>
      </c>
      <c r="AD10" s="16">
        <v>0.41517669000000001</v>
      </c>
      <c r="AE10" s="16">
        <v>0.38894054</v>
      </c>
      <c r="AF10" s="16">
        <v>0.36560282</v>
      </c>
      <c r="AG10" s="16">
        <v>0.34372193000000001</v>
      </c>
      <c r="AH10" s="16">
        <v>0.32391891</v>
      </c>
      <c r="AI10" s="16">
        <v>0.30636653000000003</v>
      </c>
      <c r="AJ10" s="16">
        <v>0.29069337000000001</v>
      </c>
      <c r="AK10" s="16">
        <v>0.27653915000000001</v>
      </c>
      <c r="AL10" s="16">
        <v>0.26366680999999997</v>
      </c>
      <c r="AM10" s="16">
        <v>0.25190481999999997</v>
      </c>
      <c r="AN10" s="16">
        <v>0.24112654</v>
      </c>
      <c r="AO10" s="16">
        <v>0.23121876999999999</v>
      </c>
      <c r="AP10" s="16">
        <v>0.22207937999999999</v>
      </c>
      <c r="AQ10" s="16">
        <v>0.21362537000000001</v>
      </c>
      <c r="AR10" s="16">
        <v>0.20577939000000001</v>
      </c>
      <c r="AS10" s="16">
        <v>0.19848447</v>
      </c>
      <c r="AT10" s="16">
        <v>0.19168263999999999</v>
      </c>
      <c r="AU10" s="16">
        <v>0.18531328</v>
      </c>
      <c r="AV10" s="16">
        <v>0.17934304000000001</v>
      </c>
      <c r="AW10" s="16">
        <v>0.17373763</v>
      </c>
      <c r="AX10" s="16">
        <v>0.16846112999999999</v>
      </c>
      <c r="AY10" s="16">
        <v>0.16348955000000001</v>
      </c>
      <c r="AZ10" s="16">
        <v>0.1587915</v>
      </c>
      <c r="BA10" s="16">
        <v>0.15433833999999999</v>
      </c>
      <c r="BB10" s="16">
        <v>0.15011870999999999</v>
      </c>
      <c r="BC10" s="16">
        <v>0.14611353999999999</v>
      </c>
      <c r="BD10" s="16">
        <v>0.14230825999999999</v>
      </c>
      <c r="BE10" s="16">
        <v>0.13868758</v>
      </c>
      <c r="BF10" s="16">
        <v>0.13523822999999999</v>
      </c>
    </row>
    <row r="11" spans="1:58" x14ac:dyDescent="0.35">
      <c r="A11" s="16">
        <v>163</v>
      </c>
      <c r="B11" s="16">
        <v>24.700000000000003</v>
      </c>
      <c r="C11" s="16">
        <v>0.255907</v>
      </c>
      <c r="D11" s="16">
        <v>2</v>
      </c>
      <c r="E11" s="16">
        <v>6.4</v>
      </c>
      <c r="F11" s="16">
        <v>2.8000000000000003</v>
      </c>
      <c r="G11" s="16">
        <v>1</v>
      </c>
      <c r="H11" s="16">
        <v>2.2000000000000002</v>
      </c>
      <c r="I11" s="16">
        <v>440.40000000000003</v>
      </c>
      <c r="J11" s="16">
        <v>359.90000000000003</v>
      </c>
      <c r="K11" s="16" t="s">
        <v>34</v>
      </c>
      <c r="L11" s="16">
        <v>163</v>
      </c>
      <c r="M11" s="16">
        <v>3.3459284</v>
      </c>
      <c r="N11" s="16">
        <v>2.6643078</v>
      </c>
      <c r="O11" s="16">
        <v>2.1293348999999999</v>
      </c>
      <c r="P11" s="16">
        <v>1.7322071000000001</v>
      </c>
      <c r="Q11" s="16">
        <v>1.4351877</v>
      </c>
      <c r="R11" s="16">
        <v>1.2088901999999999</v>
      </c>
      <c r="S11" s="16">
        <v>1.0333728</v>
      </c>
      <c r="T11" s="16">
        <v>0.89539634999999995</v>
      </c>
      <c r="U11" s="16">
        <v>0.78543401000000002</v>
      </c>
      <c r="V11" s="16">
        <v>0.69676404999999997</v>
      </c>
      <c r="W11" s="16">
        <v>0.62490385999999998</v>
      </c>
      <c r="X11" s="16">
        <v>0.56455546999999995</v>
      </c>
      <c r="Y11" s="16">
        <v>0.51388484000000001</v>
      </c>
      <c r="Z11" s="16">
        <v>0.47109875000000001</v>
      </c>
      <c r="AA11" s="16">
        <v>0.43462901999999998</v>
      </c>
      <c r="AB11" s="16">
        <v>0.40304613</v>
      </c>
      <c r="AC11" s="16">
        <v>0.37535858</v>
      </c>
      <c r="AD11" s="16">
        <v>0.35095745</v>
      </c>
      <c r="AE11" s="16">
        <v>0.32935979999999998</v>
      </c>
      <c r="AF11" s="16">
        <v>0.31013437999999999</v>
      </c>
      <c r="AG11" s="16">
        <v>0.29289379999999998</v>
      </c>
      <c r="AH11" s="16">
        <v>0.27737444999999999</v>
      </c>
      <c r="AI11" s="16">
        <v>0.26332062000000001</v>
      </c>
      <c r="AJ11" s="16">
        <v>0.25056165000000002</v>
      </c>
      <c r="AK11" s="16">
        <v>0.23891974999999999</v>
      </c>
      <c r="AL11" s="16">
        <v>0.22827005</v>
      </c>
      <c r="AM11" s="16">
        <v>0.21849482000000001</v>
      </c>
      <c r="AN11" s="16">
        <v>0.20948628</v>
      </c>
      <c r="AO11" s="16">
        <v>0.20116064</v>
      </c>
      <c r="AP11" s="16">
        <v>0.19344462000000001</v>
      </c>
      <c r="AQ11" s="16">
        <v>0.18627489</v>
      </c>
      <c r="AR11" s="16">
        <v>0.17959554</v>
      </c>
      <c r="AS11" s="16">
        <v>0.17335711000000001</v>
      </c>
      <c r="AT11" s="16">
        <v>0.16752183000000001</v>
      </c>
      <c r="AU11" s="16">
        <v>0.16205098000000001</v>
      </c>
      <c r="AV11" s="16">
        <v>0.15691069999999999</v>
      </c>
      <c r="AW11" s="16">
        <v>0.15206902</v>
      </c>
      <c r="AX11" s="16">
        <v>0.14749688</v>
      </c>
      <c r="AY11" s="16">
        <v>0.14317738999999999</v>
      </c>
      <c r="AZ11" s="16">
        <v>0.13908999</v>
      </c>
      <c r="BA11" s="16">
        <v>0.13521738</v>
      </c>
      <c r="BB11" s="16">
        <v>0.13154468999999999</v>
      </c>
      <c r="BC11" s="16">
        <v>0.12805465999999999</v>
      </c>
      <c r="BD11" s="16">
        <v>0.12473681</v>
      </c>
      <c r="BE11" s="16">
        <v>0.12157791</v>
      </c>
      <c r="BF11" s="16">
        <v>0.11856186000000001</v>
      </c>
    </row>
    <row r="12" spans="1:58" x14ac:dyDescent="0.35">
      <c r="A12" s="16">
        <v>396</v>
      </c>
      <c r="B12" s="16">
        <v>42.5</v>
      </c>
      <c r="C12" s="16">
        <v>0.38154510000000003</v>
      </c>
      <c r="D12" s="16">
        <v>1</v>
      </c>
      <c r="E12" s="16">
        <v>6.8000000000000007</v>
      </c>
      <c r="F12" s="16">
        <v>2.6</v>
      </c>
      <c r="G12" s="16">
        <v>1.6</v>
      </c>
      <c r="H12" s="16">
        <v>1.6</v>
      </c>
      <c r="I12" s="16">
        <v>326.40000000000003</v>
      </c>
      <c r="J12" s="16">
        <v>321.20000000000005</v>
      </c>
      <c r="K12" s="16" t="s">
        <v>35</v>
      </c>
      <c r="L12" s="16">
        <v>396</v>
      </c>
      <c r="M12" s="16">
        <v>3.2415671000000001</v>
      </c>
      <c r="N12" s="16">
        <v>2.5681992</v>
      </c>
      <c r="O12" s="16">
        <v>2.050678</v>
      </c>
      <c r="P12" s="16">
        <v>1.6663988999999999</v>
      </c>
      <c r="Q12" s="16">
        <v>1.3785453000000001</v>
      </c>
      <c r="R12" s="16">
        <v>1.1587645</v>
      </c>
      <c r="S12" s="16">
        <v>0.98837602000000002</v>
      </c>
      <c r="T12" s="16">
        <v>0.85446781000000005</v>
      </c>
      <c r="U12" s="16">
        <v>0.74785864000000002</v>
      </c>
      <c r="V12" s="16">
        <v>0.66184997999999995</v>
      </c>
      <c r="W12" s="16">
        <v>0.59217494999999998</v>
      </c>
      <c r="X12" s="16">
        <v>0.53412389999999998</v>
      </c>
      <c r="Y12" s="16">
        <v>0.48560962000000002</v>
      </c>
      <c r="Z12" s="16">
        <v>0.44441238</v>
      </c>
      <c r="AA12" s="16">
        <v>0.40913379</v>
      </c>
      <c r="AB12" s="16">
        <v>0.37865093</v>
      </c>
      <c r="AC12" s="16">
        <v>0.35207093</v>
      </c>
      <c r="AD12" s="16">
        <v>0.32866982</v>
      </c>
      <c r="AE12" s="16">
        <v>0.30793661</v>
      </c>
      <c r="AF12" s="16">
        <v>0.28947782999999999</v>
      </c>
      <c r="AG12" s="16">
        <v>0.27295402000000002</v>
      </c>
      <c r="AH12" s="16">
        <v>0.25808772000000002</v>
      </c>
      <c r="AI12" s="16">
        <v>0.24464205</v>
      </c>
      <c r="AJ12" s="16">
        <v>0.23243293000000001</v>
      </c>
      <c r="AK12" s="16">
        <v>0.22130342</v>
      </c>
      <c r="AL12" s="16">
        <v>0.21111931</v>
      </c>
      <c r="AM12" s="16">
        <v>0.20177834</v>
      </c>
      <c r="AN12" s="16">
        <v>0.19317496000000001</v>
      </c>
      <c r="AO12" s="16">
        <v>0.18522485</v>
      </c>
      <c r="AP12" s="16">
        <v>0.17786439000000001</v>
      </c>
      <c r="AQ12" s="16">
        <v>0.17102496</v>
      </c>
      <c r="AR12" s="16">
        <v>0.16465204999999999</v>
      </c>
      <c r="AS12" s="16">
        <v>0.15870224999999999</v>
      </c>
      <c r="AT12" s="16">
        <v>0.15314242</v>
      </c>
      <c r="AU12" s="16">
        <v>0.14792551000000001</v>
      </c>
      <c r="AV12" s="16">
        <v>0.14302729</v>
      </c>
      <c r="AW12" s="16">
        <v>0.13841991000000001</v>
      </c>
      <c r="AX12" s="16">
        <v>0.13407524000000001</v>
      </c>
      <c r="AY12" s="16">
        <v>0.12997259</v>
      </c>
      <c r="AZ12" s="16">
        <v>0.12609343000000001</v>
      </c>
      <c r="BA12" s="16">
        <v>0.12242243</v>
      </c>
      <c r="BB12" s="16">
        <v>0.11894658</v>
      </c>
      <c r="BC12" s="16">
        <v>0.11564176</v>
      </c>
      <c r="BD12" s="16">
        <v>0.11250342000000001</v>
      </c>
      <c r="BE12" s="16">
        <v>0.10951685999999999</v>
      </c>
      <c r="BF12" s="16">
        <v>0.10667293</v>
      </c>
    </row>
    <row r="13" spans="1:58" x14ac:dyDescent="0.35">
      <c r="A13" s="16">
        <v>477</v>
      </c>
      <c r="B13" s="16">
        <v>41</v>
      </c>
      <c r="C13" s="16">
        <v>0.40485599999999999</v>
      </c>
      <c r="D13" s="16">
        <v>1.2000000000000002</v>
      </c>
      <c r="E13" s="16">
        <v>5.2</v>
      </c>
      <c r="F13" s="16">
        <v>2.8000000000000003</v>
      </c>
      <c r="G13" s="16">
        <v>2</v>
      </c>
      <c r="H13" s="16">
        <v>1.6</v>
      </c>
      <c r="I13" s="16">
        <v>444.40000000000003</v>
      </c>
      <c r="J13" s="16">
        <v>361.8</v>
      </c>
      <c r="K13" s="16" t="s">
        <v>35</v>
      </c>
      <c r="L13" s="16">
        <v>477</v>
      </c>
      <c r="M13" s="16">
        <v>3.2218292000000002</v>
      </c>
      <c r="N13" s="16">
        <v>2.3709421000000002</v>
      </c>
      <c r="O13" s="16">
        <v>1.8304031000000001</v>
      </c>
      <c r="P13" s="16">
        <v>1.4659411</v>
      </c>
      <c r="Q13" s="16">
        <v>1.2056665</v>
      </c>
      <c r="R13" s="16">
        <v>1.0112582000000001</v>
      </c>
      <c r="S13" s="16">
        <v>0.86250024999999997</v>
      </c>
      <c r="T13" s="16">
        <v>0.74663900999999999</v>
      </c>
      <c r="U13" s="16">
        <v>0.65492563999999998</v>
      </c>
      <c r="V13" s="16">
        <v>0.58134806000000006</v>
      </c>
      <c r="W13" s="16">
        <v>0.52128905000000003</v>
      </c>
      <c r="X13" s="16">
        <v>0.47148680999999998</v>
      </c>
      <c r="Y13" s="16">
        <v>0.4296816</v>
      </c>
      <c r="Z13" s="16">
        <v>0.39422095000000001</v>
      </c>
      <c r="AA13" s="16">
        <v>0.36378129999999997</v>
      </c>
      <c r="AB13" s="16">
        <v>0.33741596000000001</v>
      </c>
      <c r="AC13" s="16">
        <v>0.31441723999999999</v>
      </c>
      <c r="AD13" s="16">
        <v>0.29419273000000001</v>
      </c>
      <c r="AE13" s="16">
        <v>0.27629410999999998</v>
      </c>
      <c r="AF13" s="16">
        <v>0.26034217999999998</v>
      </c>
      <c r="AG13" s="16">
        <v>0.24604766</v>
      </c>
      <c r="AH13" s="16">
        <v>0.23315675999999999</v>
      </c>
      <c r="AI13" s="16">
        <v>0.22148224999999999</v>
      </c>
      <c r="AJ13" s="16">
        <v>0.21086168</v>
      </c>
      <c r="AK13" s="16">
        <v>0.20116079000000001</v>
      </c>
      <c r="AL13" s="16">
        <v>0.19227092000000001</v>
      </c>
      <c r="AM13" s="16">
        <v>0.18408115</v>
      </c>
      <c r="AN13" s="16">
        <v>0.17652472999999999</v>
      </c>
      <c r="AO13" s="16">
        <v>0.16953607000000001</v>
      </c>
      <c r="AP13" s="16">
        <v>0.16302691</v>
      </c>
      <c r="AQ13" s="16">
        <v>0.15696234000000001</v>
      </c>
      <c r="AR13" s="16">
        <v>0.15129968999999999</v>
      </c>
      <c r="AS13" s="16">
        <v>0.14600103</v>
      </c>
      <c r="AT13" s="16">
        <v>0.14103013</v>
      </c>
      <c r="AU13" s="16">
        <v>0.13635901</v>
      </c>
      <c r="AV13" s="16">
        <v>0.13196521999999999</v>
      </c>
      <c r="AW13" s="16">
        <v>0.12782139000000001</v>
      </c>
      <c r="AX13" s="16">
        <v>0.12390712</v>
      </c>
      <c r="AY13" s="16">
        <v>0.12020686</v>
      </c>
      <c r="AZ13" s="16">
        <v>0.11669988000000001</v>
      </c>
      <c r="BA13" s="16">
        <v>0.11337216999999999</v>
      </c>
      <c r="BB13" s="16">
        <v>0.11021375</v>
      </c>
      <c r="BC13" s="16">
        <v>0.1072125</v>
      </c>
      <c r="BD13" s="16">
        <v>0.10435171</v>
      </c>
      <c r="BE13" s="16">
        <v>0.10162193</v>
      </c>
      <c r="BF13" s="16">
        <v>9.9018580999999994E-2</v>
      </c>
    </row>
    <row r="14" spans="1:58" x14ac:dyDescent="0.35">
      <c r="A14" s="16">
        <v>147</v>
      </c>
      <c r="B14" s="16">
        <v>45.300000000000004</v>
      </c>
      <c r="C14" s="16">
        <v>0.39721760000000006</v>
      </c>
      <c r="D14" s="16">
        <v>0.8</v>
      </c>
      <c r="E14" s="16">
        <v>6</v>
      </c>
      <c r="F14" s="16">
        <v>3</v>
      </c>
      <c r="G14" s="16">
        <v>0.2</v>
      </c>
      <c r="H14" s="16">
        <v>2</v>
      </c>
      <c r="I14" s="16">
        <v>288.8</v>
      </c>
      <c r="J14" s="16">
        <v>363.8</v>
      </c>
      <c r="K14" s="16" t="s">
        <v>34</v>
      </c>
      <c r="L14" s="16">
        <v>147</v>
      </c>
      <c r="M14" s="16">
        <v>3.1864865</v>
      </c>
      <c r="N14" s="16">
        <v>2.5132048</v>
      </c>
      <c r="O14" s="16">
        <v>1.9995392999999999</v>
      </c>
      <c r="P14" s="16">
        <v>1.6209217</v>
      </c>
      <c r="Q14" s="16">
        <v>1.3342835</v>
      </c>
      <c r="R14" s="16">
        <v>1.115413</v>
      </c>
      <c r="S14" s="16">
        <v>0.94731783999999997</v>
      </c>
      <c r="T14" s="16">
        <v>0.81645577999999996</v>
      </c>
      <c r="U14" s="16">
        <v>0.71289015</v>
      </c>
      <c r="V14" s="16">
        <v>0.62960475999999999</v>
      </c>
      <c r="W14" s="16">
        <v>0.56166101000000002</v>
      </c>
      <c r="X14" s="16">
        <v>0.50565821</v>
      </c>
      <c r="Y14" s="16">
        <v>0.45891957999999999</v>
      </c>
      <c r="Z14" s="16">
        <v>0.41945051999999999</v>
      </c>
      <c r="AA14" s="16">
        <v>0.38562962000000001</v>
      </c>
      <c r="AB14" s="16">
        <v>0.35644316999999998</v>
      </c>
      <c r="AC14" s="16">
        <v>0.33109894000000001</v>
      </c>
      <c r="AD14" s="16">
        <v>0.30891176999999997</v>
      </c>
      <c r="AE14" s="16">
        <v>0.28929718999999998</v>
      </c>
      <c r="AF14" s="16">
        <v>0.27185151000000002</v>
      </c>
      <c r="AG14" s="16">
        <v>0.25627673000000001</v>
      </c>
      <c r="AH14" s="16">
        <v>0.24227144</v>
      </c>
      <c r="AI14" s="16">
        <v>0.229626</v>
      </c>
      <c r="AJ14" s="16">
        <v>0.2181565</v>
      </c>
      <c r="AK14" s="16">
        <v>0.20771091999999999</v>
      </c>
      <c r="AL14" s="16">
        <v>0.19816010000000001</v>
      </c>
      <c r="AM14" s="16">
        <v>0.18939109000000001</v>
      </c>
      <c r="AN14" s="16">
        <v>0.18131438</v>
      </c>
      <c r="AO14" s="16">
        <v>0.17385046000000001</v>
      </c>
      <c r="AP14" s="16">
        <v>0.16693695</v>
      </c>
      <c r="AQ14" s="16">
        <v>0.16051286000000001</v>
      </c>
      <c r="AR14" s="16">
        <v>0.15453053999999999</v>
      </c>
      <c r="AS14" s="16">
        <v>0.14894998000000001</v>
      </c>
      <c r="AT14" s="16">
        <v>0.14372899</v>
      </c>
      <c r="AU14" s="16">
        <v>0.13883308999999999</v>
      </c>
      <c r="AV14" s="16">
        <v>0.13423312000000001</v>
      </c>
      <c r="AW14" s="16">
        <v>0.12990373</v>
      </c>
      <c r="AX14" s="16">
        <v>0.12582038000000001</v>
      </c>
      <c r="AY14" s="16">
        <v>0.12196468000000001</v>
      </c>
      <c r="AZ14" s="16">
        <v>0.11831775</v>
      </c>
      <c r="BA14" s="16">
        <v>0.11486509</v>
      </c>
      <c r="BB14" s="16">
        <v>0.1115884</v>
      </c>
      <c r="BC14" s="16">
        <v>0.10847776000000001</v>
      </c>
      <c r="BD14" s="16">
        <v>0.10551931000000001</v>
      </c>
      <c r="BE14" s="16">
        <v>0.10269973</v>
      </c>
      <c r="BF14" s="16">
        <v>0.10001348</v>
      </c>
    </row>
    <row r="15" spans="1:58" x14ac:dyDescent="0.35">
      <c r="A15" s="16">
        <v>338</v>
      </c>
      <c r="B15" s="16">
        <v>40.5</v>
      </c>
      <c r="C15" s="16">
        <v>0.32374849999999999</v>
      </c>
      <c r="D15" s="16">
        <v>2.2000000000000002</v>
      </c>
      <c r="E15" s="16">
        <v>6</v>
      </c>
      <c r="F15" s="16">
        <v>2.8000000000000003</v>
      </c>
      <c r="G15" s="16">
        <v>0.2</v>
      </c>
      <c r="H15" s="16">
        <v>1.8</v>
      </c>
      <c r="I15" s="16">
        <v>365.20000000000005</v>
      </c>
      <c r="J15" s="16">
        <v>306.3</v>
      </c>
      <c r="K15" s="16" t="s">
        <v>35</v>
      </c>
      <c r="L15" s="16">
        <v>338</v>
      </c>
      <c r="M15" s="16">
        <v>3.1695316</v>
      </c>
      <c r="N15" s="16">
        <v>2.5654811999999998</v>
      </c>
      <c r="O15" s="16">
        <v>2.1066053</v>
      </c>
      <c r="P15" s="16">
        <v>1.7525573999999999</v>
      </c>
      <c r="Q15" s="16">
        <v>1.4772319</v>
      </c>
      <c r="R15" s="16">
        <v>1.2613477</v>
      </c>
      <c r="S15" s="16">
        <v>1.0910457</v>
      </c>
      <c r="T15" s="16">
        <v>0.95441204000000002</v>
      </c>
      <c r="U15" s="16">
        <v>0.84310567000000003</v>
      </c>
      <c r="V15" s="16">
        <v>0.75158124999999998</v>
      </c>
      <c r="W15" s="16">
        <v>0.67569559999999995</v>
      </c>
      <c r="X15" s="16">
        <v>0.61234449999999996</v>
      </c>
      <c r="Y15" s="16">
        <v>0.55951196000000003</v>
      </c>
      <c r="Z15" s="16">
        <v>0.51468658</v>
      </c>
      <c r="AA15" s="16">
        <v>0.47524561999999998</v>
      </c>
      <c r="AB15" s="16">
        <v>0.44059812999999998</v>
      </c>
      <c r="AC15" s="16">
        <v>0.41037667</v>
      </c>
      <c r="AD15" s="16">
        <v>0.38377628000000003</v>
      </c>
      <c r="AE15" s="16">
        <v>0.36020771000000001</v>
      </c>
      <c r="AF15" s="16">
        <v>0.33923577999999999</v>
      </c>
      <c r="AG15" s="16">
        <v>0.32042988999999999</v>
      </c>
      <c r="AH15" s="16">
        <v>0.30349936999999999</v>
      </c>
      <c r="AI15" s="16">
        <v>0.28817806000000001</v>
      </c>
      <c r="AJ15" s="16">
        <v>0.27425662000000001</v>
      </c>
      <c r="AK15" s="16">
        <v>0.26156548000000002</v>
      </c>
      <c r="AL15" s="16">
        <v>0.24995655</v>
      </c>
      <c r="AM15" s="16">
        <v>0.23929517</v>
      </c>
      <c r="AN15" s="16">
        <v>0.22946285</v>
      </c>
      <c r="AO15" s="16">
        <v>0.22037224</v>
      </c>
      <c r="AP15" s="16">
        <v>0.21194742999999999</v>
      </c>
      <c r="AQ15" s="16">
        <v>0.20411897000000001</v>
      </c>
      <c r="AR15" s="16">
        <v>0.19682567000000001</v>
      </c>
      <c r="AS15" s="16">
        <v>0.19001879999999999</v>
      </c>
      <c r="AT15" s="16">
        <v>0.18365432000000001</v>
      </c>
      <c r="AU15" s="16">
        <v>0.17768787</v>
      </c>
      <c r="AV15" s="16">
        <v>0.17208733000000001</v>
      </c>
      <c r="AW15" s="16">
        <v>0.16681617000000001</v>
      </c>
      <c r="AX15" s="16">
        <v>0.16184462999999999</v>
      </c>
      <c r="AY15" s="16">
        <v>0.15714819999999999</v>
      </c>
      <c r="AZ15" s="16">
        <v>0.15269828999999999</v>
      </c>
      <c r="BA15" s="16">
        <v>0.14848085999999999</v>
      </c>
      <c r="BB15" s="16">
        <v>0.14447557999999999</v>
      </c>
      <c r="BC15" s="16">
        <v>0.14066914</v>
      </c>
      <c r="BD15" s="16">
        <v>0.1370488</v>
      </c>
      <c r="BE15" s="16">
        <v>0.13359757999999999</v>
      </c>
      <c r="BF15" s="16">
        <v>0.13030881999999999</v>
      </c>
    </row>
    <row r="16" spans="1:58" x14ac:dyDescent="0.35">
      <c r="A16" s="16">
        <v>56</v>
      </c>
      <c r="B16" s="16">
        <v>30.900000000000002</v>
      </c>
      <c r="C16" s="16">
        <v>0.32256860000000004</v>
      </c>
      <c r="D16" s="16">
        <v>2</v>
      </c>
      <c r="E16" s="16">
        <v>7.4</v>
      </c>
      <c r="F16" s="16">
        <v>2.4000000000000004</v>
      </c>
      <c r="G16" s="16">
        <v>1.2000000000000002</v>
      </c>
      <c r="H16" s="16">
        <v>1.6</v>
      </c>
      <c r="I16" s="16">
        <v>447.1</v>
      </c>
      <c r="J16" s="16">
        <v>300.40000000000003</v>
      </c>
      <c r="K16" s="16" t="s">
        <v>35</v>
      </c>
      <c r="L16" s="16">
        <v>56</v>
      </c>
      <c r="M16" s="16">
        <v>3.1333041000000001</v>
      </c>
      <c r="N16" s="16">
        <v>2.6112714000000001</v>
      </c>
      <c r="O16" s="16">
        <v>2.1526284000000002</v>
      </c>
      <c r="P16" s="16">
        <v>1.7659339000000001</v>
      </c>
      <c r="Q16" s="16">
        <v>1.4634997000000001</v>
      </c>
      <c r="R16" s="16">
        <v>1.2311615</v>
      </c>
      <c r="S16" s="16">
        <v>1.0516947999999999</v>
      </c>
      <c r="T16" s="16">
        <v>0.91109830000000003</v>
      </c>
      <c r="U16" s="16">
        <v>0.79944329999999997</v>
      </c>
      <c r="V16" s="16">
        <v>0.71053588000000001</v>
      </c>
      <c r="W16" s="16">
        <v>0.63816035000000004</v>
      </c>
      <c r="X16" s="16">
        <v>0.57651669000000005</v>
      </c>
      <c r="Y16" s="16">
        <v>0.52472931</v>
      </c>
      <c r="Z16" s="16">
        <v>0.48074850000000002</v>
      </c>
      <c r="AA16" s="16">
        <v>0.44320151000000002</v>
      </c>
      <c r="AB16" s="16">
        <v>0.41088372000000001</v>
      </c>
      <c r="AC16" s="16">
        <v>0.38265305999999999</v>
      </c>
      <c r="AD16" s="16">
        <v>0.35777554</v>
      </c>
      <c r="AE16" s="16">
        <v>0.33575532000000002</v>
      </c>
      <c r="AF16" s="16">
        <v>0.31617001</v>
      </c>
      <c r="AG16" s="16">
        <v>0.29863882000000003</v>
      </c>
      <c r="AH16" s="16">
        <v>0.28288594</v>
      </c>
      <c r="AI16" s="16">
        <v>0.26861879</v>
      </c>
      <c r="AJ16" s="16">
        <v>0.25564211999999997</v>
      </c>
      <c r="AK16" s="16">
        <v>0.24380302000000001</v>
      </c>
      <c r="AL16" s="16">
        <v>0.23296410000000001</v>
      </c>
      <c r="AM16" s="16">
        <v>0.22301644000000001</v>
      </c>
      <c r="AN16" s="16">
        <v>0.21385050999999999</v>
      </c>
      <c r="AO16" s="16">
        <v>0.20536926</v>
      </c>
      <c r="AP16" s="16">
        <v>0.19750959000000001</v>
      </c>
      <c r="AQ16" s="16">
        <v>0.1902065</v>
      </c>
      <c r="AR16" s="16">
        <v>0.18340331000000001</v>
      </c>
      <c r="AS16" s="16">
        <v>0.17704714999999999</v>
      </c>
      <c r="AT16" s="16">
        <v>0.17110105</v>
      </c>
      <c r="AU16" s="16">
        <v>0.16552550999999999</v>
      </c>
      <c r="AV16" s="16">
        <v>0.16028565</v>
      </c>
      <c r="AW16" s="16">
        <v>0.15534587</v>
      </c>
      <c r="AX16" s="16">
        <v>0.15068757999999999</v>
      </c>
      <c r="AY16" s="16">
        <v>0.14628598000000001</v>
      </c>
      <c r="AZ16" s="16">
        <v>0.14212097000000001</v>
      </c>
      <c r="BA16" s="16">
        <v>0.13817583</v>
      </c>
      <c r="BB16" s="16">
        <v>0.13443448999999999</v>
      </c>
      <c r="BC16" s="16">
        <v>0.13088105999999999</v>
      </c>
      <c r="BD16" s="16">
        <v>0.12749638999999999</v>
      </c>
      <c r="BE16" s="16">
        <v>0.12427005000000001</v>
      </c>
      <c r="BF16" s="16">
        <v>0.12119000000000001</v>
      </c>
    </row>
    <row r="17" spans="1:58" x14ac:dyDescent="0.35">
      <c r="A17" s="16">
        <v>274</v>
      </c>
      <c r="B17" s="16">
        <v>41.1</v>
      </c>
      <c r="C17" s="16">
        <v>0.17922070000000001</v>
      </c>
      <c r="D17" s="16">
        <v>1</v>
      </c>
      <c r="E17" s="16">
        <v>6</v>
      </c>
      <c r="F17" s="16">
        <v>2</v>
      </c>
      <c r="G17" s="16">
        <v>1.6</v>
      </c>
      <c r="H17" s="16">
        <v>1.6</v>
      </c>
      <c r="I17" s="16">
        <v>357.20000000000005</v>
      </c>
      <c r="J17" s="16">
        <v>304.3</v>
      </c>
      <c r="K17" s="16" t="s">
        <v>35</v>
      </c>
      <c r="L17" s="16">
        <v>274</v>
      </c>
      <c r="M17" s="16">
        <v>3.1219608999999999</v>
      </c>
      <c r="N17" s="16">
        <v>2.3839649999999999</v>
      </c>
      <c r="O17" s="16">
        <v>1.8705495999999999</v>
      </c>
      <c r="P17" s="16">
        <v>1.5088792</v>
      </c>
      <c r="Q17" s="16">
        <v>1.2446313</v>
      </c>
      <c r="R17" s="16">
        <v>1.0450613</v>
      </c>
      <c r="S17" s="16">
        <v>0.89140092999999998</v>
      </c>
      <c r="T17" s="16">
        <v>0.77124475999999997</v>
      </c>
      <c r="U17" s="16">
        <v>0.67586398000000003</v>
      </c>
      <c r="V17" s="16">
        <v>0.59931356000000002</v>
      </c>
      <c r="W17" s="16">
        <v>0.53685534000000001</v>
      </c>
      <c r="X17" s="16">
        <v>0.48513835999999999</v>
      </c>
      <c r="Y17" s="16">
        <v>0.44168975999999999</v>
      </c>
      <c r="Z17" s="16">
        <v>0.40484551000000002</v>
      </c>
      <c r="AA17" s="16">
        <v>0.37329437999999998</v>
      </c>
      <c r="AB17" s="16">
        <v>0.34594712</v>
      </c>
      <c r="AC17" s="16">
        <v>0.32205516000000001</v>
      </c>
      <c r="AD17" s="16">
        <v>0.30102620000000002</v>
      </c>
      <c r="AE17" s="16">
        <v>0.28239349000000002</v>
      </c>
      <c r="AF17" s="16">
        <v>0.26578500999999999</v>
      </c>
      <c r="AG17" s="16">
        <v>0.25091039999999998</v>
      </c>
      <c r="AH17" s="16">
        <v>0.23750471000000001</v>
      </c>
      <c r="AI17" s="16">
        <v>0.22537492000000001</v>
      </c>
      <c r="AJ17" s="16">
        <v>0.21434696</v>
      </c>
      <c r="AK17" s="16">
        <v>0.20427841999999999</v>
      </c>
      <c r="AL17" s="16">
        <v>0.19506409999999999</v>
      </c>
      <c r="AM17" s="16">
        <v>0.18658730000000001</v>
      </c>
      <c r="AN17" s="16">
        <v>0.1787678</v>
      </c>
      <c r="AO17" s="16">
        <v>0.17153402000000001</v>
      </c>
      <c r="AP17" s="16">
        <v>0.16482802999999999</v>
      </c>
      <c r="AQ17" s="16">
        <v>0.15858907</v>
      </c>
      <c r="AR17" s="16">
        <v>0.15277098</v>
      </c>
      <c r="AS17" s="16">
        <v>0.14733317000000001</v>
      </c>
      <c r="AT17" s="16">
        <v>0.14223595</v>
      </c>
      <c r="AU17" s="16">
        <v>0.13745141</v>
      </c>
      <c r="AV17" s="16">
        <v>0.13295327000000001</v>
      </c>
      <c r="AW17" s="16">
        <v>0.12871695</v>
      </c>
      <c r="AX17" s="16">
        <v>0.12472271</v>
      </c>
      <c r="AY17" s="16">
        <v>0.12094338</v>
      </c>
      <c r="AZ17" s="16">
        <v>0.11737517</v>
      </c>
      <c r="BA17" s="16">
        <v>0.1139845</v>
      </c>
      <c r="BB17" s="16">
        <v>0.11076935</v>
      </c>
      <c r="BC17" s="16">
        <v>0.10771649</v>
      </c>
      <c r="BD17" s="16">
        <v>0.10481372999999999</v>
      </c>
      <c r="BE17" s="16">
        <v>0.10204849000000001</v>
      </c>
      <c r="BF17" s="16">
        <v>9.9407076999999996E-2</v>
      </c>
    </row>
    <row r="18" spans="1:58" x14ac:dyDescent="0.35">
      <c r="A18" s="16">
        <v>158</v>
      </c>
      <c r="B18" s="16">
        <v>52.3</v>
      </c>
      <c r="C18" s="16">
        <v>0.50791600000000003</v>
      </c>
      <c r="D18" s="16">
        <v>2</v>
      </c>
      <c r="E18" s="16">
        <v>9.6000000000000014</v>
      </c>
      <c r="F18" s="16">
        <v>2.2000000000000002</v>
      </c>
      <c r="G18" s="16">
        <v>0.60000000000000009</v>
      </c>
      <c r="H18" s="16">
        <v>1.2000000000000002</v>
      </c>
      <c r="I18" s="16">
        <v>447.40000000000003</v>
      </c>
      <c r="J18" s="16">
        <v>366</v>
      </c>
      <c r="K18" s="16" t="s">
        <v>34</v>
      </c>
      <c r="L18" s="16">
        <v>158</v>
      </c>
      <c r="M18" s="16">
        <v>3.0559607</v>
      </c>
      <c r="N18" s="16">
        <v>2.6523444999999999</v>
      </c>
      <c r="O18" s="16">
        <v>2.3361141999999999</v>
      </c>
      <c r="P18" s="16">
        <v>2.0545556999999999</v>
      </c>
      <c r="Q18" s="16">
        <v>1.7898219</v>
      </c>
      <c r="R18" s="16">
        <v>1.5497719999999999</v>
      </c>
      <c r="S18" s="16">
        <v>1.3450962</v>
      </c>
      <c r="T18" s="16">
        <v>1.1762317</v>
      </c>
      <c r="U18" s="16">
        <v>1.0375719000000001</v>
      </c>
      <c r="V18" s="16">
        <v>0.92450553000000002</v>
      </c>
      <c r="W18" s="16">
        <v>0.83093333000000003</v>
      </c>
      <c r="X18" s="16">
        <v>0.75239562999999998</v>
      </c>
      <c r="Y18" s="16">
        <v>0.68597448000000005</v>
      </c>
      <c r="Z18" s="16">
        <v>0.62922233000000005</v>
      </c>
      <c r="AA18" s="16">
        <v>0.57920914999999995</v>
      </c>
      <c r="AB18" s="16">
        <v>0.53567224999999996</v>
      </c>
      <c r="AC18" s="16">
        <v>0.49781644000000003</v>
      </c>
      <c r="AD18" s="16">
        <v>0.46474465999999998</v>
      </c>
      <c r="AE18" s="16">
        <v>0.43555915000000001</v>
      </c>
      <c r="AF18" s="16">
        <v>0.40961789999999998</v>
      </c>
      <c r="AG18" s="16">
        <v>0.38641777999999999</v>
      </c>
      <c r="AH18" s="16">
        <v>0.36556496999999999</v>
      </c>
      <c r="AI18" s="16">
        <v>0.34673324</v>
      </c>
      <c r="AJ18" s="16">
        <v>0.32963511000000001</v>
      </c>
      <c r="AK18" s="16">
        <v>0.3140541</v>
      </c>
      <c r="AL18" s="16">
        <v>0.29981172</v>
      </c>
      <c r="AM18" s="16">
        <v>0.28674771999999998</v>
      </c>
      <c r="AN18" s="16">
        <v>0.27470108999999998</v>
      </c>
      <c r="AO18" s="16">
        <v>0.26355454</v>
      </c>
      <c r="AP18" s="16">
        <v>0.25322902000000003</v>
      </c>
      <c r="AQ18" s="16">
        <v>0.24364199</v>
      </c>
      <c r="AR18" s="16">
        <v>0.23472351</v>
      </c>
      <c r="AS18" s="16">
        <v>0.22640415</v>
      </c>
      <c r="AT18" s="16">
        <v>0.21861896</v>
      </c>
      <c r="AU18" s="16">
        <v>0.21131443999999999</v>
      </c>
      <c r="AV18" s="16">
        <v>0.20445187000000001</v>
      </c>
      <c r="AW18" s="16">
        <v>0.19799227999999999</v>
      </c>
      <c r="AX18" s="16">
        <v>0.19190626999999999</v>
      </c>
      <c r="AY18" s="16">
        <v>0.18614478000000001</v>
      </c>
      <c r="AZ18" s="16">
        <v>0.1806895</v>
      </c>
      <c r="BA18" s="16">
        <v>0.17552461999999999</v>
      </c>
      <c r="BB18" s="16">
        <v>0.17062732999999999</v>
      </c>
      <c r="BC18" s="16">
        <v>0.16598146999999999</v>
      </c>
      <c r="BD18" s="16">
        <v>0.16157368</v>
      </c>
      <c r="BE18" s="16">
        <v>0.15738453999999999</v>
      </c>
      <c r="BF18" s="16">
        <v>0.1533957</v>
      </c>
    </row>
    <row r="19" spans="1:58" x14ac:dyDescent="0.35">
      <c r="A19" s="16">
        <v>339</v>
      </c>
      <c r="B19" s="16">
        <v>27.200000000000003</v>
      </c>
      <c r="C19" s="16">
        <v>0.30702239999999997</v>
      </c>
      <c r="D19" s="16">
        <v>3</v>
      </c>
      <c r="E19" s="16">
        <v>6.6000000000000005</v>
      </c>
      <c r="F19" s="16">
        <v>2.8000000000000003</v>
      </c>
      <c r="G19" s="16">
        <v>0.2</v>
      </c>
      <c r="H19" s="16">
        <v>2</v>
      </c>
      <c r="I19" s="16">
        <v>440.3</v>
      </c>
      <c r="J19" s="16">
        <v>329.70000000000005</v>
      </c>
      <c r="K19" s="16" t="s">
        <v>35</v>
      </c>
      <c r="L19" s="16">
        <v>339</v>
      </c>
      <c r="M19" s="16">
        <v>3.0230098000000001</v>
      </c>
      <c r="N19" s="16">
        <v>2.4660367999999999</v>
      </c>
      <c r="O19" s="16">
        <v>2.0035569999999998</v>
      </c>
      <c r="P19" s="16">
        <v>1.6485491000000001</v>
      </c>
      <c r="Q19" s="16">
        <v>1.3786277</v>
      </c>
      <c r="R19" s="16">
        <v>1.1696004</v>
      </c>
      <c r="S19" s="16">
        <v>1.0061264999999999</v>
      </c>
      <c r="T19" s="16">
        <v>0.87694013000000004</v>
      </c>
      <c r="U19" s="16">
        <v>0.77381973999999998</v>
      </c>
      <c r="V19" s="16">
        <v>0.69050710999999998</v>
      </c>
      <c r="W19" s="16">
        <v>0.62367289999999997</v>
      </c>
      <c r="X19" s="16">
        <v>0.56781893999999999</v>
      </c>
      <c r="Y19" s="16">
        <v>0.51994854000000001</v>
      </c>
      <c r="Z19" s="16">
        <v>0.47807854</v>
      </c>
      <c r="AA19" s="16">
        <v>0.44180589999999997</v>
      </c>
      <c r="AB19" s="16">
        <v>0.41060542999999999</v>
      </c>
      <c r="AC19" s="16">
        <v>0.38342112</v>
      </c>
      <c r="AD19" s="16">
        <v>0.35945776000000002</v>
      </c>
      <c r="AE19" s="16">
        <v>0.33818880000000001</v>
      </c>
      <c r="AF19" s="16">
        <v>0.31920546</v>
      </c>
      <c r="AG19" s="16">
        <v>0.30219721999999999</v>
      </c>
      <c r="AH19" s="16">
        <v>0.28683308000000002</v>
      </c>
      <c r="AI19" s="16">
        <v>0.27289063000000002</v>
      </c>
      <c r="AJ19" s="16">
        <v>0.26020584000000002</v>
      </c>
      <c r="AK19" s="16">
        <v>0.24861863000000001</v>
      </c>
      <c r="AL19" s="16">
        <v>0.23798969</v>
      </c>
      <c r="AM19" s="16">
        <v>0.22819461999999999</v>
      </c>
      <c r="AN19" s="16">
        <v>0.21914926000000001</v>
      </c>
      <c r="AO19" s="16">
        <v>0.21076749</v>
      </c>
      <c r="AP19" s="16">
        <v>0.20299028</v>
      </c>
      <c r="AQ19" s="16">
        <v>0.19575502</v>
      </c>
      <c r="AR19" s="16">
        <v>0.18900311</v>
      </c>
      <c r="AS19" s="16">
        <v>0.18268739000000001</v>
      </c>
      <c r="AT19" s="16">
        <v>0.17676919999999999</v>
      </c>
      <c r="AU19" s="16">
        <v>0.17121491</v>
      </c>
      <c r="AV19" s="16">
        <v>0.16599019000000001</v>
      </c>
      <c r="AW19" s="16">
        <v>0.16106572999999999</v>
      </c>
      <c r="AX19" s="16">
        <v>0.15641426</v>
      </c>
      <c r="AY19" s="16">
        <v>0.15200797999999999</v>
      </c>
      <c r="AZ19" s="16">
        <v>0.14783193</v>
      </c>
      <c r="BA19" s="16">
        <v>0.14386745000000001</v>
      </c>
      <c r="BB19" s="16">
        <v>0.14010037</v>
      </c>
      <c r="BC19" s="16">
        <v>0.13651842</v>
      </c>
      <c r="BD19" s="16">
        <v>0.13310738999999999</v>
      </c>
      <c r="BE19" s="16">
        <v>0.12985742</v>
      </c>
      <c r="BF19" s="16">
        <v>0.12675533999999999</v>
      </c>
    </row>
    <row r="20" spans="1:58" x14ac:dyDescent="0.35">
      <c r="A20" s="16">
        <v>406</v>
      </c>
      <c r="B20" s="16">
        <v>39.300000000000004</v>
      </c>
      <c r="C20" s="16">
        <v>0.28754089999999999</v>
      </c>
      <c r="D20" s="16">
        <v>0.60000000000000009</v>
      </c>
      <c r="E20" s="16">
        <v>8.2000000000000011</v>
      </c>
      <c r="F20" s="16">
        <v>2.8000000000000003</v>
      </c>
      <c r="G20" s="16">
        <v>0.8</v>
      </c>
      <c r="H20" s="16">
        <v>2</v>
      </c>
      <c r="I20" s="16">
        <v>318.20000000000005</v>
      </c>
      <c r="J20" s="16">
        <v>341.90000000000003</v>
      </c>
      <c r="K20" s="16" t="s">
        <v>35</v>
      </c>
      <c r="L20" s="16">
        <v>406</v>
      </c>
      <c r="M20" s="16">
        <v>2.9216620999999998</v>
      </c>
      <c r="N20" s="16">
        <v>2.3794724999999999</v>
      </c>
      <c r="O20" s="16">
        <v>1.9562930000000001</v>
      </c>
      <c r="P20" s="16">
        <v>1.6079871999999999</v>
      </c>
      <c r="Q20" s="16">
        <v>1.3299832</v>
      </c>
      <c r="R20" s="16">
        <v>1.1147937999999999</v>
      </c>
      <c r="S20" s="16">
        <v>0.94828533999999998</v>
      </c>
      <c r="T20" s="16">
        <v>0.81791729000000002</v>
      </c>
      <c r="U20" s="16">
        <v>0.71430779</v>
      </c>
      <c r="V20" s="16">
        <v>0.63092685000000004</v>
      </c>
      <c r="W20" s="16">
        <v>0.56301349000000001</v>
      </c>
      <c r="X20" s="16">
        <v>0.50718974999999999</v>
      </c>
      <c r="Y20" s="16">
        <v>0.46024971999999997</v>
      </c>
      <c r="Z20" s="16">
        <v>0.42039490000000002</v>
      </c>
      <c r="AA20" s="16">
        <v>0.38624987</v>
      </c>
      <c r="AB20" s="16">
        <v>0.35679771999999998</v>
      </c>
      <c r="AC20" s="16">
        <v>0.33117261999999997</v>
      </c>
      <c r="AD20" s="16">
        <v>0.30870923</v>
      </c>
      <c r="AE20" s="16">
        <v>0.28886265</v>
      </c>
      <c r="AF20" s="16">
        <v>0.27122763</v>
      </c>
      <c r="AG20" s="16">
        <v>0.25545391000000001</v>
      </c>
      <c r="AH20" s="16">
        <v>0.2412878</v>
      </c>
      <c r="AI20" s="16">
        <v>0.22849665999999999</v>
      </c>
      <c r="AJ20" s="16">
        <v>0.21690089000000001</v>
      </c>
      <c r="AK20" s="16">
        <v>0.20633757</v>
      </c>
      <c r="AL20" s="16">
        <v>0.19668594</v>
      </c>
      <c r="AM20" s="16">
        <v>0.18783902</v>
      </c>
      <c r="AN20" s="16">
        <v>0.17969424000000001</v>
      </c>
      <c r="AO20" s="16">
        <v>0.17217171000000001</v>
      </c>
      <c r="AP20" s="16">
        <v>0.16520940000000001</v>
      </c>
      <c r="AQ20" s="16">
        <v>0.15874859999999999</v>
      </c>
      <c r="AR20" s="16">
        <v>0.15273808999999999</v>
      </c>
      <c r="AS20" s="16">
        <v>0.14712459999999999</v>
      </c>
      <c r="AT20" s="16">
        <v>0.1418768</v>
      </c>
      <c r="AU20" s="16">
        <v>0.13695489</v>
      </c>
      <c r="AV20" s="16">
        <v>0.13233871999999999</v>
      </c>
      <c r="AW20" s="16">
        <v>0.12799632999999999</v>
      </c>
      <c r="AX20" s="16">
        <v>0.12390766</v>
      </c>
      <c r="AY20" s="16">
        <v>0.12005014999999999</v>
      </c>
      <c r="AZ20" s="16">
        <v>0.11640105000000001</v>
      </c>
      <c r="BA20" s="16">
        <v>0.11294891999999999</v>
      </c>
      <c r="BB20" s="16">
        <v>0.10968024</v>
      </c>
      <c r="BC20" s="16">
        <v>0.1065786</v>
      </c>
      <c r="BD20" s="16">
        <v>0.10363464</v>
      </c>
      <c r="BE20" s="16">
        <v>0.10083514</v>
      </c>
      <c r="BF20" s="16">
        <v>9.8169020999999995E-2</v>
      </c>
    </row>
    <row r="21" spans="1:58" x14ac:dyDescent="0.35">
      <c r="A21" s="16">
        <v>52</v>
      </c>
      <c r="B21" s="16">
        <v>44.300000000000004</v>
      </c>
      <c r="C21" s="16">
        <v>0.27747739999999999</v>
      </c>
      <c r="D21" s="16">
        <v>1.2000000000000002</v>
      </c>
      <c r="E21" s="16">
        <v>7</v>
      </c>
      <c r="F21" s="16">
        <v>1.8</v>
      </c>
      <c r="G21" s="16">
        <v>0.8</v>
      </c>
      <c r="H21" s="16">
        <v>1.4000000000000001</v>
      </c>
      <c r="I21" s="16">
        <v>348.70000000000005</v>
      </c>
      <c r="J21" s="16">
        <v>365.3</v>
      </c>
      <c r="K21" s="16" t="s">
        <v>34</v>
      </c>
      <c r="L21" s="16">
        <v>52</v>
      </c>
      <c r="M21" s="16">
        <v>2.9209116000000002</v>
      </c>
      <c r="N21" s="16">
        <v>2.4010582</v>
      </c>
      <c r="O21" s="16">
        <v>1.9487604999999999</v>
      </c>
      <c r="P21" s="16">
        <v>1.5854225</v>
      </c>
      <c r="Q21" s="16">
        <v>1.3080398</v>
      </c>
      <c r="R21" s="16">
        <v>1.0974126</v>
      </c>
      <c r="S21" s="16">
        <v>0.93541711999999999</v>
      </c>
      <c r="T21" s="16">
        <v>0.80886172999999995</v>
      </c>
      <c r="U21" s="16">
        <v>0.70869881000000001</v>
      </c>
      <c r="V21" s="16">
        <v>0.62872839000000003</v>
      </c>
      <c r="W21" s="16">
        <v>0.56411677999999998</v>
      </c>
      <c r="X21" s="16">
        <v>0.50936943000000001</v>
      </c>
      <c r="Y21" s="16">
        <v>0.46339195999999999</v>
      </c>
      <c r="Z21" s="16">
        <v>0.42473983999999998</v>
      </c>
      <c r="AA21" s="16">
        <v>0.39158758999999999</v>
      </c>
      <c r="AB21" s="16">
        <v>0.36288071</v>
      </c>
      <c r="AC21" s="16">
        <v>0.33786324000000001</v>
      </c>
      <c r="AD21" s="16">
        <v>0.31590518000000001</v>
      </c>
      <c r="AE21" s="16">
        <v>0.29649544</v>
      </c>
      <c r="AF21" s="16">
        <v>0.27918491000000001</v>
      </c>
      <c r="AG21" s="16">
        <v>0.26365545000000001</v>
      </c>
      <c r="AH21" s="16">
        <v>0.24967175999999999</v>
      </c>
      <c r="AI21" s="16">
        <v>0.23699874000000001</v>
      </c>
      <c r="AJ21" s="16">
        <v>0.22546853</v>
      </c>
      <c r="AK21" s="16">
        <v>0.21495291999999999</v>
      </c>
      <c r="AL21" s="16">
        <v>0.20533129999999999</v>
      </c>
      <c r="AM21" s="16">
        <v>0.19648899</v>
      </c>
      <c r="AN21" s="16">
        <v>0.18833637</v>
      </c>
      <c r="AO21" s="16">
        <v>0.18078567000000001</v>
      </c>
      <c r="AP21" s="16">
        <v>0.17378335</v>
      </c>
      <c r="AQ21" s="16">
        <v>0.16727634999999999</v>
      </c>
      <c r="AR21" s="16">
        <v>0.16121009</v>
      </c>
      <c r="AS21" s="16">
        <v>0.15553834</v>
      </c>
      <c r="AT21" s="16">
        <v>0.15022720000000001</v>
      </c>
      <c r="AU21" s="16">
        <v>0.14524411000000001</v>
      </c>
      <c r="AV21" s="16">
        <v>0.14055567999999999</v>
      </c>
      <c r="AW21" s="16">
        <v>0.13613587999999999</v>
      </c>
      <c r="AX21" s="16">
        <v>0.13196137999999999</v>
      </c>
      <c r="AY21" s="16">
        <v>0.12801343000000001</v>
      </c>
      <c r="AZ21" s="16">
        <v>0.12428079</v>
      </c>
      <c r="BA21" s="16">
        <v>0.12074227999999999</v>
      </c>
      <c r="BB21" s="16">
        <v>0.11738527999999999</v>
      </c>
      <c r="BC21" s="16">
        <v>0.11419807</v>
      </c>
      <c r="BD21" s="16">
        <v>0.11116862</v>
      </c>
      <c r="BE21" s="16">
        <v>0.10828187</v>
      </c>
      <c r="BF21" s="16">
        <v>0.10552545000000001</v>
      </c>
    </row>
    <row r="22" spans="1:58" x14ac:dyDescent="0.35">
      <c r="A22" s="16">
        <v>488</v>
      </c>
      <c r="B22" s="16">
        <v>39.200000000000003</v>
      </c>
      <c r="C22" s="16">
        <v>0.13031119999999999</v>
      </c>
      <c r="D22" s="16">
        <v>0.60000000000000009</v>
      </c>
      <c r="E22" s="16">
        <v>6.4</v>
      </c>
      <c r="F22" s="16">
        <v>2.4000000000000004</v>
      </c>
      <c r="G22" s="16">
        <v>0.2</v>
      </c>
      <c r="H22" s="16">
        <v>2</v>
      </c>
      <c r="I22" s="16">
        <v>413.20000000000005</v>
      </c>
      <c r="J22" s="16">
        <v>344.70000000000005</v>
      </c>
      <c r="K22" s="16" t="s">
        <v>35</v>
      </c>
      <c r="L22" s="16">
        <v>488</v>
      </c>
      <c r="M22" s="16">
        <v>2.9075255000000002</v>
      </c>
      <c r="N22" s="16">
        <v>2.2434753999999999</v>
      </c>
      <c r="O22" s="16">
        <v>1.7408197000000001</v>
      </c>
      <c r="P22" s="16">
        <v>1.381143</v>
      </c>
      <c r="Q22" s="16">
        <v>1.1229864000000001</v>
      </c>
      <c r="R22" s="16">
        <v>0.93344289000000003</v>
      </c>
      <c r="S22" s="16">
        <v>0.79063468999999997</v>
      </c>
      <c r="T22" s="16">
        <v>0.68057787000000003</v>
      </c>
      <c r="U22" s="16">
        <v>0.59407644999999998</v>
      </c>
      <c r="V22" s="16">
        <v>0.52483153000000005</v>
      </c>
      <c r="W22" s="16">
        <v>0.46850276000000002</v>
      </c>
      <c r="X22" s="16">
        <v>0.42210478000000001</v>
      </c>
      <c r="Y22" s="16">
        <v>0.38336247000000001</v>
      </c>
      <c r="Z22" s="16">
        <v>0.35064495000000001</v>
      </c>
      <c r="AA22" s="16">
        <v>0.32270384000000002</v>
      </c>
      <c r="AB22" s="16">
        <v>0.29857816999999998</v>
      </c>
      <c r="AC22" s="16">
        <v>0.27755067</v>
      </c>
      <c r="AD22" s="16">
        <v>0.25909257000000002</v>
      </c>
      <c r="AE22" s="16">
        <v>0.24277658999999999</v>
      </c>
      <c r="AF22" s="16">
        <v>0.22826964999999999</v>
      </c>
      <c r="AG22" s="16">
        <v>0.21530524000000001</v>
      </c>
      <c r="AH22" s="16">
        <v>0.20365132</v>
      </c>
      <c r="AI22" s="16">
        <v>0.19311744</v>
      </c>
      <c r="AJ22" s="16">
        <v>0.18355183</v>
      </c>
      <c r="AK22" s="16">
        <v>0.17483335999999999</v>
      </c>
      <c r="AL22" s="16">
        <v>0.16684668</v>
      </c>
      <c r="AM22" s="16">
        <v>0.15951367999999999</v>
      </c>
      <c r="AN22" s="16">
        <v>0.15275405</v>
      </c>
      <c r="AO22" s="16">
        <v>0.14650193</v>
      </c>
      <c r="AP22" s="16">
        <v>0.14070579</v>
      </c>
      <c r="AQ22" s="16">
        <v>0.13532071000000001</v>
      </c>
      <c r="AR22" s="16">
        <v>0.13030106</v>
      </c>
      <c r="AS22" s="16">
        <v>0.12561087000000001</v>
      </c>
      <c r="AT22" s="16">
        <v>0.12121723</v>
      </c>
      <c r="AU22" s="16">
        <v>0.11709176</v>
      </c>
      <c r="AV22" s="16">
        <v>0.1132111</v>
      </c>
      <c r="AW22" s="16">
        <v>0.10955627</v>
      </c>
      <c r="AX22" s="16">
        <v>0.1061082</v>
      </c>
      <c r="AY22" s="16">
        <v>0.10284971</v>
      </c>
      <c r="AZ22" s="16">
        <v>9.9769480999999993E-2</v>
      </c>
      <c r="BA22" s="16">
        <v>9.6853778000000001E-2</v>
      </c>
      <c r="BB22" s="16">
        <v>9.4088702999999996E-2</v>
      </c>
      <c r="BC22" s="16">
        <v>9.1462008999999997E-2</v>
      </c>
      <c r="BD22" s="16">
        <v>8.8962614999999995E-2</v>
      </c>
      <c r="BE22" s="16">
        <v>8.6581490999999997E-2</v>
      </c>
      <c r="BF22" s="16">
        <v>8.4311463000000003E-2</v>
      </c>
    </row>
    <row r="23" spans="1:58" x14ac:dyDescent="0.35">
      <c r="A23" s="16">
        <v>483</v>
      </c>
      <c r="B23" s="16">
        <v>29.700000000000003</v>
      </c>
      <c r="C23" s="16">
        <v>0.42934710000000004</v>
      </c>
      <c r="D23" s="16">
        <v>1.4000000000000001</v>
      </c>
      <c r="E23" s="16">
        <v>9.4</v>
      </c>
      <c r="F23" s="16">
        <v>2.8000000000000003</v>
      </c>
      <c r="G23" s="16">
        <v>1</v>
      </c>
      <c r="H23" s="16">
        <v>1.6</v>
      </c>
      <c r="I23" s="16">
        <v>401.8</v>
      </c>
      <c r="J23" s="16">
        <v>338.20000000000005</v>
      </c>
      <c r="K23" s="16" t="s">
        <v>35</v>
      </c>
      <c r="L23" s="16">
        <v>483</v>
      </c>
      <c r="M23" s="16">
        <v>2.8620732000000002</v>
      </c>
      <c r="N23" s="16">
        <v>2.4294226000000001</v>
      </c>
      <c r="O23" s="16">
        <v>2.0891039</v>
      </c>
      <c r="P23" s="16">
        <v>1.7911957999999999</v>
      </c>
      <c r="Q23" s="16">
        <v>1.5226443999999999</v>
      </c>
      <c r="R23" s="16">
        <v>1.2932574999999999</v>
      </c>
      <c r="S23" s="16">
        <v>1.1076083999999999</v>
      </c>
      <c r="T23" s="16">
        <v>0.95973682000000005</v>
      </c>
      <c r="U23" s="16">
        <v>0.84128301999999999</v>
      </c>
      <c r="V23" s="16">
        <v>0.74593156999999999</v>
      </c>
      <c r="W23" s="16">
        <v>0.66728317999999998</v>
      </c>
      <c r="X23" s="16">
        <v>0.60162806999999996</v>
      </c>
      <c r="Y23" s="16">
        <v>0.54680872000000003</v>
      </c>
      <c r="Z23" s="16">
        <v>0.50049865000000004</v>
      </c>
      <c r="AA23" s="16">
        <v>0.46085285999999998</v>
      </c>
      <c r="AB23" s="16">
        <v>0.42644367</v>
      </c>
      <c r="AC23" s="16">
        <v>0.39637020000000001</v>
      </c>
      <c r="AD23" s="16">
        <v>0.36991482999999997</v>
      </c>
      <c r="AE23" s="16">
        <v>0.34652409000000001</v>
      </c>
      <c r="AF23" s="16">
        <v>0.32573556999999997</v>
      </c>
      <c r="AG23" s="16">
        <v>0.30717060000000002</v>
      </c>
      <c r="AH23" s="16">
        <v>0.29050028</v>
      </c>
      <c r="AI23" s="16">
        <v>0.27543324000000002</v>
      </c>
      <c r="AJ23" s="16">
        <v>0.26172474000000001</v>
      </c>
      <c r="AK23" s="16">
        <v>0.24922489</v>
      </c>
      <c r="AL23" s="16">
        <v>0.23779738</v>
      </c>
      <c r="AM23" s="16">
        <v>0.22730705000000001</v>
      </c>
      <c r="AN23" s="16">
        <v>0.21764997999999999</v>
      </c>
      <c r="AO23" s="16">
        <v>0.20872419</v>
      </c>
      <c r="AP23" s="16">
        <v>0.20045888000000001</v>
      </c>
      <c r="AQ23" s="16">
        <v>0.19278063000000001</v>
      </c>
      <c r="AR23" s="16">
        <v>0.18563813000000001</v>
      </c>
      <c r="AS23" s="16">
        <v>0.17896840999999999</v>
      </c>
      <c r="AT23" s="16">
        <v>0.17272824000000001</v>
      </c>
      <c r="AU23" s="16">
        <v>0.16688228999999999</v>
      </c>
      <c r="AV23" s="16">
        <v>0.16139568000000001</v>
      </c>
      <c r="AW23" s="16">
        <v>0.15622836000000001</v>
      </c>
      <c r="AX23" s="16">
        <v>0.15135821999999999</v>
      </c>
      <c r="AY23" s="16">
        <v>0.14676011</v>
      </c>
      <c r="AZ23" s="16">
        <v>0.14241756</v>
      </c>
      <c r="BA23" s="16">
        <v>0.13830598999999999</v>
      </c>
      <c r="BB23" s="16">
        <v>0.13440651000000001</v>
      </c>
      <c r="BC23" s="16">
        <v>0.13070762</v>
      </c>
      <c r="BD23" s="16">
        <v>0.12719005</v>
      </c>
      <c r="BE23" s="16">
        <v>0.12384402</v>
      </c>
      <c r="BF23" s="16">
        <v>0.12065123</v>
      </c>
    </row>
    <row r="24" spans="1:58" x14ac:dyDescent="0.35">
      <c r="A24" s="16">
        <v>361</v>
      </c>
      <c r="B24" s="16">
        <v>33.5</v>
      </c>
      <c r="C24" s="16">
        <v>0.26368039999999998</v>
      </c>
      <c r="D24" s="16">
        <v>3</v>
      </c>
      <c r="E24" s="16">
        <v>6.4</v>
      </c>
      <c r="F24" s="16">
        <v>2.4000000000000004</v>
      </c>
      <c r="G24" s="16">
        <v>0.2</v>
      </c>
      <c r="H24" s="16">
        <v>1.8</v>
      </c>
      <c r="I24" s="16">
        <v>352.40000000000003</v>
      </c>
      <c r="J24" s="16">
        <v>326.3</v>
      </c>
      <c r="K24" s="16" t="s">
        <v>35</v>
      </c>
      <c r="L24" s="16">
        <v>361</v>
      </c>
      <c r="M24" s="16">
        <v>2.8388561999999999</v>
      </c>
      <c r="N24" s="16">
        <v>2.3447523000000001</v>
      </c>
      <c r="O24" s="16">
        <v>1.9340634000000001</v>
      </c>
      <c r="P24" s="16">
        <v>1.6100810000000001</v>
      </c>
      <c r="Q24" s="16">
        <v>1.3582019999999999</v>
      </c>
      <c r="R24" s="16">
        <v>1.1614431000000001</v>
      </c>
      <c r="S24" s="16">
        <v>1.0059547</v>
      </c>
      <c r="T24" s="16">
        <v>0.88135951999999995</v>
      </c>
      <c r="U24" s="16">
        <v>0.78020822999999995</v>
      </c>
      <c r="V24" s="16">
        <v>0.69734101999999998</v>
      </c>
      <c r="W24" s="16">
        <v>0.62880038999999999</v>
      </c>
      <c r="X24" s="16">
        <v>0.57153856999999997</v>
      </c>
      <c r="Y24" s="16">
        <v>0.52471672999999996</v>
      </c>
      <c r="Z24" s="16">
        <v>0.48466796000000001</v>
      </c>
      <c r="AA24" s="16">
        <v>0.44943607000000002</v>
      </c>
      <c r="AB24" s="16">
        <v>0.41786354999999997</v>
      </c>
      <c r="AC24" s="16">
        <v>0.38988574999999998</v>
      </c>
      <c r="AD24" s="16">
        <v>0.36537470999999999</v>
      </c>
      <c r="AE24" s="16">
        <v>0.34368077000000002</v>
      </c>
      <c r="AF24" s="16">
        <v>0.32431876999999998</v>
      </c>
      <c r="AG24" s="16">
        <v>0.30696668999999999</v>
      </c>
      <c r="AH24" s="16">
        <v>0.29132976999999999</v>
      </c>
      <c r="AI24" s="16">
        <v>0.27714520999999998</v>
      </c>
      <c r="AJ24" s="16">
        <v>0.26422769000000002</v>
      </c>
      <c r="AK24" s="16">
        <v>0.25243554000000001</v>
      </c>
      <c r="AL24" s="16">
        <v>0.24163142000000001</v>
      </c>
      <c r="AM24" s="16">
        <v>0.23169546999999999</v>
      </c>
      <c r="AN24" s="16">
        <v>0.22251979999999999</v>
      </c>
      <c r="AO24" s="16">
        <v>0.21402610999999999</v>
      </c>
      <c r="AP24" s="16">
        <v>0.20614657</v>
      </c>
      <c r="AQ24" s="16">
        <v>0.19881046999999999</v>
      </c>
      <c r="AR24" s="16">
        <v>0.19196413000000001</v>
      </c>
      <c r="AS24" s="16">
        <v>0.18556144999999999</v>
      </c>
      <c r="AT24" s="16">
        <v>0.17956444999999999</v>
      </c>
      <c r="AU24" s="16">
        <v>0.17393474</v>
      </c>
      <c r="AV24" s="16">
        <v>0.16863942000000001</v>
      </c>
      <c r="AW24" s="16">
        <v>0.16365156</v>
      </c>
      <c r="AX24" s="16">
        <v>0.15894406</v>
      </c>
      <c r="AY24" s="16">
        <v>0.15448833000000001</v>
      </c>
      <c r="AZ24" s="16">
        <v>0.15026339999999999</v>
      </c>
      <c r="BA24" s="16">
        <v>0.14625476000000001</v>
      </c>
      <c r="BB24" s="16">
        <v>0.1424454</v>
      </c>
      <c r="BC24" s="16">
        <v>0.13882405</v>
      </c>
      <c r="BD24" s="16">
        <v>0.13537632999999999</v>
      </c>
      <c r="BE24" s="16">
        <v>0.13208924</v>
      </c>
      <c r="BF24" s="16">
        <v>0.12894990000000001</v>
      </c>
    </row>
    <row r="25" spans="1:58" x14ac:dyDescent="0.35">
      <c r="A25" s="16">
        <v>445</v>
      </c>
      <c r="B25" s="16">
        <v>25.6</v>
      </c>
      <c r="C25" s="16">
        <v>0.3566744</v>
      </c>
      <c r="D25" s="16">
        <v>2.6</v>
      </c>
      <c r="E25" s="16">
        <v>9.6000000000000014</v>
      </c>
      <c r="F25" s="16">
        <v>2.8000000000000003</v>
      </c>
      <c r="G25" s="16">
        <v>0.60000000000000009</v>
      </c>
      <c r="H25" s="16">
        <v>2</v>
      </c>
      <c r="I25" s="16">
        <v>339.40000000000003</v>
      </c>
      <c r="J25" s="16">
        <v>362.40000000000003</v>
      </c>
      <c r="K25" s="16" t="s">
        <v>34</v>
      </c>
      <c r="L25" s="16">
        <v>445</v>
      </c>
      <c r="M25" s="16">
        <v>2.8041233999999999</v>
      </c>
      <c r="N25" s="16">
        <v>2.4570839000000002</v>
      </c>
      <c r="O25" s="16">
        <v>2.1800481999999999</v>
      </c>
      <c r="P25" s="16">
        <v>1.9224578000000001</v>
      </c>
      <c r="Q25" s="16">
        <v>1.6757727</v>
      </c>
      <c r="R25" s="16">
        <v>1.4551775</v>
      </c>
      <c r="S25" s="16">
        <v>1.2685010000000001</v>
      </c>
      <c r="T25" s="16">
        <v>1.1147248999999999</v>
      </c>
      <c r="U25" s="16">
        <v>0.98814195000000005</v>
      </c>
      <c r="V25" s="16">
        <v>0.88322805999999998</v>
      </c>
      <c r="W25" s="16">
        <v>0.79557765000000003</v>
      </c>
      <c r="X25" s="16">
        <v>0.72196925000000001</v>
      </c>
      <c r="Y25" s="16">
        <v>0.65985351999999997</v>
      </c>
      <c r="Z25" s="16">
        <v>0.60655397</v>
      </c>
      <c r="AA25" s="16">
        <v>0.56034326999999995</v>
      </c>
      <c r="AB25" s="16">
        <v>0.51959825000000004</v>
      </c>
      <c r="AC25" s="16">
        <v>0.48309305000000002</v>
      </c>
      <c r="AD25" s="16">
        <v>0.45092033999999998</v>
      </c>
      <c r="AE25" s="16">
        <v>0.42254981000000003</v>
      </c>
      <c r="AF25" s="16">
        <v>0.39734784000000001</v>
      </c>
      <c r="AG25" s="16">
        <v>0.37481847000000001</v>
      </c>
      <c r="AH25" s="16">
        <v>0.35459365999999998</v>
      </c>
      <c r="AI25" s="16">
        <v>0.33633693999999997</v>
      </c>
      <c r="AJ25" s="16">
        <v>0.31975764000000001</v>
      </c>
      <c r="AK25" s="16">
        <v>0.30465066000000002</v>
      </c>
      <c r="AL25" s="16">
        <v>0.29082653000000003</v>
      </c>
      <c r="AM25" s="16">
        <v>0.27814516</v>
      </c>
      <c r="AN25" s="16">
        <v>0.26647990999999999</v>
      </c>
      <c r="AO25" s="16">
        <v>0.25572389000000001</v>
      </c>
      <c r="AP25" s="16">
        <v>0.24577317000000001</v>
      </c>
      <c r="AQ25" s="16">
        <v>0.2365514</v>
      </c>
      <c r="AR25" s="16">
        <v>0.22797429999999999</v>
      </c>
      <c r="AS25" s="16">
        <v>0.21996379999999999</v>
      </c>
      <c r="AT25" s="16">
        <v>0.21247294999999999</v>
      </c>
      <c r="AU25" s="16">
        <v>0.20545854</v>
      </c>
      <c r="AV25" s="16">
        <v>0.19887713000000001</v>
      </c>
      <c r="AW25" s="16">
        <v>0.19269636000000001</v>
      </c>
      <c r="AX25" s="16">
        <v>0.18687116000000001</v>
      </c>
      <c r="AY25" s="16">
        <v>0.18137780000000001</v>
      </c>
      <c r="AZ25" s="16">
        <v>0.17618246000000001</v>
      </c>
      <c r="BA25" s="16">
        <v>0.17126327999999999</v>
      </c>
      <c r="BB25" s="16">
        <v>0.16660145000000001</v>
      </c>
      <c r="BC25" s="16">
        <v>0.16217682</v>
      </c>
      <c r="BD25" s="16">
        <v>0.15797017999999999</v>
      </c>
      <c r="BE25" s="16">
        <v>0.15396629000000001</v>
      </c>
      <c r="BF25" s="16">
        <v>0.15015401</v>
      </c>
    </row>
    <row r="26" spans="1:58" x14ac:dyDescent="0.35">
      <c r="A26" s="16">
        <v>212</v>
      </c>
      <c r="B26" s="16">
        <v>31</v>
      </c>
      <c r="C26" s="16">
        <v>0.42259140000000001</v>
      </c>
      <c r="D26" s="16">
        <v>3</v>
      </c>
      <c r="E26" s="16">
        <v>8.8000000000000007</v>
      </c>
      <c r="F26" s="16">
        <v>2.4000000000000004</v>
      </c>
      <c r="G26" s="16">
        <v>1.8</v>
      </c>
      <c r="H26" s="16">
        <v>1.4000000000000001</v>
      </c>
      <c r="I26" s="16">
        <v>343.3</v>
      </c>
      <c r="J26" s="16">
        <v>365.1</v>
      </c>
      <c r="K26" s="16" t="s">
        <v>34</v>
      </c>
      <c r="L26" s="16">
        <v>212</v>
      </c>
      <c r="M26" s="16">
        <v>2.7822852</v>
      </c>
      <c r="N26" s="16">
        <v>2.4006634</v>
      </c>
      <c r="O26" s="16">
        <v>2.0891635000000002</v>
      </c>
      <c r="P26" s="16">
        <v>1.7971965000000001</v>
      </c>
      <c r="Q26" s="16">
        <v>1.5341703</v>
      </c>
      <c r="R26" s="16">
        <v>1.3135581000000001</v>
      </c>
      <c r="S26" s="16">
        <v>1.1351745</v>
      </c>
      <c r="T26" s="16">
        <v>0.99128693000000001</v>
      </c>
      <c r="U26" s="16">
        <v>0.87427133000000001</v>
      </c>
      <c r="V26" s="16">
        <v>0.77831720999999998</v>
      </c>
      <c r="W26" s="16">
        <v>0.69905298999999999</v>
      </c>
      <c r="X26" s="16">
        <v>0.63341044999999996</v>
      </c>
      <c r="Y26" s="16">
        <v>0.57846582000000002</v>
      </c>
      <c r="Z26" s="16">
        <v>0.53170167999999995</v>
      </c>
      <c r="AA26" s="16">
        <v>0.49109393000000001</v>
      </c>
      <c r="AB26" s="16">
        <v>0.45471019000000001</v>
      </c>
      <c r="AC26" s="16">
        <v>0.42286869999999999</v>
      </c>
      <c r="AD26" s="16">
        <v>0.39510139999999999</v>
      </c>
      <c r="AE26" s="16">
        <v>0.37064528000000002</v>
      </c>
      <c r="AF26" s="16">
        <v>0.34887233000000001</v>
      </c>
      <c r="AG26" s="16">
        <v>0.32934466000000001</v>
      </c>
      <c r="AH26" s="16">
        <v>0.31177252999999999</v>
      </c>
      <c r="AI26" s="16">
        <v>0.29590186000000002</v>
      </c>
      <c r="AJ26" s="16">
        <v>0.28150155999999998</v>
      </c>
      <c r="AK26" s="16">
        <v>0.26837455999999998</v>
      </c>
      <c r="AL26" s="16">
        <v>0.25636010999999997</v>
      </c>
      <c r="AM26" s="16">
        <v>0.24532971000000001</v>
      </c>
      <c r="AN26" s="16">
        <v>0.23515802999999999</v>
      </c>
      <c r="AO26" s="16">
        <v>0.22576879999999999</v>
      </c>
      <c r="AP26" s="16">
        <v>0.21706835999999999</v>
      </c>
      <c r="AQ26" s="16">
        <v>0.20898035000000001</v>
      </c>
      <c r="AR26" s="16">
        <v>0.20145321999999999</v>
      </c>
      <c r="AS26" s="16">
        <v>0.19443311999999999</v>
      </c>
      <c r="AT26" s="16">
        <v>0.18787218999999999</v>
      </c>
      <c r="AU26" s="16">
        <v>0.181724</v>
      </c>
      <c r="AV26" s="16">
        <v>0.17594779999999999</v>
      </c>
      <c r="AW26" s="16">
        <v>0.17051551000000001</v>
      </c>
      <c r="AX26" s="16">
        <v>0.16539934000000001</v>
      </c>
      <c r="AY26" s="16">
        <v>0.16056991000000001</v>
      </c>
      <c r="AZ26" s="16">
        <v>0.15600317999999999</v>
      </c>
      <c r="BA26" s="16">
        <v>0.15167955999999999</v>
      </c>
      <c r="BB26" s="16">
        <v>0.14758188999999999</v>
      </c>
      <c r="BC26" s="16">
        <v>0.14369206000000001</v>
      </c>
      <c r="BD26" s="16">
        <v>0.13999581</v>
      </c>
      <c r="BE26" s="16">
        <v>0.13648109</v>
      </c>
      <c r="BF26" s="16">
        <v>0.13313194</v>
      </c>
    </row>
    <row r="27" spans="1:58" x14ac:dyDescent="0.35">
      <c r="A27" s="16">
        <v>80</v>
      </c>
      <c r="B27" s="16">
        <v>39.400000000000006</v>
      </c>
      <c r="C27" s="16">
        <v>0.24757029999999999</v>
      </c>
      <c r="D27" s="16">
        <v>2.8000000000000003</v>
      </c>
      <c r="E27" s="16">
        <v>4</v>
      </c>
      <c r="F27" s="16">
        <v>2.6</v>
      </c>
      <c r="G27" s="16">
        <v>0</v>
      </c>
      <c r="H27" s="16">
        <v>2</v>
      </c>
      <c r="I27" s="16">
        <v>418.8</v>
      </c>
      <c r="J27" s="16">
        <v>310</v>
      </c>
      <c r="K27" s="16" t="s">
        <v>35</v>
      </c>
      <c r="L27" s="16">
        <v>80</v>
      </c>
      <c r="M27" s="16">
        <v>2.7598094999999998</v>
      </c>
      <c r="N27" s="16">
        <v>2.1183648000000002</v>
      </c>
      <c r="O27" s="16">
        <v>1.6956232</v>
      </c>
      <c r="P27" s="16">
        <v>1.3912968999999999</v>
      </c>
      <c r="Q27" s="16">
        <v>1.1638663</v>
      </c>
      <c r="R27" s="16">
        <v>0.98942178000000003</v>
      </c>
      <c r="S27" s="16">
        <v>0.85342227999999998</v>
      </c>
      <c r="T27" s="16">
        <v>0.74581659</v>
      </c>
      <c r="U27" s="16">
        <v>0.65949404</v>
      </c>
      <c r="V27" s="16">
        <v>0.58967638</v>
      </c>
      <c r="W27" s="16">
        <v>0.53342151999999998</v>
      </c>
      <c r="X27" s="16">
        <v>0.48671785000000001</v>
      </c>
      <c r="Y27" s="16">
        <v>0.44661867999999999</v>
      </c>
      <c r="Z27" s="16">
        <v>0.41154772000000001</v>
      </c>
      <c r="AA27" s="16">
        <v>0.38143051</v>
      </c>
      <c r="AB27" s="16">
        <v>0.35535958000000001</v>
      </c>
      <c r="AC27" s="16">
        <v>0.33250308000000001</v>
      </c>
      <c r="AD27" s="16">
        <v>0.31230950000000002</v>
      </c>
      <c r="AE27" s="16">
        <v>0.29435134000000002</v>
      </c>
      <c r="AF27" s="16">
        <v>0.27832364999999998</v>
      </c>
      <c r="AG27" s="16">
        <v>0.26391330000000002</v>
      </c>
      <c r="AH27" s="16">
        <v>0.25086972000000002</v>
      </c>
      <c r="AI27" s="16">
        <v>0.23901560999999999</v>
      </c>
      <c r="AJ27" s="16">
        <v>0.22820811999999999</v>
      </c>
      <c r="AK27" s="16">
        <v>0.21830621</v>
      </c>
      <c r="AL27" s="16">
        <v>0.20920322999999999</v>
      </c>
      <c r="AM27" s="16">
        <v>0.20080355</v>
      </c>
      <c r="AN27" s="16">
        <v>0.19303353000000001</v>
      </c>
      <c r="AO27" s="16">
        <v>0.18582371</v>
      </c>
      <c r="AP27" s="16">
        <v>0.1791161</v>
      </c>
      <c r="AQ27" s="16">
        <v>0.17285605000000001</v>
      </c>
      <c r="AR27" s="16">
        <v>0.16700201000000001</v>
      </c>
      <c r="AS27" s="16">
        <v>0.16152205</v>
      </c>
      <c r="AT27" s="16">
        <v>0.15637714999999999</v>
      </c>
      <c r="AU27" s="16">
        <v>0.15154096</v>
      </c>
      <c r="AV27" s="16">
        <v>0.14698625000000001</v>
      </c>
      <c r="AW27" s="16">
        <v>0.14268981</v>
      </c>
      <c r="AX27" s="16">
        <v>0.13862383</v>
      </c>
      <c r="AY27" s="16">
        <v>0.13476864</v>
      </c>
      <c r="AZ27" s="16">
        <v>0.13111189000000001</v>
      </c>
      <c r="BA27" s="16">
        <v>0.12764096</v>
      </c>
      <c r="BB27" s="16">
        <v>0.12433981</v>
      </c>
      <c r="BC27" s="16">
        <v>0.12119485000000001</v>
      </c>
      <c r="BD27" s="16">
        <v>0.11819899</v>
      </c>
      <c r="BE27" s="16">
        <v>0.11534032</v>
      </c>
      <c r="BF27" s="16">
        <v>0.11261074</v>
      </c>
    </row>
    <row r="28" spans="1:58" x14ac:dyDescent="0.35">
      <c r="A28" s="16">
        <v>136</v>
      </c>
      <c r="B28" s="16">
        <v>35</v>
      </c>
      <c r="C28" s="16">
        <v>0.1307335</v>
      </c>
      <c r="D28" s="16">
        <v>1.8</v>
      </c>
      <c r="E28" s="16">
        <v>7.6000000000000005</v>
      </c>
      <c r="F28" s="16">
        <v>1.6</v>
      </c>
      <c r="G28" s="16">
        <v>0.8</v>
      </c>
      <c r="H28" s="16">
        <v>1.4000000000000001</v>
      </c>
      <c r="I28" s="16">
        <v>368.20000000000005</v>
      </c>
      <c r="J28" s="16">
        <v>317.5</v>
      </c>
      <c r="K28" s="16" t="s">
        <v>35</v>
      </c>
      <c r="L28" s="16">
        <v>136</v>
      </c>
      <c r="M28" s="16">
        <v>2.6646931</v>
      </c>
      <c r="N28" s="16">
        <v>2.2686213999999998</v>
      </c>
      <c r="O28" s="16">
        <v>1.9046181</v>
      </c>
      <c r="P28" s="16">
        <v>1.5832725000000001</v>
      </c>
      <c r="Q28" s="16">
        <v>1.323456</v>
      </c>
      <c r="R28" s="16">
        <v>1.1211838999999999</v>
      </c>
      <c r="S28" s="16">
        <v>0.96331310000000003</v>
      </c>
      <c r="T28" s="16">
        <v>0.83834374</v>
      </c>
      <c r="U28" s="16">
        <v>0.73841351</v>
      </c>
      <c r="V28" s="16">
        <v>0.65824813000000004</v>
      </c>
      <c r="W28" s="16">
        <v>0.59266799999999997</v>
      </c>
      <c r="X28" s="16">
        <v>0.53746115999999999</v>
      </c>
      <c r="Y28" s="16">
        <v>0.48987645000000002</v>
      </c>
      <c r="Z28" s="16">
        <v>0.44948392999999998</v>
      </c>
      <c r="AA28" s="16">
        <v>0.41511628</v>
      </c>
      <c r="AB28" s="16">
        <v>0.38530952000000002</v>
      </c>
      <c r="AC28" s="16">
        <v>0.35924446999999998</v>
      </c>
      <c r="AD28" s="16">
        <v>0.33629543000000001</v>
      </c>
      <c r="AE28" s="16">
        <v>0.31596543999999999</v>
      </c>
      <c r="AF28" s="16">
        <v>0.29783994000000003</v>
      </c>
      <c r="AG28" s="16">
        <v>0.28160399000000003</v>
      </c>
      <c r="AH28" s="16">
        <v>0.26696916999999998</v>
      </c>
      <c r="AI28" s="16">
        <v>0.25371178999999999</v>
      </c>
      <c r="AJ28" s="16">
        <v>0.24164604000000001</v>
      </c>
      <c r="AK28" s="16">
        <v>0.23061635</v>
      </c>
      <c r="AL28" s="16">
        <v>0.22049891999999999</v>
      </c>
      <c r="AM28" s="16">
        <v>0.21119735000000001</v>
      </c>
      <c r="AN28" s="16">
        <v>0.20261401000000001</v>
      </c>
      <c r="AO28" s="16">
        <v>0.19466954</v>
      </c>
      <c r="AP28" s="16">
        <v>0.18730637</v>
      </c>
      <c r="AQ28" s="16">
        <v>0.18045939999999999</v>
      </c>
      <c r="AR28" s="16">
        <v>0.17407006</v>
      </c>
      <c r="AS28" s="16">
        <v>0.16809541</v>
      </c>
      <c r="AT28" s="16">
        <v>0.16249338999999999</v>
      </c>
      <c r="AU28" s="16">
        <v>0.15723474000000001</v>
      </c>
      <c r="AV28" s="16">
        <v>0.15229266999999999</v>
      </c>
      <c r="AW28" s="16">
        <v>0.14763050999999999</v>
      </c>
      <c r="AX28" s="16">
        <v>0.14322594999999999</v>
      </c>
      <c r="AY28" s="16">
        <v>0.13905796000000001</v>
      </c>
      <c r="AZ28" s="16">
        <v>0.13511263000000001</v>
      </c>
      <c r="BA28" s="16">
        <v>0.13137152999999999</v>
      </c>
      <c r="BB28" s="16">
        <v>0.12782441</v>
      </c>
      <c r="BC28" s="16">
        <v>0.12445373999999999</v>
      </c>
      <c r="BD28" s="16">
        <v>0.12124591</v>
      </c>
      <c r="BE28" s="16">
        <v>0.11819058</v>
      </c>
      <c r="BF28" s="16">
        <v>0.11526947</v>
      </c>
    </row>
    <row r="29" spans="1:58" x14ac:dyDescent="0.35">
      <c r="A29" s="16">
        <v>470</v>
      </c>
      <c r="B29" s="16">
        <v>32</v>
      </c>
      <c r="C29" s="16">
        <v>0.38449179999999999</v>
      </c>
      <c r="D29" s="16">
        <v>2.4000000000000004</v>
      </c>
      <c r="E29" s="16">
        <v>6.4</v>
      </c>
      <c r="F29" s="16">
        <v>2.4000000000000004</v>
      </c>
      <c r="G29" s="16">
        <v>1.8</v>
      </c>
      <c r="H29" s="16">
        <v>1.4000000000000001</v>
      </c>
      <c r="I29" s="16">
        <v>332.6</v>
      </c>
      <c r="J29" s="16">
        <v>346.1</v>
      </c>
      <c r="K29" s="16" t="s">
        <v>35</v>
      </c>
      <c r="L29" s="16">
        <v>470</v>
      </c>
      <c r="M29" s="16">
        <v>2.6528312999999999</v>
      </c>
      <c r="N29" s="16">
        <v>2.1244098999999999</v>
      </c>
      <c r="O29" s="16">
        <v>1.7362622000000001</v>
      </c>
      <c r="P29" s="16">
        <v>1.4418536</v>
      </c>
      <c r="Q29" s="16">
        <v>1.2127618</v>
      </c>
      <c r="R29" s="16">
        <v>1.0327723</v>
      </c>
      <c r="S29" s="16">
        <v>0.89064986000000002</v>
      </c>
      <c r="T29" s="16">
        <v>0.77774251000000005</v>
      </c>
      <c r="U29" s="16">
        <v>0.68679195999999998</v>
      </c>
      <c r="V29" s="16">
        <v>0.61248939999999996</v>
      </c>
      <c r="W29" s="16">
        <v>0.55208975000000005</v>
      </c>
      <c r="X29" s="16">
        <v>0.50179647999999999</v>
      </c>
      <c r="Y29" s="16">
        <v>0.45830175000000001</v>
      </c>
      <c r="Z29" s="16">
        <v>0.42094785000000001</v>
      </c>
      <c r="AA29" s="16">
        <v>0.38900983</v>
      </c>
      <c r="AB29" s="16">
        <v>0.36144131000000002</v>
      </c>
      <c r="AC29" s="16">
        <v>0.33731573999999998</v>
      </c>
      <c r="AD29" s="16">
        <v>0.31600391999999999</v>
      </c>
      <c r="AE29" s="16">
        <v>0.29706981999999998</v>
      </c>
      <c r="AF29" s="16">
        <v>0.28014874000000001</v>
      </c>
      <c r="AG29" s="16">
        <v>0.26498475999999999</v>
      </c>
      <c r="AH29" s="16">
        <v>0.25129088999999999</v>
      </c>
      <c r="AI29" s="16">
        <v>0.23886985999999999</v>
      </c>
      <c r="AJ29" s="16">
        <v>0.22756244</v>
      </c>
      <c r="AK29" s="16">
        <v>0.21722463</v>
      </c>
      <c r="AL29" s="16">
        <v>0.20774068000000001</v>
      </c>
      <c r="AM29" s="16">
        <v>0.19901690999999999</v>
      </c>
      <c r="AN29" s="16">
        <v>0.1909758</v>
      </c>
      <c r="AO29" s="16">
        <v>0.18353564999999999</v>
      </c>
      <c r="AP29" s="16">
        <v>0.17663119999999999</v>
      </c>
      <c r="AQ29" s="16">
        <v>0.17021148</v>
      </c>
      <c r="AR29" s="16">
        <v>0.16422744</v>
      </c>
      <c r="AS29" s="16">
        <v>0.15863517999999999</v>
      </c>
      <c r="AT29" s="16">
        <v>0.15339746000000001</v>
      </c>
      <c r="AU29" s="16">
        <v>0.14848027</v>
      </c>
      <c r="AV29" s="16">
        <v>0.14385529</v>
      </c>
      <c r="AW29" s="16">
        <v>0.1394985</v>
      </c>
      <c r="AX29" s="16">
        <v>0.13538262000000001</v>
      </c>
      <c r="AY29" s="16">
        <v>0.13149178</v>
      </c>
      <c r="AZ29" s="16">
        <v>0.12780811</v>
      </c>
      <c r="BA29" s="16">
        <v>0.12431583</v>
      </c>
      <c r="BB29" s="16">
        <v>0.12099897</v>
      </c>
      <c r="BC29" s="16">
        <v>0.11784717</v>
      </c>
      <c r="BD29" s="16">
        <v>0.1148468</v>
      </c>
      <c r="BE29" s="16">
        <v>0.11198797000000001</v>
      </c>
      <c r="BF29" s="16">
        <v>0.109261</v>
      </c>
    </row>
    <row r="30" spans="1:58" x14ac:dyDescent="0.35">
      <c r="A30" s="16">
        <v>280</v>
      </c>
      <c r="B30" s="16">
        <v>40.800000000000004</v>
      </c>
      <c r="C30" s="16">
        <v>0.42703000000000002</v>
      </c>
      <c r="D30" s="16">
        <v>1.8</v>
      </c>
      <c r="E30" s="16">
        <v>9.2000000000000011</v>
      </c>
      <c r="F30" s="16">
        <v>2.2000000000000002</v>
      </c>
      <c r="G30" s="16">
        <v>1.4000000000000001</v>
      </c>
      <c r="H30" s="16">
        <v>1.2000000000000002</v>
      </c>
      <c r="I30" s="16">
        <v>287.40000000000003</v>
      </c>
      <c r="J30" s="16">
        <v>290.8</v>
      </c>
      <c r="K30" s="16" t="s">
        <v>35</v>
      </c>
      <c r="L30" s="16">
        <v>280</v>
      </c>
      <c r="M30" s="16">
        <v>2.6048008999999999</v>
      </c>
      <c r="N30" s="16">
        <v>2.2977910000000001</v>
      </c>
      <c r="O30" s="16">
        <v>2.0269143999999999</v>
      </c>
      <c r="P30" s="16">
        <v>1.7552409</v>
      </c>
      <c r="Q30" s="16">
        <v>1.4972004000000001</v>
      </c>
      <c r="R30" s="16">
        <v>1.2781161000000001</v>
      </c>
      <c r="S30" s="16">
        <v>1.1013489000000001</v>
      </c>
      <c r="T30" s="16">
        <v>0.95941675000000004</v>
      </c>
      <c r="U30" s="16">
        <v>0.84448164999999997</v>
      </c>
      <c r="V30" s="16">
        <v>0.75051778999999996</v>
      </c>
      <c r="W30" s="16">
        <v>0.67354119000000001</v>
      </c>
      <c r="X30" s="16">
        <v>0.60986567000000003</v>
      </c>
      <c r="Y30" s="16">
        <v>0.55634415000000004</v>
      </c>
      <c r="Z30" s="16">
        <v>0.51079649000000005</v>
      </c>
      <c r="AA30" s="16">
        <v>0.47089699000000002</v>
      </c>
      <c r="AB30" s="16">
        <v>0.43578022999999999</v>
      </c>
      <c r="AC30" s="16">
        <v>0.40551499000000002</v>
      </c>
      <c r="AD30" s="16">
        <v>0.37896731</v>
      </c>
      <c r="AE30" s="16">
        <v>0.35559144999999998</v>
      </c>
      <c r="AF30" s="16">
        <v>0.33469817000000002</v>
      </c>
      <c r="AG30" s="16">
        <v>0.31598744000000001</v>
      </c>
      <c r="AH30" s="16">
        <v>0.29918694000000001</v>
      </c>
      <c r="AI30" s="16">
        <v>0.28397297999999999</v>
      </c>
      <c r="AJ30" s="16">
        <v>0.27017047999999999</v>
      </c>
      <c r="AK30" s="16">
        <v>0.25759783000000003</v>
      </c>
      <c r="AL30" s="16">
        <v>0.24609897</v>
      </c>
      <c r="AM30" s="16">
        <v>0.23551259999999999</v>
      </c>
      <c r="AN30" s="16">
        <v>0.22574593000000001</v>
      </c>
      <c r="AO30" s="16">
        <v>0.21672088</v>
      </c>
      <c r="AP30" s="16">
        <v>0.20836197000000001</v>
      </c>
      <c r="AQ30" s="16">
        <v>0.20059701999999999</v>
      </c>
      <c r="AR30" s="16">
        <v>0.19336814999999999</v>
      </c>
      <c r="AS30" s="16">
        <v>0.18662238</v>
      </c>
      <c r="AT30" s="16">
        <v>0.18030599999999999</v>
      </c>
      <c r="AU30" s="16">
        <v>0.17438403</v>
      </c>
      <c r="AV30" s="16">
        <v>0.16882285</v>
      </c>
      <c r="AW30" s="16">
        <v>0.16359199999999999</v>
      </c>
      <c r="AX30" s="16">
        <v>0.15866257</v>
      </c>
      <c r="AY30" s="16">
        <v>0.15399810999999999</v>
      </c>
      <c r="AZ30" s="16">
        <v>0.14958423000000001</v>
      </c>
      <c r="BA30" s="16">
        <v>0.14540376999999999</v>
      </c>
      <c r="BB30" s="16">
        <v>0.14143747000000001</v>
      </c>
      <c r="BC30" s="16">
        <v>0.13766696</v>
      </c>
      <c r="BD30" s="16">
        <v>0.13407883000000001</v>
      </c>
      <c r="BE30" s="16">
        <v>0.13066270999999999</v>
      </c>
      <c r="BF30" s="16">
        <v>0.12740672</v>
      </c>
    </row>
    <row r="31" spans="1:58" x14ac:dyDescent="0.35">
      <c r="A31" s="16">
        <v>409</v>
      </c>
      <c r="B31" s="16">
        <v>29.3</v>
      </c>
      <c r="C31" s="16">
        <v>0.4660879</v>
      </c>
      <c r="D31" s="16">
        <v>1.8</v>
      </c>
      <c r="E31" s="16">
        <v>9.2000000000000011</v>
      </c>
      <c r="F31" s="16">
        <v>3</v>
      </c>
      <c r="G31" s="16">
        <v>0.4</v>
      </c>
      <c r="H31" s="16">
        <v>1.6</v>
      </c>
      <c r="I31" s="16">
        <v>377.6</v>
      </c>
      <c r="J31" s="16">
        <v>287.10000000000002</v>
      </c>
      <c r="K31" s="16" t="s">
        <v>35</v>
      </c>
      <c r="L31" s="16">
        <v>409</v>
      </c>
      <c r="M31" s="16">
        <v>2.5686697999999999</v>
      </c>
      <c r="N31" s="16">
        <v>2.2385972000000001</v>
      </c>
      <c r="O31" s="16">
        <v>1.9711342000000001</v>
      </c>
      <c r="P31" s="16">
        <v>1.7216828</v>
      </c>
      <c r="Q31" s="16">
        <v>1.4839751999999999</v>
      </c>
      <c r="R31" s="16">
        <v>1.2748938999999999</v>
      </c>
      <c r="S31" s="16">
        <v>1.1029709999999999</v>
      </c>
      <c r="T31" s="16">
        <v>0.96379446999999996</v>
      </c>
      <c r="U31" s="16">
        <v>0.85025596999999997</v>
      </c>
      <c r="V31" s="16">
        <v>0.75764078000000001</v>
      </c>
      <c r="W31" s="16">
        <v>0.68118601999999995</v>
      </c>
      <c r="X31" s="16">
        <v>0.61719060000000003</v>
      </c>
      <c r="Y31" s="16">
        <v>0.56193398999999999</v>
      </c>
      <c r="Z31" s="16">
        <v>0.51449590999999995</v>
      </c>
      <c r="AA31" s="16">
        <v>0.47406210999999998</v>
      </c>
      <c r="AB31" s="16">
        <v>0.43933593999999998</v>
      </c>
      <c r="AC31" s="16">
        <v>0.40906313</v>
      </c>
      <c r="AD31" s="16">
        <v>0.38241616</v>
      </c>
      <c r="AE31" s="16">
        <v>0.35879119999999998</v>
      </c>
      <c r="AF31" s="16">
        <v>0.33774132000000001</v>
      </c>
      <c r="AG31" s="16">
        <v>0.31887402999999997</v>
      </c>
      <c r="AH31" s="16">
        <v>0.30189046000000003</v>
      </c>
      <c r="AI31" s="16">
        <v>0.28652018000000001</v>
      </c>
      <c r="AJ31" s="16">
        <v>0.27255415999999999</v>
      </c>
      <c r="AK31" s="16">
        <v>0.25981676999999997</v>
      </c>
      <c r="AL31" s="16">
        <v>0.24814768000000001</v>
      </c>
      <c r="AM31" s="16">
        <v>0.23741665000000001</v>
      </c>
      <c r="AN31" s="16">
        <v>0.22751935000000001</v>
      </c>
      <c r="AO31" s="16">
        <v>0.21836574</v>
      </c>
      <c r="AP31" s="16">
        <v>0.20987992</v>
      </c>
      <c r="AQ31" s="16">
        <v>0.20199162000000001</v>
      </c>
      <c r="AR31" s="16">
        <v>0.19464031000000001</v>
      </c>
      <c r="AS31" s="16">
        <v>0.18777689</v>
      </c>
      <c r="AT31" s="16">
        <v>0.18135113999999999</v>
      </c>
      <c r="AU31" s="16">
        <v>0.17532454</v>
      </c>
      <c r="AV31" s="16">
        <v>0.1696666</v>
      </c>
      <c r="AW31" s="16">
        <v>0.16433775</v>
      </c>
      <c r="AX31" s="16">
        <v>0.15930077000000001</v>
      </c>
      <c r="AY31" s="16">
        <v>0.15454124</v>
      </c>
      <c r="AZ31" s="16">
        <v>0.15003723999999999</v>
      </c>
      <c r="BA31" s="16">
        <v>0.14577013</v>
      </c>
      <c r="BB31" s="16">
        <v>0.14172272</v>
      </c>
      <c r="BC31" s="16">
        <v>0.13788723999999999</v>
      </c>
      <c r="BD31" s="16">
        <v>0.1342431</v>
      </c>
      <c r="BE31" s="16">
        <v>0.13077496999999999</v>
      </c>
      <c r="BF31" s="16">
        <v>0.12746847</v>
      </c>
    </row>
    <row r="32" spans="1:58" x14ac:dyDescent="0.35">
      <c r="A32" s="16">
        <v>428</v>
      </c>
      <c r="B32" s="16">
        <v>28.400000000000002</v>
      </c>
      <c r="C32" s="16">
        <v>0.25956250000000003</v>
      </c>
      <c r="D32" s="16">
        <v>2.8000000000000003</v>
      </c>
      <c r="E32" s="16">
        <v>9.8000000000000007</v>
      </c>
      <c r="F32" s="16">
        <v>2</v>
      </c>
      <c r="G32" s="16">
        <v>1</v>
      </c>
      <c r="H32" s="16">
        <v>1.6</v>
      </c>
      <c r="I32" s="16">
        <v>298.8</v>
      </c>
      <c r="J32" s="16">
        <v>338.6</v>
      </c>
      <c r="K32" s="16" t="s">
        <v>34</v>
      </c>
      <c r="L32" s="16">
        <v>428</v>
      </c>
      <c r="M32" s="16">
        <v>2.5392806999999999</v>
      </c>
      <c r="N32" s="16">
        <v>2.2248974000000001</v>
      </c>
      <c r="O32" s="16">
        <v>1.9771482</v>
      </c>
      <c r="P32" s="16">
        <v>1.7519536</v>
      </c>
      <c r="Q32" s="16">
        <v>1.53607</v>
      </c>
      <c r="R32" s="16">
        <v>1.3358015999999999</v>
      </c>
      <c r="S32" s="16">
        <v>1.1640176</v>
      </c>
      <c r="T32" s="16">
        <v>1.0227286</v>
      </c>
      <c r="U32" s="16">
        <v>0.90697938</v>
      </c>
      <c r="V32" s="16">
        <v>0.81129258999999998</v>
      </c>
      <c r="W32" s="16">
        <v>0.73151790999999999</v>
      </c>
      <c r="X32" s="16">
        <v>0.66489220000000004</v>
      </c>
      <c r="Y32" s="16">
        <v>0.60861664999999998</v>
      </c>
      <c r="Z32" s="16">
        <v>0.56014215999999994</v>
      </c>
      <c r="AA32" s="16">
        <v>0.51811342999999999</v>
      </c>
      <c r="AB32" s="16">
        <v>0.48142531999999999</v>
      </c>
      <c r="AC32" s="16">
        <v>0.44857016</v>
      </c>
      <c r="AD32" s="16">
        <v>0.41911115999999998</v>
      </c>
      <c r="AE32" s="16">
        <v>0.39304750999999999</v>
      </c>
      <c r="AF32" s="16">
        <v>0.36990564999999997</v>
      </c>
      <c r="AG32" s="16">
        <v>0.34920435999999999</v>
      </c>
      <c r="AH32" s="16">
        <v>0.33063552000000002</v>
      </c>
      <c r="AI32" s="16">
        <v>0.31383768000000001</v>
      </c>
      <c r="AJ32" s="16">
        <v>0.29857221</v>
      </c>
      <c r="AK32" s="16">
        <v>0.28464863000000001</v>
      </c>
      <c r="AL32" s="16">
        <v>0.27191096999999997</v>
      </c>
      <c r="AM32" s="16">
        <v>0.26024186999999999</v>
      </c>
      <c r="AN32" s="16">
        <v>0.24948972</v>
      </c>
      <c r="AO32" s="16">
        <v>0.23956669999999999</v>
      </c>
      <c r="AP32" s="16">
        <v>0.23037589</v>
      </c>
      <c r="AQ32" s="16">
        <v>0.22185178</v>
      </c>
      <c r="AR32" s="16">
        <v>0.21391531999999999</v>
      </c>
      <c r="AS32" s="16">
        <v>0.20649828000000001</v>
      </c>
      <c r="AT32" s="16">
        <v>0.19956143000000001</v>
      </c>
      <c r="AU32" s="16">
        <v>0.19305885</v>
      </c>
      <c r="AV32" s="16">
        <v>0.18695619999999999</v>
      </c>
      <c r="AW32" s="16">
        <v>0.18122144000000001</v>
      </c>
      <c r="AX32" s="16">
        <v>0.17581970999999999</v>
      </c>
      <c r="AY32" s="16">
        <v>0.17071986</v>
      </c>
      <c r="AZ32" s="16">
        <v>0.16589946</v>
      </c>
      <c r="BA32" s="16">
        <v>0.16133644</v>
      </c>
      <c r="BB32" s="16">
        <v>0.15701124</v>
      </c>
      <c r="BC32" s="16">
        <v>0.15290534</v>
      </c>
      <c r="BD32" s="16">
        <v>0.14899962999999999</v>
      </c>
      <c r="BE32" s="16">
        <v>0.14528294999999999</v>
      </c>
      <c r="BF32" s="16">
        <v>0.14174116</v>
      </c>
    </row>
    <row r="33" spans="1:58" x14ac:dyDescent="0.35">
      <c r="A33" s="16">
        <v>423</v>
      </c>
      <c r="B33" s="16">
        <v>38.5</v>
      </c>
      <c r="C33" s="16">
        <v>0.43548979999999998</v>
      </c>
      <c r="D33" s="16">
        <v>1.2000000000000002</v>
      </c>
      <c r="E33" s="16">
        <v>6.6000000000000005</v>
      </c>
      <c r="F33" s="16">
        <v>2.4000000000000004</v>
      </c>
      <c r="G33" s="16">
        <v>0.60000000000000009</v>
      </c>
      <c r="H33" s="16">
        <v>1.4000000000000001</v>
      </c>
      <c r="I33" s="16">
        <v>324.60000000000002</v>
      </c>
      <c r="J33" s="16">
        <v>287.90000000000003</v>
      </c>
      <c r="K33" s="16" t="s">
        <v>35</v>
      </c>
      <c r="L33" s="16">
        <v>423</v>
      </c>
      <c r="M33" s="16">
        <v>2.5304058</v>
      </c>
      <c r="N33" s="16">
        <v>2.0536196000000002</v>
      </c>
      <c r="O33" s="16">
        <v>1.659564</v>
      </c>
      <c r="P33" s="16">
        <v>1.3526069000000001</v>
      </c>
      <c r="Q33" s="16">
        <v>1.1198714999999999</v>
      </c>
      <c r="R33" s="16">
        <v>0.94328778999999996</v>
      </c>
      <c r="S33" s="16">
        <v>0.80758595</v>
      </c>
      <c r="T33" s="16">
        <v>0.70145553000000005</v>
      </c>
      <c r="U33" s="16">
        <v>0.61693370000000003</v>
      </c>
      <c r="V33" s="16">
        <v>0.54946828000000003</v>
      </c>
      <c r="W33" s="16">
        <v>0.49342163999999999</v>
      </c>
      <c r="X33" s="16">
        <v>0.44656476000000001</v>
      </c>
      <c r="Y33" s="16">
        <v>0.40752164000000002</v>
      </c>
      <c r="Z33" s="16">
        <v>0.37432464999999998</v>
      </c>
      <c r="AA33" s="16">
        <v>0.34579452999999999</v>
      </c>
      <c r="AB33" s="16">
        <v>0.32107341</v>
      </c>
      <c r="AC33" s="16">
        <v>0.29947372999999999</v>
      </c>
      <c r="AD33" s="16">
        <v>0.28044245000000001</v>
      </c>
      <c r="AE33" s="16">
        <v>0.26357764</v>
      </c>
      <c r="AF33" s="16">
        <v>0.24850720000000001</v>
      </c>
      <c r="AG33" s="16">
        <v>0.23496297999999999</v>
      </c>
      <c r="AH33" s="16">
        <v>0.22272821000000001</v>
      </c>
      <c r="AI33" s="16">
        <v>0.21163114999999999</v>
      </c>
      <c r="AJ33" s="16">
        <v>0.20152967999999999</v>
      </c>
      <c r="AK33" s="16">
        <v>0.19229768</v>
      </c>
      <c r="AL33" s="16">
        <v>0.18382886000000001</v>
      </c>
      <c r="AM33" s="16">
        <v>0.17603104</v>
      </c>
      <c r="AN33" s="16">
        <v>0.16882457000000001</v>
      </c>
      <c r="AO33" s="16">
        <v>0.16214534999999999</v>
      </c>
      <c r="AP33" s="16">
        <v>0.15594237999999999</v>
      </c>
      <c r="AQ33" s="16">
        <v>0.15016639000000001</v>
      </c>
      <c r="AR33" s="16">
        <v>0.14477797000000001</v>
      </c>
      <c r="AS33" s="16">
        <v>0.13973667000000001</v>
      </c>
      <c r="AT33" s="16">
        <v>0.13500952999999999</v>
      </c>
      <c r="AU33" s="16">
        <v>0.13056624</v>
      </c>
      <c r="AV33" s="16">
        <v>0.12638102000000001</v>
      </c>
      <c r="AW33" s="16">
        <v>0.12243036</v>
      </c>
      <c r="AX33" s="16">
        <v>0.11869808</v>
      </c>
      <c r="AY33" s="16">
        <v>0.11517160999999999</v>
      </c>
      <c r="AZ33" s="16">
        <v>0.11182968</v>
      </c>
      <c r="BA33" s="16">
        <v>0.10866214</v>
      </c>
      <c r="BB33" s="16">
        <v>0.10565566999999999</v>
      </c>
      <c r="BC33" s="16">
        <v>0.10280011999999999</v>
      </c>
      <c r="BD33" s="16">
        <v>0.10008113</v>
      </c>
      <c r="BE33" s="16">
        <v>9.7488775999999999E-2</v>
      </c>
      <c r="BF33" s="16">
        <v>9.5014065999999994E-2</v>
      </c>
    </row>
    <row r="34" spans="1:58" x14ac:dyDescent="0.35">
      <c r="A34" s="16">
        <v>182</v>
      </c>
      <c r="B34" s="16">
        <v>23.8</v>
      </c>
      <c r="C34" s="16">
        <v>0.13134129999999999</v>
      </c>
      <c r="D34" s="16">
        <v>2</v>
      </c>
      <c r="E34" s="16">
        <v>8.8000000000000007</v>
      </c>
      <c r="F34" s="16">
        <v>1.8</v>
      </c>
      <c r="G34" s="16">
        <v>1.4000000000000001</v>
      </c>
      <c r="H34" s="16">
        <v>1.6</v>
      </c>
      <c r="I34" s="16">
        <v>343.8</v>
      </c>
      <c r="J34" s="16">
        <v>335</v>
      </c>
      <c r="K34" s="16" t="s">
        <v>35</v>
      </c>
      <c r="L34" s="16">
        <v>182</v>
      </c>
      <c r="M34" s="16">
        <v>2.5301585000000002</v>
      </c>
      <c r="N34" s="16">
        <v>2.1864585999999999</v>
      </c>
      <c r="O34" s="16">
        <v>1.8964221000000001</v>
      </c>
      <c r="P34" s="16">
        <v>1.6204505</v>
      </c>
      <c r="Q34" s="16">
        <v>1.3732153</v>
      </c>
      <c r="R34" s="16">
        <v>1.1702743</v>
      </c>
      <c r="S34" s="16">
        <v>1.0085526</v>
      </c>
      <c r="T34" s="16">
        <v>0.87921291999999995</v>
      </c>
      <c r="U34" s="16">
        <v>0.77468400999999998</v>
      </c>
      <c r="V34" s="16">
        <v>0.68985163999999999</v>
      </c>
      <c r="W34" s="16">
        <v>0.62073462999999995</v>
      </c>
      <c r="X34" s="16">
        <v>0.56286168000000003</v>
      </c>
      <c r="Y34" s="16">
        <v>0.51274185999999999</v>
      </c>
      <c r="Z34" s="16">
        <v>0.47012736999999999</v>
      </c>
      <c r="AA34" s="16">
        <v>0.43373468999999998</v>
      </c>
      <c r="AB34" s="16">
        <v>0.40247101000000002</v>
      </c>
      <c r="AC34" s="16">
        <v>0.37504271</v>
      </c>
      <c r="AD34" s="16">
        <v>0.35080671000000002</v>
      </c>
      <c r="AE34" s="16">
        <v>0.32930386</v>
      </c>
      <c r="AF34" s="16">
        <v>0.31011676999999999</v>
      </c>
      <c r="AG34" s="16">
        <v>0.29296285</v>
      </c>
      <c r="AH34" s="16">
        <v>0.27752726999999999</v>
      </c>
      <c r="AI34" s="16">
        <v>0.26353702000000001</v>
      </c>
      <c r="AJ34" s="16">
        <v>0.25080752000000001</v>
      </c>
      <c r="AK34" s="16">
        <v>0.23918299000000001</v>
      </c>
      <c r="AL34" s="16">
        <v>0.22853523000000001</v>
      </c>
      <c r="AM34" s="16">
        <v>0.21874182</v>
      </c>
      <c r="AN34" s="16">
        <v>0.20972160000000001</v>
      </c>
      <c r="AO34" s="16">
        <v>0.20137873000000001</v>
      </c>
      <c r="AP34" s="16">
        <v>0.19364381</v>
      </c>
      <c r="AQ34" s="16">
        <v>0.18645632000000001</v>
      </c>
      <c r="AR34" s="16">
        <v>0.17975595999999999</v>
      </c>
      <c r="AS34" s="16">
        <v>0.17349286</v>
      </c>
      <c r="AT34" s="16">
        <v>0.16763310000000001</v>
      </c>
      <c r="AU34" s="16">
        <v>0.16213852000000001</v>
      </c>
      <c r="AV34" s="16">
        <v>0.15697808999999999</v>
      </c>
      <c r="AW34" s="16">
        <v>0.15211253999999999</v>
      </c>
      <c r="AX34" s="16">
        <v>0.14752090000000001</v>
      </c>
      <c r="AY34" s="16">
        <v>0.14318486999999999</v>
      </c>
      <c r="AZ34" s="16">
        <v>0.13908239</v>
      </c>
      <c r="BA34" s="16">
        <v>0.13519427000000001</v>
      </c>
      <c r="BB34" s="16">
        <v>0.13150617000000001</v>
      </c>
      <c r="BC34" s="16">
        <v>0.12800155999999999</v>
      </c>
      <c r="BD34" s="16">
        <v>0.12466947</v>
      </c>
      <c r="BE34" s="16">
        <v>0.12149293999999999</v>
      </c>
      <c r="BF34" s="16">
        <v>0.11846130000000001</v>
      </c>
    </row>
    <row r="35" spans="1:58" x14ac:dyDescent="0.35">
      <c r="A35" s="16">
        <v>386</v>
      </c>
      <c r="B35" s="16">
        <v>37.300000000000004</v>
      </c>
      <c r="C35" s="16">
        <v>0.53508239999999996</v>
      </c>
      <c r="D35" s="16">
        <v>2.2000000000000002</v>
      </c>
      <c r="E35" s="16">
        <v>9.6000000000000014</v>
      </c>
      <c r="F35" s="16">
        <v>2.8000000000000003</v>
      </c>
      <c r="G35" s="16">
        <v>0</v>
      </c>
      <c r="H35" s="16">
        <v>1.4000000000000001</v>
      </c>
      <c r="I35" s="16">
        <v>370.40000000000003</v>
      </c>
      <c r="J35" s="16">
        <v>358.90000000000003</v>
      </c>
      <c r="K35" s="16" t="s">
        <v>35</v>
      </c>
      <c r="L35" s="16">
        <v>386</v>
      </c>
      <c r="M35" s="16">
        <v>2.4863409999999999</v>
      </c>
      <c r="N35" s="16">
        <v>2.1596603000000001</v>
      </c>
      <c r="O35" s="16">
        <v>1.9213792999999999</v>
      </c>
      <c r="P35" s="16">
        <v>1.7114986000000001</v>
      </c>
      <c r="Q35" s="16">
        <v>1.5091889000000001</v>
      </c>
      <c r="R35" s="16">
        <v>1.3229289</v>
      </c>
      <c r="S35" s="16">
        <v>1.1629902000000001</v>
      </c>
      <c r="T35" s="16">
        <v>1.0302785999999999</v>
      </c>
      <c r="U35" s="16">
        <v>0.92023938999999999</v>
      </c>
      <c r="V35" s="16">
        <v>0.82934289999999999</v>
      </c>
      <c r="W35" s="16">
        <v>0.75288319999999997</v>
      </c>
      <c r="X35" s="16">
        <v>0.68730365999999998</v>
      </c>
      <c r="Y35" s="16">
        <v>0.63071524999999995</v>
      </c>
      <c r="Z35" s="16">
        <v>0.58164017999999995</v>
      </c>
      <c r="AA35" s="16">
        <v>0.53798520999999999</v>
      </c>
      <c r="AB35" s="16">
        <v>0.49960538999999998</v>
      </c>
      <c r="AC35" s="16">
        <v>0.46559316000000001</v>
      </c>
      <c r="AD35" s="16">
        <v>0.43575233000000002</v>
      </c>
      <c r="AE35" s="16">
        <v>0.40928831999999998</v>
      </c>
      <c r="AF35" s="16">
        <v>0.38562801000000002</v>
      </c>
      <c r="AG35" s="16">
        <v>0.36437195999999999</v>
      </c>
      <c r="AH35" s="16">
        <v>0.34522444000000002</v>
      </c>
      <c r="AI35" s="16">
        <v>0.32786052999999998</v>
      </c>
      <c r="AJ35" s="16">
        <v>0.31204696999999998</v>
      </c>
      <c r="AK35" s="16">
        <v>0.29759648</v>
      </c>
      <c r="AL35" s="16">
        <v>0.28433657000000001</v>
      </c>
      <c r="AM35" s="16">
        <v>0.27213386000000001</v>
      </c>
      <c r="AN35" s="16">
        <v>0.26087790999999999</v>
      </c>
      <c r="AO35" s="16">
        <v>0.25046793000000001</v>
      </c>
      <c r="AP35" s="16">
        <v>0.24081567000000001</v>
      </c>
      <c r="AQ35" s="16">
        <v>0.23184352999999999</v>
      </c>
      <c r="AR35" s="16">
        <v>0.22348459000000001</v>
      </c>
      <c r="AS35" s="16">
        <v>0.21567947000000001</v>
      </c>
      <c r="AT35" s="16">
        <v>0.20837145000000001</v>
      </c>
      <c r="AU35" s="16">
        <v>0.20150646999999999</v>
      </c>
      <c r="AV35" s="16">
        <v>0.19505276999999999</v>
      </c>
      <c r="AW35" s="16">
        <v>0.18897112999999999</v>
      </c>
      <c r="AX35" s="16">
        <v>0.18323202</v>
      </c>
      <c r="AY35" s="16">
        <v>0.17779945</v>
      </c>
      <c r="AZ35" s="16">
        <v>0.17265913999999999</v>
      </c>
      <c r="BA35" s="16">
        <v>0.16779023000000001</v>
      </c>
      <c r="BB35" s="16">
        <v>0.16317232000000001</v>
      </c>
      <c r="BC35" s="16">
        <v>0.15878892999999999</v>
      </c>
      <c r="BD35" s="16">
        <v>0.15461945999999999</v>
      </c>
      <c r="BE35" s="16">
        <v>0.15064768000000001</v>
      </c>
      <c r="BF35" s="16">
        <v>0.14686009</v>
      </c>
    </row>
    <row r="36" spans="1:58" x14ac:dyDescent="0.35">
      <c r="A36" s="16">
        <v>289</v>
      </c>
      <c r="B36" s="16">
        <v>50.400000000000006</v>
      </c>
      <c r="C36" s="16">
        <v>0.52905349999999995</v>
      </c>
      <c r="D36" s="16">
        <v>2</v>
      </c>
      <c r="E36" s="16">
        <v>8.6</v>
      </c>
      <c r="F36" s="16">
        <v>1.8</v>
      </c>
      <c r="G36" s="16">
        <v>1</v>
      </c>
      <c r="H36" s="16">
        <v>1</v>
      </c>
      <c r="I36" s="16">
        <v>314.60000000000002</v>
      </c>
      <c r="J36" s="16">
        <v>367.20000000000005</v>
      </c>
      <c r="K36" s="16" t="s">
        <v>34</v>
      </c>
      <c r="L36" s="16">
        <v>289</v>
      </c>
      <c r="M36" s="16">
        <v>2.4851518000000001</v>
      </c>
      <c r="N36" s="16">
        <v>2.1587491000000001</v>
      </c>
      <c r="O36" s="16">
        <v>1.8599375</v>
      </c>
      <c r="P36" s="16">
        <v>1.5787736000000001</v>
      </c>
      <c r="Q36" s="16">
        <v>1.3360211</v>
      </c>
      <c r="R36" s="16">
        <v>1.1414218</v>
      </c>
      <c r="S36" s="16">
        <v>0.98835795999999998</v>
      </c>
      <c r="T36" s="16">
        <v>0.86656677999999998</v>
      </c>
      <c r="U36" s="16">
        <v>0.76779686999999996</v>
      </c>
      <c r="V36" s="16">
        <v>0.68681835999999996</v>
      </c>
      <c r="W36" s="16">
        <v>0.62003313999999998</v>
      </c>
      <c r="X36" s="16">
        <v>0.56413287000000001</v>
      </c>
      <c r="Y36" s="16">
        <v>0.51675892000000001</v>
      </c>
      <c r="Z36" s="16">
        <v>0.47603661000000003</v>
      </c>
      <c r="AA36" s="16">
        <v>0.44053998999999999</v>
      </c>
      <c r="AB36" s="16">
        <v>0.4095839</v>
      </c>
      <c r="AC36" s="16">
        <v>0.38251394</v>
      </c>
      <c r="AD36" s="16">
        <v>0.35867175000000001</v>
      </c>
      <c r="AE36" s="16">
        <v>0.33751813000000003</v>
      </c>
      <c r="AF36" s="16">
        <v>0.31861418000000002</v>
      </c>
      <c r="AG36" s="16">
        <v>0.30165400999999997</v>
      </c>
      <c r="AH36" s="16">
        <v>0.28635328999999998</v>
      </c>
      <c r="AI36" s="16">
        <v>0.27248049000000002</v>
      </c>
      <c r="AJ36" s="16">
        <v>0.25986062999999998</v>
      </c>
      <c r="AK36" s="16">
        <v>0.24833986</v>
      </c>
      <c r="AL36" s="16">
        <v>0.23778239000000001</v>
      </c>
      <c r="AM36" s="16">
        <v>0.22806779999999999</v>
      </c>
      <c r="AN36" s="16">
        <v>0.21827600999999999</v>
      </c>
      <c r="AO36" s="16">
        <v>0.20924687</v>
      </c>
      <c r="AP36" s="16">
        <v>0.20100121000000001</v>
      </c>
      <c r="AQ36" s="16">
        <v>0.19342171</v>
      </c>
      <c r="AR36" s="16">
        <v>0.18642091999999999</v>
      </c>
      <c r="AS36" s="16">
        <v>0.17992923999999999</v>
      </c>
      <c r="AT36" s="16">
        <v>0.17388261999999999</v>
      </c>
      <c r="AU36" s="16">
        <v>0.16823334000000001</v>
      </c>
      <c r="AV36" s="16">
        <v>0.16294283000000001</v>
      </c>
      <c r="AW36" s="16">
        <v>0.15797652000000001</v>
      </c>
      <c r="AX36" s="16">
        <v>0.15330094</v>
      </c>
      <c r="AY36" s="16">
        <v>0.14888208999999999</v>
      </c>
      <c r="AZ36" s="16">
        <v>0.14470394</v>
      </c>
      <c r="BA36" s="16">
        <v>0.14074574000000001</v>
      </c>
      <c r="BB36" s="16">
        <v>0.13698977000000001</v>
      </c>
      <c r="BC36" s="16">
        <v>0.13342068000000001</v>
      </c>
      <c r="BD36" s="16">
        <v>0.13002366000000001</v>
      </c>
      <c r="BE36" s="16">
        <v>0.12678964000000001</v>
      </c>
      <c r="BF36" s="16">
        <v>0.12370647</v>
      </c>
    </row>
    <row r="37" spans="1:58" x14ac:dyDescent="0.35">
      <c r="A37" s="16">
        <v>471</v>
      </c>
      <c r="B37" s="16">
        <v>28.400000000000002</v>
      </c>
      <c r="C37" s="16">
        <v>0.33440570000000003</v>
      </c>
      <c r="D37" s="16">
        <v>1.8</v>
      </c>
      <c r="E37" s="16">
        <v>5.8000000000000007</v>
      </c>
      <c r="F37" s="16">
        <v>2.8000000000000003</v>
      </c>
      <c r="G37" s="16">
        <v>0.4</v>
      </c>
      <c r="H37" s="16">
        <v>1.8</v>
      </c>
      <c r="I37" s="16">
        <v>308.8</v>
      </c>
      <c r="J37" s="16">
        <v>312</v>
      </c>
      <c r="K37" s="16" t="s">
        <v>35</v>
      </c>
      <c r="L37" s="16">
        <v>471</v>
      </c>
      <c r="M37" s="16">
        <v>2.4347363</v>
      </c>
      <c r="N37" s="16">
        <v>1.9702922</v>
      </c>
      <c r="O37" s="16">
        <v>1.6090983000000001</v>
      </c>
      <c r="P37" s="16">
        <v>1.3371869000000001</v>
      </c>
      <c r="Q37" s="16">
        <v>1.1283668</v>
      </c>
      <c r="R37" s="16">
        <v>0.96344655999999995</v>
      </c>
      <c r="S37" s="16">
        <v>0.83229947000000004</v>
      </c>
      <c r="T37" s="16">
        <v>0.72755444000000002</v>
      </c>
      <c r="U37" s="16">
        <v>0.64321434</v>
      </c>
      <c r="V37" s="16">
        <v>0.57449532000000003</v>
      </c>
      <c r="W37" s="16">
        <v>0.51830471</v>
      </c>
      <c r="X37" s="16">
        <v>0.47136506</v>
      </c>
      <c r="Y37" s="16">
        <v>0.43101481000000003</v>
      </c>
      <c r="Z37" s="16">
        <v>0.39670457999999997</v>
      </c>
      <c r="AA37" s="16">
        <v>0.36711990999999999</v>
      </c>
      <c r="AB37" s="16">
        <v>0.34130806000000002</v>
      </c>
      <c r="AC37" s="16">
        <v>0.31867856</v>
      </c>
      <c r="AD37" s="16">
        <v>0.29869148000000001</v>
      </c>
      <c r="AE37" s="16">
        <v>0.28090680000000001</v>
      </c>
      <c r="AF37" s="16">
        <v>0.26500659999999998</v>
      </c>
      <c r="AG37" s="16">
        <v>0.25073796999999998</v>
      </c>
      <c r="AH37" s="16">
        <v>0.23786370000000001</v>
      </c>
      <c r="AI37" s="16">
        <v>0.2261968</v>
      </c>
      <c r="AJ37" s="16">
        <v>0.21556728999999999</v>
      </c>
      <c r="AK37" s="16">
        <v>0.20584416</v>
      </c>
      <c r="AL37" s="16">
        <v>0.19691876999999999</v>
      </c>
      <c r="AM37" s="16">
        <v>0.18870008999999999</v>
      </c>
      <c r="AN37" s="16">
        <v>0.18111181000000001</v>
      </c>
      <c r="AO37" s="16">
        <v>0.17408377999999999</v>
      </c>
      <c r="AP37" s="16">
        <v>0.16755892</v>
      </c>
      <c r="AQ37" s="16">
        <v>0.16148555000000001</v>
      </c>
      <c r="AR37" s="16">
        <v>0.15582302000000001</v>
      </c>
      <c r="AS37" s="16">
        <v>0.15053388000000001</v>
      </c>
      <c r="AT37" s="16">
        <v>0.14557618</v>
      </c>
      <c r="AU37" s="16">
        <v>0.14091166999999999</v>
      </c>
      <c r="AV37" s="16">
        <v>0.13652292999999999</v>
      </c>
      <c r="AW37" s="16">
        <v>0.13238481999999999</v>
      </c>
      <c r="AX37" s="16">
        <v>0.12847246000000001</v>
      </c>
      <c r="AY37" s="16">
        <v>0.12476835</v>
      </c>
      <c r="AZ37" s="16">
        <v>0.12125923</v>
      </c>
      <c r="BA37" s="16">
        <v>0.11793115999999999</v>
      </c>
      <c r="BB37" s="16">
        <v>0.11476784</v>
      </c>
      <c r="BC37" s="16">
        <v>0.11175949</v>
      </c>
      <c r="BD37" s="16">
        <v>0.10889448</v>
      </c>
      <c r="BE37" s="16">
        <v>0.10615946</v>
      </c>
      <c r="BF37" s="16">
        <v>0.10354909</v>
      </c>
    </row>
    <row r="38" spans="1:58" x14ac:dyDescent="0.35">
      <c r="A38" s="16">
        <v>431</v>
      </c>
      <c r="B38" s="16">
        <v>31.1</v>
      </c>
      <c r="C38" s="16">
        <v>0.46543210000000002</v>
      </c>
      <c r="D38" s="16">
        <v>1.8</v>
      </c>
      <c r="E38" s="16">
        <v>10</v>
      </c>
      <c r="F38" s="16">
        <v>2.6</v>
      </c>
      <c r="G38" s="16">
        <v>0.2</v>
      </c>
      <c r="H38" s="16">
        <v>1.4000000000000001</v>
      </c>
      <c r="I38" s="16">
        <v>415.5</v>
      </c>
      <c r="J38" s="16">
        <v>310.8</v>
      </c>
      <c r="K38" s="16" t="s">
        <v>35</v>
      </c>
      <c r="L38" s="16">
        <v>431</v>
      </c>
      <c r="M38" s="16">
        <v>2.4047915999999998</v>
      </c>
      <c r="N38" s="16">
        <v>2.0923308999999999</v>
      </c>
      <c r="O38" s="16">
        <v>1.852147</v>
      </c>
      <c r="P38" s="16">
        <v>1.6433967</v>
      </c>
      <c r="Q38" s="16">
        <v>1.4456895999999999</v>
      </c>
      <c r="R38" s="16">
        <v>1.2607211</v>
      </c>
      <c r="S38" s="16">
        <v>1.0993629</v>
      </c>
      <c r="T38" s="16">
        <v>0.96554172000000005</v>
      </c>
      <c r="U38" s="16">
        <v>0.85602188000000001</v>
      </c>
      <c r="V38" s="16">
        <v>0.76543844000000005</v>
      </c>
      <c r="W38" s="16">
        <v>0.68979961000000001</v>
      </c>
      <c r="X38" s="16">
        <v>0.62545543999999997</v>
      </c>
      <c r="Y38" s="16">
        <v>0.57001740000000001</v>
      </c>
      <c r="Z38" s="16">
        <v>0.52264202000000004</v>
      </c>
      <c r="AA38" s="16">
        <v>0.48211812999999998</v>
      </c>
      <c r="AB38" s="16">
        <v>0.44707080999999999</v>
      </c>
      <c r="AC38" s="16">
        <v>0.41654988999999998</v>
      </c>
      <c r="AD38" s="16">
        <v>0.38967692999999998</v>
      </c>
      <c r="AE38" s="16">
        <v>0.36583006000000001</v>
      </c>
      <c r="AF38" s="16">
        <v>0.34451595000000002</v>
      </c>
      <c r="AG38" s="16">
        <v>0.32537398000000001</v>
      </c>
      <c r="AH38" s="16">
        <v>0.30809607999999999</v>
      </c>
      <c r="AI38" s="16">
        <v>0.29243606</v>
      </c>
      <c r="AJ38" s="16">
        <v>0.27818048000000001</v>
      </c>
      <c r="AK38" s="16">
        <v>0.26516150999999999</v>
      </c>
      <c r="AL38" s="16">
        <v>0.25323530999999999</v>
      </c>
      <c r="AM38" s="16">
        <v>0.24226241000000001</v>
      </c>
      <c r="AN38" s="16">
        <v>0.23212889</v>
      </c>
      <c r="AO38" s="16">
        <v>0.22274606</v>
      </c>
      <c r="AP38" s="16">
        <v>0.21403846000000001</v>
      </c>
      <c r="AQ38" s="16">
        <v>0.20594309</v>
      </c>
      <c r="AR38" s="16">
        <v>0.19840289999999999</v>
      </c>
      <c r="AS38" s="16">
        <v>0.19136195</v>
      </c>
      <c r="AT38" s="16">
        <v>0.18476933000000001</v>
      </c>
      <c r="AU38" s="16">
        <v>0.17858772000000001</v>
      </c>
      <c r="AV38" s="16">
        <v>0.17278059000000001</v>
      </c>
      <c r="AW38" s="16">
        <v>0.16730084000000001</v>
      </c>
      <c r="AX38" s="16">
        <v>0.16212647999999999</v>
      </c>
      <c r="AY38" s="16">
        <v>0.15723646999999999</v>
      </c>
      <c r="AZ38" s="16">
        <v>0.15260667999999999</v>
      </c>
      <c r="BA38" s="16">
        <v>0.14822014</v>
      </c>
      <c r="BB38" s="16">
        <v>0.14406179999999999</v>
      </c>
      <c r="BC38" s="16">
        <v>0.14012061000000001</v>
      </c>
      <c r="BD38" s="16">
        <v>0.13637292000000001</v>
      </c>
      <c r="BE38" s="16">
        <v>0.13280249999999999</v>
      </c>
      <c r="BF38" s="16">
        <v>0.12940106000000001</v>
      </c>
    </row>
    <row r="39" spans="1:58" x14ac:dyDescent="0.35">
      <c r="A39" s="16">
        <v>330</v>
      </c>
      <c r="B39" s="16">
        <v>38</v>
      </c>
      <c r="C39" s="16">
        <v>0.30674440000000003</v>
      </c>
      <c r="D39" s="16">
        <v>3</v>
      </c>
      <c r="E39" s="16">
        <v>3.2</v>
      </c>
      <c r="F39" s="16">
        <v>2.8000000000000003</v>
      </c>
      <c r="G39" s="16">
        <v>1.8</v>
      </c>
      <c r="H39" s="16">
        <v>2</v>
      </c>
      <c r="I39" s="16">
        <v>409.90000000000003</v>
      </c>
      <c r="J39" s="16">
        <v>355.6</v>
      </c>
      <c r="K39" s="16" t="s">
        <v>34</v>
      </c>
      <c r="L39" s="16">
        <v>330</v>
      </c>
      <c r="M39" s="16">
        <v>2.3930973999999998</v>
      </c>
      <c r="N39" s="16">
        <v>1.8667644000000001</v>
      </c>
      <c r="O39" s="16">
        <v>1.4986295999999999</v>
      </c>
      <c r="P39" s="16">
        <v>1.235414</v>
      </c>
      <c r="Q39" s="16">
        <v>1.0374175000000001</v>
      </c>
      <c r="R39" s="16">
        <v>0.88655751999999999</v>
      </c>
      <c r="S39" s="16">
        <v>0.76881135</v>
      </c>
      <c r="T39" s="16">
        <v>0.67396836999999998</v>
      </c>
      <c r="U39" s="16">
        <v>0.59775537000000001</v>
      </c>
      <c r="V39" s="16">
        <v>0.53663874</v>
      </c>
      <c r="W39" s="16">
        <v>0.48615032000000002</v>
      </c>
      <c r="X39" s="16">
        <v>0.44355968000000001</v>
      </c>
      <c r="Y39" s="16">
        <v>0.40665468999999999</v>
      </c>
      <c r="Z39" s="16">
        <v>0.37479517000000001</v>
      </c>
      <c r="AA39" s="16">
        <v>0.34756899000000002</v>
      </c>
      <c r="AB39" s="16">
        <v>0.32389075000000001</v>
      </c>
      <c r="AC39" s="16">
        <v>0.30316481000000001</v>
      </c>
      <c r="AD39" s="16">
        <v>0.28490499000000002</v>
      </c>
      <c r="AE39" s="16">
        <v>0.26863122</v>
      </c>
      <c r="AF39" s="16">
        <v>0.25405141999999997</v>
      </c>
      <c r="AG39" s="16">
        <v>0.24092464</v>
      </c>
      <c r="AH39" s="16">
        <v>0.22905370999999999</v>
      </c>
      <c r="AI39" s="16">
        <v>0.21824563999999999</v>
      </c>
      <c r="AJ39" s="16">
        <v>0.20837818</v>
      </c>
      <c r="AK39" s="16">
        <v>0.19933571</v>
      </c>
      <c r="AL39" s="16">
        <v>0.19101973999999999</v>
      </c>
      <c r="AM39" s="16">
        <v>0.18334427</v>
      </c>
      <c r="AN39" s="16">
        <v>0.17623722999999999</v>
      </c>
      <c r="AO39" s="16">
        <v>0.16963933</v>
      </c>
      <c r="AP39" s="16">
        <v>0.16350017</v>
      </c>
      <c r="AQ39" s="16">
        <v>0.15777215</v>
      </c>
      <c r="AR39" s="16">
        <v>0.15241468999999999</v>
      </c>
      <c r="AS39" s="16">
        <v>0.1473932</v>
      </c>
      <c r="AT39" s="16">
        <v>0.14268238999999999</v>
      </c>
      <c r="AU39" s="16">
        <v>0.13825129999999999</v>
      </c>
      <c r="AV39" s="16">
        <v>0.13407218000000001</v>
      </c>
      <c r="AW39" s="16">
        <v>0.13012365000000001</v>
      </c>
      <c r="AX39" s="16">
        <v>0.12638952000000001</v>
      </c>
      <c r="AY39" s="16">
        <v>0.12285531</v>
      </c>
      <c r="AZ39" s="16">
        <v>0.11950273</v>
      </c>
      <c r="BA39" s="16">
        <v>0.11631766</v>
      </c>
      <c r="BB39" s="16">
        <v>0.11329015000000001</v>
      </c>
      <c r="BC39" s="16">
        <v>0.1104065</v>
      </c>
      <c r="BD39" s="16">
        <v>0.10765768000000001</v>
      </c>
      <c r="BE39" s="16">
        <v>0.10503722</v>
      </c>
      <c r="BF39" s="16">
        <v>0.10253254000000001</v>
      </c>
    </row>
    <row r="40" spans="1:58" x14ac:dyDescent="0.35">
      <c r="A40" s="16">
        <v>91</v>
      </c>
      <c r="B40" s="16">
        <v>42.6</v>
      </c>
      <c r="C40" s="16">
        <v>0.3893916</v>
      </c>
      <c r="D40" s="16">
        <v>2</v>
      </c>
      <c r="E40" s="16">
        <v>4.6000000000000005</v>
      </c>
      <c r="F40" s="16">
        <v>2.2000000000000002</v>
      </c>
      <c r="G40" s="16">
        <v>0.60000000000000009</v>
      </c>
      <c r="H40" s="16">
        <v>1.4000000000000001</v>
      </c>
      <c r="I40" s="16">
        <v>420.40000000000003</v>
      </c>
      <c r="J40" s="16">
        <v>306.70000000000005</v>
      </c>
      <c r="K40" s="16" t="s">
        <v>35</v>
      </c>
      <c r="L40" s="16">
        <v>91</v>
      </c>
      <c r="M40" s="16">
        <v>2.3709831000000001</v>
      </c>
      <c r="N40" s="16">
        <v>1.8215067</v>
      </c>
      <c r="O40" s="16">
        <v>1.4476211000000001</v>
      </c>
      <c r="P40" s="16">
        <v>1.1830107999999999</v>
      </c>
      <c r="Q40" s="16">
        <v>0.98657899999999998</v>
      </c>
      <c r="R40" s="16">
        <v>0.83659547999999995</v>
      </c>
      <c r="S40" s="16">
        <v>0.72108185000000002</v>
      </c>
      <c r="T40" s="16">
        <v>0.63062119000000005</v>
      </c>
      <c r="U40" s="16">
        <v>0.55924863000000002</v>
      </c>
      <c r="V40" s="16">
        <v>0.50154911999999996</v>
      </c>
      <c r="W40" s="16">
        <v>0.45289657</v>
      </c>
      <c r="X40" s="16">
        <v>0.41224208000000001</v>
      </c>
      <c r="Y40" s="16">
        <v>0.37823056999999999</v>
      </c>
      <c r="Z40" s="16">
        <v>0.34921119</v>
      </c>
      <c r="AA40" s="16">
        <v>0.32413228999999999</v>
      </c>
      <c r="AB40" s="16">
        <v>0.30228755000000002</v>
      </c>
      <c r="AC40" s="16">
        <v>0.28313517999999999</v>
      </c>
      <c r="AD40" s="16">
        <v>0.26620558</v>
      </c>
      <c r="AE40" s="16">
        <v>0.25113213000000001</v>
      </c>
      <c r="AF40" s="16">
        <v>0.2376347</v>
      </c>
      <c r="AG40" s="16">
        <v>0.22547038999999999</v>
      </c>
      <c r="AH40" s="16">
        <v>0.21445354999999999</v>
      </c>
      <c r="AI40" s="16">
        <v>0.20443894000000001</v>
      </c>
      <c r="AJ40" s="16">
        <v>0.19529163999999999</v>
      </c>
      <c r="AK40" s="16">
        <v>0.18690844000000001</v>
      </c>
      <c r="AL40" s="16">
        <v>0.17919493</v>
      </c>
      <c r="AM40" s="16">
        <v>0.17207031</v>
      </c>
      <c r="AN40" s="16">
        <v>0.16547015000000001</v>
      </c>
      <c r="AO40" s="16">
        <v>0.15934011000000001</v>
      </c>
      <c r="AP40" s="16">
        <v>0.15363312000000001</v>
      </c>
      <c r="AQ40" s="16">
        <v>0.14830773</v>
      </c>
      <c r="AR40" s="16">
        <v>0.14332518</v>
      </c>
      <c r="AS40" s="16">
        <v>0.13865183</v>
      </c>
      <c r="AT40" s="16">
        <v>0.13425787</v>
      </c>
      <c r="AU40" s="16">
        <v>0.13011687999999999</v>
      </c>
      <c r="AV40" s="16">
        <v>0.12620717000000001</v>
      </c>
      <c r="AW40" s="16">
        <v>0.12250991999999999</v>
      </c>
      <c r="AX40" s="16">
        <v>0.11900953</v>
      </c>
      <c r="AY40" s="16">
        <v>0.11569125</v>
      </c>
      <c r="AZ40" s="16">
        <v>0.11254222999999999</v>
      </c>
      <c r="BA40" s="16">
        <v>0.10955127000000001</v>
      </c>
      <c r="BB40" s="16">
        <v>0.10670771</v>
      </c>
      <c r="BC40" s="16">
        <v>0.10400247999999999</v>
      </c>
      <c r="BD40" s="16">
        <v>0.10142005</v>
      </c>
      <c r="BE40" s="16">
        <v>9.8951346999999995E-2</v>
      </c>
      <c r="BF40" s="16">
        <v>9.6590712999999995E-2</v>
      </c>
    </row>
    <row r="41" spans="1:58" x14ac:dyDescent="0.35">
      <c r="A41" s="16">
        <v>162</v>
      </c>
      <c r="B41" s="16">
        <v>33.9</v>
      </c>
      <c r="C41" s="16">
        <v>0.2844024</v>
      </c>
      <c r="D41" s="16">
        <v>2.2000000000000002</v>
      </c>
      <c r="E41" s="16">
        <v>9.6000000000000014</v>
      </c>
      <c r="F41" s="16">
        <v>1.8</v>
      </c>
      <c r="G41" s="16">
        <v>1.2000000000000002</v>
      </c>
      <c r="H41" s="16">
        <v>1.2000000000000002</v>
      </c>
      <c r="I41" s="16">
        <v>317.90000000000003</v>
      </c>
      <c r="J41" s="16">
        <v>320.60000000000002</v>
      </c>
      <c r="K41" s="16" t="s">
        <v>35</v>
      </c>
      <c r="L41" s="16">
        <v>162</v>
      </c>
      <c r="M41" s="16">
        <v>2.3693411000000002</v>
      </c>
      <c r="N41" s="16">
        <v>2.0720928000000001</v>
      </c>
      <c r="O41" s="16">
        <v>1.8253136000000001</v>
      </c>
      <c r="P41" s="16">
        <v>1.5921422999999999</v>
      </c>
      <c r="Q41" s="16">
        <v>1.3706387</v>
      </c>
      <c r="R41" s="16">
        <v>1.1787190000000001</v>
      </c>
      <c r="S41" s="16">
        <v>1.0217593</v>
      </c>
      <c r="T41" s="16">
        <v>0.89500402999999995</v>
      </c>
      <c r="U41" s="16">
        <v>0.79209392999999995</v>
      </c>
      <c r="V41" s="16">
        <v>0.70819867000000003</v>
      </c>
      <c r="W41" s="16">
        <v>0.63878453000000002</v>
      </c>
      <c r="X41" s="16">
        <v>0.58051443000000003</v>
      </c>
      <c r="Y41" s="16">
        <v>0.53113842</v>
      </c>
      <c r="Z41" s="16">
        <v>0.4885121</v>
      </c>
      <c r="AA41" s="16">
        <v>0.45062864000000002</v>
      </c>
      <c r="AB41" s="16">
        <v>0.41802086999999999</v>
      </c>
      <c r="AC41" s="16">
        <v>0.38968893999999998</v>
      </c>
      <c r="AD41" s="16">
        <v>0.36472934000000001</v>
      </c>
      <c r="AE41" s="16">
        <v>0.34265100999999998</v>
      </c>
      <c r="AF41" s="16">
        <v>0.32291429999999999</v>
      </c>
      <c r="AG41" s="16">
        <v>0.30523527</v>
      </c>
      <c r="AH41" s="16">
        <v>0.28930041000000001</v>
      </c>
      <c r="AI41" s="16">
        <v>0.27486461000000001</v>
      </c>
      <c r="AJ41" s="16">
        <v>0.26171896</v>
      </c>
      <c r="AK41" s="16">
        <v>0.24973472999999999</v>
      </c>
      <c r="AL41" s="16">
        <v>0.23876320000000001</v>
      </c>
      <c r="AM41" s="16">
        <v>0.22866951999999999</v>
      </c>
      <c r="AN41" s="16">
        <v>0.21935511999999999</v>
      </c>
      <c r="AO41" s="16">
        <v>0.21074398</v>
      </c>
      <c r="AP41" s="16">
        <v>0.20276068</v>
      </c>
      <c r="AQ41" s="16">
        <v>0.19533801000000001</v>
      </c>
      <c r="AR41" s="16">
        <v>0.18842791</v>
      </c>
      <c r="AS41" s="16">
        <v>0.18197514000000001</v>
      </c>
      <c r="AT41" s="16">
        <v>0.1759319</v>
      </c>
      <c r="AU41" s="16">
        <v>0.17026582000000001</v>
      </c>
      <c r="AV41" s="16">
        <v>0.16494246000000001</v>
      </c>
      <c r="AW41" s="16">
        <v>0.15993685999999999</v>
      </c>
      <c r="AX41" s="16">
        <v>0.15520628</v>
      </c>
      <c r="AY41" s="16">
        <v>0.15073550999999999</v>
      </c>
      <c r="AZ41" s="16">
        <v>0.14650360000000001</v>
      </c>
      <c r="BA41" s="16">
        <v>0.14249086</v>
      </c>
      <c r="BB41" s="16">
        <v>0.13868025</v>
      </c>
      <c r="BC41" s="16">
        <v>0.13505681</v>
      </c>
      <c r="BD41" s="16">
        <v>0.13161138999999999</v>
      </c>
      <c r="BE41" s="16">
        <v>0.12833087000000001</v>
      </c>
      <c r="BF41" s="16">
        <v>0.12520373000000001</v>
      </c>
    </row>
    <row r="42" spans="1:58" x14ac:dyDescent="0.35">
      <c r="A42" s="16">
        <v>326</v>
      </c>
      <c r="B42" s="16">
        <v>34.700000000000003</v>
      </c>
      <c r="C42" s="16">
        <v>0.179394</v>
      </c>
      <c r="D42" s="16">
        <v>2.4000000000000004</v>
      </c>
      <c r="E42" s="16">
        <v>6</v>
      </c>
      <c r="F42" s="16">
        <v>1.6</v>
      </c>
      <c r="G42" s="16">
        <v>0.60000000000000009</v>
      </c>
      <c r="H42" s="16">
        <v>1.4000000000000001</v>
      </c>
      <c r="I42" s="16">
        <v>333.8</v>
      </c>
      <c r="J42" s="16">
        <v>327.20000000000005</v>
      </c>
      <c r="K42" s="16" t="s">
        <v>35</v>
      </c>
      <c r="L42" s="16">
        <v>326</v>
      </c>
      <c r="M42" s="16">
        <v>2.3620765000000001</v>
      </c>
      <c r="N42" s="16">
        <v>1.9013466999999999</v>
      </c>
      <c r="O42" s="16">
        <v>1.5430632</v>
      </c>
      <c r="P42" s="16">
        <v>1.2736121</v>
      </c>
      <c r="Q42" s="16">
        <v>1.0680215</v>
      </c>
      <c r="R42" s="16">
        <v>0.91010141</v>
      </c>
      <c r="S42" s="16">
        <v>0.78733145999999998</v>
      </c>
      <c r="T42" s="16">
        <v>0.69033182000000004</v>
      </c>
      <c r="U42" s="16">
        <v>0.61256074999999999</v>
      </c>
      <c r="V42" s="16">
        <v>0.54941415999999998</v>
      </c>
      <c r="W42" s="16">
        <v>0.49810441999999999</v>
      </c>
      <c r="X42" s="16">
        <v>0.45506331</v>
      </c>
      <c r="Y42" s="16">
        <v>0.41769946000000002</v>
      </c>
      <c r="Z42" s="16">
        <v>0.38525524999999999</v>
      </c>
      <c r="AA42" s="16">
        <v>0.35735333000000002</v>
      </c>
      <c r="AB42" s="16">
        <v>0.33303764000000002</v>
      </c>
      <c r="AC42" s="16">
        <v>0.31169942</v>
      </c>
      <c r="AD42" s="16">
        <v>0.29282898000000002</v>
      </c>
      <c r="AE42" s="16">
        <v>0.27603539999999999</v>
      </c>
      <c r="AF42" s="16">
        <v>0.26099011</v>
      </c>
      <c r="AG42" s="16">
        <v>0.24744885</v>
      </c>
      <c r="AH42" s="16">
        <v>0.23520637999999999</v>
      </c>
      <c r="AI42" s="16">
        <v>0.22409772999999999</v>
      </c>
      <c r="AJ42" s="16">
        <v>0.21396782</v>
      </c>
      <c r="AK42" s="16">
        <v>0.20468891</v>
      </c>
      <c r="AL42" s="16">
        <v>0.19615035</v>
      </c>
      <c r="AM42" s="16">
        <v>0.18827173</v>
      </c>
      <c r="AN42" s="16">
        <v>0.18098470999999999</v>
      </c>
      <c r="AO42" s="16">
        <v>0.17422576000000001</v>
      </c>
      <c r="AP42" s="16">
        <v>0.16793980999999999</v>
      </c>
      <c r="AQ42" s="16">
        <v>0.1620829</v>
      </c>
      <c r="AR42" s="16">
        <v>0.15661006999999999</v>
      </c>
      <c r="AS42" s="16">
        <v>0.15148540999999999</v>
      </c>
      <c r="AT42" s="16">
        <v>0.14667635000000001</v>
      </c>
      <c r="AU42" s="16">
        <v>0.14215638999999999</v>
      </c>
      <c r="AV42" s="16">
        <v>0.13789915</v>
      </c>
      <c r="AW42" s="16">
        <v>0.13388064999999999</v>
      </c>
      <c r="AX42" s="16">
        <v>0.13007759999999999</v>
      </c>
      <c r="AY42" s="16">
        <v>0.12647137</v>
      </c>
      <c r="AZ42" s="16">
        <v>0.12305065</v>
      </c>
      <c r="BA42" s="16">
        <v>0.11980217999999999</v>
      </c>
      <c r="BB42" s="16">
        <v>0.11671334999999999</v>
      </c>
      <c r="BC42" s="16">
        <v>0.11377197999999999</v>
      </c>
      <c r="BD42" s="16">
        <v>0.11096984</v>
      </c>
      <c r="BE42" s="16">
        <v>0.10829384</v>
      </c>
      <c r="BF42" s="16">
        <v>0.10573816</v>
      </c>
    </row>
    <row r="43" spans="1:58" x14ac:dyDescent="0.35">
      <c r="A43" s="16">
        <v>225</v>
      </c>
      <c r="B43" s="16">
        <v>32.400000000000006</v>
      </c>
      <c r="C43" s="16">
        <v>0.35534789999999999</v>
      </c>
      <c r="D43" s="16">
        <v>2.4000000000000004</v>
      </c>
      <c r="E43" s="16">
        <v>3.6</v>
      </c>
      <c r="F43" s="16">
        <v>3</v>
      </c>
      <c r="G43" s="16">
        <v>1.6</v>
      </c>
      <c r="H43" s="16">
        <v>2</v>
      </c>
      <c r="I43" s="16">
        <v>369</v>
      </c>
      <c r="J43" s="16">
        <v>314.40000000000003</v>
      </c>
      <c r="K43" s="16" t="s">
        <v>35</v>
      </c>
      <c r="L43" s="16">
        <v>225</v>
      </c>
      <c r="M43" s="16">
        <v>2.3119640000000001</v>
      </c>
      <c r="N43" s="16">
        <v>1.8018428</v>
      </c>
      <c r="O43" s="16">
        <v>1.4509577</v>
      </c>
      <c r="P43" s="16">
        <v>1.1964418999999999</v>
      </c>
      <c r="Q43" s="16">
        <v>1.0045754</v>
      </c>
      <c r="R43" s="16">
        <v>0.85786443999999995</v>
      </c>
      <c r="S43" s="16">
        <v>0.74325859999999999</v>
      </c>
      <c r="T43" s="16">
        <v>0.65148430999999996</v>
      </c>
      <c r="U43" s="16">
        <v>0.57731091999999995</v>
      </c>
      <c r="V43" s="16">
        <v>0.51786423000000004</v>
      </c>
      <c r="W43" s="16">
        <v>0.46858379</v>
      </c>
      <c r="X43" s="16">
        <v>0.42664507000000002</v>
      </c>
      <c r="Y43" s="16">
        <v>0.39089495000000002</v>
      </c>
      <c r="Z43" s="16">
        <v>0.36059794000000001</v>
      </c>
      <c r="AA43" s="16">
        <v>0.33443969000000001</v>
      </c>
      <c r="AB43" s="16">
        <v>0.31165158999999998</v>
      </c>
      <c r="AC43" s="16">
        <v>0.29169961999999999</v>
      </c>
      <c r="AD43" s="16">
        <v>0.27405441000000003</v>
      </c>
      <c r="AE43" s="16">
        <v>0.25833582999999999</v>
      </c>
      <c r="AF43" s="16">
        <v>0.24425857000000001</v>
      </c>
      <c r="AG43" s="16">
        <v>0.23157567000000001</v>
      </c>
      <c r="AH43" s="16">
        <v>0.22009361</v>
      </c>
      <c r="AI43" s="16">
        <v>0.20965241000000001</v>
      </c>
      <c r="AJ43" s="16">
        <v>0.20011656</v>
      </c>
      <c r="AK43" s="16">
        <v>0.19138071000000001</v>
      </c>
      <c r="AL43" s="16">
        <v>0.18334369</v>
      </c>
      <c r="AM43" s="16">
        <v>0.17592861000000001</v>
      </c>
      <c r="AN43" s="16">
        <v>0.16906124</v>
      </c>
      <c r="AO43" s="16">
        <v>0.16268499</v>
      </c>
      <c r="AP43" s="16">
        <v>0.15674953</v>
      </c>
      <c r="AQ43" s="16">
        <v>0.15121072999999999</v>
      </c>
      <c r="AR43" s="16">
        <v>0.14603253999999999</v>
      </c>
      <c r="AS43" s="16">
        <v>0.14118106999999999</v>
      </c>
      <c r="AT43" s="16">
        <v>0.13662643999999999</v>
      </c>
      <c r="AU43" s="16">
        <v>0.13234222000000001</v>
      </c>
      <c r="AV43" s="16">
        <v>0.12830147</v>
      </c>
      <c r="AW43" s="16">
        <v>0.12448629</v>
      </c>
      <c r="AX43" s="16">
        <v>0.12087697999999999</v>
      </c>
      <c r="AY43" s="16">
        <v>0.11745777</v>
      </c>
      <c r="AZ43" s="16">
        <v>0.11421481999999999</v>
      </c>
      <c r="BA43" s="16">
        <v>0.11113580000000001</v>
      </c>
      <c r="BB43" s="16">
        <v>0.10820816</v>
      </c>
      <c r="BC43" s="16">
        <v>0.10541981</v>
      </c>
      <c r="BD43" s="16">
        <v>0.10276241999999999</v>
      </c>
      <c r="BE43" s="16">
        <v>0.10022809000000001</v>
      </c>
      <c r="BF43" s="16">
        <v>9.7806125999999993E-2</v>
      </c>
    </row>
    <row r="44" spans="1:58" x14ac:dyDescent="0.35">
      <c r="A44" s="16">
        <v>419</v>
      </c>
      <c r="B44" s="16">
        <v>67</v>
      </c>
      <c r="C44" s="16">
        <v>0.75806219999999991</v>
      </c>
      <c r="D44" s="16">
        <v>2.2000000000000002</v>
      </c>
      <c r="E44" s="16">
        <v>8.2000000000000011</v>
      </c>
      <c r="F44" s="16">
        <v>3</v>
      </c>
      <c r="G44" s="16">
        <v>0.8</v>
      </c>
      <c r="H44" s="16">
        <v>0.8</v>
      </c>
      <c r="I44" s="16">
        <v>307.8</v>
      </c>
      <c r="J44" s="16">
        <v>358.1</v>
      </c>
      <c r="K44" s="16" t="s">
        <v>34</v>
      </c>
      <c r="L44" s="16">
        <v>419</v>
      </c>
      <c r="M44" s="16">
        <v>2.2984979000000001</v>
      </c>
      <c r="N44" s="16">
        <v>1.9738251</v>
      </c>
      <c r="O44" s="16">
        <v>1.6850103000000001</v>
      </c>
      <c r="P44" s="16">
        <v>1.4287491999999999</v>
      </c>
      <c r="Q44" s="16">
        <v>1.2171886000000001</v>
      </c>
      <c r="R44" s="16">
        <v>1.0492566999999999</v>
      </c>
      <c r="S44" s="16">
        <v>0.91514110999999998</v>
      </c>
      <c r="T44" s="16">
        <v>0.80689882999999996</v>
      </c>
      <c r="U44" s="16">
        <v>0.71863586000000002</v>
      </c>
      <c r="V44" s="16">
        <v>0.64615911000000004</v>
      </c>
      <c r="W44" s="16">
        <v>0.58685094000000004</v>
      </c>
      <c r="X44" s="16">
        <v>0.53663837999999997</v>
      </c>
      <c r="Y44" s="16">
        <v>0.49363132999999998</v>
      </c>
      <c r="Z44" s="16">
        <v>0.45629640999999999</v>
      </c>
      <c r="AA44" s="16">
        <v>0.42317832</v>
      </c>
      <c r="AB44" s="16">
        <v>0.39403601999999999</v>
      </c>
      <c r="AC44" s="16">
        <v>0.36831575999999999</v>
      </c>
      <c r="AD44" s="16">
        <v>0.3456668</v>
      </c>
      <c r="AE44" s="16">
        <v>0.32560699999999998</v>
      </c>
      <c r="AF44" s="16">
        <v>0.30768651000000002</v>
      </c>
      <c r="AG44" s="16">
        <v>0.29159605999999999</v>
      </c>
      <c r="AH44" s="16">
        <v>0.27701458000000001</v>
      </c>
      <c r="AI44" s="16">
        <v>0.26379311</v>
      </c>
      <c r="AJ44" s="16">
        <v>0.25171325</v>
      </c>
      <c r="AK44" s="16">
        <v>0.24065289000000001</v>
      </c>
      <c r="AL44" s="16">
        <v>0.23049544999999999</v>
      </c>
      <c r="AM44" s="16">
        <v>0.22112907000000001</v>
      </c>
      <c r="AN44" s="16">
        <v>0.21246377</v>
      </c>
      <c r="AO44" s="16">
        <v>0.20442689999999999</v>
      </c>
      <c r="AP44" s="16">
        <v>0.19695164000000001</v>
      </c>
      <c r="AQ44" s="16">
        <v>0.18998949000000001</v>
      </c>
      <c r="AR44" s="16">
        <v>0.18348876</v>
      </c>
      <c r="AS44" s="16">
        <v>0.17740793999999999</v>
      </c>
      <c r="AT44" s="16">
        <v>0.17170680999999999</v>
      </c>
      <c r="AU44" s="16">
        <v>0.16634325999999999</v>
      </c>
      <c r="AV44" s="16">
        <v>0.16129362999999999</v>
      </c>
      <c r="AW44" s="16">
        <v>0.15652584999999999</v>
      </c>
      <c r="AX44" s="16">
        <v>0.15202041999999999</v>
      </c>
      <c r="AY44" s="16">
        <v>0.14774919</v>
      </c>
      <c r="AZ44" s="16">
        <v>0.14369889</v>
      </c>
      <c r="BA44" s="16">
        <v>0.13985249</v>
      </c>
      <c r="BB44" s="16">
        <v>0.13619514999999999</v>
      </c>
      <c r="BC44" s="16">
        <v>0.13271337999999999</v>
      </c>
      <c r="BD44" s="16">
        <v>0.12939543000000001</v>
      </c>
      <c r="BE44" s="16">
        <v>0.1262317</v>
      </c>
      <c r="BF44" s="16">
        <v>0.12321310000000001</v>
      </c>
    </row>
    <row r="45" spans="1:58" x14ac:dyDescent="0.35">
      <c r="A45" s="16">
        <v>407</v>
      </c>
      <c r="B45" s="16">
        <v>38.800000000000004</v>
      </c>
      <c r="C45" s="16">
        <v>0.56715499999999996</v>
      </c>
      <c r="D45" s="16">
        <v>1.2000000000000002</v>
      </c>
      <c r="E45" s="16">
        <v>7.4</v>
      </c>
      <c r="F45" s="16">
        <v>2.4000000000000004</v>
      </c>
      <c r="G45" s="16">
        <v>1.4000000000000001</v>
      </c>
      <c r="H45" s="16">
        <v>1</v>
      </c>
      <c r="I45" s="16">
        <v>432</v>
      </c>
      <c r="J45" s="16">
        <v>357.1</v>
      </c>
      <c r="K45" s="16" t="s">
        <v>35</v>
      </c>
      <c r="L45" s="16">
        <v>407</v>
      </c>
      <c r="M45" s="16">
        <v>2.2963201999999998</v>
      </c>
      <c r="N45" s="16">
        <v>1.87968</v>
      </c>
      <c r="O45" s="16">
        <v>1.5337746999999999</v>
      </c>
      <c r="P45" s="16">
        <v>1.2555035000000001</v>
      </c>
      <c r="Q45" s="16">
        <v>1.0424112000000001</v>
      </c>
      <c r="R45" s="16">
        <v>0.88053798999999999</v>
      </c>
      <c r="S45" s="16">
        <v>0.75620407000000001</v>
      </c>
      <c r="T45" s="16">
        <v>0.65927672000000004</v>
      </c>
      <c r="U45" s="16">
        <v>0.58183479000000005</v>
      </c>
      <c r="V45" s="16">
        <v>0.51937686999999999</v>
      </c>
      <c r="W45" s="16">
        <v>0.46804804</v>
      </c>
      <c r="X45" s="16">
        <v>0.42519351999999999</v>
      </c>
      <c r="Y45" s="16">
        <v>0.38892081000000001</v>
      </c>
      <c r="Z45" s="16">
        <v>0.35791733999999997</v>
      </c>
      <c r="AA45" s="16">
        <v>0.33117077</v>
      </c>
      <c r="AB45" s="16">
        <v>0.30789717999999999</v>
      </c>
      <c r="AC45" s="16">
        <v>0.28750577999999999</v>
      </c>
      <c r="AD45" s="16">
        <v>0.26950302999999998</v>
      </c>
      <c r="AE45" s="16">
        <v>0.25347589999999998</v>
      </c>
      <c r="AF45" s="16">
        <v>0.23912454999999999</v>
      </c>
      <c r="AG45" s="16">
        <v>0.22621283</v>
      </c>
      <c r="AH45" s="16">
        <v>0.21454245</v>
      </c>
      <c r="AI45" s="16">
        <v>0.20393494000000001</v>
      </c>
      <c r="AJ45" s="16">
        <v>0.19425817000000001</v>
      </c>
      <c r="AK45" s="16">
        <v>0.18539663000000001</v>
      </c>
      <c r="AL45" s="16">
        <v>0.17725109999999999</v>
      </c>
      <c r="AM45" s="16">
        <v>0.16974148</v>
      </c>
      <c r="AN45" s="16">
        <v>0.16279890999999999</v>
      </c>
      <c r="AO45" s="16">
        <v>0.15635745000000001</v>
      </c>
      <c r="AP45" s="16">
        <v>0.15037238999999999</v>
      </c>
      <c r="AQ45" s="16">
        <v>0.14479022999999999</v>
      </c>
      <c r="AR45" s="16">
        <v>0.13957945999999999</v>
      </c>
      <c r="AS45" s="16">
        <v>0.13469505000000001</v>
      </c>
      <c r="AT45" s="16">
        <v>0.13010889</v>
      </c>
      <c r="AU45" s="16">
        <v>0.12579836999999999</v>
      </c>
      <c r="AV45" s="16">
        <v>0.12174515</v>
      </c>
      <c r="AW45" s="16">
        <v>0.11792320000000001</v>
      </c>
      <c r="AX45" s="16">
        <v>0.11431168999999999</v>
      </c>
      <c r="AY45" s="16">
        <v>0.11089776</v>
      </c>
      <c r="AZ45" s="16">
        <v>0.10766319000000001</v>
      </c>
      <c r="BA45" s="16">
        <v>0.1045977</v>
      </c>
      <c r="BB45" s="16">
        <v>0.10168815</v>
      </c>
      <c r="BC45" s="16">
        <v>9.8917461999999998E-2</v>
      </c>
      <c r="BD45" s="16">
        <v>9.6276856999999993E-2</v>
      </c>
      <c r="BE45" s="16">
        <v>9.3758963000000001E-2</v>
      </c>
      <c r="BF45" s="16">
        <v>9.1357737999999994E-2</v>
      </c>
    </row>
    <row r="46" spans="1:58" x14ac:dyDescent="0.35">
      <c r="A46" s="16">
        <v>417</v>
      </c>
      <c r="B46" s="16">
        <v>21</v>
      </c>
      <c r="C46" s="16">
        <v>0.14439970000000002</v>
      </c>
      <c r="D46" s="16">
        <v>1.4000000000000001</v>
      </c>
      <c r="E46" s="16">
        <v>9.8000000000000007</v>
      </c>
      <c r="F46" s="16">
        <v>2</v>
      </c>
      <c r="G46" s="16">
        <v>0</v>
      </c>
      <c r="H46" s="16">
        <v>1.8</v>
      </c>
      <c r="I46" s="16">
        <v>401.3</v>
      </c>
      <c r="J46" s="16">
        <v>322.20000000000005</v>
      </c>
      <c r="K46" s="16" t="s">
        <v>35</v>
      </c>
      <c r="L46" s="16">
        <v>417</v>
      </c>
      <c r="M46" s="16">
        <v>2.2741017000000001</v>
      </c>
      <c r="N46" s="16">
        <v>1.960839</v>
      </c>
      <c r="O46" s="16">
        <v>1.7175387</v>
      </c>
      <c r="P46" s="16">
        <v>1.5082321999999999</v>
      </c>
      <c r="Q46" s="16">
        <v>1.3132397</v>
      </c>
      <c r="R46" s="16">
        <v>1.1355649999999999</v>
      </c>
      <c r="S46" s="16">
        <v>0.98332322000000005</v>
      </c>
      <c r="T46" s="16">
        <v>0.85864912999999998</v>
      </c>
      <c r="U46" s="16">
        <v>0.75617944999999998</v>
      </c>
      <c r="V46" s="16">
        <v>0.67215793999999995</v>
      </c>
      <c r="W46" s="16">
        <v>0.60292970999999995</v>
      </c>
      <c r="X46" s="16">
        <v>0.54526788000000004</v>
      </c>
      <c r="Y46" s="16">
        <v>0.49673769000000001</v>
      </c>
      <c r="Z46" s="16">
        <v>0.45547226000000002</v>
      </c>
      <c r="AA46" s="16">
        <v>0.42012405000000003</v>
      </c>
      <c r="AB46" s="16">
        <v>0.38953608000000001</v>
      </c>
      <c r="AC46" s="16">
        <v>0.3628034</v>
      </c>
      <c r="AD46" s="16">
        <v>0.33922338000000002</v>
      </c>
      <c r="AE46" s="16">
        <v>0.31829822000000002</v>
      </c>
      <c r="AF46" s="16">
        <v>0.29961367999999999</v>
      </c>
      <c r="AG46" s="16">
        <v>0.28285359999999998</v>
      </c>
      <c r="AH46" s="16">
        <v>0.26774827000000001</v>
      </c>
      <c r="AI46" s="16">
        <v>0.25406566000000003</v>
      </c>
      <c r="AJ46" s="16">
        <v>0.24160771</v>
      </c>
      <c r="AK46" s="16">
        <v>0.23022328</v>
      </c>
      <c r="AL46" s="16">
        <v>0.21978824</v>
      </c>
      <c r="AM46" s="16">
        <v>0.21019425999999999</v>
      </c>
      <c r="AN46" s="16">
        <v>0.20134506999999999</v>
      </c>
      <c r="AO46" s="16">
        <v>0.19316047</v>
      </c>
      <c r="AP46" s="16">
        <v>0.18556540999999999</v>
      </c>
      <c r="AQ46" s="16">
        <v>0.17850253999999999</v>
      </c>
      <c r="AR46" s="16">
        <v>0.17192046</v>
      </c>
      <c r="AS46" s="16">
        <v>0.16576588</v>
      </c>
      <c r="AT46" s="16">
        <v>0.16000370999999999</v>
      </c>
      <c r="AU46" s="16">
        <v>0.15459354</v>
      </c>
      <c r="AV46" s="16">
        <v>0.14950436</v>
      </c>
      <c r="AW46" s="16">
        <v>0.14471208999999999</v>
      </c>
      <c r="AX46" s="16">
        <v>0.14019275</v>
      </c>
      <c r="AY46" s="16">
        <v>0.13592335999999999</v>
      </c>
      <c r="AZ46" s="16">
        <v>0.13188649999999999</v>
      </c>
      <c r="BA46" s="16">
        <v>0.12806313</v>
      </c>
      <c r="BB46" s="16">
        <v>0.12443896</v>
      </c>
      <c r="BC46" s="16">
        <v>0.12100387</v>
      </c>
      <c r="BD46" s="16">
        <v>0.11773496999999999</v>
      </c>
      <c r="BE46" s="16">
        <v>0.1146187</v>
      </c>
      <c r="BF46" s="16">
        <v>0.11164805</v>
      </c>
    </row>
    <row r="47" spans="1:58" x14ac:dyDescent="0.35">
      <c r="A47" s="16">
        <v>388</v>
      </c>
      <c r="B47" s="16">
        <v>36.6</v>
      </c>
      <c r="C47" s="16">
        <v>0.57089500000000004</v>
      </c>
      <c r="D47" s="16">
        <v>0.8</v>
      </c>
      <c r="E47" s="16">
        <v>9.6000000000000014</v>
      </c>
      <c r="F47" s="16">
        <v>2.4000000000000004</v>
      </c>
      <c r="G47" s="16">
        <v>1.6</v>
      </c>
      <c r="H47" s="16">
        <v>1.2000000000000002</v>
      </c>
      <c r="I47" s="16">
        <v>361.5</v>
      </c>
      <c r="J47" s="16">
        <v>360.8</v>
      </c>
      <c r="K47" s="16" t="s">
        <v>34</v>
      </c>
      <c r="L47" s="16">
        <v>388</v>
      </c>
      <c r="M47" s="16">
        <v>2.2731952999999998</v>
      </c>
      <c r="N47" s="16">
        <v>1.8660102000000001</v>
      </c>
      <c r="O47" s="16">
        <v>1.5761232000000001</v>
      </c>
      <c r="P47" s="16">
        <v>1.3460345</v>
      </c>
      <c r="Q47" s="16">
        <v>1.149945</v>
      </c>
      <c r="R47" s="16">
        <v>0.98498892999999998</v>
      </c>
      <c r="S47" s="16">
        <v>0.85089678000000002</v>
      </c>
      <c r="T47" s="16">
        <v>0.74293482</v>
      </c>
      <c r="U47" s="16">
        <v>0.65568243999999998</v>
      </c>
      <c r="V47" s="16">
        <v>0.58479691</v>
      </c>
      <c r="W47" s="16">
        <v>0.52599828999999998</v>
      </c>
      <c r="X47" s="16">
        <v>0.47667675999999998</v>
      </c>
      <c r="Y47" s="16">
        <v>0.43492743</v>
      </c>
      <c r="Z47" s="16">
        <v>0.39924204000000002</v>
      </c>
      <c r="AA47" s="16">
        <v>0.36844318999999998</v>
      </c>
      <c r="AB47" s="16">
        <v>0.34166004999999999</v>
      </c>
      <c r="AC47" s="16">
        <v>0.31819262999999998</v>
      </c>
      <c r="AD47" s="16">
        <v>0.29748996999999999</v>
      </c>
      <c r="AE47" s="16">
        <v>0.27910677</v>
      </c>
      <c r="AF47" s="16">
        <v>0.26268040999999998</v>
      </c>
      <c r="AG47" s="16">
        <v>0.24792969000000001</v>
      </c>
      <c r="AH47" s="16">
        <v>0.23462169999999999</v>
      </c>
      <c r="AI47" s="16">
        <v>0.22255984000000001</v>
      </c>
      <c r="AJ47" s="16">
        <v>0.21157951999999999</v>
      </c>
      <c r="AK47" s="16">
        <v>0.20154670999999999</v>
      </c>
      <c r="AL47" s="16">
        <v>0.19235636</v>
      </c>
      <c r="AM47" s="16">
        <v>0.18391119</v>
      </c>
      <c r="AN47" s="16">
        <v>0.17611478</v>
      </c>
      <c r="AO47" s="16">
        <v>0.16891</v>
      </c>
      <c r="AP47" s="16">
        <v>0.16221728999999999</v>
      </c>
      <c r="AQ47" s="16">
        <v>0.15598723</v>
      </c>
      <c r="AR47" s="16">
        <v>0.15017915000000001</v>
      </c>
      <c r="AS47" s="16">
        <v>0.14474022</v>
      </c>
      <c r="AT47" s="16">
        <v>0.13964130999999999</v>
      </c>
      <c r="AU47" s="16">
        <v>0.13485393000000001</v>
      </c>
      <c r="AV47" s="16">
        <v>0.13036026000000001</v>
      </c>
      <c r="AW47" s="16">
        <v>0.12613805</v>
      </c>
      <c r="AX47" s="16">
        <v>0.12215004</v>
      </c>
      <c r="AY47" s="16">
        <v>0.11837561000000001</v>
      </c>
      <c r="AZ47" s="16">
        <v>0.11481086</v>
      </c>
      <c r="BA47" s="16">
        <v>0.11144299000000001</v>
      </c>
      <c r="BB47" s="16">
        <v>0.10825093</v>
      </c>
      <c r="BC47" s="16">
        <v>0.10521355</v>
      </c>
      <c r="BD47" s="16">
        <v>0.10232305</v>
      </c>
      <c r="BE47" s="16">
        <v>9.9568515999999996E-2</v>
      </c>
      <c r="BF47" s="16">
        <v>9.6940227000000004E-2</v>
      </c>
    </row>
    <row r="48" spans="1:58" x14ac:dyDescent="0.35">
      <c r="A48" s="16">
        <v>277</v>
      </c>
      <c r="B48" s="16">
        <v>31.900000000000002</v>
      </c>
      <c r="C48" s="16">
        <v>0.25859260000000001</v>
      </c>
      <c r="D48" s="16">
        <v>1.2000000000000002</v>
      </c>
      <c r="E48" s="16">
        <v>9.2000000000000011</v>
      </c>
      <c r="F48" s="16">
        <v>1.6</v>
      </c>
      <c r="G48" s="16">
        <v>0.8</v>
      </c>
      <c r="H48" s="16">
        <v>1.2000000000000002</v>
      </c>
      <c r="I48" s="16">
        <v>444.70000000000005</v>
      </c>
      <c r="J48" s="16">
        <v>289.5</v>
      </c>
      <c r="K48" s="16" t="s">
        <v>35</v>
      </c>
      <c r="L48" s="16">
        <v>277</v>
      </c>
      <c r="M48" s="16">
        <v>2.2722418000000002</v>
      </c>
      <c r="N48" s="16">
        <v>1.9050311</v>
      </c>
      <c r="O48" s="16">
        <v>1.6227236</v>
      </c>
      <c r="P48" s="16">
        <v>1.3809313999999999</v>
      </c>
      <c r="Q48" s="16">
        <v>1.1698847999999999</v>
      </c>
      <c r="R48" s="16">
        <v>0.99516742999999996</v>
      </c>
      <c r="S48" s="16">
        <v>0.85663944000000003</v>
      </c>
      <c r="T48" s="16">
        <v>0.74674874999999996</v>
      </c>
      <c r="U48" s="16">
        <v>0.65838271000000004</v>
      </c>
      <c r="V48" s="16">
        <v>0.58647209</v>
      </c>
      <c r="W48" s="16">
        <v>0.52751731999999996</v>
      </c>
      <c r="X48" s="16">
        <v>0.47848155999999997</v>
      </c>
      <c r="Y48" s="16">
        <v>0.43711796000000003</v>
      </c>
      <c r="Z48" s="16">
        <v>0.40177053000000001</v>
      </c>
      <c r="AA48" s="16">
        <v>0.37126699000000002</v>
      </c>
      <c r="AB48" s="16">
        <v>0.34474796000000002</v>
      </c>
      <c r="AC48" s="16">
        <v>0.32151833000000002</v>
      </c>
      <c r="AD48" s="16">
        <v>0.30102785999999998</v>
      </c>
      <c r="AE48" s="16">
        <v>0.28284158999999998</v>
      </c>
      <c r="AF48" s="16">
        <v>0.26659378</v>
      </c>
      <c r="AG48" s="16">
        <v>0.25198150000000002</v>
      </c>
      <c r="AH48" s="16">
        <v>0.23876960999999999</v>
      </c>
      <c r="AI48" s="16">
        <v>0.2267807</v>
      </c>
      <c r="AJ48" s="16">
        <v>0.21585709</v>
      </c>
      <c r="AK48" s="16">
        <v>0.20586963999999999</v>
      </c>
      <c r="AL48" s="16">
        <v>0.19670578999999999</v>
      </c>
      <c r="AM48" s="16">
        <v>0.18826871000000001</v>
      </c>
      <c r="AN48" s="16">
        <v>0.18047104999999999</v>
      </c>
      <c r="AO48" s="16">
        <v>0.17324883999999999</v>
      </c>
      <c r="AP48" s="16">
        <v>0.16654608000000001</v>
      </c>
      <c r="AQ48" s="16">
        <v>0.16030553</v>
      </c>
      <c r="AR48" s="16">
        <v>0.15447933999999999</v>
      </c>
      <c r="AS48" s="16">
        <v>0.14903103000000001</v>
      </c>
      <c r="AT48" s="16">
        <v>0.14390965</v>
      </c>
      <c r="AU48" s="16">
        <v>0.13909630000000001</v>
      </c>
      <c r="AV48" s="16">
        <v>0.13457021</v>
      </c>
      <c r="AW48" s="16">
        <v>0.13030528</v>
      </c>
      <c r="AX48" s="16">
        <v>0.12627688000000001</v>
      </c>
      <c r="AY48" s="16">
        <v>0.12246981</v>
      </c>
      <c r="AZ48" s="16">
        <v>0.11886874</v>
      </c>
      <c r="BA48" s="16">
        <v>0.11546136</v>
      </c>
      <c r="BB48" s="16">
        <v>0.11222732000000001</v>
      </c>
      <c r="BC48" s="16">
        <v>0.10914968</v>
      </c>
      <c r="BD48" s="16">
        <v>0.10621648</v>
      </c>
      <c r="BE48" s="16">
        <v>0.10342316999999999</v>
      </c>
      <c r="BF48" s="16">
        <v>0.10075464000000001</v>
      </c>
    </row>
    <row r="49" spans="1:58" x14ac:dyDescent="0.35">
      <c r="A49" s="16">
        <v>69</v>
      </c>
      <c r="B49" s="16">
        <v>32.200000000000003</v>
      </c>
      <c r="C49" s="16">
        <v>0.58625649999999996</v>
      </c>
      <c r="D49" s="16">
        <v>2.8000000000000003</v>
      </c>
      <c r="E49" s="16">
        <v>5.8000000000000007</v>
      </c>
      <c r="F49" s="16">
        <v>2.8000000000000003</v>
      </c>
      <c r="G49" s="16">
        <v>1.4000000000000001</v>
      </c>
      <c r="H49" s="16">
        <v>1.2000000000000002</v>
      </c>
      <c r="I49" s="16">
        <v>366.90000000000003</v>
      </c>
      <c r="J49" s="16">
        <v>300.90000000000003</v>
      </c>
      <c r="K49" s="16" t="s">
        <v>35</v>
      </c>
      <c r="L49" s="16">
        <v>69</v>
      </c>
      <c r="M49" s="16">
        <v>2.2670165999999998</v>
      </c>
      <c r="N49" s="16">
        <v>1.8012231999999999</v>
      </c>
      <c r="O49" s="16">
        <v>1.4503241</v>
      </c>
      <c r="P49" s="16">
        <v>1.1892655000000001</v>
      </c>
      <c r="Q49" s="16">
        <v>0.99311906000000005</v>
      </c>
      <c r="R49" s="16">
        <v>0.84349686000000001</v>
      </c>
      <c r="S49" s="16">
        <v>0.72763580000000005</v>
      </c>
      <c r="T49" s="16">
        <v>0.63668089999999999</v>
      </c>
      <c r="U49" s="16">
        <v>0.56444090999999996</v>
      </c>
      <c r="V49" s="16">
        <v>0.50668186000000004</v>
      </c>
      <c r="W49" s="16">
        <v>0.45897697999999998</v>
      </c>
      <c r="X49" s="16">
        <v>0.41785740999999998</v>
      </c>
      <c r="Y49" s="16">
        <v>0.38288202999999998</v>
      </c>
      <c r="Z49" s="16">
        <v>0.35317897999999998</v>
      </c>
      <c r="AA49" s="16">
        <v>0.32769194000000001</v>
      </c>
      <c r="AB49" s="16">
        <v>0.30544132000000002</v>
      </c>
      <c r="AC49" s="16">
        <v>0.28589740000000002</v>
      </c>
      <c r="AD49" s="16">
        <v>0.26861715000000003</v>
      </c>
      <c r="AE49" s="16">
        <v>0.2532354</v>
      </c>
      <c r="AF49" s="16">
        <v>0.23945448999999999</v>
      </c>
      <c r="AG49" s="16">
        <v>0.22704689</v>
      </c>
      <c r="AH49" s="16">
        <v>0.21581798999999999</v>
      </c>
      <c r="AI49" s="16">
        <v>0.20560744</v>
      </c>
      <c r="AJ49" s="16">
        <v>0.19628090000000001</v>
      </c>
      <c r="AK49" s="16">
        <v>0.18773334999999999</v>
      </c>
      <c r="AL49" s="16">
        <v>0.17987381999999999</v>
      </c>
      <c r="AM49" s="16">
        <v>0.1726307</v>
      </c>
      <c r="AN49" s="16">
        <v>0.16593057</v>
      </c>
      <c r="AO49" s="16">
        <v>0.15971382000000001</v>
      </c>
      <c r="AP49" s="16">
        <v>0.15393445</v>
      </c>
      <c r="AQ49" s="16">
        <v>0.14854233</v>
      </c>
      <c r="AR49" s="16">
        <v>0.14350571000000001</v>
      </c>
      <c r="AS49" s="16">
        <v>0.13878720999999999</v>
      </c>
      <c r="AT49" s="16">
        <v>0.13436022</v>
      </c>
      <c r="AU49" s="16">
        <v>0.13019726000000001</v>
      </c>
      <c r="AV49" s="16">
        <v>0.12627266000000001</v>
      </c>
      <c r="AW49" s="16">
        <v>0.12256582000000001</v>
      </c>
      <c r="AX49" s="16">
        <v>0.11905963</v>
      </c>
      <c r="AY49" s="16">
        <v>0.11573963</v>
      </c>
      <c r="AZ49" s="16">
        <v>0.11259308</v>
      </c>
      <c r="BA49" s="16">
        <v>0.10960494</v>
      </c>
      <c r="BB49" s="16">
        <v>0.10676689</v>
      </c>
      <c r="BC49" s="16">
        <v>0.10406356</v>
      </c>
      <c r="BD49" s="16">
        <v>0.10148862</v>
      </c>
      <c r="BE49" s="16">
        <v>9.9030927000000005E-2</v>
      </c>
      <c r="BF49" s="16">
        <v>9.6685037000000001E-2</v>
      </c>
    </row>
    <row r="50" spans="1:58" x14ac:dyDescent="0.35">
      <c r="A50" s="16">
        <v>18</v>
      </c>
      <c r="B50" s="16">
        <v>49.7</v>
      </c>
      <c r="C50" s="16">
        <v>0.51051099999999994</v>
      </c>
      <c r="D50" s="16">
        <v>2.6</v>
      </c>
      <c r="E50" s="16">
        <v>7.4</v>
      </c>
      <c r="F50" s="16">
        <v>1.4000000000000001</v>
      </c>
      <c r="G50" s="16">
        <v>1.6</v>
      </c>
      <c r="H50" s="16">
        <v>0.8</v>
      </c>
      <c r="I50" s="16">
        <v>325.10000000000002</v>
      </c>
      <c r="J50" s="16">
        <v>364.8</v>
      </c>
      <c r="K50" s="16" t="s">
        <v>34</v>
      </c>
      <c r="L50" s="16">
        <v>18</v>
      </c>
      <c r="M50" s="16">
        <v>2.2575755000000002</v>
      </c>
      <c r="N50" s="16">
        <v>1.925972</v>
      </c>
      <c r="O50" s="16">
        <v>1.6158081</v>
      </c>
      <c r="P50" s="16">
        <v>1.3467311</v>
      </c>
      <c r="Q50" s="16">
        <v>1.1324879999999999</v>
      </c>
      <c r="R50" s="16">
        <v>0.96630853000000005</v>
      </c>
      <c r="S50" s="16">
        <v>0.83624029</v>
      </c>
      <c r="T50" s="16">
        <v>0.73288268000000001</v>
      </c>
      <c r="U50" s="16">
        <v>0.64999556999999997</v>
      </c>
      <c r="V50" s="16">
        <v>0.58300333999999998</v>
      </c>
      <c r="W50" s="16">
        <v>0.52805245000000001</v>
      </c>
      <c r="X50" s="16">
        <v>0.48186094000000002</v>
      </c>
      <c r="Y50" s="16">
        <v>0.44220871</v>
      </c>
      <c r="Z50" s="16">
        <v>0.40728468000000001</v>
      </c>
      <c r="AA50" s="16">
        <v>0.37699663999999999</v>
      </c>
      <c r="AB50" s="16">
        <v>0.350941</v>
      </c>
      <c r="AC50" s="16">
        <v>0.32812892999999999</v>
      </c>
      <c r="AD50" s="16">
        <v>0.30796790000000002</v>
      </c>
      <c r="AE50" s="16">
        <v>0.29004185999999998</v>
      </c>
      <c r="AF50" s="16">
        <v>0.27395648</v>
      </c>
      <c r="AG50" s="16">
        <v>0.25947613000000003</v>
      </c>
      <c r="AH50" s="16">
        <v>0.24640076</v>
      </c>
      <c r="AI50" s="16">
        <v>0.23454364</v>
      </c>
      <c r="AJ50" s="16">
        <v>0.22372011999999999</v>
      </c>
      <c r="AK50" s="16">
        <v>0.21380676000000001</v>
      </c>
      <c r="AL50" s="16">
        <v>0.20469828000000001</v>
      </c>
      <c r="AM50" s="16">
        <v>0.19629553</v>
      </c>
      <c r="AN50" s="16">
        <v>0.18853085999999999</v>
      </c>
      <c r="AO50" s="16">
        <v>0.18133502000000001</v>
      </c>
      <c r="AP50" s="16">
        <v>0.17464671000000001</v>
      </c>
      <c r="AQ50" s="16">
        <v>0.16841935999999999</v>
      </c>
      <c r="AR50" s="16">
        <v>0.16260848999999999</v>
      </c>
      <c r="AS50" s="16">
        <v>0.15717085</v>
      </c>
      <c r="AT50" s="16">
        <v>0.15206881999999999</v>
      </c>
      <c r="AU50" s="16">
        <v>0.14727694</v>
      </c>
      <c r="AV50" s="16">
        <v>0.14276852000000001</v>
      </c>
      <c r="AW50" s="16">
        <v>0.13851775</v>
      </c>
      <c r="AX50" s="16">
        <v>0.1345007</v>
      </c>
      <c r="AY50" s="16">
        <v>0.13069824999999999</v>
      </c>
      <c r="AZ50" s="16">
        <v>0.12709688</v>
      </c>
      <c r="BA50" s="16">
        <v>0.12368089</v>
      </c>
      <c r="BB50" s="16">
        <v>0.12043601</v>
      </c>
      <c r="BC50" s="16">
        <v>0.11734795000000001</v>
      </c>
      <c r="BD50" s="16">
        <v>0.11440581</v>
      </c>
      <c r="BE50" s="16">
        <v>0.11160143</v>
      </c>
      <c r="BF50" s="16">
        <v>0.1089263</v>
      </c>
    </row>
    <row r="51" spans="1:58" x14ac:dyDescent="0.35">
      <c r="A51" s="16">
        <v>149</v>
      </c>
      <c r="B51" s="16">
        <v>23.5</v>
      </c>
      <c r="C51" s="16">
        <v>0.20653549999999998</v>
      </c>
      <c r="D51" s="16">
        <v>2.4000000000000004</v>
      </c>
      <c r="E51" s="16">
        <v>4.6000000000000005</v>
      </c>
      <c r="F51" s="16">
        <v>2.6</v>
      </c>
      <c r="G51" s="16">
        <v>1.2000000000000002</v>
      </c>
      <c r="H51" s="16">
        <v>2.2000000000000002</v>
      </c>
      <c r="I51" s="16">
        <v>325</v>
      </c>
      <c r="J51" s="16">
        <v>340.3</v>
      </c>
      <c r="K51" s="16" t="s">
        <v>34</v>
      </c>
      <c r="L51" s="16">
        <v>149</v>
      </c>
      <c r="M51" s="16">
        <v>2.2548862000000001</v>
      </c>
      <c r="N51" s="16">
        <v>1.7701553000000001</v>
      </c>
      <c r="O51" s="16">
        <v>1.4311574</v>
      </c>
      <c r="P51" s="16">
        <v>1.182698</v>
      </c>
      <c r="Q51" s="16">
        <v>0.99458617000000005</v>
      </c>
      <c r="R51" s="16">
        <v>0.84951156000000005</v>
      </c>
      <c r="S51" s="16">
        <v>0.73595226000000002</v>
      </c>
      <c r="T51" s="16">
        <v>0.64567887999999996</v>
      </c>
      <c r="U51" s="16">
        <v>0.57289486999999994</v>
      </c>
      <c r="V51" s="16">
        <v>0.51359135</v>
      </c>
      <c r="W51" s="16">
        <v>0.46520456999999998</v>
      </c>
      <c r="X51" s="16">
        <v>0.42397435999999999</v>
      </c>
      <c r="Y51" s="16">
        <v>0.38886034000000003</v>
      </c>
      <c r="Z51" s="16">
        <v>0.35883018</v>
      </c>
      <c r="AA51" s="16">
        <v>0.33296042999999997</v>
      </c>
      <c r="AB51" s="16">
        <v>0.31039899999999998</v>
      </c>
      <c r="AC51" s="16">
        <v>0.29055804000000002</v>
      </c>
      <c r="AD51" s="16">
        <v>0.27301982000000002</v>
      </c>
      <c r="AE51" s="16">
        <v>0.25739225999999998</v>
      </c>
      <c r="AF51" s="16">
        <v>0.24337634</v>
      </c>
      <c r="AG51" s="16">
        <v>0.23072878999999999</v>
      </c>
      <c r="AH51" s="16">
        <v>0.21927267</v>
      </c>
      <c r="AI51" s="16">
        <v>0.20884551000000001</v>
      </c>
      <c r="AJ51" s="16">
        <v>0.19932</v>
      </c>
      <c r="AK51" s="16">
        <v>0.19059168000000001</v>
      </c>
      <c r="AL51" s="16">
        <v>0.18256578000000001</v>
      </c>
      <c r="AM51" s="16">
        <v>0.17516328</v>
      </c>
      <c r="AN51" s="16">
        <v>0.16831278999999999</v>
      </c>
      <c r="AO51" s="16">
        <v>0.16195198999999999</v>
      </c>
      <c r="AP51" s="16">
        <v>0.15603264</v>
      </c>
      <c r="AQ51" s="16">
        <v>0.15051371999999999</v>
      </c>
      <c r="AR51" s="16">
        <v>0.14535492999999999</v>
      </c>
      <c r="AS51" s="16">
        <v>0.14052255</v>
      </c>
      <c r="AT51" s="16">
        <v>0.13598697000000001</v>
      </c>
      <c r="AU51" s="16">
        <v>0.13172381999999999</v>
      </c>
      <c r="AV51" s="16">
        <v>0.12770498999999999</v>
      </c>
      <c r="AW51" s="16">
        <v>0.12390653</v>
      </c>
      <c r="AX51" s="16">
        <v>0.12031437</v>
      </c>
      <c r="AY51" s="16">
        <v>0.11691131</v>
      </c>
      <c r="AZ51" s="16">
        <v>0.11368617</v>
      </c>
      <c r="BA51" s="16">
        <v>0.11062370000000001</v>
      </c>
      <c r="BB51" s="16">
        <v>0.10771132999999999</v>
      </c>
      <c r="BC51" s="16">
        <v>0.1049399</v>
      </c>
      <c r="BD51" s="16">
        <v>0.10229769</v>
      </c>
      <c r="BE51" s="16">
        <v>9.9777355999999998E-2</v>
      </c>
      <c r="BF51" s="16">
        <v>9.7371809000000004E-2</v>
      </c>
    </row>
    <row r="52" spans="1:58" x14ac:dyDescent="0.35">
      <c r="A52" s="16">
        <v>219</v>
      </c>
      <c r="B52" s="16">
        <v>24.700000000000003</v>
      </c>
      <c r="C52" s="16">
        <v>0.26035399999999997</v>
      </c>
      <c r="D52" s="16">
        <v>2.4000000000000004</v>
      </c>
      <c r="E52" s="16">
        <v>3.8000000000000003</v>
      </c>
      <c r="F52" s="16">
        <v>3</v>
      </c>
      <c r="G52" s="16">
        <v>2</v>
      </c>
      <c r="H52" s="16">
        <v>2.2000000000000002</v>
      </c>
      <c r="I52" s="16">
        <v>351.3</v>
      </c>
      <c r="J52" s="16">
        <v>314</v>
      </c>
      <c r="K52" s="16" t="s">
        <v>35</v>
      </c>
      <c r="L52" s="16">
        <v>219</v>
      </c>
      <c r="M52" s="16">
        <v>2.2386474999999999</v>
      </c>
      <c r="N52" s="16">
        <v>1.7838168999999999</v>
      </c>
      <c r="O52" s="16">
        <v>1.4425673000000001</v>
      </c>
      <c r="P52" s="16">
        <v>1.1941101999999999</v>
      </c>
      <c r="Q52" s="16">
        <v>1.0071808</v>
      </c>
      <c r="R52" s="16">
        <v>0.86402667</v>
      </c>
      <c r="S52" s="16">
        <v>0.75150817999999997</v>
      </c>
      <c r="T52" s="16">
        <v>0.66046357</v>
      </c>
      <c r="U52" s="16">
        <v>0.58690655000000003</v>
      </c>
      <c r="V52" s="16">
        <v>0.52685422000000004</v>
      </c>
      <c r="W52" s="16">
        <v>0.47701656999999997</v>
      </c>
      <c r="X52" s="16">
        <v>0.43534117999999999</v>
      </c>
      <c r="Y52" s="16">
        <v>0.39973112999999999</v>
      </c>
      <c r="Z52" s="16">
        <v>0.36919263000000002</v>
      </c>
      <c r="AA52" s="16">
        <v>0.34272428999999999</v>
      </c>
      <c r="AB52" s="16">
        <v>0.31963322</v>
      </c>
      <c r="AC52" s="16">
        <v>0.29928005000000002</v>
      </c>
      <c r="AD52" s="16">
        <v>0.28120845999999999</v>
      </c>
      <c r="AE52" s="16">
        <v>0.26506749000000002</v>
      </c>
      <c r="AF52" s="16">
        <v>0.25059452999999998</v>
      </c>
      <c r="AG52" s="16">
        <v>0.23755613</v>
      </c>
      <c r="AH52" s="16">
        <v>0.22574045000000001</v>
      </c>
      <c r="AI52" s="16">
        <v>0.21499017000000001</v>
      </c>
      <c r="AJ52" s="16">
        <v>0.2051723</v>
      </c>
      <c r="AK52" s="16">
        <v>0.19617596000000001</v>
      </c>
      <c r="AL52" s="16">
        <v>0.18790129</v>
      </c>
      <c r="AM52" s="16">
        <v>0.18026497999999999</v>
      </c>
      <c r="AN52" s="16">
        <v>0.17319201000000001</v>
      </c>
      <c r="AO52" s="16">
        <v>0.16662552999999999</v>
      </c>
      <c r="AP52" s="16">
        <v>0.16050919999999999</v>
      </c>
      <c r="AQ52" s="16">
        <v>0.15480256000000001</v>
      </c>
      <c r="AR52" s="16">
        <v>0.14946543000000001</v>
      </c>
      <c r="AS52" s="16">
        <v>0.14446281</v>
      </c>
      <c r="AT52" s="16">
        <v>0.13976873000000001</v>
      </c>
      <c r="AU52" s="16">
        <v>0.13535106</v>
      </c>
      <c r="AV52" s="16">
        <v>0.13118463999999999</v>
      </c>
      <c r="AW52" s="16">
        <v>0.12725054</v>
      </c>
      <c r="AX52" s="16">
        <v>0.12353358</v>
      </c>
      <c r="AY52" s="16">
        <v>0.1200119</v>
      </c>
      <c r="AZ52" s="16">
        <v>0.11666919000000001</v>
      </c>
      <c r="BA52" s="16">
        <v>0.11349661</v>
      </c>
      <c r="BB52" s="16">
        <v>0.11048003000000001</v>
      </c>
      <c r="BC52" s="16">
        <v>0.10760859</v>
      </c>
      <c r="BD52" s="16">
        <v>0.10487278999999999</v>
      </c>
      <c r="BE52" s="16">
        <v>0.10226374000000001</v>
      </c>
      <c r="BF52" s="16">
        <v>9.9770039000000005E-2</v>
      </c>
    </row>
    <row r="53" spans="1:58" x14ac:dyDescent="0.35">
      <c r="A53" s="16">
        <v>216</v>
      </c>
      <c r="B53" s="16">
        <v>28.3</v>
      </c>
      <c r="C53" s="16">
        <v>0.43301319999999999</v>
      </c>
      <c r="D53" s="16">
        <v>3</v>
      </c>
      <c r="E53" s="16">
        <v>8</v>
      </c>
      <c r="F53" s="16">
        <v>2</v>
      </c>
      <c r="G53" s="16">
        <v>1.8</v>
      </c>
      <c r="H53" s="16">
        <v>1.2000000000000002</v>
      </c>
      <c r="I53" s="16">
        <v>302</v>
      </c>
      <c r="J53" s="16">
        <v>308.90000000000003</v>
      </c>
      <c r="K53" s="16" t="s">
        <v>35</v>
      </c>
      <c r="L53" s="16">
        <v>216</v>
      </c>
      <c r="M53" s="16">
        <v>2.2286117000000001</v>
      </c>
      <c r="N53" s="16">
        <v>1.9081515</v>
      </c>
      <c r="O53" s="16">
        <v>1.6278906</v>
      </c>
      <c r="P53" s="16">
        <v>1.3817950000000001</v>
      </c>
      <c r="Q53" s="16">
        <v>1.1761687999999999</v>
      </c>
      <c r="R53" s="16">
        <v>1.010502</v>
      </c>
      <c r="S53" s="16">
        <v>0.87782669000000002</v>
      </c>
      <c r="T53" s="16">
        <v>0.77073336000000003</v>
      </c>
      <c r="U53" s="16">
        <v>0.68345266999999998</v>
      </c>
      <c r="V53" s="16">
        <v>0.61184877000000004</v>
      </c>
      <c r="W53" s="16">
        <v>0.55301774000000004</v>
      </c>
      <c r="X53" s="16">
        <v>0.50395358000000001</v>
      </c>
      <c r="Y53" s="16">
        <v>0.46229928999999997</v>
      </c>
      <c r="Z53" s="16">
        <v>0.42562979000000001</v>
      </c>
      <c r="AA53" s="16">
        <v>0.39340380000000003</v>
      </c>
      <c r="AB53" s="16">
        <v>0.36555198</v>
      </c>
      <c r="AC53" s="16">
        <v>0.34133074000000002</v>
      </c>
      <c r="AD53" s="16">
        <v>0.31996395999999999</v>
      </c>
      <c r="AE53" s="16">
        <v>0.30094325999999999</v>
      </c>
      <c r="AF53" s="16">
        <v>0.28393909000000001</v>
      </c>
      <c r="AG53" s="16">
        <v>0.26865466999999998</v>
      </c>
      <c r="AH53" s="16">
        <v>0.25484714000000003</v>
      </c>
      <c r="AI53" s="16">
        <v>0.24234062000000001</v>
      </c>
      <c r="AJ53" s="16">
        <v>0.23094238</v>
      </c>
      <c r="AK53" s="16">
        <v>0.22049696999999999</v>
      </c>
      <c r="AL53" s="16">
        <v>0.21090041000000001</v>
      </c>
      <c r="AM53" s="16">
        <v>0.20206070000000001</v>
      </c>
      <c r="AN53" s="16">
        <v>0.19389448000000001</v>
      </c>
      <c r="AO53" s="16">
        <v>0.18634184000000001</v>
      </c>
      <c r="AP53" s="16">
        <v>0.17933325</v>
      </c>
      <c r="AQ53" s="16">
        <v>0.17280904999999999</v>
      </c>
      <c r="AR53" s="16">
        <v>0.16672590000000001</v>
      </c>
      <c r="AS53" s="16">
        <v>0.16103608999999999</v>
      </c>
      <c r="AT53" s="16">
        <v>0.15570912000000001</v>
      </c>
      <c r="AU53" s="16">
        <v>0.15070879000000001</v>
      </c>
      <c r="AV53" s="16">
        <v>0.14600537999999999</v>
      </c>
      <c r="AW53" s="16">
        <v>0.14157222</v>
      </c>
      <c r="AX53" s="16">
        <v>0.13738692999999999</v>
      </c>
      <c r="AY53" s="16">
        <v>0.13343047999999999</v>
      </c>
      <c r="AZ53" s="16">
        <v>0.12968579999999999</v>
      </c>
      <c r="BA53" s="16">
        <v>0.12613519000000001</v>
      </c>
      <c r="BB53" s="16">
        <v>0.12276479999999999</v>
      </c>
      <c r="BC53" s="16">
        <v>0.11956118</v>
      </c>
      <c r="BD53" s="16">
        <v>0.11651102000000001</v>
      </c>
      <c r="BE53" s="16">
        <v>0.11360482</v>
      </c>
      <c r="BF53" s="16">
        <v>0.11083635</v>
      </c>
    </row>
    <row r="54" spans="1:58" x14ac:dyDescent="0.35">
      <c r="A54" s="16">
        <v>343</v>
      </c>
      <c r="B54" s="16">
        <v>18.3</v>
      </c>
      <c r="C54" s="16">
        <v>0.19319439999999999</v>
      </c>
      <c r="D54" s="16">
        <v>2.6</v>
      </c>
      <c r="E54" s="16">
        <v>9.4</v>
      </c>
      <c r="F54" s="16">
        <v>2</v>
      </c>
      <c r="G54" s="16">
        <v>1</v>
      </c>
      <c r="H54" s="16">
        <v>1.8</v>
      </c>
      <c r="I54" s="16">
        <v>330.20000000000005</v>
      </c>
      <c r="J54" s="16">
        <v>339.20000000000005</v>
      </c>
      <c r="K54" s="16" t="s">
        <v>34</v>
      </c>
      <c r="L54" s="16">
        <v>343</v>
      </c>
      <c r="M54" s="16">
        <v>2.2283086999999999</v>
      </c>
      <c r="N54" s="16">
        <v>1.9373275999999999</v>
      </c>
      <c r="O54" s="16">
        <v>1.7066857</v>
      </c>
      <c r="P54" s="16">
        <v>1.4968967</v>
      </c>
      <c r="Q54" s="16">
        <v>1.297995</v>
      </c>
      <c r="R54" s="16">
        <v>1.1220815</v>
      </c>
      <c r="S54" s="16">
        <v>0.97655599999999998</v>
      </c>
      <c r="T54" s="16">
        <v>0.85829215999999997</v>
      </c>
      <c r="U54" s="16">
        <v>0.76166319999999998</v>
      </c>
      <c r="V54" s="16">
        <v>0.68236231999999997</v>
      </c>
      <c r="W54" s="16">
        <v>0.61708927000000002</v>
      </c>
      <c r="X54" s="16">
        <v>0.56232588999999999</v>
      </c>
      <c r="Y54" s="16">
        <v>0.51488834999999999</v>
      </c>
      <c r="Z54" s="16">
        <v>0.47306398</v>
      </c>
      <c r="AA54" s="16">
        <v>0.43707043000000001</v>
      </c>
      <c r="AB54" s="16">
        <v>0.40587208000000002</v>
      </c>
      <c r="AC54" s="16">
        <v>0.37867086999999999</v>
      </c>
      <c r="AD54" s="16">
        <v>0.35484207000000001</v>
      </c>
      <c r="AE54" s="16">
        <v>0.33359413999999998</v>
      </c>
      <c r="AF54" s="16">
        <v>0.3145192</v>
      </c>
      <c r="AG54" s="16">
        <v>0.29735410000000001</v>
      </c>
      <c r="AH54" s="16">
        <v>0.28185486999999998</v>
      </c>
      <c r="AI54" s="16">
        <v>0.26782845999999999</v>
      </c>
      <c r="AJ54" s="16">
        <v>0.25508901</v>
      </c>
      <c r="AK54" s="16">
        <v>0.24345133999999999</v>
      </c>
      <c r="AL54" s="16">
        <v>0.23276645000000001</v>
      </c>
      <c r="AM54" s="16">
        <v>0.22292063000000001</v>
      </c>
      <c r="AN54" s="16">
        <v>0.21383974</v>
      </c>
      <c r="AO54" s="16">
        <v>0.20544353000000001</v>
      </c>
      <c r="AP54" s="16">
        <v>0.19765400999999999</v>
      </c>
      <c r="AQ54" s="16">
        <v>0.19041511</v>
      </c>
      <c r="AR54" s="16">
        <v>0.18366855000000001</v>
      </c>
      <c r="AS54" s="16">
        <v>0.17736255000000001</v>
      </c>
      <c r="AT54" s="16">
        <v>0.17145830000000001</v>
      </c>
      <c r="AU54" s="16">
        <v>0.16592012</v>
      </c>
      <c r="AV54" s="16">
        <v>0.16072316</v>
      </c>
      <c r="AW54" s="16">
        <v>0.15582509</v>
      </c>
      <c r="AX54" s="16">
        <v>0.15119922</v>
      </c>
      <c r="AY54" s="16">
        <v>0.14682797</v>
      </c>
      <c r="AZ54" s="16">
        <v>0.14269254000000001</v>
      </c>
      <c r="BA54" s="16">
        <v>0.13877365</v>
      </c>
      <c r="BB54" s="16">
        <v>0.13505576999999999</v>
      </c>
      <c r="BC54" s="16">
        <v>0.13152061000000001</v>
      </c>
      <c r="BD54" s="16">
        <v>0.12815803000000001</v>
      </c>
      <c r="BE54" s="16">
        <v>0.12495431</v>
      </c>
      <c r="BF54" s="16">
        <v>0.12189978</v>
      </c>
    </row>
    <row r="55" spans="1:58" x14ac:dyDescent="0.35">
      <c r="A55" s="16">
        <v>329</v>
      </c>
      <c r="B55" s="16">
        <v>11.5</v>
      </c>
      <c r="C55" s="16">
        <v>0.21160370000000001</v>
      </c>
      <c r="D55" s="16">
        <v>2.6</v>
      </c>
      <c r="E55" s="16">
        <v>8.2000000000000011</v>
      </c>
      <c r="F55" s="16">
        <v>2.8000000000000003</v>
      </c>
      <c r="G55" s="16">
        <v>0.60000000000000009</v>
      </c>
      <c r="H55" s="16">
        <v>2.4000000000000004</v>
      </c>
      <c r="I55" s="16">
        <v>450.5</v>
      </c>
      <c r="J55" s="16">
        <v>293.5</v>
      </c>
      <c r="K55" s="16" t="s">
        <v>34</v>
      </c>
      <c r="L55" s="16">
        <v>329</v>
      </c>
      <c r="M55" s="16">
        <v>2.2082038000000002</v>
      </c>
      <c r="N55" s="16">
        <v>1.8808597</v>
      </c>
      <c r="O55" s="16">
        <v>1.5767104999999999</v>
      </c>
      <c r="P55" s="16">
        <v>1.3117548999999999</v>
      </c>
      <c r="Q55" s="16">
        <v>1.100824</v>
      </c>
      <c r="R55" s="16">
        <v>0.93804233999999997</v>
      </c>
      <c r="S55" s="16">
        <v>0.81130016000000005</v>
      </c>
      <c r="T55" s="16">
        <v>0.71097748999999999</v>
      </c>
      <c r="U55" s="16">
        <v>0.63058572999999996</v>
      </c>
      <c r="V55" s="16">
        <v>0.56445944000000003</v>
      </c>
      <c r="W55" s="16">
        <v>0.50983970999999995</v>
      </c>
      <c r="X55" s="16">
        <v>0.46428570000000002</v>
      </c>
      <c r="Y55" s="16">
        <v>0.42580611000000002</v>
      </c>
      <c r="Z55" s="16">
        <v>0.39279788999999998</v>
      </c>
      <c r="AA55" s="16">
        <v>0.36415866000000002</v>
      </c>
      <c r="AB55" s="16">
        <v>0.33911917000000003</v>
      </c>
      <c r="AC55" s="16">
        <v>0.31708205</v>
      </c>
      <c r="AD55" s="16">
        <v>0.29756918999999998</v>
      </c>
      <c r="AE55" s="16">
        <v>0.28019682000000001</v>
      </c>
      <c r="AF55" s="16">
        <v>0.26462579000000003</v>
      </c>
      <c r="AG55" s="16">
        <v>0.25061387000000002</v>
      </c>
      <c r="AH55" s="16">
        <v>0.23793747000000001</v>
      </c>
      <c r="AI55" s="16">
        <v>0.22641177000000001</v>
      </c>
      <c r="AJ55" s="16">
        <v>0.21590069000000001</v>
      </c>
      <c r="AK55" s="16">
        <v>0.20627464000000001</v>
      </c>
      <c r="AL55" s="16">
        <v>0.19742939000000001</v>
      </c>
      <c r="AM55" s="16">
        <v>0.18927479999999999</v>
      </c>
      <c r="AN55" s="16">
        <v>0.18173338</v>
      </c>
      <c r="AO55" s="16">
        <v>0.17474097</v>
      </c>
      <c r="AP55" s="16">
        <v>0.16823921</v>
      </c>
      <c r="AQ55" s="16">
        <v>0.16218255000000001</v>
      </c>
      <c r="AR55" s="16">
        <v>0.15652237999999999</v>
      </c>
      <c r="AS55" s="16">
        <v>0.15122538999999999</v>
      </c>
      <c r="AT55" s="16">
        <v>0.14625531</v>
      </c>
      <c r="AU55" s="16">
        <v>0.14158351999999999</v>
      </c>
      <c r="AV55" s="16">
        <v>0.13718401999999999</v>
      </c>
      <c r="AW55" s="16">
        <v>0.13303482999999999</v>
      </c>
      <c r="AX55" s="16">
        <v>0.12911824999999999</v>
      </c>
      <c r="AY55" s="16">
        <v>0.12541037999999999</v>
      </c>
      <c r="AZ55" s="16">
        <v>0.1218988</v>
      </c>
      <c r="BA55" s="16">
        <v>0.11856876</v>
      </c>
      <c r="BB55" s="16">
        <v>0.11540298</v>
      </c>
      <c r="BC55" s="16">
        <v>0.11239202</v>
      </c>
      <c r="BD55" s="16">
        <v>0.10952604000000001</v>
      </c>
      <c r="BE55" s="16">
        <v>0.10679305</v>
      </c>
      <c r="BF55" s="16">
        <v>0.10418543</v>
      </c>
    </row>
    <row r="56" spans="1:58" x14ac:dyDescent="0.35">
      <c r="A56" s="16">
        <v>305</v>
      </c>
      <c r="B56" s="16">
        <v>40.700000000000003</v>
      </c>
      <c r="C56" s="16">
        <v>0.67666460000000006</v>
      </c>
      <c r="D56" s="16">
        <v>2.2000000000000002</v>
      </c>
      <c r="E56" s="16">
        <v>8.8000000000000007</v>
      </c>
      <c r="F56" s="16">
        <v>3</v>
      </c>
      <c r="G56" s="16">
        <v>1</v>
      </c>
      <c r="H56" s="16">
        <v>1</v>
      </c>
      <c r="I56" s="16">
        <v>315.20000000000005</v>
      </c>
      <c r="J56" s="16">
        <v>338.1</v>
      </c>
      <c r="K56" s="16" t="s">
        <v>35</v>
      </c>
      <c r="L56" s="16">
        <v>305</v>
      </c>
      <c r="M56" s="16">
        <v>2.2027502000000001</v>
      </c>
      <c r="N56" s="16">
        <v>1.9128432</v>
      </c>
      <c r="O56" s="16">
        <v>1.6591655999999999</v>
      </c>
      <c r="P56" s="16">
        <v>1.4201432</v>
      </c>
      <c r="Q56" s="16">
        <v>1.2097374999999999</v>
      </c>
      <c r="R56" s="16">
        <v>1.037968</v>
      </c>
      <c r="S56" s="16">
        <v>0.90138775000000004</v>
      </c>
      <c r="T56" s="16">
        <v>0.79214209000000002</v>
      </c>
      <c r="U56" s="16">
        <v>0.70357709999999996</v>
      </c>
      <c r="V56" s="16">
        <v>0.63131899000000002</v>
      </c>
      <c r="W56" s="16">
        <v>0.57133703999999996</v>
      </c>
      <c r="X56" s="16">
        <v>0.52093685000000001</v>
      </c>
      <c r="Y56" s="16">
        <v>0.47809327000000001</v>
      </c>
      <c r="Z56" s="16">
        <v>0.44051224</v>
      </c>
      <c r="AA56" s="16">
        <v>0.40769374000000003</v>
      </c>
      <c r="AB56" s="16">
        <v>0.37927258000000003</v>
      </c>
      <c r="AC56" s="16">
        <v>0.35438570000000003</v>
      </c>
      <c r="AD56" s="16">
        <v>0.33240813000000002</v>
      </c>
      <c r="AE56" s="16">
        <v>0.31284845</v>
      </c>
      <c r="AF56" s="16">
        <v>0.29535150999999998</v>
      </c>
      <c r="AG56" s="16">
        <v>0.27964568000000001</v>
      </c>
      <c r="AH56" s="16">
        <v>0.26546037</v>
      </c>
      <c r="AI56" s="16">
        <v>0.25258696000000003</v>
      </c>
      <c r="AJ56" s="16">
        <v>0.2408421</v>
      </c>
      <c r="AK56" s="16">
        <v>0.23011638000000001</v>
      </c>
      <c r="AL56" s="16">
        <v>0.22027156000000001</v>
      </c>
      <c r="AM56" s="16">
        <v>0.21119709</v>
      </c>
      <c r="AN56" s="16">
        <v>0.20280736999999999</v>
      </c>
      <c r="AO56" s="16">
        <v>0.19504203000000001</v>
      </c>
      <c r="AP56" s="16">
        <v>0.18782995999999999</v>
      </c>
      <c r="AQ56" s="16">
        <v>0.18111342</v>
      </c>
      <c r="AR56" s="16">
        <v>0.17484595999999999</v>
      </c>
      <c r="AS56" s="16">
        <v>0.16898529000000001</v>
      </c>
      <c r="AT56" s="16">
        <v>0.16349179999999999</v>
      </c>
      <c r="AU56" s="16">
        <v>0.15833249999999999</v>
      </c>
      <c r="AV56" s="16">
        <v>0.15347856000000001</v>
      </c>
      <c r="AW56" s="16">
        <v>0.14890281999999999</v>
      </c>
      <c r="AX56" s="16">
        <v>0.14457376</v>
      </c>
      <c r="AY56" s="16">
        <v>0.14047828000000001</v>
      </c>
      <c r="AZ56" s="16">
        <v>0.13659648999999999</v>
      </c>
      <c r="BA56" s="16">
        <v>0.13291104000000001</v>
      </c>
      <c r="BB56" s="16">
        <v>0.12940674999999999</v>
      </c>
      <c r="BC56" s="16">
        <v>0.12607059000000001</v>
      </c>
      <c r="BD56" s="16">
        <v>0.12289272</v>
      </c>
      <c r="BE56" s="16">
        <v>0.11986204</v>
      </c>
      <c r="BF56" s="16">
        <v>0.11696906</v>
      </c>
    </row>
    <row r="57" spans="1:58" x14ac:dyDescent="0.35">
      <c r="A57" s="16">
        <v>165</v>
      </c>
      <c r="B57" s="16">
        <v>40.5</v>
      </c>
      <c r="C57" s="16">
        <v>0.42252899999999999</v>
      </c>
      <c r="D57" s="16">
        <v>2.6</v>
      </c>
      <c r="E57" s="16">
        <v>5.6000000000000005</v>
      </c>
      <c r="F57" s="16">
        <v>1.8</v>
      </c>
      <c r="G57" s="16">
        <v>1</v>
      </c>
      <c r="H57" s="16">
        <v>1</v>
      </c>
      <c r="I57" s="16">
        <v>438.1</v>
      </c>
      <c r="J57" s="16">
        <v>287.60000000000002</v>
      </c>
      <c r="K57" s="16" t="s">
        <v>35</v>
      </c>
      <c r="L57" s="16">
        <v>165</v>
      </c>
      <c r="M57" s="16">
        <v>2.1505678000000001</v>
      </c>
      <c r="N57" s="16">
        <v>1.6725458</v>
      </c>
      <c r="O57" s="16">
        <v>1.327404</v>
      </c>
      <c r="P57" s="16">
        <v>1.0809754</v>
      </c>
      <c r="Q57" s="16">
        <v>0.90112031000000004</v>
      </c>
      <c r="R57" s="16">
        <v>0.76627140999999999</v>
      </c>
      <c r="S57" s="16">
        <v>0.66331655</v>
      </c>
      <c r="T57" s="16">
        <v>0.58388954000000004</v>
      </c>
      <c r="U57" s="16">
        <v>0.52069396000000001</v>
      </c>
      <c r="V57" s="16">
        <v>0.46854245999999999</v>
      </c>
      <c r="W57" s="16">
        <v>0.42433970999999998</v>
      </c>
      <c r="X57" s="16">
        <v>0.38739368000000002</v>
      </c>
      <c r="Y57" s="16">
        <v>0.35629826999999997</v>
      </c>
      <c r="Z57" s="16">
        <v>0.32971421000000001</v>
      </c>
      <c r="AA57" s="16">
        <v>0.30669233000000001</v>
      </c>
      <c r="AB57" s="16">
        <v>0.28659284000000002</v>
      </c>
      <c r="AC57" s="16">
        <v>0.26893091000000002</v>
      </c>
      <c r="AD57" s="16">
        <v>0.25325947999999998</v>
      </c>
      <c r="AE57" s="16">
        <v>0.23926981999999999</v>
      </c>
      <c r="AF57" s="16">
        <v>0.22670799</v>
      </c>
      <c r="AG57" s="16">
        <v>0.21535704999999999</v>
      </c>
      <c r="AH57" s="16">
        <v>0.20506253999999999</v>
      </c>
      <c r="AI57" s="16">
        <v>0.19568455000000001</v>
      </c>
      <c r="AJ57" s="16">
        <v>0.18709988999999999</v>
      </c>
      <c r="AK57" s="16">
        <v>0.17921983</v>
      </c>
      <c r="AL57" s="16">
        <v>0.17196268000000001</v>
      </c>
      <c r="AM57" s="16">
        <v>0.16525534</v>
      </c>
      <c r="AN57" s="16">
        <v>0.15904023</v>
      </c>
      <c r="AO57" s="16">
        <v>0.15326597</v>
      </c>
      <c r="AP57" s="16">
        <v>0.1478893</v>
      </c>
      <c r="AQ57" s="16">
        <v>0.14286788</v>
      </c>
      <c r="AR57" s="16">
        <v>0.13816428</v>
      </c>
      <c r="AS57" s="16">
        <v>0.13374846000000001</v>
      </c>
      <c r="AT57" s="16">
        <v>0.12959572999999999</v>
      </c>
      <c r="AU57" s="16">
        <v>0.12568402000000001</v>
      </c>
      <c r="AV57" s="16">
        <v>0.12199058</v>
      </c>
      <c r="AW57" s="16">
        <v>0.1184997</v>
      </c>
      <c r="AX57" s="16">
        <v>0.11519459999999999</v>
      </c>
      <c r="AY57" s="16">
        <v>0.11206222</v>
      </c>
      <c r="AZ57" s="16">
        <v>0.10908888</v>
      </c>
      <c r="BA57" s="16">
        <v>0.10626666</v>
      </c>
      <c r="BB57" s="16">
        <v>0.10357996</v>
      </c>
      <c r="BC57" s="16">
        <v>0.10101988000000001</v>
      </c>
      <c r="BD57" s="16">
        <v>9.8574348000000006E-2</v>
      </c>
      <c r="BE57" s="16">
        <v>9.6238181000000006E-2</v>
      </c>
      <c r="BF57" s="16">
        <v>9.4003029000000002E-2</v>
      </c>
    </row>
    <row r="58" spans="1:58" x14ac:dyDescent="0.35">
      <c r="A58" s="16">
        <v>364</v>
      </c>
      <c r="B58" s="16">
        <v>24.3</v>
      </c>
      <c r="C58" s="16">
        <v>0.19007639999999998</v>
      </c>
      <c r="D58" s="16">
        <v>1.6</v>
      </c>
      <c r="E58" s="16">
        <v>4.4000000000000004</v>
      </c>
      <c r="F58" s="16">
        <v>2.2000000000000002</v>
      </c>
      <c r="G58" s="16">
        <v>1.8</v>
      </c>
      <c r="H58" s="16">
        <v>1.8</v>
      </c>
      <c r="I58" s="16">
        <v>363.90000000000003</v>
      </c>
      <c r="J58" s="16">
        <v>335.1</v>
      </c>
      <c r="K58" s="16" t="s">
        <v>35</v>
      </c>
      <c r="L58" s="16">
        <v>364</v>
      </c>
      <c r="M58" s="16">
        <v>2.1372122999999998</v>
      </c>
      <c r="N58" s="16">
        <v>1.6416206</v>
      </c>
      <c r="O58" s="16">
        <v>1.3063848</v>
      </c>
      <c r="P58" s="16">
        <v>1.0684062000000001</v>
      </c>
      <c r="Q58" s="16">
        <v>0.89311361</v>
      </c>
      <c r="R58" s="16">
        <v>0.75940591000000002</v>
      </c>
      <c r="S58" s="16">
        <v>0.65599275000000001</v>
      </c>
      <c r="T58" s="16">
        <v>0.57445924999999998</v>
      </c>
      <c r="U58" s="16">
        <v>0.50913900000000001</v>
      </c>
      <c r="V58" s="16">
        <v>0.45607631999999998</v>
      </c>
      <c r="W58" s="16">
        <v>0.41219678999999998</v>
      </c>
      <c r="X58" s="16">
        <v>0.37543923000000001</v>
      </c>
      <c r="Y58" s="16">
        <v>0.34431949000000001</v>
      </c>
      <c r="Z58" s="16">
        <v>0.31768098</v>
      </c>
      <c r="AA58" s="16">
        <v>0.29464644000000001</v>
      </c>
      <c r="AB58" s="16">
        <v>0.27455485000000002</v>
      </c>
      <c r="AC58" s="16">
        <v>0.25690383</v>
      </c>
      <c r="AD58" s="16">
        <v>0.24129034999999999</v>
      </c>
      <c r="AE58" s="16">
        <v>0.22738259</v>
      </c>
      <c r="AF58" s="16">
        <v>0.21493408</v>
      </c>
      <c r="AG58" s="16">
        <v>0.20371668000000001</v>
      </c>
      <c r="AH58" s="16">
        <v>0.19356002</v>
      </c>
      <c r="AI58" s="16">
        <v>0.18432380000000001</v>
      </c>
      <c r="AJ58" s="16">
        <v>0.17588504999999999</v>
      </c>
      <c r="AK58" s="16">
        <v>0.16815035</v>
      </c>
      <c r="AL58" s="16">
        <v>0.16102886</v>
      </c>
      <c r="AM58" s="16">
        <v>0.15445484000000001</v>
      </c>
      <c r="AN58" s="16">
        <v>0.14837046000000001</v>
      </c>
      <c r="AO58" s="16">
        <v>0.14271519999999999</v>
      </c>
      <c r="AP58" s="16">
        <v>0.13743962000000001</v>
      </c>
      <c r="AQ58" s="16">
        <v>0.13251310999999999</v>
      </c>
      <c r="AR58" s="16">
        <v>0.12790541</v>
      </c>
      <c r="AS58" s="16">
        <v>0.12358415</v>
      </c>
      <c r="AT58" s="16">
        <v>0.11952478</v>
      </c>
      <c r="AU58" s="16">
        <v>0.11570166</v>
      </c>
      <c r="AV58" s="16">
        <v>0.11209619999999999</v>
      </c>
      <c r="AW58" s="16">
        <v>0.10869226999999999</v>
      </c>
      <c r="AX58" s="16">
        <v>0.10546966000000001</v>
      </c>
      <c r="AY58" s="16">
        <v>0.10241575999999999</v>
      </c>
      <c r="AZ58" s="16">
        <v>9.9519044000000001E-2</v>
      </c>
      <c r="BA58" s="16">
        <v>9.6768059000000003E-2</v>
      </c>
      <c r="BB58" s="16">
        <v>9.4151780000000004E-2</v>
      </c>
      <c r="BC58" s="16">
        <v>9.1657951000000001E-2</v>
      </c>
      <c r="BD58" s="16">
        <v>8.9280768999999996E-2</v>
      </c>
      <c r="BE58" s="16">
        <v>8.7012433E-2</v>
      </c>
      <c r="BF58" s="16">
        <v>8.4845290000000004E-2</v>
      </c>
    </row>
    <row r="59" spans="1:58" x14ac:dyDescent="0.35">
      <c r="A59" s="16">
        <v>482</v>
      </c>
      <c r="B59" s="16">
        <v>42.7</v>
      </c>
      <c r="C59" s="16">
        <v>0.38691780000000003</v>
      </c>
      <c r="D59" s="16">
        <v>1.4000000000000001</v>
      </c>
      <c r="E59" s="16">
        <v>7</v>
      </c>
      <c r="F59" s="16">
        <v>1.2000000000000002</v>
      </c>
      <c r="G59" s="16">
        <v>2</v>
      </c>
      <c r="H59" s="16">
        <v>0.8</v>
      </c>
      <c r="I59" s="16">
        <v>424.20000000000005</v>
      </c>
      <c r="J59" s="16">
        <v>360.8</v>
      </c>
      <c r="K59" s="16" t="s">
        <v>34</v>
      </c>
      <c r="L59" s="16">
        <v>482</v>
      </c>
      <c r="M59" s="16">
        <v>2.1076931999999999</v>
      </c>
      <c r="N59" s="16">
        <v>1.66906</v>
      </c>
      <c r="O59" s="16">
        <v>1.3384421</v>
      </c>
      <c r="P59" s="16">
        <v>1.0939825000000001</v>
      </c>
      <c r="Q59" s="16">
        <v>0.91326624000000001</v>
      </c>
      <c r="R59" s="16">
        <v>0.77689224000000001</v>
      </c>
      <c r="S59" s="16">
        <v>0.67176252999999997</v>
      </c>
      <c r="T59" s="16">
        <v>0.58922326999999997</v>
      </c>
      <c r="U59" s="16">
        <v>0.52350735999999998</v>
      </c>
      <c r="V59" s="16">
        <v>0.46999425</v>
      </c>
      <c r="W59" s="16">
        <v>0.42582293999999998</v>
      </c>
      <c r="X59" s="16">
        <v>0.38876792999999998</v>
      </c>
      <c r="Y59" s="16">
        <v>0.35729664999999999</v>
      </c>
      <c r="Z59" s="16">
        <v>0.33027124000000002</v>
      </c>
      <c r="AA59" s="16">
        <v>0.30684429000000002</v>
      </c>
      <c r="AB59" s="16">
        <v>0.28634485999999998</v>
      </c>
      <c r="AC59" s="16">
        <v>0.26827826999999999</v>
      </c>
      <c r="AD59" s="16">
        <v>0.25223192999999999</v>
      </c>
      <c r="AE59" s="16">
        <v>0.23789585999999999</v>
      </c>
      <c r="AF59" s="16">
        <v>0.22500502</v>
      </c>
      <c r="AG59" s="16">
        <v>0.21335755000000001</v>
      </c>
      <c r="AH59" s="16">
        <v>0.20277967999999999</v>
      </c>
      <c r="AI59" s="16">
        <v>0.19313025</v>
      </c>
      <c r="AJ59" s="16">
        <v>0.18429723000000001</v>
      </c>
      <c r="AK59" s="16">
        <v>0.17618096</v>
      </c>
      <c r="AL59" s="16">
        <v>0.16869549</v>
      </c>
      <c r="AM59" s="16">
        <v>0.16177809000000001</v>
      </c>
      <c r="AN59" s="16">
        <v>0.15536633</v>
      </c>
      <c r="AO59" s="16">
        <v>0.14939705</v>
      </c>
      <c r="AP59" s="16">
        <v>0.14383723000000001</v>
      </c>
      <c r="AQ59" s="16">
        <v>0.13864043000000001</v>
      </c>
      <c r="AR59" s="16">
        <v>0.13377494000000001</v>
      </c>
      <c r="AS59" s="16">
        <v>0.12920590000000001</v>
      </c>
      <c r="AT59" s="16">
        <v>0.12491231999999999</v>
      </c>
      <c r="AU59" s="16">
        <v>0.12087078</v>
      </c>
      <c r="AV59" s="16">
        <v>0.11705992</v>
      </c>
      <c r="AW59" s="16">
        <v>0.11346015</v>
      </c>
      <c r="AX59" s="16">
        <v>0.11005642</v>
      </c>
      <c r="AY59" s="16">
        <v>0.10682893</v>
      </c>
      <c r="AZ59" s="16">
        <v>0.10377251</v>
      </c>
      <c r="BA59" s="16">
        <v>0.10086796000000001</v>
      </c>
      <c r="BB59" s="16">
        <v>9.8104991000000002E-2</v>
      </c>
      <c r="BC59" s="16">
        <v>9.5472127000000004E-2</v>
      </c>
      <c r="BD59" s="16">
        <v>9.2962474000000003E-2</v>
      </c>
      <c r="BE59" s="16">
        <v>9.0569443999999999E-2</v>
      </c>
      <c r="BF59" s="16">
        <v>8.8284559999999998E-2</v>
      </c>
    </row>
    <row r="60" spans="1:58" x14ac:dyDescent="0.35">
      <c r="A60" s="16">
        <v>145</v>
      </c>
      <c r="B60" s="16">
        <v>13.3</v>
      </c>
      <c r="C60" s="16">
        <v>0.18523599999999998</v>
      </c>
      <c r="D60" s="16">
        <v>2.4000000000000004</v>
      </c>
      <c r="E60" s="16">
        <v>7.6000000000000005</v>
      </c>
      <c r="F60" s="16">
        <v>2.4000000000000004</v>
      </c>
      <c r="G60" s="16">
        <v>1.2000000000000002</v>
      </c>
      <c r="H60" s="16">
        <v>2</v>
      </c>
      <c r="I60" s="16">
        <v>373.90000000000003</v>
      </c>
      <c r="J60" s="16">
        <v>290.90000000000003</v>
      </c>
      <c r="K60" s="16" t="s">
        <v>35</v>
      </c>
      <c r="L60" s="16">
        <v>145</v>
      </c>
      <c r="M60" s="16">
        <v>2.1043419999999999</v>
      </c>
      <c r="N60" s="16">
        <v>1.7611526</v>
      </c>
      <c r="O60" s="16">
        <v>1.4601545</v>
      </c>
      <c r="P60" s="16">
        <v>1.2115381000000001</v>
      </c>
      <c r="Q60" s="16">
        <v>1.0182343</v>
      </c>
      <c r="R60" s="16">
        <v>0.86899351999999996</v>
      </c>
      <c r="S60" s="16">
        <v>0.75213468000000006</v>
      </c>
      <c r="T60" s="16">
        <v>0.65926218000000003</v>
      </c>
      <c r="U60" s="16">
        <v>0.58547002000000004</v>
      </c>
      <c r="V60" s="16">
        <v>0.52432447999999998</v>
      </c>
      <c r="W60" s="16">
        <v>0.47357196000000001</v>
      </c>
      <c r="X60" s="16">
        <v>0.43118355000000003</v>
      </c>
      <c r="Y60" s="16">
        <v>0.39539137000000002</v>
      </c>
      <c r="Z60" s="16">
        <v>0.36470701999999999</v>
      </c>
      <c r="AA60" s="16">
        <v>0.33815601000000001</v>
      </c>
      <c r="AB60" s="16">
        <v>0.31497201000000002</v>
      </c>
      <c r="AC60" s="16">
        <v>0.29456863</v>
      </c>
      <c r="AD60" s="16">
        <v>0.27650871999999999</v>
      </c>
      <c r="AE60" s="16">
        <v>0.26042461</v>
      </c>
      <c r="AF60" s="16">
        <v>0.24600519000000001</v>
      </c>
      <c r="AG60" s="16">
        <v>0.23302121000000001</v>
      </c>
      <c r="AH60" s="16">
        <v>0.22126137000000001</v>
      </c>
      <c r="AI60" s="16">
        <v>0.21056427</v>
      </c>
      <c r="AJ60" s="16">
        <v>0.20080443000000001</v>
      </c>
      <c r="AK60" s="16">
        <v>0.19186632000000001</v>
      </c>
      <c r="AL60" s="16">
        <v>0.18364838</v>
      </c>
      <c r="AM60" s="16">
        <v>0.17606819000000001</v>
      </c>
      <c r="AN60" s="16">
        <v>0.16905856</v>
      </c>
      <c r="AO60" s="16">
        <v>0.16255665999999999</v>
      </c>
      <c r="AP60" s="16">
        <v>0.15650910000000001</v>
      </c>
      <c r="AQ60" s="16">
        <v>0.15087286999999999</v>
      </c>
      <c r="AR60" s="16">
        <v>0.14560811000000001</v>
      </c>
      <c r="AS60" s="16">
        <v>0.14067687000000001</v>
      </c>
      <c r="AT60" s="16">
        <v>0.13605072000000001</v>
      </c>
      <c r="AU60" s="16">
        <v>0.13170306000000001</v>
      </c>
      <c r="AV60" s="16">
        <v>0.12760611999999999</v>
      </c>
      <c r="AW60" s="16">
        <v>0.12374277</v>
      </c>
      <c r="AX60" s="16">
        <v>0.12009174</v>
      </c>
      <c r="AY60" s="16">
        <v>0.11663727</v>
      </c>
      <c r="AZ60" s="16">
        <v>0.11336444</v>
      </c>
      <c r="BA60" s="16">
        <v>0.11025806</v>
      </c>
      <c r="BB60" s="16">
        <v>0.10730929</v>
      </c>
      <c r="BC60" s="16">
        <v>0.10450184</v>
      </c>
      <c r="BD60" s="16">
        <v>0.10182836000000001</v>
      </c>
      <c r="BE60" s="16">
        <v>9.9280312999999995E-2</v>
      </c>
      <c r="BF60" s="16">
        <v>9.6848264000000003E-2</v>
      </c>
    </row>
    <row r="61" spans="1:58" x14ac:dyDescent="0.35">
      <c r="A61" s="16">
        <v>333</v>
      </c>
      <c r="B61" s="16">
        <v>40</v>
      </c>
      <c r="C61" s="16">
        <v>0.25715710000000003</v>
      </c>
      <c r="D61" s="16">
        <v>2.6</v>
      </c>
      <c r="E61" s="16">
        <v>2.8000000000000003</v>
      </c>
      <c r="F61" s="16">
        <v>2.4000000000000004</v>
      </c>
      <c r="G61" s="16">
        <v>1.8</v>
      </c>
      <c r="H61" s="16">
        <v>1.8</v>
      </c>
      <c r="I61" s="16">
        <v>452.40000000000003</v>
      </c>
      <c r="J61" s="16">
        <v>345</v>
      </c>
      <c r="K61" s="16" t="s">
        <v>35</v>
      </c>
      <c r="L61" s="16">
        <v>333</v>
      </c>
      <c r="M61" s="16">
        <v>2.0957037999999999</v>
      </c>
      <c r="N61" s="16">
        <v>1.614031</v>
      </c>
      <c r="O61" s="16">
        <v>1.2894549</v>
      </c>
      <c r="P61" s="16">
        <v>1.0587571</v>
      </c>
      <c r="Q61" s="16">
        <v>0.89001076999999995</v>
      </c>
      <c r="R61" s="16">
        <v>0.76100438999999998</v>
      </c>
      <c r="S61" s="16">
        <v>0.65961265999999996</v>
      </c>
      <c r="T61" s="16">
        <v>0.58029412999999996</v>
      </c>
      <c r="U61" s="16">
        <v>0.51659935999999995</v>
      </c>
      <c r="V61" s="16">
        <v>0.46416911</v>
      </c>
      <c r="W61" s="16">
        <v>0.42001530999999998</v>
      </c>
      <c r="X61" s="16">
        <v>0.38321316</v>
      </c>
      <c r="Y61" s="16">
        <v>0.35225817999999998</v>
      </c>
      <c r="Z61" s="16">
        <v>0.32580029999999999</v>
      </c>
      <c r="AA61" s="16">
        <v>0.30293830999999999</v>
      </c>
      <c r="AB61" s="16">
        <v>0.28295555999999999</v>
      </c>
      <c r="AC61" s="16">
        <v>0.26536280000000001</v>
      </c>
      <c r="AD61" s="16">
        <v>0.24977727</v>
      </c>
      <c r="AE61" s="16">
        <v>0.23586264000000001</v>
      </c>
      <c r="AF61" s="16">
        <v>0.22337629000000001</v>
      </c>
      <c r="AG61" s="16">
        <v>0.21211255000000001</v>
      </c>
      <c r="AH61" s="16">
        <v>0.20190103000000001</v>
      </c>
      <c r="AI61" s="16">
        <v>0.19260495999999999</v>
      </c>
      <c r="AJ61" s="16">
        <v>0.18409365</v>
      </c>
      <c r="AK61" s="16">
        <v>0.17628102000000001</v>
      </c>
      <c r="AL61" s="16">
        <v>0.16907997</v>
      </c>
      <c r="AM61" s="16">
        <v>0.16241871999999999</v>
      </c>
      <c r="AN61" s="16">
        <v>0.1562461</v>
      </c>
      <c r="AO61" s="16">
        <v>0.1505001</v>
      </c>
      <c r="AP61" s="16">
        <v>0.14514165000000001</v>
      </c>
      <c r="AQ61" s="16">
        <v>0.1401328</v>
      </c>
      <c r="AR61" s="16">
        <v>0.13544271999999999</v>
      </c>
      <c r="AS61" s="16">
        <v>0.13104181000000001</v>
      </c>
      <c r="AT61" s="16">
        <v>0.12690274000000001</v>
      </c>
      <c r="AU61" s="16">
        <v>0.12300158</v>
      </c>
      <c r="AV61" s="16">
        <v>0.11931852</v>
      </c>
      <c r="AW61" s="16">
        <v>0.11583868</v>
      </c>
      <c r="AX61" s="16">
        <v>0.11254585</v>
      </c>
      <c r="AY61" s="16">
        <v>0.10942157</v>
      </c>
      <c r="AZ61" s="16">
        <v>0.10645588</v>
      </c>
      <c r="BA61" s="16">
        <v>0.10363801</v>
      </c>
      <c r="BB61" s="16">
        <v>0.10095444000000001</v>
      </c>
      <c r="BC61" s="16">
        <v>9.8395303000000003E-2</v>
      </c>
      <c r="BD61" s="16">
        <v>9.5952667000000005E-2</v>
      </c>
      <c r="BE61" s="16">
        <v>9.3621515000000002E-2</v>
      </c>
      <c r="BF61" s="16">
        <v>9.1393693999999998E-2</v>
      </c>
    </row>
    <row r="62" spans="1:58" x14ac:dyDescent="0.35">
      <c r="A62" s="16">
        <v>345</v>
      </c>
      <c r="B62" s="16">
        <v>20.9</v>
      </c>
      <c r="C62" s="16">
        <v>0.2969947</v>
      </c>
      <c r="D62" s="16">
        <v>0.60000000000000009</v>
      </c>
      <c r="E62" s="16">
        <v>7.8000000000000007</v>
      </c>
      <c r="F62" s="16">
        <v>2.8000000000000003</v>
      </c>
      <c r="G62" s="16">
        <v>2</v>
      </c>
      <c r="H62" s="16">
        <v>2</v>
      </c>
      <c r="I62" s="16">
        <v>344.8</v>
      </c>
      <c r="J62" s="16">
        <v>320.60000000000002</v>
      </c>
      <c r="K62" s="16" t="s">
        <v>34</v>
      </c>
      <c r="L62" s="16">
        <v>345</v>
      </c>
      <c r="M62" s="16">
        <v>2.0738276999999998</v>
      </c>
      <c r="N62" s="16">
        <v>1.7313684</v>
      </c>
      <c r="O62" s="16">
        <v>1.4272663999999999</v>
      </c>
      <c r="P62" s="16">
        <v>1.1797005</v>
      </c>
      <c r="Q62" s="16">
        <v>0.98605083999999998</v>
      </c>
      <c r="R62" s="16">
        <v>0.83599113999999997</v>
      </c>
      <c r="S62" s="16">
        <v>0.71883677999999995</v>
      </c>
      <c r="T62" s="16">
        <v>0.62630724999999998</v>
      </c>
      <c r="U62" s="16">
        <v>0.55215000999999997</v>
      </c>
      <c r="V62" s="16">
        <v>0.49151802</v>
      </c>
      <c r="W62" s="16">
        <v>0.4414959</v>
      </c>
      <c r="X62" s="16">
        <v>0.39976779000000001</v>
      </c>
      <c r="Y62" s="16">
        <v>0.36455208</v>
      </c>
      <c r="Z62" s="16">
        <v>0.33451465000000002</v>
      </c>
      <c r="AA62" s="16">
        <v>0.30866942000000003</v>
      </c>
      <c r="AB62" s="16">
        <v>0.28622695999999997</v>
      </c>
      <c r="AC62" s="16">
        <v>0.26657575</v>
      </c>
      <c r="AD62" s="16">
        <v>0.24922538</v>
      </c>
      <c r="AE62" s="16">
        <v>0.2338191</v>
      </c>
      <c r="AF62" s="16">
        <v>0.22006087999999999</v>
      </c>
      <c r="AG62" s="16">
        <v>0.20770253</v>
      </c>
      <c r="AH62" s="16">
        <v>0.196551</v>
      </c>
      <c r="AI62" s="16">
        <v>0.18644299</v>
      </c>
      <c r="AJ62" s="16">
        <v>0.17723353</v>
      </c>
      <c r="AK62" s="16">
        <v>0.16881645000000001</v>
      </c>
      <c r="AL62" s="16">
        <v>0.16109082</v>
      </c>
      <c r="AM62" s="16">
        <v>0.1539799</v>
      </c>
      <c r="AN62" s="16">
        <v>0.14741287</v>
      </c>
      <c r="AO62" s="16">
        <v>0.14133644000000001</v>
      </c>
      <c r="AP62" s="16">
        <v>0.13568735000000001</v>
      </c>
      <c r="AQ62" s="16">
        <v>0.13043404</v>
      </c>
      <c r="AR62" s="16">
        <v>0.12552640000000001</v>
      </c>
      <c r="AS62" s="16">
        <v>0.12094199</v>
      </c>
      <c r="AT62" s="16">
        <v>0.11664594</v>
      </c>
      <c r="AU62" s="16">
        <v>0.11261021</v>
      </c>
      <c r="AV62" s="16">
        <v>0.10881873</v>
      </c>
      <c r="AW62" s="16">
        <v>0.10525014000000001</v>
      </c>
      <c r="AX62" s="16">
        <v>0.10188112000000001</v>
      </c>
      <c r="AY62" s="16">
        <v>9.8696008000000002E-2</v>
      </c>
      <c r="AZ62" s="16">
        <v>9.5683723999999998E-2</v>
      </c>
      <c r="BA62" s="16">
        <v>9.2829637000000007E-2</v>
      </c>
      <c r="BB62" s="16">
        <v>9.0118303999999996E-2</v>
      </c>
      <c r="BC62" s="16">
        <v>8.7542295000000006E-2</v>
      </c>
      <c r="BD62" s="16">
        <v>8.5092223999999994E-2</v>
      </c>
      <c r="BE62" s="16">
        <v>8.2761794E-2</v>
      </c>
      <c r="BF62" s="16">
        <v>8.0541826999999996E-2</v>
      </c>
    </row>
    <row r="63" spans="1:58" x14ac:dyDescent="0.35">
      <c r="A63" s="16">
        <v>213</v>
      </c>
      <c r="B63" s="16">
        <v>35.300000000000004</v>
      </c>
      <c r="C63" s="16">
        <v>0.51452150000000008</v>
      </c>
      <c r="D63" s="16">
        <v>0.60000000000000009</v>
      </c>
      <c r="E63" s="16">
        <v>8.4</v>
      </c>
      <c r="F63" s="16">
        <v>2.4000000000000004</v>
      </c>
      <c r="G63" s="16">
        <v>2</v>
      </c>
      <c r="H63" s="16">
        <v>1.2000000000000002</v>
      </c>
      <c r="I63" s="16">
        <v>444.90000000000003</v>
      </c>
      <c r="J63" s="16">
        <v>314.70000000000005</v>
      </c>
      <c r="K63" s="16" t="s">
        <v>35</v>
      </c>
      <c r="L63" s="16">
        <v>213</v>
      </c>
      <c r="M63" s="16">
        <v>2.0485528</v>
      </c>
      <c r="N63" s="16">
        <v>1.6593487</v>
      </c>
      <c r="O63" s="16">
        <v>1.3668514</v>
      </c>
      <c r="P63" s="16">
        <v>1.1340813999999999</v>
      </c>
      <c r="Q63" s="16">
        <v>0.94953728000000004</v>
      </c>
      <c r="R63" s="16">
        <v>0.80555098999999997</v>
      </c>
      <c r="S63" s="16">
        <v>0.69293320000000003</v>
      </c>
      <c r="T63" s="16">
        <v>0.60426961999999995</v>
      </c>
      <c r="U63" s="16">
        <v>0.53300272999999998</v>
      </c>
      <c r="V63" s="16">
        <v>0.47493327000000002</v>
      </c>
      <c r="W63" s="16">
        <v>0.42703988999999998</v>
      </c>
      <c r="X63" s="16">
        <v>0.38706836</v>
      </c>
      <c r="Y63" s="16">
        <v>0.35331361999999999</v>
      </c>
      <c r="Z63" s="16">
        <v>0.32451603000000001</v>
      </c>
      <c r="AA63" s="16">
        <v>0.29971545999999999</v>
      </c>
      <c r="AB63" s="16">
        <v>0.27815773999999999</v>
      </c>
      <c r="AC63" s="16">
        <v>0.25926399</v>
      </c>
      <c r="AD63" s="16">
        <v>0.24258043000000001</v>
      </c>
      <c r="AE63" s="16">
        <v>0.22775754000000001</v>
      </c>
      <c r="AF63" s="16">
        <v>0.21449545</v>
      </c>
      <c r="AG63" s="16">
        <v>0.20257523999999999</v>
      </c>
      <c r="AH63" s="16">
        <v>0.19180615000000001</v>
      </c>
      <c r="AI63" s="16">
        <v>0.18202628000000001</v>
      </c>
      <c r="AJ63" s="16">
        <v>0.17311139</v>
      </c>
      <c r="AK63" s="16">
        <v>0.16495270000000001</v>
      </c>
      <c r="AL63" s="16">
        <v>0.15745898999999999</v>
      </c>
      <c r="AM63" s="16">
        <v>0.15055874</v>
      </c>
      <c r="AN63" s="16">
        <v>0.14418924999999999</v>
      </c>
      <c r="AO63" s="16">
        <v>0.1382823</v>
      </c>
      <c r="AP63" s="16">
        <v>0.13280091999999999</v>
      </c>
      <c r="AQ63" s="16">
        <v>0.12770714999999999</v>
      </c>
      <c r="AR63" s="16">
        <v>0.12294334</v>
      </c>
      <c r="AS63" s="16">
        <v>0.11847715</v>
      </c>
      <c r="AT63" s="16">
        <v>0.11429022</v>
      </c>
      <c r="AU63" s="16">
        <v>0.11036435999999999</v>
      </c>
      <c r="AV63" s="16">
        <v>0.10667585</v>
      </c>
      <c r="AW63" s="16">
        <v>0.10319832</v>
      </c>
      <c r="AX63" s="16">
        <v>9.9913202000000007E-2</v>
      </c>
      <c r="AY63" s="16">
        <v>9.6809334999999996E-2</v>
      </c>
      <c r="AZ63" s="16">
        <v>9.3871623000000001E-2</v>
      </c>
      <c r="BA63" s="16">
        <v>9.1090887999999995E-2</v>
      </c>
      <c r="BB63" s="16">
        <v>8.8451198999999994E-2</v>
      </c>
      <c r="BC63" s="16">
        <v>8.5942334999999995E-2</v>
      </c>
      <c r="BD63" s="16">
        <v>8.3554669999999998E-2</v>
      </c>
      <c r="BE63" s="16">
        <v>8.1281735999999993E-2</v>
      </c>
      <c r="BF63" s="16">
        <v>7.9116315000000006E-2</v>
      </c>
    </row>
    <row r="64" spans="1:58" x14ac:dyDescent="0.35">
      <c r="A64" s="16">
        <v>261</v>
      </c>
      <c r="B64" s="16">
        <v>37.9</v>
      </c>
      <c r="C64" s="16">
        <v>0.30476030000000004</v>
      </c>
      <c r="D64" s="16">
        <v>1</v>
      </c>
      <c r="E64" s="16">
        <v>9.4</v>
      </c>
      <c r="F64" s="16">
        <v>1.6</v>
      </c>
      <c r="G64" s="16">
        <v>0.2</v>
      </c>
      <c r="H64" s="16">
        <v>1.2000000000000002</v>
      </c>
      <c r="I64" s="16">
        <v>292.90000000000003</v>
      </c>
      <c r="J64" s="16">
        <v>348.3</v>
      </c>
      <c r="K64" s="16" t="s">
        <v>35</v>
      </c>
      <c r="L64" s="16">
        <v>261</v>
      </c>
      <c r="M64" s="16">
        <v>2.0484513999999998</v>
      </c>
      <c r="N64" s="16">
        <v>1.7553764999999999</v>
      </c>
      <c r="O64" s="16">
        <v>1.5330006</v>
      </c>
      <c r="P64" s="16">
        <v>1.341321</v>
      </c>
      <c r="Q64" s="16">
        <v>1.1653230000000001</v>
      </c>
      <c r="R64" s="16">
        <v>1.0097604</v>
      </c>
      <c r="S64" s="16">
        <v>0.87896662999999997</v>
      </c>
      <c r="T64" s="16">
        <v>0.77165108999999998</v>
      </c>
      <c r="U64" s="16">
        <v>0.68427318000000004</v>
      </c>
      <c r="V64" s="16">
        <v>0.61236577999999997</v>
      </c>
      <c r="W64" s="16">
        <v>0.55122333999999995</v>
      </c>
      <c r="X64" s="16">
        <v>0.49960968</v>
      </c>
      <c r="Y64" s="16">
        <v>0.45593961999999999</v>
      </c>
      <c r="Z64" s="16">
        <v>0.41882411000000003</v>
      </c>
      <c r="AA64" s="16">
        <v>0.38694467999999999</v>
      </c>
      <c r="AB64" s="16">
        <v>0.35914352999999999</v>
      </c>
      <c r="AC64" s="16">
        <v>0.33473530000000001</v>
      </c>
      <c r="AD64" s="16">
        <v>0.31323051000000002</v>
      </c>
      <c r="AE64" s="16">
        <v>0.29408561999999999</v>
      </c>
      <c r="AF64" s="16">
        <v>0.27696174000000001</v>
      </c>
      <c r="AG64" s="16">
        <v>0.26157459999999999</v>
      </c>
      <c r="AH64" s="16">
        <v>0.24768752999999999</v>
      </c>
      <c r="AI64" s="16">
        <v>0.23508910999999999</v>
      </c>
      <c r="AJ64" s="16">
        <v>0.22361175999999999</v>
      </c>
      <c r="AK64" s="16">
        <v>0.21311653999999999</v>
      </c>
      <c r="AL64" s="16">
        <v>0.20348980999999999</v>
      </c>
      <c r="AM64" s="16">
        <v>0.19463104000000001</v>
      </c>
      <c r="AN64" s="16">
        <v>0.18645471</v>
      </c>
      <c r="AO64" s="16">
        <v>0.17888738000000001</v>
      </c>
      <c r="AP64" s="16">
        <v>0.17186651</v>
      </c>
      <c r="AQ64" s="16">
        <v>0.16533935</v>
      </c>
      <c r="AR64" s="16">
        <v>0.15924922999999999</v>
      </c>
      <c r="AS64" s="16">
        <v>0.15355361000000001</v>
      </c>
      <c r="AT64" s="16">
        <v>0.14822076000000001</v>
      </c>
      <c r="AU64" s="16">
        <v>0.14321718999999999</v>
      </c>
      <c r="AV64" s="16">
        <v>0.13850513</v>
      </c>
      <c r="AW64" s="16">
        <v>0.13406371</v>
      </c>
      <c r="AX64" s="16">
        <v>0.12987394999999999</v>
      </c>
      <c r="AY64" s="16">
        <v>0.12591352</v>
      </c>
      <c r="AZ64" s="16">
        <v>0.12216689999999999</v>
      </c>
      <c r="BA64" s="16">
        <v>0.11861658</v>
      </c>
      <c r="BB64" s="16">
        <v>0.11525024</v>
      </c>
      <c r="BC64" s="16">
        <v>0.11205134999999999</v>
      </c>
      <c r="BD64" s="16">
        <v>0.10900889</v>
      </c>
      <c r="BE64" s="16">
        <v>0.10611042</v>
      </c>
      <c r="BF64" s="16">
        <v>0.10334638</v>
      </c>
    </row>
    <row r="65" spans="1:58" x14ac:dyDescent="0.35">
      <c r="A65" s="16">
        <v>443</v>
      </c>
      <c r="B65" s="16">
        <v>42.1</v>
      </c>
      <c r="C65" s="16">
        <v>0.58229569999999997</v>
      </c>
      <c r="D65" s="16">
        <v>2.4000000000000004</v>
      </c>
      <c r="E65" s="16">
        <v>6.8000000000000007</v>
      </c>
      <c r="F65" s="16">
        <v>2</v>
      </c>
      <c r="G65" s="16">
        <v>1.8</v>
      </c>
      <c r="H65" s="16">
        <v>0.8</v>
      </c>
      <c r="I65" s="16">
        <v>335.90000000000003</v>
      </c>
      <c r="J65" s="16">
        <v>348.70000000000005</v>
      </c>
      <c r="K65" s="16" t="s">
        <v>35</v>
      </c>
      <c r="L65" s="16">
        <v>443</v>
      </c>
      <c r="M65" s="16">
        <v>2.0390882000000001</v>
      </c>
      <c r="N65" s="16">
        <v>1.6758568</v>
      </c>
      <c r="O65" s="16">
        <v>1.3780781</v>
      </c>
      <c r="P65" s="16">
        <v>1.1435697</v>
      </c>
      <c r="Q65" s="16">
        <v>0.96290123000000005</v>
      </c>
      <c r="R65" s="16">
        <v>0.82319850000000006</v>
      </c>
      <c r="S65" s="16">
        <v>0.71366805</v>
      </c>
      <c r="T65" s="16">
        <v>0.62660610999999999</v>
      </c>
      <c r="U65" s="16">
        <v>0.55723953000000004</v>
      </c>
      <c r="V65" s="16">
        <v>0.50111651000000001</v>
      </c>
      <c r="W65" s="16">
        <v>0.45414850000000001</v>
      </c>
      <c r="X65" s="16">
        <v>0.41379308999999997</v>
      </c>
      <c r="Y65" s="16">
        <v>0.37966767000000001</v>
      </c>
      <c r="Z65" s="16">
        <v>0.35063042999999999</v>
      </c>
      <c r="AA65" s="16">
        <v>0.32549334000000002</v>
      </c>
      <c r="AB65" s="16">
        <v>0.30353308000000001</v>
      </c>
      <c r="AC65" s="16">
        <v>0.28422046000000001</v>
      </c>
      <c r="AD65" s="16">
        <v>0.26711652000000002</v>
      </c>
      <c r="AE65" s="16">
        <v>0.25184583999999999</v>
      </c>
      <c r="AF65" s="16">
        <v>0.23815196999999999</v>
      </c>
      <c r="AG65" s="16">
        <v>0.22580028999999999</v>
      </c>
      <c r="AH65" s="16">
        <v>0.21459998</v>
      </c>
      <c r="AI65" s="16">
        <v>0.20439681000000001</v>
      </c>
      <c r="AJ65" s="16">
        <v>0.19507389999999999</v>
      </c>
      <c r="AK65" s="16">
        <v>0.1865291</v>
      </c>
      <c r="AL65" s="16">
        <v>0.17866905</v>
      </c>
      <c r="AM65" s="16">
        <v>0.17141782</v>
      </c>
      <c r="AN65" s="16">
        <v>0.16470829000000001</v>
      </c>
      <c r="AO65" s="16">
        <v>0.1584855</v>
      </c>
      <c r="AP65" s="16">
        <v>0.15269445000000001</v>
      </c>
      <c r="AQ65" s="16">
        <v>0.14729136000000001</v>
      </c>
      <c r="AR65" s="16">
        <v>0.14223955999999999</v>
      </c>
      <c r="AS65" s="16">
        <v>0.13750854000000001</v>
      </c>
      <c r="AT65" s="16">
        <v>0.13306615999999999</v>
      </c>
      <c r="AU65" s="16">
        <v>0.12888897999999999</v>
      </c>
      <c r="AV65" s="16">
        <v>0.12495115</v>
      </c>
      <c r="AW65" s="16">
        <v>0.12123505</v>
      </c>
      <c r="AX65" s="16">
        <v>0.1177207</v>
      </c>
      <c r="AY65" s="16">
        <v>0.11439383</v>
      </c>
      <c r="AZ65" s="16">
        <v>0.11123901999999999</v>
      </c>
      <c r="BA65" s="16">
        <v>0.10824396</v>
      </c>
      <c r="BB65" s="16">
        <v>0.10539519999999999</v>
      </c>
      <c r="BC65" s="16">
        <v>0.10268275</v>
      </c>
      <c r="BD65" s="16">
        <v>0.10010167</v>
      </c>
      <c r="BE65" s="16">
        <v>9.7637206000000004E-2</v>
      </c>
      <c r="BF65" s="16">
        <v>9.5283665000000003E-2</v>
      </c>
    </row>
    <row r="66" spans="1:58" x14ac:dyDescent="0.35">
      <c r="A66" s="16">
        <v>476</v>
      </c>
      <c r="B66" s="16">
        <v>33.9</v>
      </c>
      <c r="C66" s="16">
        <v>0.43964019999999998</v>
      </c>
      <c r="D66" s="16">
        <v>1</v>
      </c>
      <c r="E66" s="16">
        <v>3.8000000000000003</v>
      </c>
      <c r="F66" s="16">
        <v>3</v>
      </c>
      <c r="G66" s="16">
        <v>0.2</v>
      </c>
      <c r="H66" s="16">
        <v>1.8</v>
      </c>
      <c r="I66" s="16">
        <v>303.70000000000005</v>
      </c>
      <c r="J66" s="16">
        <v>350.70000000000005</v>
      </c>
      <c r="K66" s="16" t="s">
        <v>34</v>
      </c>
      <c r="L66" s="16">
        <v>476</v>
      </c>
      <c r="M66" s="16">
        <v>2.0280836</v>
      </c>
      <c r="N66" s="16">
        <v>1.5484686000000001</v>
      </c>
      <c r="O66" s="16">
        <v>1.2280008</v>
      </c>
      <c r="P66" s="16">
        <v>0.99803156000000004</v>
      </c>
      <c r="Q66" s="16">
        <v>0.82702958999999998</v>
      </c>
      <c r="R66" s="16">
        <v>0.69836271000000005</v>
      </c>
      <c r="S66" s="16">
        <v>0.59987628000000004</v>
      </c>
      <c r="T66" s="16">
        <v>0.52292835999999998</v>
      </c>
      <c r="U66" s="16">
        <v>0.46164218000000001</v>
      </c>
      <c r="V66" s="16">
        <v>0.41208952999999998</v>
      </c>
      <c r="W66" s="16">
        <v>0.37160087000000003</v>
      </c>
      <c r="X66" s="16">
        <v>0.33777689999999999</v>
      </c>
      <c r="Y66" s="16">
        <v>0.30919087000000001</v>
      </c>
      <c r="Z66" s="16">
        <v>0.28479697999999998</v>
      </c>
      <c r="AA66" s="16">
        <v>0.26375923000000001</v>
      </c>
      <c r="AB66" s="16">
        <v>0.24547194</v>
      </c>
      <c r="AC66" s="16">
        <v>0.22942393</v>
      </c>
      <c r="AD66" s="16">
        <v>0.21523628</v>
      </c>
      <c r="AE66" s="16">
        <v>0.20260584000000001</v>
      </c>
      <c r="AF66" s="16">
        <v>0.19130072000000001</v>
      </c>
      <c r="AG66" s="16">
        <v>0.18112281</v>
      </c>
      <c r="AH66" s="16">
        <v>0.1719154</v>
      </c>
      <c r="AI66" s="16">
        <v>0.16354655000000001</v>
      </c>
      <c r="AJ66" s="16">
        <v>0.15590422000000001</v>
      </c>
      <c r="AK66" s="16">
        <v>0.14890039999999999</v>
      </c>
      <c r="AL66" s="16">
        <v>0.14245598000000001</v>
      </c>
      <c r="AM66" s="16">
        <v>0.13650775000000001</v>
      </c>
      <c r="AN66" s="16">
        <v>0.13099936000000001</v>
      </c>
      <c r="AO66" s="16">
        <v>0.12588637999999999</v>
      </c>
      <c r="AP66" s="16">
        <v>0.12112663999999999</v>
      </c>
      <c r="AQ66" s="16">
        <v>0.11668581</v>
      </c>
      <c r="AR66" s="16">
        <v>0.11253326</v>
      </c>
      <c r="AS66" s="16">
        <v>0.10863941000000001</v>
      </c>
      <c r="AT66" s="16">
        <v>0.10498705999999999</v>
      </c>
      <c r="AU66" s="16">
        <v>0.10154744</v>
      </c>
      <c r="AV66" s="16">
        <v>9.8304375999999999E-2</v>
      </c>
      <c r="AW66" s="16">
        <v>9.5242998999999995E-2</v>
      </c>
      <c r="AX66" s="16">
        <v>9.2350468000000005E-2</v>
      </c>
      <c r="AY66" s="16">
        <v>8.9610457000000004E-2</v>
      </c>
      <c r="AZ66" s="16">
        <v>8.7009601000000006E-2</v>
      </c>
      <c r="BA66" s="16">
        <v>8.4540799E-2</v>
      </c>
      <c r="BB66" s="16">
        <v>8.2194231000000006E-2</v>
      </c>
      <c r="BC66" s="16">
        <v>7.9960219999999999E-2</v>
      </c>
      <c r="BD66" s="16">
        <v>7.7832340999999999E-2</v>
      </c>
      <c r="BE66" s="16">
        <v>7.5802660999999993E-2</v>
      </c>
      <c r="BF66" s="16">
        <v>7.3865488000000007E-2</v>
      </c>
    </row>
    <row r="67" spans="1:58" x14ac:dyDescent="0.35">
      <c r="A67" s="16">
        <v>32</v>
      </c>
      <c r="B67" s="16">
        <v>35</v>
      </c>
      <c r="C67" s="16">
        <v>0.12768179999999998</v>
      </c>
      <c r="D67" s="16">
        <v>0.4</v>
      </c>
      <c r="E67" s="16">
        <v>8.4</v>
      </c>
      <c r="F67" s="16">
        <v>1.8</v>
      </c>
      <c r="G67" s="16">
        <v>1.2000000000000002</v>
      </c>
      <c r="H67" s="16">
        <v>1.6</v>
      </c>
      <c r="I67" s="16">
        <v>428.6</v>
      </c>
      <c r="J67" s="16">
        <v>365.40000000000003</v>
      </c>
      <c r="K67" s="16" t="s">
        <v>34</v>
      </c>
      <c r="L67" s="16">
        <v>32</v>
      </c>
      <c r="M67" s="16">
        <v>2.0246374999999999</v>
      </c>
      <c r="N67" s="16">
        <v>1.6118410000000001</v>
      </c>
      <c r="O67" s="16">
        <v>1.3179179000000001</v>
      </c>
      <c r="P67" s="16">
        <v>1.0892282</v>
      </c>
      <c r="Q67" s="16">
        <v>0.90872615999999995</v>
      </c>
      <c r="R67" s="16">
        <v>0.76847677999999997</v>
      </c>
      <c r="S67" s="16">
        <v>0.65921235</v>
      </c>
      <c r="T67" s="16">
        <v>0.57328825999999999</v>
      </c>
      <c r="U67" s="16">
        <v>0.50446248000000005</v>
      </c>
      <c r="V67" s="16">
        <v>0.44864419</v>
      </c>
      <c r="W67" s="16">
        <v>0.40280296999999998</v>
      </c>
      <c r="X67" s="16">
        <v>0.36468076999999999</v>
      </c>
      <c r="Y67" s="16">
        <v>0.33262140000000001</v>
      </c>
      <c r="Z67" s="16">
        <v>0.30530881999999998</v>
      </c>
      <c r="AA67" s="16">
        <v>0.28179479000000002</v>
      </c>
      <c r="AB67" s="16">
        <v>0.26135728000000003</v>
      </c>
      <c r="AC67" s="16">
        <v>0.24345576999999999</v>
      </c>
      <c r="AD67" s="16">
        <v>0.22765045</v>
      </c>
      <c r="AE67" s="16">
        <v>0.21360936999999999</v>
      </c>
      <c r="AF67" s="16">
        <v>0.20105724</v>
      </c>
      <c r="AG67" s="16">
        <v>0.18977477000000001</v>
      </c>
      <c r="AH67" s="16">
        <v>0.17959323999999999</v>
      </c>
      <c r="AI67" s="16">
        <v>0.17035058</v>
      </c>
      <c r="AJ67" s="16">
        <v>0.16193104</v>
      </c>
      <c r="AK67" s="16">
        <v>0.15422609000000001</v>
      </c>
      <c r="AL67" s="16">
        <v>0.14715610000000001</v>
      </c>
      <c r="AM67" s="16">
        <v>0.14064857</v>
      </c>
      <c r="AN67" s="16">
        <v>0.13464208</v>
      </c>
      <c r="AO67" s="16">
        <v>0.12907773</v>
      </c>
      <c r="AP67" s="16">
        <v>0.12390632</v>
      </c>
      <c r="AQ67" s="16">
        <v>0.11910537</v>
      </c>
      <c r="AR67" s="16">
        <v>0.11462094</v>
      </c>
      <c r="AS67" s="16">
        <v>0.11042082</v>
      </c>
      <c r="AT67" s="16">
        <v>0.10648551000000001</v>
      </c>
      <c r="AU67" s="16">
        <v>0.10279213</v>
      </c>
      <c r="AV67" s="16">
        <v>9.9323629999999996E-2</v>
      </c>
      <c r="AW67" s="16">
        <v>9.6062071999999998E-2</v>
      </c>
      <c r="AX67" s="16">
        <v>9.2978625999999995E-2</v>
      </c>
      <c r="AY67" s="16">
        <v>9.0067059000000005E-2</v>
      </c>
      <c r="AZ67" s="16">
        <v>8.7309665999999994E-2</v>
      </c>
      <c r="BA67" s="16">
        <v>8.4698847999999993E-2</v>
      </c>
      <c r="BB67" s="16">
        <v>8.2224785999999994E-2</v>
      </c>
      <c r="BC67" s="16">
        <v>7.9871915000000002E-2</v>
      </c>
      <c r="BD67" s="16">
        <v>7.7632277999999999E-2</v>
      </c>
      <c r="BE67" s="16">
        <v>7.5501635999999997E-2</v>
      </c>
      <c r="BF67" s="16">
        <v>7.3471575999999997E-2</v>
      </c>
    </row>
    <row r="68" spans="1:58" x14ac:dyDescent="0.35">
      <c r="A68" s="16">
        <v>183</v>
      </c>
      <c r="B68" s="16">
        <v>39.6</v>
      </c>
      <c r="C68" s="16">
        <v>0.67977069999999995</v>
      </c>
      <c r="D68" s="16">
        <v>1.8</v>
      </c>
      <c r="E68" s="16">
        <v>9.4</v>
      </c>
      <c r="F68" s="16">
        <v>2.2000000000000002</v>
      </c>
      <c r="G68" s="16">
        <v>1.6</v>
      </c>
      <c r="H68" s="16">
        <v>0.8</v>
      </c>
      <c r="I68" s="16">
        <v>344.40000000000003</v>
      </c>
      <c r="J68" s="16">
        <v>306.20000000000005</v>
      </c>
      <c r="K68" s="16" t="s">
        <v>35</v>
      </c>
      <c r="L68" s="16">
        <v>183</v>
      </c>
      <c r="M68" s="16">
        <v>1.9947085</v>
      </c>
      <c r="N68" s="16">
        <v>1.729697</v>
      </c>
      <c r="O68" s="16">
        <v>1.5119631</v>
      </c>
      <c r="P68" s="16">
        <v>1.3119322</v>
      </c>
      <c r="Q68" s="16">
        <v>1.1296109000000001</v>
      </c>
      <c r="R68" s="16">
        <v>0.97399013999999995</v>
      </c>
      <c r="S68" s="16">
        <v>0.84685922000000002</v>
      </c>
      <c r="T68" s="16">
        <v>0.74440687999999999</v>
      </c>
      <c r="U68" s="16">
        <v>0.66199242999999997</v>
      </c>
      <c r="V68" s="16">
        <v>0.59426635999999999</v>
      </c>
      <c r="W68" s="16">
        <v>0.53725696000000001</v>
      </c>
      <c r="X68" s="16">
        <v>0.48861304</v>
      </c>
      <c r="Y68" s="16">
        <v>0.44743463</v>
      </c>
      <c r="Z68" s="16">
        <v>0.4122709</v>
      </c>
      <c r="AA68" s="16">
        <v>0.38221121000000002</v>
      </c>
      <c r="AB68" s="16">
        <v>0.35597402</v>
      </c>
      <c r="AC68" s="16">
        <v>0.33278545999999998</v>
      </c>
      <c r="AD68" s="16">
        <v>0.31225123999999999</v>
      </c>
      <c r="AE68" s="16">
        <v>0.29396918</v>
      </c>
      <c r="AF68" s="16">
        <v>0.27760597999999997</v>
      </c>
      <c r="AG68" s="16">
        <v>0.26288286</v>
      </c>
      <c r="AH68" s="16">
        <v>0.24956982</v>
      </c>
      <c r="AI68" s="16">
        <v>0.23746422</v>
      </c>
      <c r="AJ68" s="16">
        <v>0.22641441000000001</v>
      </c>
      <c r="AK68" s="16">
        <v>0.21629408999999999</v>
      </c>
      <c r="AL68" s="16">
        <v>0.20698485999999999</v>
      </c>
      <c r="AM68" s="16">
        <v>0.19839746</v>
      </c>
      <c r="AN68" s="16">
        <v>0.19045886000000001</v>
      </c>
      <c r="AO68" s="16">
        <v>0.18309044999999999</v>
      </c>
      <c r="AP68" s="16">
        <v>0.17623047999999999</v>
      </c>
      <c r="AQ68" s="16">
        <v>0.16983865000000001</v>
      </c>
      <c r="AR68" s="16">
        <v>0.16386498999999999</v>
      </c>
      <c r="AS68" s="16">
        <v>0.15826635</v>
      </c>
      <c r="AT68" s="16">
        <v>0.15301429999999999</v>
      </c>
      <c r="AU68" s="16">
        <v>0.14807685000000001</v>
      </c>
      <c r="AV68" s="16">
        <v>0.14342443999999999</v>
      </c>
      <c r="AW68" s="16">
        <v>0.13903472</v>
      </c>
      <c r="AX68" s="16">
        <v>0.13488533</v>
      </c>
      <c r="AY68" s="16">
        <v>0.13095859000000001</v>
      </c>
      <c r="AZ68" s="16">
        <v>0.12723646</v>
      </c>
      <c r="BA68" s="16">
        <v>0.12370577000000001</v>
      </c>
      <c r="BB68" s="16">
        <v>0.12035041</v>
      </c>
      <c r="BC68" s="16">
        <v>0.11715658</v>
      </c>
      <c r="BD68" s="16">
        <v>0.11411482000000001</v>
      </c>
      <c r="BE68" s="16">
        <v>0.11121461000000001</v>
      </c>
      <c r="BF68" s="16">
        <v>0.10844705</v>
      </c>
    </row>
    <row r="69" spans="1:58" x14ac:dyDescent="0.35">
      <c r="A69" s="16">
        <v>16</v>
      </c>
      <c r="B69" s="16">
        <v>15.100000000000001</v>
      </c>
      <c r="C69" s="16">
        <v>0.164239</v>
      </c>
      <c r="D69" s="16">
        <v>2.4000000000000004</v>
      </c>
      <c r="E69" s="16">
        <v>9</v>
      </c>
      <c r="F69" s="16">
        <v>2.6</v>
      </c>
      <c r="G69" s="16">
        <v>0.2</v>
      </c>
      <c r="H69" s="16">
        <v>2.2000000000000002</v>
      </c>
      <c r="I69" s="16">
        <v>291.40000000000003</v>
      </c>
      <c r="J69" s="16">
        <v>306.90000000000003</v>
      </c>
      <c r="K69" s="16" t="s">
        <v>35</v>
      </c>
      <c r="L69" s="16">
        <v>16</v>
      </c>
      <c r="M69" s="16">
        <v>1.9829935000000001</v>
      </c>
      <c r="N69" s="16">
        <v>1.7386763999999999</v>
      </c>
      <c r="O69" s="16">
        <v>1.5297594999999999</v>
      </c>
      <c r="P69" s="16">
        <v>1.3314862000000001</v>
      </c>
      <c r="Q69" s="16">
        <v>1.1509153000000001</v>
      </c>
      <c r="R69" s="16">
        <v>0.99792199999999998</v>
      </c>
      <c r="S69" s="16">
        <v>0.87300867000000004</v>
      </c>
      <c r="T69" s="16">
        <v>0.77154666000000005</v>
      </c>
      <c r="U69" s="16">
        <v>0.68838244999999998</v>
      </c>
      <c r="V69" s="16">
        <v>0.61936086000000001</v>
      </c>
      <c r="W69" s="16">
        <v>0.56195318999999999</v>
      </c>
      <c r="X69" s="16">
        <v>0.51374114000000004</v>
      </c>
      <c r="Y69" s="16">
        <v>0.47182723999999998</v>
      </c>
      <c r="Z69" s="16">
        <v>0.43488437000000002</v>
      </c>
      <c r="AA69" s="16">
        <v>0.40293789000000002</v>
      </c>
      <c r="AB69" s="16">
        <v>0.37522866999999999</v>
      </c>
      <c r="AC69" s="16">
        <v>0.35088074000000002</v>
      </c>
      <c r="AD69" s="16">
        <v>0.32929412000000002</v>
      </c>
      <c r="AE69" s="16">
        <v>0.31002992000000001</v>
      </c>
      <c r="AF69" s="16">
        <v>0.29274162999999997</v>
      </c>
      <c r="AG69" s="16">
        <v>0.27718623999999997</v>
      </c>
      <c r="AH69" s="16">
        <v>0.26308978</v>
      </c>
      <c r="AI69" s="16">
        <v>0.25028872000000002</v>
      </c>
      <c r="AJ69" s="16">
        <v>0.23862495</v>
      </c>
      <c r="AK69" s="16">
        <v>0.22793659999999999</v>
      </c>
      <c r="AL69" s="16">
        <v>0.21811643</v>
      </c>
      <c r="AM69" s="16">
        <v>0.20905388999999999</v>
      </c>
      <c r="AN69" s="16">
        <v>0.20066538</v>
      </c>
      <c r="AO69" s="16">
        <v>0.19289197</v>
      </c>
      <c r="AP69" s="16">
        <v>0.18567121</v>
      </c>
      <c r="AQ69" s="16">
        <v>0.17894489</v>
      </c>
      <c r="AR69" s="16">
        <v>0.17266613</v>
      </c>
      <c r="AS69" s="16">
        <v>0.16679548999999999</v>
      </c>
      <c r="AT69" s="16">
        <v>0.16129145</v>
      </c>
      <c r="AU69" s="16">
        <v>0.15612297999999999</v>
      </c>
      <c r="AV69" s="16">
        <v>0.15126150999999999</v>
      </c>
      <c r="AW69" s="16">
        <v>0.14667626</v>
      </c>
      <c r="AX69" s="16">
        <v>0.14234236</v>
      </c>
      <c r="AY69" s="16">
        <v>0.13824153</v>
      </c>
      <c r="AZ69" s="16">
        <v>0.1343559</v>
      </c>
      <c r="BA69" s="16">
        <v>0.13067171999999999</v>
      </c>
      <c r="BB69" s="16">
        <v>0.12717390000000001</v>
      </c>
      <c r="BC69" s="16">
        <v>0.1238464</v>
      </c>
      <c r="BD69" s="16">
        <v>0.12067719</v>
      </c>
      <c r="BE69" s="16">
        <v>0.11765711</v>
      </c>
      <c r="BF69" s="16">
        <v>0.11477488</v>
      </c>
    </row>
    <row r="70" spans="1:58" x14ac:dyDescent="0.35">
      <c r="A70" s="16">
        <v>33</v>
      </c>
      <c r="B70" s="16">
        <v>66.5</v>
      </c>
      <c r="C70" s="16">
        <v>0.74376490000000006</v>
      </c>
      <c r="D70" s="16">
        <v>2.2000000000000002</v>
      </c>
      <c r="E70" s="16">
        <v>6</v>
      </c>
      <c r="F70" s="16">
        <v>2.2000000000000002</v>
      </c>
      <c r="G70" s="16">
        <v>1.2000000000000002</v>
      </c>
      <c r="H70" s="16">
        <v>0.60000000000000009</v>
      </c>
      <c r="I70" s="16">
        <v>406</v>
      </c>
      <c r="J70" s="16">
        <v>361.1</v>
      </c>
      <c r="K70" s="16" t="s">
        <v>34</v>
      </c>
      <c r="L70" s="16">
        <v>33</v>
      </c>
      <c r="M70" s="16">
        <v>1.9796975000000001</v>
      </c>
      <c r="N70" s="16">
        <v>1.5738894000000001</v>
      </c>
      <c r="O70" s="16">
        <v>1.2621092</v>
      </c>
      <c r="P70" s="16">
        <v>1.0330992999999999</v>
      </c>
      <c r="Q70" s="16">
        <v>0.86465709999999996</v>
      </c>
      <c r="R70" s="16">
        <v>0.73813598999999996</v>
      </c>
      <c r="S70" s="16">
        <v>0.64089107999999995</v>
      </c>
      <c r="T70" s="16">
        <v>0.56539773999999998</v>
      </c>
      <c r="U70" s="16">
        <v>0.50491887000000002</v>
      </c>
      <c r="V70" s="16">
        <v>0.45487896</v>
      </c>
      <c r="W70" s="16">
        <v>0.41252582999999998</v>
      </c>
      <c r="X70" s="16">
        <v>0.37714782000000002</v>
      </c>
      <c r="Y70" s="16">
        <v>0.34728289000000001</v>
      </c>
      <c r="Z70" s="16">
        <v>0.32164034000000002</v>
      </c>
      <c r="AA70" s="16">
        <v>0.29938993000000003</v>
      </c>
      <c r="AB70" s="16">
        <v>0.27991015000000002</v>
      </c>
      <c r="AC70" s="16">
        <v>0.26274961000000002</v>
      </c>
      <c r="AD70" s="16">
        <v>0.24751334999999999</v>
      </c>
      <c r="AE70" s="16">
        <v>0.23388656999999999</v>
      </c>
      <c r="AF70" s="16">
        <v>0.22163388000000001</v>
      </c>
      <c r="AG70" s="16">
        <v>0.21055262</v>
      </c>
      <c r="AH70" s="16">
        <v>0.20049264</v>
      </c>
      <c r="AI70" s="16">
        <v>0.19131919999999999</v>
      </c>
      <c r="AJ70" s="16">
        <v>0.18291883</v>
      </c>
      <c r="AK70" s="16">
        <v>0.17520243999999999</v>
      </c>
      <c r="AL70" s="16">
        <v>0.16809188</v>
      </c>
      <c r="AM70" s="16">
        <v>0.16151661</v>
      </c>
      <c r="AN70" s="16">
        <v>0.15542117</v>
      </c>
      <c r="AO70" s="16">
        <v>0.14975084</v>
      </c>
      <c r="AP70" s="16">
        <v>0.14446643000000001</v>
      </c>
      <c r="AQ70" s="16">
        <v>0.13952819999999999</v>
      </c>
      <c r="AR70" s="16">
        <v>0.13490506999999999</v>
      </c>
      <c r="AS70" s="16">
        <v>0.13056813</v>
      </c>
      <c r="AT70" s="16">
        <v>0.12648760000000001</v>
      </c>
      <c r="AU70" s="16">
        <v>0.12264198</v>
      </c>
      <c r="AV70" s="16">
        <v>0.11901186</v>
      </c>
      <c r="AW70" s="16">
        <v>0.11557881</v>
      </c>
      <c r="AX70" s="16">
        <v>0.11232633</v>
      </c>
      <c r="AY70" s="16">
        <v>0.10924105000000001</v>
      </c>
      <c r="AZ70" s="16">
        <v>0.10631023000000001</v>
      </c>
      <c r="BA70" s="16">
        <v>0.10352314</v>
      </c>
      <c r="BB70" s="16">
        <v>0.10086981</v>
      </c>
      <c r="BC70" s="16">
        <v>9.834031E-2</v>
      </c>
      <c r="BD70" s="16">
        <v>9.5926708999999999E-2</v>
      </c>
      <c r="BE70" s="16">
        <v>9.3621306000000001E-2</v>
      </c>
      <c r="BF70" s="16">
        <v>9.1416337E-2</v>
      </c>
    </row>
    <row r="71" spans="1:58" x14ac:dyDescent="0.35">
      <c r="A71" s="16">
        <v>14</v>
      </c>
      <c r="B71" s="16">
        <v>22.900000000000002</v>
      </c>
      <c r="C71" s="16">
        <v>0.43513579999999996</v>
      </c>
      <c r="D71" s="16">
        <v>1.6</v>
      </c>
      <c r="E71" s="16">
        <v>7.6000000000000005</v>
      </c>
      <c r="F71" s="16">
        <v>2.4000000000000004</v>
      </c>
      <c r="G71" s="16">
        <v>0.4</v>
      </c>
      <c r="H71" s="16">
        <v>1.4000000000000001</v>
      </c>
      <c r="I71" s="16">
        <v>351</v>
      </c>
      <c r="J71" s="16">
        <v>287.90000000000003</v>
      </c>
      <c r="K71" s="16" t="s">
        <v>35</v>
      </c>
      <c r="L71" s="16">
        <v>14</v>
      </c>
      <c r="M71" s="16">
        <v>1.9213838999999999</v>
      </c>
      <c r="N71" s="16">
        <v>1.6367659999999999</v>
      </c>
      <c r="O71" s="16">
        <v>1.3814951</v>
      </c>
      <c r="P71" s="16">
        <v>1.1571838999999999</v>
      </c>
      <c r="Q71" s="16">
        <v>0.97561467000000002</v>
      </c>
      <c r="R71" s="16">
        <v>0.83373116999999997</v>
      </c>
      <c r="S71" s="16">
        <v>0.72230041</v>
      </c>
      <c r="T71" s="16">
        <v>0.63413828999999999</v>
      </c>
      <c r="U71" s="16">
        <v>0.56294953999999997</v>
      </c>
      <c r="V71" s="16">
        <v>0.50361829999999996</v>
      </c>
      <c r="W71" s="16">
        <v>0.45466959000000001</v>
      </c>
      <c r="X71" s="16">
        <v>0.41383016</v>
      </c>
      <c r="Y71" s="16">
        <v>0.37931042999999998</v>
      </c>
      <c r="Z71" s="16">
        <v>0.34986435999999999</v>
      </c>
      <c r="AA71" s="16">
        <v>0.32450393</v>
      </c>
      <c r="AB71" s="16">
        <v>0.30234659000000003</v>
      </c>
      <c r="AC71" s="16">
        <v>0.28287250000000003</v>
      </c>
      <c r="AD71" s="16">
        <v>0.26563129000000002</v>
      </c>
      <c r="AE71" s="16">
        <v>0.25027158999999999</v>
      </c>
      <c r="AF71" s="16">
        <v>0.23650344000000001</v>
      </c>
      <c r="AG71" s="16">
        <v>0.2240857</v>
      </c>
      <c r="AH71" s="16">
        <v>0.21283558</v>
      </c>
      <c r="AI71" s="16">
        <v>0.202599</v>
      </c>
      <c r="AJ71" s="16">
        <v>0.19324662000000001</v>
      </c>
      <c r="AK71" s="16">
        <v>0.18466706999999999</v>
      </c>
      <c r="AL71" s="16">
        <v>0.17677288999999999</v>
      </c>
      <c r="AM71" s="16">
        <v>0.16948696999999999</v>
      </c>
      <c r="AN71" s="16">
        <v>0.16274072000000001</v>
      </c>
      <c r="AO71" s="16">
        <v>0.15647806</v>
      </c>
      <c r="AP71" s="16">
        <v>0.15064904000000001</v>
      </c>
      <c r="AQ71" s="16">
        <v>0.14520948</v>
      </c>
      <c r="AR71" s="16">
        <v>0.14012294</v>
      </c>
      <c r="AS71" s="16">
        <v>0.13535294</v>
      </c>
      <c r="AT71" s="16">
        <v>0.13087171</v>
      </c>
      <c r="AU71" s="16">
        <v>0.12665007</v>
      </c>
      <c r="AV71" s="16">
        <v>0.12267074</v>
      </c>
      <c r="AW71" s="16">
        <v>0.11891372</v>
      </c>
      <c r="AX71" s="16">
        <v>0.11536037</v>
      </c>
      <c r="AY71" s="16">
        <v>0.11199656</v>
      </c>
      <c r="AZ71" s="16">
        <v>0.10881016</v>
      </c>
      <c r="BA71" s="16">
        <v>0.10578749</v>
      </c>
      <c r="BB71" s="16">
        <v>0.10291313000000001</v>
      </c>
      <c r="BC71" s="16">
        <v>0.10017624</v>
      </c>
      <c r="BD71" s="16">
        <v>9.7565576000000001E-2</v>
      </c>
      <c r="BE71" s="16">
        <v>9.5075898000000006E-2</v>
      </c>
      <c r="BF71" s="16">
        <v>9.2698261000000004E-2</v>
      </c>
    </row>
    <row r="72" spans="1:58" x14ac:dyDescent="0.35">
      <c r="A72" s="16">
        <v>7</v>
      </c>
      <c r="B72" s="16">
        <v>30.6</v>
      </c>
      <c r="C72" s="16">
        <v>0.22506190000000001</v>
      </c>
      <c r="D72" s="16">
        <v>0.60000000000000009</v>
      </c>
      <c r="E72" s="16">
        <v>7.2</v>
      </c>
      <c r="F72" s="16">
        <v>1.8</v>
      </c>
      <c r="G72" s="16">
        <v>0.8</v>
      </c>
      <c r="H72" s="16">
        <v>1.4000000000000001</v>
      </c>
      <c r="I72" s="16">
        <v>366.20000000000005</v>
      </c>
      <c r="J72" s="16">
        <v>339.70000000000005</v>
      </c>
      <c r="K72" s="16" t="s">
        <v>35</v>
      </c>
      <c r="L72" s="16">
        <v>7</v>
      </c>
      <c r="M72" s="16">
        <v>1.9187794</v>
      </c>
      <c r="N72" s="16">
        <v>1.5329579</v>
      </c>
      <c r="O72" s="16">
        <v>1.234235</v>
      </c>
      <c r="P72" s="16">
        <v>1.0048067999999999</v>
      </c>
      <c r="Q72" s="16">
        <v>0.83295768000000003</v>
      </c>
      <c r="R72" s="16">
        <v>0.70320112000000001</v>
      </c>
      <c r="S72" s="16">
        <v>0.60348665999999995</v>
      </c>
      <c r="T72" s="16">
        <v>0.52592295</v>
      </c>
      <c r="U72" s="16">
        <v>0.46394974</v>
      </c>
      <c r="V72" s="16">
        <v>0.41362175000000001</v>
      </c>
      <c r="W72" s="16">
        <v>0.37220894999999998</v>
      </c>
      <c r="X72" s="16">
        <v>0.33769496999999998</v>
      </c>
      <c r="Y72" s="16">
        <v>0.30857372</v>
      </c>
      <c r="Z72" s="16">
        <v>0.28370208000000002</v>
      </c>
      <c r="AA72" s="16">
        <v>0.26225683</v>
      </c>
      <c r="AB72" s="16">
        <v>0.24360225999999999</v>
      </c>
      <c r="AC72" s="16">
        <v>0.22721736000000001</v>
      </c>
      <c r="AD72" s="16">
        <v>0.21273955999999999</v>
      </c>
      <c r="AE72" s="16">
        <v>0.19986498</v>
      </c>
      <c r="AF72" s="16">
        <v>0.18834998</v>
      </c>
      <c r="AG72" s="16">
        <v>0.17799379000000001</v>
      </c>
      <c r="AH72" s="16">
        <v>0.16863242000000001</v>
      </c>
      <c r="AI72" s="16">
        <v>0.16012733000000001</v>
      </c>
      <c r="AJ72" s="16">
        <v>0.15237127</v>
      </c>
      <c r="AK72" s="16">
        <v>0.14526723</v>
      </c>
      <c r="AL72" s="16">
        <v>0.13874544</v>
      </c>
      <c r="AM72" s="16">
        <v>0.13273231999999999</v>
      </c>
      <c r="AN72" s="16">
        <v>0.12718028000000001</v>
      </c>
      <c r="AO72" s="16">
        <v>0.12202596</v>
      </c>
      <c r="AP72" s="16">
        <v>0.11723277</v>
      </c>
      <c r="AQ72" s="16">
        <v>0.11277395</v>
      </c>
      <c r="AR72" s="16">
        <v>0.10860673</v>
      </c>
      <c r="AS72" s="16">
        <v>0.10470454999999999</v>
      </c>
      <c r="AT72" s="16">
        <v>0.10104716</v>
      </c>
      <c r="AU72" s="16">
        <v>9.7610488999999995E-2</v>
      </c>
      <c r="AV72" s="16">
        <v>9.4380251999999998E-2</v>
      </c>
      <c r="AW72" s="16">
        <v>9.1338067999999994E-2</v>
      </c>
      <c r="AX72" s="16">
        <v>8.8463232000000003E-2</v>
      </c>
      <c r="AY72" s="16">
        <v>8.5744030999999998E-2</v>
      </c>
      <c r="AZ72" s="16">
        <v>8.3168357999999998E-2</v>
      </c>
      <c r="BA72" s="16">
        <v>8.0728278000000001E-2</v>
      </c>
      <c r="BB72" s="16">
        <v>7.8412919999999997E-2</v>
      </c>
      <c r="BC72" s="16">
        <v>7.6212108000000001E-2</v>
      </c>
      <c r="BD72" s="16">
        <v>7.4117034999999998E-2</v>
      </c>
      <c r="BE72" s="16">
        <v>7.2120324E-2</v>
      </c>
      <c r="BF72" s="16">
        <v>7.0216088999999995E-2</v>
      </c>
    </row>
    <row r="73" spans="1:58" x14ac:dyDescent="0.35">
      <c r="A73" s="16">
        <v>112</v>
      </c>
      <c r="B73" s="16">
        <v>34.300000000000004</v>
      </c>
      <c r="C73" s="16">
        <v>0.40262790000000004</v>
      </c>
      <c r="D73" s="16">
        <v>2.6</v>
      </c>
      <c r="E73" s="16">
        <v>6</v>
      </c>
      <c r="F73" s="16">
        <v>1.4000000000000001</v>
      </c>
      <c r="G73" s="16">
        <v>0.8</v>
      </c>
      <c r="H73" s="16">
        <v>1</v>
      </c>
      <c r="I73" s="16">
        <v>397.5</v>
      </c>
      <c r="J73" s="16">
        <v>348.90000000000003</v>
      </c>
      <c r="K73" s="16" t="s">
        <v>34</v>
      </c>
      <c r="L73" s="16">
        <v>112</v>
      </c>
      <c r="M73" s="16">
        <v>1.9181809000000001</v>
      </c>
      <c r="N73" s="16">
        <v>1.5267972000000001</v>
      </c>
      <c r="O73" s="16">
        <v>1.2250175000000001</v>
      </c>
      <c r="P73" s="16">
        <v>1.0031611</v>
      </c>
      <c r="Q73" s="16">
        <v>0.83994239999999998</v>
      </c>
      <c r="R73" s="16">
        <v>0.71733475000000002</v>
      </c>
      <c r="S73" s="16">
        <v>0.62316841000000001</v>
      </c>
      <c r="T73" s="16">
        <v>0.54999995000000002</v>
      </c>
      <c r="U73" s="16">
        <v>0.49137375</v>
      </c>
      <c r="V73" s="16">
        <v>0.44287937999999999</v>
      </c>
      <c r="W73" s="16">
        <v>0.40167745999999999</v>
      </c>
      <c r="X73" s="16">
        <v>0.36726931000000002</v>
      </c>
      <c r="Y73" s="16">
        <v>0.33828664000000003</v>
      </c>
      <c r="Z73" s="16">
        <v>0.31342052999999997</v>
      </c>
      <c r="AA73" s="16">
        <v>0.29183798999999999</v>
      </c>
      <c r="AB73" s="16">
        <v>0.27294954999999999</v>
      </c>
      <c r="AC73" s="16">
        <v>0.25632252999999999</v>
      </c>
      <c r="AD73" s="16">
        <v>0.24153669</v>
      </c>
      <c r="AE73" s="16">
        <v>0.22831717000000001</v>
      </c>
      <c r="AF73" s="16">
        <v>0.21642839999999999</v>
      </c>
      <c r="AG73" s="16">
        <v>0.20568128999999999</v>
      </c>
      <c r="AH73" s="16">
        <v>0.19592676000000001</v>
      </c>
      <c r="AI73" s="16">
        <v>0.18702373999999999</v>
      </c>
      <c r="AJ73" s="16">
        <v>0.17886806999999999</v>
      </c>
      <c r="AK73" s="16">
        <v>0.17137686999999999</v>
      </c>
      <c r="AL73" s="16">
        <v>0.16447406000000001</v>
      </c>
      <c r="AM73" s="16">
        <v>0.15808900000000001</v>
      </c>
      <c r="AN73" s="16">
        <v>0.15216973</v>
      </c>
      <c r="AO73" s="16">
        <v>0.14666271</v>
      </c>
      <c r="AP73" s="16">
        <v>0.14153145</v>
      </c>
      <c r="AQ73" s="16">
        <v>0.13673730000000001</v>
      </c>
      <c r="AR73" s="16">
        <v>0.13224495999999999</v>
      </c>
      <c r="AS73" s="16">
        <v>0.12803086999999999</v>
      </c>
      <c r="AT73" s="16">
        <v>0.12406441999999999</v>
      </c>
      <c r="AU73" s="16">
        <v>0.12032561999999999</v>
      </c>
      <c r="AV73" s="16">
        <v>0.11679552</v>
      </c>
      <c r="AW73" s="16">
        <v>0.11345618</v>
      </c>
      <c r="AX73" s="16">
        <v>0.11029398</v>
      </c>
      <c r="AY73" s="16">
        <v>0.10729459</v>
      </c>
      <c r="AZ73" s="16">
        <v>0.10444736</v>
      </c>
      <c r="BA73" s="16">
        <v>0.10174356</v>
      </c>
      <c r="BB73" s="16">
        <v>9.9166892000000006E-2</v>
      </c>
      <c r="BC73" s="16">
        <v>9.6710152999999993E-2</v>
      </c>
      <c r="BD73" s="16">
        <v>9.4365694E-2</v>
      </c>
      <c r="BE73" s="16">
        <v>9.2124156999999998E-2</v>
      </c>
      <c r="BF73" s="16">
        <v>8.9979157000000004E-2</v>
      </c>
    </row>
    <row r="74" spans="1:58" x14ac:dyDescent="0.35">
      <c r="A74" s="16">
        <v>301</v>
      </c>
      <c r="B74" s="16">
        <v>17.8</v>
      </c>
      <c r="C74" s="16">
        <v>0.39356720000000001</v>
      </c>
      <c r="D74" s="16">
        <v>1.6</v>
      </c>
      <c r="E74" s="16">
        <v>8.2000000000000011</v>
      </c>
      <c r="F74" s="16">
        <v>2.6</v>
      </c>
      <c r="G74" s="16">
        <v>0.4</v>
      </c>
      <c r="H74" s="16">
        <v>1.6</v>
      </c>
      <c r="I74" s="16">
        <v>385.5</v>
      </c>
      <c r="J74" s="16">
        <v>347.20000000000005</v>
      </c>
      <c r="K74" s="16" t="s">
        <v>34</v>
      </c>
      <c r="L74" s="16">
        <v>301</v>
      </c>
      <c r="M74" s="16">
        <v>1.9044839</v>
      </c>
      <c r="N74" s="16">
        <v>1.6294611000000001</v>
      </c>
      <c r="O74" s="16">
        <v>1.3837813999999999</v>
      </c>
      <c r="P74" s="16">
        <v>1.1617953000000001</v>
      </c>
      <c r="Q74" s="16">
        <v>0.97866237</v>
      </c>
      <c r="R74" s="16">
        <v>0.83469272000000005</v>
      </c>
      <c r="S74" s="16">
        <v>0.72219889999999998</v>
      </c>
      <c r="T74" s="16">
        <v>0.63264513</v>
      </c>
      <c r="U74" s="16">
        <v>0.56029158999999995</v>
      </c>
      <c r="V74" s="16">
        <v>0.50116455999999998</v>
      </c>
      <c r="W74" s="16">
        <v>0.45227142999999997</v>
      </c>
      <c r="X74" s="16">
        <v>0.41143569000000002</v>
      </c>
      <c r="Y74" s="16">
        <v>0.37704092</v>
      </c>
      <c r="Z74" s="16">
        <v>0.34751090000000001</v>
      </c>
      <c r="AA74" s="16">
        <v>0.32197687000000003</v>
      </c>
      <c r="AB74" s="16">
        <v>0.29973069000000002</v>
      </c>
      <c r="AC74" s="16">
        <v>0.2801978</v>
      </c>
      <c r="AD74" s="16">
        <v>0.26293188000000001</v>
      </c>
      <c r="AE74" s="16">
        <v>0.24757712000000001</v>
      </c>
      <c r="AF74" s="16">
        <v>0.23382385</v>
      </c>
      <c r="AG74" s="16">
        <v>0.22142704999999999</v>
      </c>
      <c r="AH74" s="16">
        <v>0.21020538999999999</v>
      </c>
      <c r="AI74" s="16">
        <v>0.20000768999999999</v>
      </c>
      <c r="AJ74" s="16">
        <v>0.19070168000000001</v>
      </c>
      <c r="AK74" s="16">
        <v>0.18217517</v>
      </c>
      <c r="AL74" s="16">
        <v>0.17433410999999999</v>
      </c>
      <c r="AM74" s="16">
        <v>0.16710306999999999</v>
      </c>
      <c r="AN74" s="16">
        <v>0.16040710999999999</v>
      </c>
      <c r="AO74" s="16">
        <v>0.15419383</v>
      </c>
      <c r="AP74" s="16">
        <v>0.14841573</v>
      </c>
      <c r="AQ74" s="16">
        <v>0.14302235999999999</v>
      </c>
      <c r="AR74" s="16">
        <v>0.13798447</v>
      </c>
      <c r="AS74" s="16">
        <v>0.13325741999999999</v>
      </c>
      <c r="AT74" s="16">
        <v>0.12881212</v>
      </c>
      <c r="AU74" s="16">
        <v>0.12462895</v>
      </c>
      <c r="AV74" s="16">
        <v>0.12069077</v>
      </c>
      <c r="AW74" s="16">
        <v>0.11697258000000001</v>
      </c>
      <c r="AX74" s="16">
        <v>0.11345628000000001</v>
      </c>
      <c r="AY74" s="16">
        <v>0.11013073</v>
      </c>
      <c r="AZ74" s="16">
        <v>0.10698067</v>
      </c>
      <c r="BA74" s="16">
        <v>0.10399221</v>
      </c>
      <c r="BB74" s="16">
        <v>0.10114732999999999</v>
      </c>
      <c r="BC74" s="16">
        <v>9.8438053999999997E-2</v>
      </c>
      <c r="BD74" s="16">
        <v>9.5859117999999993E-2</v>
      </c>
      <c r="BE74" s="16">
        <v>9.3399792999999995E-2</v>
      </c>
      <c r="BF74" s="16">
        <v>9.1051630999999994E-2</v>
      </c>
    </row>
    <row r="75" spans="1:58" x14ac:dyDescent="0.35">
      <c r="A75" s="16">
        <v>481</v>
      </c>
      <c r="B75" s="16">
        <v>25.400000000000002</v>
      </c>
      <c r="C75" s="16">
        <v>0.38139809999999996</v>
      </c>
      <c r="D75" s="16">
        <v>2</v>
      </c>
      <c r="E75" s="16">
        <v>7.6000000000000005</v>
      </c>
      <c r="F75" s="16">
        <v>1.6</v>
      </c>
      <c r="G75" s="16">
        <v>1.8</v>
      </c>
      <c r="H75" s="16">
        <v>1</v>
      </c>
      <c r="I75" s="16">
        <v>387.5</v>
      </c>
      <c r="J75" s="16">
        <v>290.8</v>
      </c>
      <c r="K75" s="16" t="s">
        <v>35</v>
      </c>
      <c r="L75" s="16">
        <v>481</v>
      </c>
      <c r="M75" s="16">
        <v>1.9006491999999999</v>
      </c>
      <c r="N75" s="16">
        <v>1.5755189999999999</v>
      </c>
      <c r="O75" s="16">
        <v>1.3012546</v>
      </c>
      <c r="P75" s="16">
        <v>1.0797824</v>
      </c>
      <c r="Q75" s="16">
        <v>0.90881502999999997</v>
      </c>
      <c r="R75" s="16">
        <v>0.77718896000000004</v>
      </c>
      <c r="S75" s="16">
        <v>0.67459089000000005</v>
      </c>
      <c r="T75" s="16">
        <v>0.59385067000000002</v>
      </c>
      <c r="U75" s="16">
        <v>0.52792627000000003</v>
      </c>
      <c r="V75" s="16">
        <v>0.47405320000000001</v>
      </c>
      <c r="W75" s="16">
        <v>0.42948135999999998</v>
      </c>
      <c r="X75" s="16">
        <v>0.39220649000000002</v>
      </c>
      <c r="Y75" s="16">
        <v>0.36047518000000001</v>
      </c>
      <c r="Z75" s="16">
        <v>0.33315604999999998</v>
      </c>
      <c r="AA75" s="16">
        <v>0.30944902000000002</v>
      </c>
      <c r="AB75" s="16">
        <v>0.28872283999999998</v>
      </c>
      <c r="AC75" s="16">
        <v>0.27045660999999999</v>
      </c>
      <c r="AD75" s="16">
        <v>0.25425683999999998</v>
      </c>
      <c r="AE75" s="16">
        <v>0.23979269</v>
      </c>
      <c r="AF75" s="16">
        <v>0.22681720999999999</v>
      </c>
      <c r="AG75" s="16">
        <v>0.21510182</v>
      </c>
      <c r="AH75" s="16">
        <v>0.20447852999999999</v>
      </c>
      <c r="AI75" s="16">
        <v>0.19480658000000001</v>
      </c>
      <c r="AJ75" s="16">
        <v>0.18596107000000001</v>
      </c>
      <c r="AK75" s="16">
        <v>0.17784448</v>
      </c>
      <c r="AL75" s="16">
        <v>0.17037216999999999</v>
      </c>
      <c r="AM75" s="16">
        <v>0.16346680999999999</v>
      </c>
      <c r="AN75" s="16">
        <v>0.15706690000000001</v>
      </c>
      <c r="AO75" s="16">
        <v>0.15112191</v>
      </c>
      <c r="AP75" s="16">
        <v>0.14558425999999999</v>
      </c>
      <c r="AQ75" s="16">
        <v>0.14041136000000001</v>
      </c>
      <c r="AR75" s="16">
        <v>0.13557255000000001</v>
      </c>
      <c r="AS75" s="16">
        <v>0.13103402</v>
      </c>
      <c r="AT75" s="16">
        <v>0.12676676000000001</v>
      </c>
      <c r="AU75" s="16">
        <v>0.12275112000000001</v>
      </c>
      <c r="AV75" s="16">
        <v>0.11896381</v>
      </c>
      <c r="AW75" s="16">
        <v>0.11538598999999999</v>
      </c>
      <c r="AX75" s="16">
        <v>0.11200185999999999</v>
      </c>
      <c r="AY75" s="16">
        <v>0.10879661</v>
      </c>
      <c r="AZ75" s="16">
        <v>0.10575659</v>
      </c>
      <c r="BA75" s="16">
        <v>0.10286795999999999</v>
      </c>
      <c r="BB75" s="16">
        <v>0.1001201</v>
      </c>
      <c r="BC75" s="16">
        <v>9.7502187000000004E-2</v>
      </c>
      <c r="BD75" s="16">
        <v>9.5006525999999994E-2</v>
      </c>
      <c r="BE75" s="16">
        <v>9.2624403999999994E-2</v>
      </c>
      <c r="BF75" s="16">
        <v>9.0349577E-2</v>
      </c>
    </row>
    <row r="76" spans="1:58" x14ac:dyDescent="0.35">
      <c r="A76" s="16">
        <v>495</v>
      </c>
      <c r="B76" s="16">
        <v>44.6</v>
      </c>
      <c r="C76" s="16">
        <v>0.21884219999999999</v>
      </c>
      <c r="D76" s="16">
        <v>2</v>
      </c>
      <c r="E76" s="16">
        <v>8.2000000000000011</v>
      </c>
      <c r="F76" s="16">
        <v>0.8</v>
      </c>
      <c r="G76" s="16">
        <v>0.4</v>
      </c>
      <c r="H76" s="16">
        <v>0.8</v>
      </c>
      <c r="I76" s="16">
        <v>435.6</v>
      </c>
      <c r="J76" s="16">
        <v>363.20000000000005</v>
      </c>
      <c r="K76" s="16" t="s">
        <v>34</v>
      </c>
      <c r="L76" s="16">
        <v>495</v>
      </c>
      <c r="M76" s="16">
        <v>1.8912549000000001</v>
      </c>
      <c r="N76" s="16">
        <v>1.6227038</v>
      </c>
      <c r="O76" s="16">
        <v>1.3920451</v>
      </c>
      <c r="P76" s="16">
        <v>1.1859396</v>
      </c>
      <c r="Q76" s="16">
        <v>1.011749</v>
      </c>
      <c r="R76" s="16">
        <v>0.87230187999999997</v>
      </c>
      <c r="S76" s="16">
        <v>0.76251024000000001</v>
      </c>
      <c r="T76" s="16">
        <v>0.67453938999999996</v>
      </c>
      <c r="U76" s="16">
        <v>0.60306316999999998</v>
      </c>
      <c r="V76" s="16">
        <v>0.54365741999999995</v>
      </c>
      <c r="W76" s="16">
        <v>0.49294788</v>
      </c>
      <c r="X76" s="16">
        <v>0.45026456999999998</v>
      </c>
      <c r="Y76" s="16">
        <v>0.41438222000000002</v>
      </c>
      <c r="Z76" s="16">
        <v>0.38358426000000001</v>
      </c>
      <c r="AA76" s="16">
        <v>0.35682032000000002</v>
      </c>
      <c r="AB76" s="16">
        <v>0.33338094000000001</v>
      </c>
      <c r="AC76" s="16">
        <v>0.31270364</v>
      </c>
      <c r="AD76" s="16">
        <v>0.29433224000000002</v>
      </c>
      <c r="AE76" s="16">
        <v>0.27787774999999998</v>
      </c>
      <c r="AF76" s="16">
        <v>0.26307776999999999</v>
      </c>
      <c r="AG76" s="16">
        <v>0.24969698000000001</v>
      </c>
      <c r="AH76" s="16">
        <v>0.23754929</v>
      </c>
      <c r="AI76" s="16">
        <v>0.22646152999999999</v>
      </c>
      <c r="AJ76" s="16">
        <v>0.21631871</v>
      </c>
      <c r="AK76" s="16">
        <v>0.20699748000000001</v>
      </c>
      <c r="AL76" s="16">
        <v>0.19840604000000001</v>
      </c>
      <c r="AM76" s="16">
        <v>0.19045439</v>
      </c>
      <c r="AN76" s="16">
        <v>0.18307151999999999</v>
      </c>
      <c r="AO76" s="16">
        <v>0.17620337999999999</v>
      </c>
      <c r="AP76" s="16">
        <v>0.169798</v>
      </c>
      <c r="AQ76" s="16">
        <v>0.16381324999999999</v>
      </c>
      <c r="AR76" s="16">
        <v>0.15820822000000001</v>
      </c>
      <c r="AS76" s="16">
        <v>0.15295429999999999</v>
      </c>
      <c r="AT76" s="16">
        <v>0.14801445999999999</v>
      </c>
      <c r="AU76" s="16">
        <v>0.14335442000000001</v>
      </c>
      <c r="AV76" s="16">
        <v>0.13895451</v>
      </c>
      <c r="AW76" s="16">
        <v>0.13479388</v>
      </c>
      <c r="AX76" s="16">
        <v>0.13085537999999999</v>
      </c>
      <c r="AY76" s="16">
        <v>0.12712185000000001</v>
      </c>
      <c r="AZ76" s="16">
        <v>0.12358058</v>
      </c>
      <c r="BA76" s="16">
        <v>0.12021197</v>
      </c>
      <c r="BB76" s="16">
        <v>0.11700822</v>
      </c>
      <c r="BC76" s="16">
        <v>0.11395859999999999</v>
      </c>
      <c r="BD76" s="16">
        <v>0.1110516</v>
      </c>
      <c r="BE76" s="16">
        <v>0.10827626999999999</v>
      </c>
      <c r="BF76" s="16">
        <v>0.10562497</v>
      </c>
    </row>
    <row r="77" spans="1:58" x14ac:dyDescent="0.35">
      <c r="A77" s="16">
        <v>433</v>
      </c>
      <c r="B77" s="16">
        <v>21.700000000000003</v>
      </c>
      <c r="C77" s="16">
        <v>0.15921559999999998</v>
      </c>
      <c r="D77" s="16">
        <v>2.2000000000000002</v>
      </c>
      <c r="E77" s="16">
        <v>4</v>
      </c>
      <c r="F77" s="16">
        <v>2.4000000000000004</v>
      </c>
      <c r="G77" s="16">
        <v>2</v>
      </c>
      <c r="H77" s="16">
        <v>2</v>
      </c>
      <c r="I77" s="16">
        <v>317.8</v>
      </c>
      <c r="J77" s="16">
        <v>324</v>
      </c>
      <c r="K77" s="16" t="s">
        <v>35</v>
      </c>
      <c r="L77" s="16">
        <v>433</v>
      </c>
      <c r="M77" s="16">
        <v>1.8836244</v>
      </c>
      <c r="N77" s="16">
        <v>1.4961264000000001</v>
      </c>
      <c r="O77" s="16">
        <v>1.2130628999999999</v>
      </c>
      <c r="P77" s="16">
        <v>1.0061146999999999</v>
      </c>
      <c r="Q77" s="16">
        <v>0.85104959999999996</v>
      </c>
      <c r="R77" s="16">
        <v>0.73200392999999997</v>
      </c>
      <c r="S77" s="16">
        <v>0.63723814000000001</v>
      </c>
      <c r="T77" s="16">
        <v>0.56175458</v>
      </c>
      <c r="U77" s="16">
        <v>0.50075263000000003</v>
      </c>
      <c r="V77" s="16">
        <v>0.45073014</v>
      </c>
      <c r="W77" s="16">
        <v>0.40936220000000001</v>
      </c>
      <c r="X77" s="16">
        <v>0.37427121000000002</v>
      </c>
      <c r="Y77" s="16">
        <v>0.34440988</v>
      </c>
      <c r="Z77" s="16">
        <v>0.31878176000000003</v>
      </c>
      <c r="AA77" s="16">
        <v>0.29651084999999999</v>
      </c>
      <c r="AB77" s="16">
        <v>0.27696279000000001</v>
      </c>
      <c r="AC77" s="16">
        <v>0.25968701</v>
      </c>
      <c r="AD77" s="16">
        <v>0.24432831999999999</v>
      </c>
      <c r="AE77" s="16">
        <v>0.23059516999999999</v>
      </c>
      <c r="AF77" s="16">
        <v>0.21825711</v>
      </c>
      <c r="AG77" s="16">
        <v>0.20711371000000001</v>
      </c>
      <c r="AH77" s="16">
        <v>0.19700512000000001</v>
      </c>
      <c r="AI77" s="16">
        <v>0.18779688</v>
      </c>
      <c r="AJ77" s="16">
        <v>0.17936895999999999</v>
      </c>
      <c r="AK77" s="16">
        <v>0.17162833</v>
      </c>
      <c r="AL77" s="16">
        <v>0.16449602999999999</v>
      </c>
      <c r="AM77" s="16">
        <v>0.15790164000000001</v>
      </c>
      <c r="AN77" s="16">
        <v>0.15178997999999999</v>
      </c>
      <c r="AO77" s="16">
        <v>0.14610586</v>
      </c>
      <c r="AP77" s="16">
        <v>0.14080575000000001</v>
      </c>
      <c r="AQ77" s="16">
        <v>0.13585319000000001</v>
      </c>
      <c r="AR77" s="16">
        <v>0.1312169</v>
      </c>
      <c r="AS77" s="16">
        <v>0.12686715000000001</v>
      </c>
      <c r="AT77" s="16">
        <v>0.1227787</v>
      </c>
      <c r="AU77" s="16">
        <v>0.11892819</v>
      </c>
      <c r="AV77" s="16">
        <v>0.11529590000000001</v>
      </c>
      <c r="AW77" s="16">
        <v>0.11186425</v>
      </c>
      <c r="AX77" s="16">
        <v>0.10861545</v>
      </c>
      <c r="AY77" s="16">
        <v>0.10553767999999999</v>
      </c>
      <c r="AZ77" s="16">
        <v>0.10261726</v>
      </c>
      <c r="BA77" s="16">
        <v>9.9841014000000006E-2</v>
      </c>
      <c r="BB77" s="16">
        <v>9.7197533000000003E-2</v>
      </c>
      <c r="BC77" s="16">
        <v>9.4680301999999994E-2</v>
      </c>
      <c r="BD77" s="16">
        <v>9.2282771999999999E-2</v>
      </c>
      <c r="BE77" s="16">
        <v>8.9991994000000006E-2</v>
      </c>
      <c r="BF77" s="16">
        <v>8.7804034000000003E-2</v>
      </c>
    </row>
    <row r="78" spans="1:58" x14ac:dyDescent="0.35">
      <c r="A78" s="16">
        <v>9</v>
      </c>
      <c r="B78" s="16">
        <v>17.5</v>
      </c>
      <c r="C78" s="16">
        <v>0.5384468</v>
      </c>
      <c r="D78" s="16">
        <v>1.4000000000000001</v>
      </c>
      <c r="E78" s="16">
        <v>8</v>
      </c>
      <c r="F78" s="16">
        <v>2.8000000000000003</v>
      </c>
      <c r="G78" s="16">
        <v>1.2000000000000002</v>
      </c>
      <c r="H78" s="16">
        <v>1.4000000000000001</v>
      </c>
      <c r="I78" s="16">
        <v>420.90000000000003</v>
      </c>
      <c r="J78" s="16">
        <v>354.70000000000005</v>
      </c>
      <c r="K78" s="16" t="s">
        <v>34</v>
      </c>
      <c r="L78" s="16">
        <v>9</v>
      </c>
      <c r="M78" s="16">
        <v>1.8788480999999999</v>
      </c>
      <c r="N78" s="16">
        <v>1.5586697</v>
      </c>
      <c r="O78" s="16">
        <v>1.2920049</v>
      </c>
      <c r="P78" s="16">
        <v>1.0713583</v>
      </c>
      <c r="Q78" s="16">
        <v>0.89779878000000002</v>
      </c>
      <c r="R78" s="16">
        <v>0.76375632999999998</v>
      </c>
      <c r="S78" s="16">
        <v>0.65936576999999996</v>
      </c>
      <c r="T78" s="16">
        <v>0.57738434999999999</v>
      </c>
      <c r="U78" s="16">
        <v>0.51162576999999998</v>
      </c>
      <c r="V78" s="16">
        <v>0.45795712</v>
      </c>
      <c r="W78" s="16">
        <v>0.41362578</v>
      </c>
      <c r="X78" s="16">
        <v>0.37655121000000003</v>
      </c>
      <c r="Y78" s="16">
        <v>0.34515887000000001</v>
      </c>
      <c r="Z78" s="16">
        <v>0.31828775999999998</v>
      </c>
      <c r="AA78" s="16">
        <v>0.2950604</v>
      </c>
      <c r="AB78" s="16">
        <v>0.27479189999999998</v>
      </c>
      <c r="AC78" s="16">
        <v>0.25696986999999999</v>
      </c>
      <c r="AD78" s="16">
        <v>0.24118511000000001</v>
      </c>
      <c r="AE78" s="16">
        <v>0.22711772</v>
      </c>
      <c r="AF78" s="16">
        <v>0.21450369</v>
      </c>
      <c r="AG78" s="16">
        <v>0.20313318</v>
      </c>
      <c r="AH78" s="16">
        <v>0.19283311</v>
      </c>
      <c r="AI78" s="16">
        <v>0.18346166999999999</v>
      </c>
      <c r="AJ78" s="16">
        <v>0.17490638999999999</v>
      </c>
      <c r="AK78" s="16">
        <v>0.16705202</v>
      </c>
      <c r="AL78" s="16">
        <v>0.15983126</v>
      </c>
      <c r="AM78" s="16">
        <v>0.15316357999999999</v>
      </c>
      <c r="AN78" s="16">
        <v>0.14698704000000001</v>
      </c>
      <c r="AO78" s="16">
        <v>0.14124568000000001</v>
      </c>
      <c r="AP78" s="16">
        <v>0.13590689</v>
      </c>
      <c r="AQ78" s="16">
        <v>0.13092671</v>
      </c>
      <c r="AR78" s="16">
        <v>0.12626322000000001</v>
      </c>
      <c r="AS78" s="16">
        <v>0.12188425</v>
      </c>
      <c r="AT78" s="16">
        <v>0.11777544</v>
      </c>
      <c r="AU78" s="16">
        <v>0.11391975999999999</v>
      </c>
      <c r="AV78" s="16">
        <v>0.11027959</v>
      </c>
      <c r="AW78" s="16">
        <v>0.10684314</v>
      </c>
      <c r="AX78" s="16">
        <v>0.10359982</v>
      </c>
      <c r="AY78" s="16">
        <v>0.10052878</v>
      </c>
      <c r="AZ78" s="16">
        <v>9.7615606999999993E-2</v>
      </c>
      <c r="BA78" s="16">
        <v>9.4856209999999996E-2</v>
      </c>
      <c r="BB78" s="16">
        <v>9.2232004000000006E-2</v>
      </c>
      <c r="BC78" s="16">
        <v>8.9730701999999996E-2</v>
      </c>
      <c r="BD78" s="16">
        <v>8.7344445000000007E-2</v>
      </c>
      <c r="BE78" s="16">
        <v>8.5070536000000002E-2</v>
      </c>
      <c r="BF78" s="16">
        <v>8.2903943999999993E-2</v>
      </c>
    </row>
    <row r="79" spans="1:58" x14ac:dyDescent="0.35">
      <c r="A79" s="16">
        <v>27</v>
      </c>
      <c r="B79" s="16">
        <v>27.1</v>
      </c>
      <c r="C79" s="16">
        <v>0.62287389999999998</v>
      </c>
      <c r="D79" s="16">
        <v>1.8</v>
      </c>
      <c r="E79" s="16">
        <v>7</v>
      </c>
      <c r="F79" s="16">
        <v>2.2000000000000002</v>
      </c>
      <c r="G79" s="16">
        <v>1.2000000000000002</v>
      </c>
      <c r="H79" s="16">
        <v>1</v>
      </c>
      <c r="I79" s="16">
        <v>448.90000000000003</v>
      </c>
      <c r="J79" s="16">
        <v>322.60000000000002</v>
      </c>
      <c r="K79" s="16" t="s">
        <v>34</v>
      </c>
      <c r="L79" s="16">
        <v>27</v>
      </c>
      <c r="M79" s="16">
        <v>1.8716815</v>
      </c>
      <c r="N79" s="16">
        <v>1.5127481</v>
      </c>
      <c r="O79" s="16">
        <v>1.2215457999999999</v>
      </c>
      <c r="P79" s="16">
        <v>1.0008873</v>
      </c>
      <c r="Q79" s="16">
        <v>0.83631003000000004</v>
      </c>
      <c r="R79" s="16">
        <v>0.71235603000000003</v>
      </c>
      <c r="S79" s="16">
        <v>0.61760366</v>
      </c>
      <c r="T79" s="16">
        <v>0.54161029999999999</v>
      </c>
      <c r="U79" s="16">
        <v>0.48089024000000002</v>
      </c>
      <c r="V79" s="16">
        <v>0.43176397999999999</v>
      </c>
      <c r="W79" s="16">
        <v>0.39131489000000003</v>
      </c>
      <c r="X79" s="16">
        <v>0.35737118000000001</v>
      </c>
      <c r="Y79" s="16">
        <v>0.32851460999999998</v>
      </c>
      <c r="Z79" s="16">
        <v>0.30373871000000002</v>
      </c>
      <c r="AA79" s="16">
        <v>0.28229341000000002</v>
      </c>
      <c r="AB79" s="16">
        <v>0.26356411000000002</v>
      </c>
      <c r="AC79" s="16">
        <v>0.24706152000000001</v>
      </c>
      <c r="AD79" s="16">
        <v>0.23242475000000001</v>
      </c>
      <c r="AE79" s="16">
        <v>0.21934952999999999</v>
      </c>
      <c r="AF79" s="16">
        <v>0.20760961</v>
      </c>
      <c r="AG79" s="16">
        <v>0.19701110999999999</v>
      </c>
      <c r="AH79" s="16">
        <v>0.18739484000000001</v>
      </c>
      <c r="AI79" s="16">
        <v>0.17862394000000001</v>
      </c>
      <c r="AJ79" s="16">
        <v>0.17060061000000001</v>
      </c>
      <c r="AK79" s="16">
        <v>0.16322582999999999</v>
      </c>
      <c r="AL79" s="16">
        <v>0.15642890000000001</v>
      </c>
      <c r="AM79" s="16">
        <v>0.15014309000000001</v>
      </c>
      <c r="AN79" s="16">
        <v>0.14431131999999999</v>
      </c>
      <c r="AO79" s="16">
        <v>0.13888945</v>
      </c>
      <c r="AP79" s="16">
        <v>0.13383886</v>
      </c>
      <c r="AQ79" s="16">
        <v>0.12911824999999999</v>
      </c>
      <c r="AR79" s="16">
        <v>0.12469366</v>
      </c>
      <c r="AS79" s="16">
        <v>0.12053765</v>
      </c>
      <c r="AT79" s="16">
        <v>0.11663087</v>
      </c>
      <c r="AU79" s="16">
        <v>0.11295321999999999</v>
      </c>
      <c r="AV79" s="16">
        <v>0.10948157</v>
      </c>
      <c r="AW79" s="16">
        <v>0.1062014</v>
      </c>
      <c r="AX79" s="16">
        <v>0.10309508000000001</v>
      </c>
      <c r="AY79" s="16">
        <v>0.10015143</v>
      </c>
      <c r="AZ79" s="16">
        <v>9.7358860000000005E-2</v>
      </c>
      <c r="BA79" s="16">
        <v>9.4703116000000004E-2</v>
      </c>
      <c r="BB79" s="16">
        <v>9.2176214000000006E-2</v>
      </c>
      <c r="BC79" s="16">
        <v>8.9768193999999996E-2</v>
      </c>
      <c r="BD79" s="16">
        <v>8.7473868999999996E-2</v>
      </c>
      <c r="BE79" s="16">
        <v>8.5283614999999993E-2</v>
      </c>
      <c r="BF79" s="16">
        <v>8.3190485999999994E-2</v>
      </c>
    </row>
    <row r="80" spans="1:58" x14ac:dyDescent="0.35">
      <c r="A80" s="16">
        <v>254</v>
      </c>
      <c r="B80" s="16">
        <v>25.900000000000002</v>
      </c>
      <c r="C80" s="16">
        <v>0.50637710000000002</v>
      </c>
      <c r="D80" s="16">
        <v>2.4000000000000004</v>
      </c>
      <c r="E80" s="16">
        <v>3.8000000000000003</v>
      </c>
      <c r="F80" s="16">
        <v>3</v>
      </c>
      <c r="G80" s="16">
        <v>1.2000000000000002</v>
      </c>
      <c r="H80" s="16">
        <v>1.6</v>
      </c>
      <c r="I80" s="16">
        <v>398.6</v>
      </c>
      <c r="J80" s="16">
        <v>346.3</v>
      </c>
      <c r="K80" s="16" t="s">
        <v>34</v>
      </c>
      <c r="L80" s="16">
        <v>254</v>
      </c>
      <c r="M80" s="16">
        <v>1.8652529</v>
      </c>
      <c r="N80" s="16">
        <v>1.4307167999999999</v>
      </c>
      <c r="O80" s="16">
        <v>1.1394329000000001</v>
      </c>
      <c r="P80" s="16">
        <v>0.93274522000000004</v>
      </c>
      <c r="Q80" s="16">
        <v>0.78049802999999995</v>
      </c>
      <c r="R80" s="16">
        <v>0.66563099999999997</v>
      </c>
      <c r="S80" s="16">
        <v>0.57698660999999996</v>
      </c>
      <c r="T80" s="16">
        <v>0.50798677999999997</v>
      </c>
      <c r="U80" s="16">
        <v>0.45240343</v>
      </c>
      <c r="V80" s="16">
        <v>0.40653703000000002</v>
      </c>
      <c r="W80" s="16">
        <v>0.36857927000000001</v>
      </c>
      <c r="X80" s="16">
        <v>0.33698124000000002</v>
      </c>
      <c r="Y80" s="16">
        <v>0.31026629</v>
      </c>
      <c r="Z80" s="16">
        <v>0.28735691000000002</v>
      </c>
      <c r="AA80" s="16">
        <v>0.26746379999999997</v>
      </c>
      <c r="AB80" s="16">
        <v>0.25005200999999999</v>
      </c>
      <c r="AC80" s="16">
        <v>0.23467356</v>
      </c>
      <c r="AD80" s="16">
        <v>0.22100505000000001</v>
      </c>
      <c r="AE80" s="16">
        <v>0.20878211999999999</v>
      </c>
      <c r="AF80" s="16">
        <v>0.19779076000000001</v>
      </c>
      <c r="AG80" s="16">
        <v>0.18785998000000001</v>
      </c>
      <c r="AH80" s="16">
        <v>0.17884833</v>
      </c>
      <c r="AI80" s="16">
        <v>0.17062779</v>
      </c>
      <c r="AJ80" s="16">
        <v>0.16310385999999999</v>
      </c>
      <c r="AK80" s="16">
        <v>0.15619184</v>
      </c>
      <c r="AL80" s="16">
        <v>0.14981939</v>
      </c>
      <c r="AM80" s="16">
        <v>0.14392281000000001</v>
      </c>
      <c r="AN80" s="16">
        <v>0.13845505</v>
      </c>
      <c r="AO80" s="16">
        <v>0.13336766</v>
      </c>
      <c r="AP80" s="16">
        <v>0.1286225</v>
      </c>
      <c r="AQ80" s="16">
        <v>0.12418783999999999</v>
      </c>
      <c r="AR80" s="16">
        <v>0.12003469</v>
      </c>
      <c r="AS80" s="16">
        <v>0.11613654</v>
      </c>
      <c r="AT80" s="16">
        <v>0.11246796000000001</v>
      </c>
      <c r="AU80" s="16">
        <v>0.10901184</v>
      </c>
      <c r="AV80" s="16">
        <v>0.10574914000000001</v>
      </c>
      <c r="AW80" s="16">
        <v>0.10266384000000001</v>
      </c>
      <c r="AX80" s="16">
        <v>9.9741346999999994E-2</v>
      </c>
      <c r="AY80" s="16">
        <v>9.6970730000000005E-2</v>
      </c>
      <c r="AZ80" s="16">
        <v>9.4342381000000003E-2</v>
      </c>
      <c r="BA80" s="16">
        <v>9.1844364999999997E-2</v>
      </c>
      <c r="BB80" s="16">
        <v>8.9463890000000004E-2</v>
      </c>
      <c r="BC80" s="16">
        <v>8.7195881000000003E-2</v>
      </c>
      <c r="BD80" s="16">
        <v>8.5032165000000007E-2</v>
      </c>
      <c r="BE80" s="16">
        <v>8.2966603E-2</v>
      </c>
      <c r="BF80" s="16">
        <v>8.0993280000000001E-2</v>
      </c>
    </row>
    <row r="81" spans="1:58" x14ac:dyDescent="0.35">
      <c r="A81" s="16">
        <v>352</v>
      </c>
      <c r="B81" s="16">
        <v>31.200000000000003</v>
      </c>
      <c r="C81" s="16">
        <v>0.56411489999999997</v>
      </c>
      <c r="D81" s="16">
        <v>1.8</v>
      </c>
      <c r="E81" s="16">
        <v>9.6000000000000014</v>
      </c>
      <c r="F81" s="16">
        <v>1.8</v>
      </c>
      <c r="G81" s="16">
        <v>2</v>
      </c>
      <c r="H81" s="16">
        <v>0.8</v>
      </c>
      <c r="I81" s="16">
        <v>430.6</v>
      </c>
      <c r="J81" s="16">
        <v>293.10000000000002</v>
      </c>
      <c r="K81" s="16" t="s">
        <v>35</v>
      </c>
      <c r="L81" s="16">
        <v>352</v>
      </c>
      <c r="M81" s="16">
        <v>1.8597606</v>
      </c>
      <c r="N81" s="16">
        <v>1.5670972999999999</v>
      </c>
      <c r="O81" s="16">
        <v>1.3456383000000001</v>
      </c>
      <c r="P81" s="16">
        <v>1.1581718999999999</v>
      </c>
      <c r="Q81" s="16">
        <v>0.99619888999999995</v>
      </c>
      <c r="R81" s="16">
        <v>0.86103266000000001</v>
      </c>
      <c r="S81" s="16">
        <v>0.75146603999999995</v>
      </c>
      <c r="T81" s="16">
        <v>0.66288279999999999</v>
      </c>
      <c r="U81" s="16">
        <v>0.59073007</v>
      </c>
      <c r="V81" s="16">
        <v>0.53167838000000001</v>
      </c>
      <c r="W81" s="16">
        <v>0.48240116</v>
      </c>
      <c r="X81" s="16">
        <v>0.44078680999999997</v>
      </c>
      <c r="Y81" s="16">
        <v>0.40520313000000002</v>
      </c>
      <c r="Z81" s="16">
        <v>0.37450862000000001</v>
      </c>
      <c r="AA81" s="16">
        <v>0.34782671999999998</v>
      </c>
      <c r="AB81" s="16">
        <v>0.32444704000000002</v>
      </c>
      <c r="AC81" s="16">
        <v>0.30382669000000001</v>
      </c>
      <c r="AD81" s="16">
        <v>0.28551301000000001</v>
      </c>
      <c r="AE81" s="16">
        <v>0.26915482000000002</v>
      </c>
      <c r="AF81" s="16">
        <v>0.25446640999999998</v>
      </c>
      <c r="AG81" s="16">
        <v>0.24120375999999999</v>
      </c>
      <c r="AH81" s="16">
        <v>0.22916909999999999</v>
      </c>
      <c r="AI81" s="16">
        <v>0.21821135</v>
      </c>
      <c r="AJ81" s="16">
        <v>0.20818906000000001</v>
      </c>
      <c r="AK81" s="16">
        <v>0.19899058</v>
      </c>
      <c r="AL81" s="16">
        <v>0.19052714000000001</v>
      </c>
      <c r="AM81" s="16">
        <v>0.18270802</v>
      </c>
      <c r="AN81" s="16">
        <v>0.17546502999999999</v>
      </c>
      <c r="AO81" s="16">
        <v>0.16873320999999999</v>
      </c>
      <c r="AP81" s="16">
        <v>0.16246673</v>
      </c>
      <c r="AQ81" s="16">
        <v>0.15661040000000001</v>
      </c>
      <c r="AR81" s="16">
        <v>0.15112566999999999</v>
      </c>
      <c r="AS81" s="16">
        <v>0.14597552</v>
      </c>
      <c r="AT81" s="16">
        <v>0.14113988</v>
      </c>
      <c r="AU81" s="16">
        <v>0.13658959000000001</v>
      </c>
      <c r="AV81" s="16">
        <v>0.13229856000000001</v>
      </c>
      <c r="AW81" s="16">
        <v>0.12824529000000001</v>
      </c>
      <c r="AX81" s="16">
        <v>0.1244093</v>
      </c>
      <c r="AY81" s="16">
        <v>0.12077959000000001</v>
      </c>
      <c r="AZ81" s="16">
        <v>0.11735437999999999</v>
      </c>
      <c r="BA81" s="16">
        <v>0.11409944</v>
      </c>
      <c r="BB81" s="16">
        <v>0.11099312</v>
      </c>
      <c r="BC81" s="16">
        <v>0.10803559</v>
      </c>
      <c r="BD81" s="16">
        <v>0.10521780999999999</v>
      </c>
      <c r="BE81" s="16">
        <v>0.10252587000000001</v>
      </c>
      <c r="BF81" s="16">
        <v>9.9956780999999995E-2</v>
      </c>
    </row>
    <row r="82" spans="1:58" x14ac:dyDescent="0.35">
      <c r="A82" s="16">
        <v>161</v>
      </c>
      <c r="B82" s="16">
        <v>26</v>
      </c>
      <c r="C82" s="16">
        <v>0.4995404</v>
      </c>
      <c r="D82" s="16">
        <v>1.8</v>
      </c>
      <c r="E82" s="16">
        <v>9</v>
      </c>
      <c r="F82" s="16">
        <v>1.8</v>
      </c>
      <c r="G82" s="16">
        <v>1.4000000000000001</v>
      </c>
      <c r="H82" s="16">
        <v>1</v>
      </c>
      <c r="I82" s="16">
        <v>381.40000000000003</v>
      </c>
      <c r="J82" s="16">
        <v>322.10000000000002</v>
      </c>
      <c r="K82" s="16" t="s">
        <v>34</v>
      </c>
      <c r="L82" s="16">
        <v>161</v>
      </c>
      <c r="M82" s="16">
        <v>1.8538091000000001</v>
      </c>
      <c r="N82" s="16">
        <v>1.5899217000000001</v>
      </c>
      <c r="O82" s="16">
        <v>1.3656771999999999</v>
      </c>
      <c r="P82" s="16">
        <v>1.162312</v>
      </c>
      <c r="Q82" s="16">
        <v>0.98815447000000001</v>
      </c>
      <c r="R82" s="16">
        <v>0.84711921000000001</v>
      </c>
      <c r="S82" s="16">
        <v>0.73570674999999996</v>
      </c>
      <c r="T82" s="16">
        <v>0.64695954</v>
      </c>
      <c r="U82" s="16">
        <v>0.57413535999999998</v>
      </c>
      <c r="V82" s="16">
        <v>0.51491058000000001</v>
      </c>
      <c r="W82" s="16">
        <v>0.46583837</v>
      </c>
      <c r="X82" s="16">
        <v>0.42475300999999999</v>
      </c>
      <c r="Y82" s="16">
        <v>0.38987991</v>
      </c>
      <c r="Z82" s="16">
        <v>0.35981414</v>
      </c>
      <c r="AA82" s="16">
        <v>0.33374654999999998</v>
      </c>
      <c r="AB82" s="16">
        <v>0.31099313000000001</v>
      </c>
      <c r="AC82" s="16">
        <v>0.29098141</v>
      </c>
      <c r="AD82" s="16">
        <v>0.27328181000000001</v>
      </c>
      <c r="AE82" s="16">
        <v>0.25752375</v>
      </c>
      <c r="AF82" s="16">
        <v>0.24337827000000001</v>
      </c>
      <c r="AG82" s="16">
        <v>0.23063338999999999</v>
      </c>
      <c r="AH82" s="16">
        <v>0.21908258999999999</v>
      </c>
      <c r="AI82" s="16">
        <v>0.20857729</v>
      </c>
      <c r="AJ82" s="16">
        <v>0.19898172</v>
      </c>
      <c r="AK82" s="16">
        <v>0.19018038000000001</v>
      </c>
      <c r="AL82" s="16">
        <v>0.18208240000000001</v>
      </c>
      <c r="AM82" s="16">
        <v>0.17460479000000001</v>
      </c>
      <c r="AN82" s="16">
        <v>0.16767778999999999</v>
      </c>
      <c r="AO82" s="16">
        <v>0.16124471000000001</v>
      </c>
      <c r="AP82" s="16">
        <v>0.15525936000000001</v>
      </c>
      <c r="AQ82" s="16">
        <v>0.14967417999999999</v>
      </c>
      <c r="AR82" s="16">
        <v>0.14444551</v>
      </c>
      <c r="AS82" s="16">
        <v>0.13954796999999999</v>
      </c>
      <c r="AT82" s="16">
        <v>0.13494365999999999</v>
      </c>
      <c r="AU82" s="16">
        <v>0.13061164</v>
      </c>
      <c r="AV82" s="16">
        <v>0.12653001</v>
      </c>
      <c r="AW82" s="16">
        <v>0.12267598</v>
      </c>
      <c r="AX82" s="16">
        <v>0.11903091</v>
      </c>
      <c r="AY82" s="16">
        <v>0.11557873</v>
      </c>
      <c r="AZ82" s="16">
        <v>0.11230468</v>
      </c>
      <c r="BA82" s="16">
        <v>0.10919995</v>
      </c>
      <c r="BB82" s="16">
        <v>0.10624753000000001</v>
      </c>
      <c r="BC82" s="16">
        <v>0.10343252999999999</v>
      </c>
      <c r="BD82" s="16">
        <v>0.10074953</v>
      </c>
      <c r="BE82" s="16">
        <v>9.8191686E-2</v>
      </c>
      <c r="BF82" s="16">
        <v>9.5750301999999995E-2</v>
      </c>
    </row>
    <row r="83" spans="1:58" x14ac:dyDescent="0.35">
      <c r="A83" s="16">
        <v>268</v>
      </c>
      <c r="B83" s="16">
        <v>43</v>
      </c>
      <c r="C83" s="16">
        <v>0.42940420000000001</v>
      </c>
      <c r="D83" s="16">
        <v>1.8</v>
      </c>
      <c r="E83" s="16">
        <v>9.8000000000000007</v>
      </c>
      <c r="F83" s="16">
        <v>1.4000000000000001</v>
      </c>
      <c r="G83" s="16">
        <v>0.4</v>
      </c>
      <c r="H83" s="16">
        <v>0.8</v>
      </c>
      <c r="I83" s="16">
        <v>418.90000000000003</v>
      </c>
      <c r="J83" s="16">
        <v>298</v>
      </c>
      <c r="K83" s="16" t="s">
        <v>35</v>
      </c>
      <c r="L83" s="16">
        <v>268</v>
      </c>
      <c r="M83" s="16">
        <v>1.8302512</v>
      </c>
      <c r="N83" s="16">
        <v>1.5847342</v>
      </c>
      <c r="O83" s="16">
        <v>1.3996348000000001</v>
      </c>
      <c r="P83" s="16">
        <v>1.2452109</v>
      </c>
      <c r="Q83" s="16">
        <v>1.1025305999999999</v>
      </c>
      <c r="R83" s="16">
        <v>0.97191912000000003</v>
      </c>
      <c r="S83" s="16">
        <v>0.85914056999999999</v>
      </c>
      <c r="T83" s="16">
        <v>0.76413750999999996</v>
      </c>
      <c r="U83" s="16">
        <v>0.68493658000000002</v>
      </c>
      <c r="V83" s="16">
        <v>0.61863661000000003</v>
      </c>
      <c r="W83" s="16">
        <v>0.56154335</v>
      </c>
      <c r="X83" s="16">
        <v>0.51249135000000001</v>
      </c>
      <c r="Y83" s="16">
        <v>0.47084769999999998</v>
      </c>
      <c r="Z83" s="16">
        <v>0.43511709999999998</v>
      </c>
      <c r="AA83" s="16">
        <v>0.40422332</v>
      </c>
      <c r="AB83" s="16">
        <v>0.37720968999999999</v>
      </c>
      <c r="AC83" s="16">
        <v>0.35334310000000002</v>
      </c>
      <c r="AD83" s="16">
        <v>0.33213577</v>
      </c>
      <c r="AE83" s="16">
        <v>0.31310552000000003</v>
      </c>
      <c r="AF83" s="16">
        <v>0.29598686000000002</v>
      </c>
      <c r="AG83" s="16">
        <v>0.28049719000000001</v>
      </c>
      <c r="AH83" s="16">
        <v>0.26642692000000001</v>
      </c>
      <c r="AI83" s="16">
        <v>0.25360611</v>
      </c>
      <c r="AJ83" s="16">
        <v>0.24188941999999999</v>
      </c>
      <c r="AK83" s="16">
        <v>0.23113408999999999</v>
      </c>
      <c r="AL83" s="16">
        <v>0.22122678000000001</v>
      </c>
      <c r="AM83" s="16">
        <v>0.21206712999999999</v>
      </c>
      <c r="AN83" s="16">
        <v>0.20357062000000001</v>
      </c>
      <c r="AO83" s="16">
        <v>0.19567248000000001</v>
      </c>
      <c r="AP83" s="16">
        <v>0.18831764000000001</v>
      </c>
      <c r="AQ83" s="16">
        <v>0.18145391</v>
      </c>
      <c r="AR83" s="16">
        <v>0.17503637</v>
      </c>
      <c r="AS83" s="16">
        <v>0.16902565999999999</v>
      </c>
      <c r="AT83" s="16">
        <v>0.16338775</v>
      </c>
      <c r="AU83" s="16">
        <v>0.15807869999999999</v>
      </c>
      <c r="AV83" s="16">
        <v>0.15306576</v>
      </c>
      <c r="AW83" s="16">
        <v>0.14833277</v>
      </c>
      <c r="AX83" s="16">
        <v>0.14385721000000001</v>
      </c>
      <c r="AY83" s="16">
        <v>0.13961994999999999</v>
      </c>
      <c r="AZ83" s="16">
        <v>0.13560385999999999</v>
      </c>
      <c r="BA83" s="16">
        <v>0.13179001000000001</v>
      </c>
      <c r="BB83" s="16">
        <v>0.12816611</v>
      </c>
      <c r="BC83" s="16">
        <v>0.12471993000000001</v>
      </c>
      <c r="BD83" s="16">
        <v>0.12144001</v>
      </c>
      <c r="BE83" s="16">
        <v>0.118316</v>
      </c>
      <c r="BF83" s="16">
        <v>0.11533322</v>
      </c>
    </row>
    <row r="84" spans="1:58" x14ac:dyDescent="0.35">
      <c r="A84" s="16">
        <v>211</v>
      </c>
      <c r="B84" s="16">
        <v>14.5</v>
      </c>
      <c r="C84" s="16">
        <v>0.27680150000000003</v>
      </c>
      <c r="D84" s="16">
        <v>1.6</v>
      </c>
      <c r="E84" s="16">
        <v>6.8000000000000007</v>
      </c>
      <c r="F84" s="16">
        <v>2.2000000000000002</v>
      </c>
      <c r="G84" s="16">
        <v>1.2000000000000002</v>
      </c>
      <c r="H84" s="16">
        <v>1.6</v>
      </c>
      <c r="I84" s="16">
        <v>390.40000000000003</v>
      </c>
      <c r="J84" s="16">
        <v>305.3</v>
      </c>
      <c r="K84" s="16" t="s">
        <v>35</v>
      </c>
      <c r="L84" s="16">
        <v>211</v>
      </c>
      <c r="M84" s="16">
        <v>1.8177345</v>
      </c>
      <c r="N84" s="16">
        <v>1.4605646999999999</v>
      </c>
      <c r="O84" s="16">
        <v>1.1758963</v>
      </c>
      <c r="P84" s="16">
        <v>0.96279674999999998</v>
      </c>
      <c r="Q84" s="16">
        <v>0.80421096000000003</v>
      </c>
      <c r="R84" s="16">
        <v>0.68403554</v>
      </c>
      <c r="S84" s="16">
        <v>0.59133100999999999</v>
      </c>
      <c r="T84" s="16">
        <v>0.51871091000000003</v>
      </c>
      <c r="U84" s="16">
        <v>0.46043727000000001</v>
      </c>
      <c r="V84" s="16">
        <v>0.41288105000000003</v>
      </c>
      <c r="W84" s="16">
        <v>0.37356043</v>
      </c>
      <c r="X84" s="16">
        <v>0.34063466999999997</v>
      </c>
      <c r="Y84" s="16">
        <v>0.31272694000000001</v>
      </c>
      <c r="Z84" s="16">
        <v>0.28881248999999998</v>
      </c>
      <c r="AA84" s="16">
        <v>0.26811677</v>
      </c>
      <c r="AB84" s="16">
        <v>0.25003371000000002</v>
      </c>
      <c r="AC84" s="16">
        <v>0.23410871999999999</v>
      </c>
      <c r="AD84" s="16">
        <v>0.21998735</v>
      </c>
      <c r="AE84" s="16">
        <v>0.20737973000000001</v>
      </c>
      <c r="AF84" s="16">
        <v>0.19605833</v>
      </c>
      <c r="AG84" s="16">
        <v>0.18584186</v>
      </c>
      <c r="AH84" s="16">
        <v>0.17657302</v>
      </c>
      <c r="AI84" s="16">
        <v>0.16813351000000001</v>
      </c>
      <c r="AJ84" s="16">
        <v>0.16041440000000001</v>
      </c>
      <c r="AK84" s="16">
        <v>0.15332448000000001</v>
      </c>
      <c r="AL84" s="16">
        <v>0.14679608</v>
      </c>
      <c r="AM84" s="16">
        <v>0.14076649999999999</v>
      </c>
      <c r="AN84" s="16">
        <v>0.13517377999999999</v>
      </c>
      <c r="AO84" s="16">
        <v>0.12997416000000001</v>
      </c>
      <c r="AP84" s="16">
        <v>0.12513009999999999</v>
      </c>
      <c r="AQ84" s="16">
        <v>0.12061442</v>
      </c>
      <c r="AR84" s="16">
        <v>0.11637623</v>
      </c>
      <c r="AS84" s="16">
        <v>0.11240029</v>
      </c>
      <c r="AT84" s="16">
        <v>0.10866402</v>
      </c>
      <c r="AU84" s="16">
        <v>0.10514944</v>
      </c>
      <c r="AV84" s="16">
        <v>0.10183775</v>
      </c>
      <c r="AW84" s="16">
        <v>9.8713331000000001E-2</v>
      </c>
      <c r="AX84" s="16">
        <v>9.5756388999999997E-2</v>
      </c>
      <c r="AY84" s="16">
        <v>9.2953376000000004E-2</v>
      </c>
      <c r="AZ84" s="16">
        <v>9.0298279999999995E-2</v>
      </c>
      <c r="BA84" s="16">
        <v>8.7777994999999998E-2</v>
      </c>
      <c r="BB84" s="16">
        <v>8.5377850000000005E-2</v>
      </c>
      <c r="BC84" s="16">
        <v>8.3090692999999993E-2</v>
      </c>
      <c r="BD84" s="16">
        <v>8.0912209999999998E-2</v>
      </c>
      <c r="BE84" s="16">
        <v>7.8835769999999999E-2</v>
      </c>
      <c r="BF84" s="16">
        <v>7.6854019999999995E-2</v>
      </c>
    </row>
    <row r="85" spans="1:58" x14ac:dyDescent="0.35">
      <c r="A85" s="16">
        <v>429</v>
      </c>
      <c r="B85" s="16">
        <v>35.200000000000003</v>
      </c>
      <c r="C85" s="16">
        <v>0.75932480000000002</v>
      </c>
      <c r="D85" s="16">
        <v>2.2000000000000002</v>
      </c>
      <c r="E85" s="16">
        <v>8.8000000000000007</v>
      </c>
      <c r="F85" s="16">
        <v>3</v>
      </c>
      <c r="G85" s="16">
        <v>1.4000000000000001</v>
      </c>
      <c r="H85" s="16">
        <v>0.8</v>
      </c>
      <c r="I85" s="16">
        <v>338.1</v>
      </c>
      <c r="J85" s="16">
        <v>313.3</v>
      </c>
      <c r="K85" s="16" t="s">
        <v>35</v>
      </c>
      <c r="L85" s="16">
        <v>429</v>
      </c>
      <c r="M85" s="16">
        <v>1.8171731</v>
      </c>
      <c r="N85" s="16">
        <v>1.5758095000000001</v>
      </c>
      <c r="O85" s="16">
        <v>1.3650047000000001</v>
      </c>
      <c r="P85" s="16">
        <v>1.1673594</v>
      </c>
      <c r="Q85" s="16">
        <v>0.99602276000000001</v>
      </c>
      <c r="R85" s="16">
        <v>0.85670095999999996</v>
      </c>
      <c r="S85" s="16">
        <v>0.74549478000000002</v>
      </c>
      <c r="T85" s="16">
        <v>0.65703219000000002</v>
      </c>
      <c r="U85" s="16">
        <v>0.58588994000000005</v>
      </c>
      <c r="V85" s="16">
        <v>0.52751188999999998</v>
      </c>
      <c r="W85" s="16">
        <v>0.47803234999999999</v>
      </c>
      <c r="X85" s="16">
        <v>0.43530655000000001</v>
      </c>
      <c r="Y85" s="16">
        <v>0.39923805000000001</v>
      </c>
      <c r="Z85" s="16">
        <v>0.36856066999999998</v>
      </c>
      <c r="AA85" s="16">
        <v>0.34212509000000002</v>
      </c>
      <c r="AB85" s="16">
        <v>0.31906616999999998</v>
      </c>
      <c r="AC85" s="16">
        <v>0.29872996000000002</v>
      </c>
      <c r="AD85" s="16">
        <v>0.28066024000000001</v>
      </c>
      <c r="AE85" s="16">
        <v>0.26453589999999999</v>
      </c>
      <c r="AF85" s="16">
        <v>0.25009909000000002</v>
      </c>
      <c r="AG85" s="16">
        <v>0.23708067999999999</v>
      </c>
      <c r="AH85" s="16">
        <v>0.22530201</v>
      </c>
      <c r="AI85" s="16">
        <v>0.21457213</v>
      </c>
      <c r="AJ85" s="16">
        <v>0.20476817</v>
      </c>
      <c r="AK85" s="16">
        <v>0.19577982999999999</v>
      </c>
      <c r="AL85" s="16">
        <v>0.18750815000000001</v>
      </c>
      <c r="AM85" s="16">
        <v>0.17987943000000001</v>
      </c>
      <c r="AN85" s="16">
        <v>0.17281973</v>
      </c>
      <c r="AO85" s="16">
        <v>0.16626219</v>
      </c>
      <c r="AP85" s="16">
        <v>0.16016124000000001</v>
      </c>
      <c r="AQ85" s="16">
        <v>0.15447235000000001</v>
      </c>
      <c r="AR85" s="16">
        <v>0.14915116</v>
      </c>
      <c r="AS85" s="16">
        <v>0.14416288999999999</v>
      </c>
      <c r="AT85" s="16">
        <v>0.13948442</v>
      </c>
      <c r="AU85" s="16">
        <v>0.13508131000000001</v>
      </c>
      <c r="AV85" s="16">
        <v>0.13093193</v>
      </c>
      <c r="AW85" s="16">
        <v>0.12701274000000001</v>
      </c>
      <c r="AX85" s="16">
        <v>0.12330823</v>
      </c>
      <c r="AY85" s="16">
        <v>0.11980217</v>
      </c>
      <c r="AZ85" s="16">
        <v>0.11647713</v>
      </c>
      <c r="BA85" s="16">
        <v>0.11332227</v>
      </c>
      <c r="BB85" s="16">
        <v>0.11032169</v>
      </c>
      <c r="BC85" s="16">
        <v>0.10746550000000001</v>
      </c>
      <c r="BD85" s="16">
        <v>0.10474035</v>
      </c>
      <c r="BE85" s="16">
        <v>0.10214102</v>
      </c>
      <c r="BF85" s="16">
        <v>9.9660552999999999E-2</v>
      </c>
    </row>
    <row r="86" spans="1:58" x14ac:dyDescent="0.35">
      <c r="A86" s="16">
        <v>479</v>
      </c>
      <c r="B86" s="16">
        <v>62.3</v>
      </c>
      <c r="C86" s="16">
        <v>0.80284940000000005</v>
      </c>
      <c r="D86" s="16">
        <v>0.8</v>
      </c>
      <c r="E86" s="16">
        <v>9.6000000000000014</v>
      </c>
      <c r="F86" s="16">
        <v>2.2000000000000002</v>
      </c>
      <c r="G86" s="16">
        <v>1.8</v>
      </c>
      <c r="H86" s="16">
        <v>0.60000000000000009</v>
      </c>
      <c r="I86" s="16">
        <v>351.40000000000003</v>
      </c>
      <c r="J86" s="16">
        <v>365.90000000000003</v>
      </c>
      <c r="K86" s="16" t="s">
        <v>34</v>
      </c>
      <c r="L86" s="16">
        <v>479</v>
      </c>
      <c r="M86" s="16">
        <v>1.7756289999999999</v>
      </c>
      <c r="N86" s="16">
        <v>1.4872067</v>
      </c>
      <c r="O86" s="16">
        <v>1.2744097999999999</v>
      </c>
      <c r="P86" s="16">
        <v>1.1004045</v>
      </c>
      <c r="Q86" s="16">
        <v>0.95131010000000005</v>
      </c>
      <c r="R86" s="16">
        <v>0.82504796999999996</v>
      </c>
      <c r="S86" s="16">
        <v>0.72109734999999997</v>
      </c>
      <c r="T86" s="16">
        <v>0.63629901</v>
      </c>
      <c r="U86" s="16">
        <v>0.56708437</v>
      </c>
      <c r="V86" s="16">
        <v>0.51019387999999999</v>
      </c>
      <c r="W86" s="16">
        <v>0.46234610999999998</v>
      </c>
      <c r="X86" s="16">
        <v>0.42153280999999998</v>
      </c>
      <c r="Y86" s="16">
        <v>0.38655203999999999</v>
      </c>
      <c r="Z86" s="16">
        <v>0.35637277000000001</v>
      </c>
      <c r="AA86" s="16">
        <v>0.33014273999999999</v>
      </c>
      <c r="AB86" s="16">
        <v>0.30716935000000001</v>
      </c>
      <c r="AC86" s="16">
        <v>0.28691640000000002</v>
      </c>
      <c r="AD86" s="16">
        <v>0.26893860000000003</v>
      </c>
      <c r="AE86" s="16">
        <v>0.25289117999999999</v>
      </c>
      <c r="AF86" s="16">
        <v>0.23849661999999999</v>
      </c>
      <c r="AG86" s="16">
        <v>0.22551382</v>
      </c>
      <c r="AH86" s="16">
        <v>0.21376482999999999</v>
      </c>
      <c r="AI86" s="16">
        <v>0.20307069</v>
      </c>
      <c r="AJ86" s="16">
        <v>0.19330169</v>
      </c>
      <c r="AK86" s="16">
        <v>0.18436061000000001</v>
      </c>
      <c r="AL86" s="16">
        <v>0.17614405999999999</v>
      </c>
      <c r="AM86" s="16">
        <v>0.16856815999999999</v>
      </c>
      <c r="AN86" s="16">
        <v>0.16155514000000001</v>
      </c>
      <c r="AO86" s="16">
        <v>0.15505749999999999</v>
      </c>
      <c r="AP86" s="16">
        <v>0.14901461999999999</v>
      </c>
      <c r="AQ86" s="16">
        <v>0.14338486</v>
      </c>
      <c r="AR86" s="16">
        <v>0.13812487000000001</v>
      </c>
      <c r="AS86" s="16">
        <v>0.13319874000000001</v>
      </c>
      <c r="AT86" s="16">
        <v>0.12856840999999999</v>
      </c>
      <c r="AU86" s="16">
        <v>0.12422141</v>
      </c>
      <c r="AV86" s="16">
        <v>0.12013744</v>
      </c>
      <c r="AW86" s="16">
        <v>0.11628642</v>
      </c>
      <c r="AX86" s="16">
        <v>0.11264494999999999</v>
      </c>
      <c r="AY86" s="16">
        <v>0.10920008</v>
      </c>
      <c r="AZ86" s="16">
        <v>0.10594674</v>
      </c>
      <c r="BA86" s="16">
        <v>0.10286797</v>
      </c>
      <c r="BB86" s="16">
        <v>9.9946490999999998E-2</v>
      </c>
      <c r="BC86" s="16">
        <v>9.7164914000000005E-2</v>
      </c>
      <c r="BD86" s="16">
        <v>9.4518020999999994E-2</v>
      </c>
      <c r="BE86" s="16">
        <v>9.1992237000000004E-2</v>
      </c>
      <c r="BF86" s="16">
        <v>8.9581847000000006E-2</v>
      </c>
    </row>
    <row r="87" spans="1:58" x14ac:dyDescent="0.35">
      <c r="A87" s="16">
        <v>233</v>
      </c>
      <c r="B87" s="16">
        <v>46.1</v>
      </c>
      <c r="C87" s="16">
        <v>0.50798900000000002</v>
      </c>
      <c r="D87" s="16">
        <v>1.2000000000000002</v>
      </c>
      <c r="E87" s="16">
        <v>6</v>
      </c>
      <c r="F87" s="16">
        <v>1.6</v>
      </c>
      <c r="G87" s="16">
        <v>0.60000000000000009</v>
      </c>
      <c r="H87" s="16">
        <v>0.8</v>
      </c>
      <c r="I87" s="16">
        <v>352.6</v>
      </c>
      <c r="J87" s="16">
        <v>360.90000000000003</v>
      </c>
      <c r="K87" s="16" t="s">
        <v>34</v>
      </c>
      <c r="L87" s="16">
        <v>233</v>
      </c>
      <c r="M87" s="16">
        <v>1.7744800000000001</v>
      </c>
      <c r="N87" s="16">
        <v>1.4111665</v>
      </c>
      <c r="O87" s="16">
        <v>1.1310414</v>
      </c>
      <c r="P87" s="16">
        <v>0.92494153999999995</v>
      </c>
      <c r="Q87" s="16">
        <v>0.77323090999999999</v>
      </c>
      <c r="R87" s="16">
        <v>0.65869986999999997</v>
      </c>
      <c r="S87" s="16">
        <v>0.57117521999999998</v>
      </c>
      <c r="T87" s="16">
        <v>0.50252366000000004</v>
      </c>
      <c r="U87" s="16">
        <v>0.44635960000000002</v>
      </c>
      <c r="V87" s="16">
        <v>0.40093663000000002</v>
      </c>
      <c r="W87" s="16">
        <v>0.36364301999999998</v>
      </c>
      <c r="X87" s="16">
        <v>0.33231424999999998</v>
      </c>
      <c r="Y87" s="16">
        <v>0.30565833999999997</v>
      </c>
      <c r="Z87" s="16">
        <v>0.28276025999999999</v>
      </c>
      <c r="AA87" s="16">
        <v>0.26291233000000003</v>
      </c>
      <c r="AB87" s="16">
        <v>0.24552006000000001</v>
      </c>
      <c r="AC87" s="16">
        <v>0.23016871999999999</v>
      </c>
      <c r="AD87" s="16">
        <v>0.21651407</v>
      </c>
      <c r="AE87" s="16">
        <v>0.20430272999999999</v>
      </c>
      <c r="AF87" s="16">
        <v>0.19332165000000001</v>
      </c>
      <c r="AG87" s="16">
        <v>0.18339171000000001</v>
      </c>
      <c r="AH87" s="16">
        <v>0.17437238999999999</v>
      </c>
      <c r="AI87" s="16">
        <v>0.16614251999999999</v>
      </c>
      <c r="AJ87" s="16">
        <v>0.15860300999999999</v>
      </c>
      <c r="AK87" s="16">
        <v>0.15167133999999999</v>
      </c>
      <c r="AL87" s="16">
        <v>0.14527715999999999</v>
      </c>
      <c r="AM87" s="16">
        <v>0.13936240999999999</v>
      </c>
      <c r="AN87" s="16">
        <v>0.13387421999999999</v>
      </c>
      <c r="AO87" s="16">
        <v>0.12877068999999999</v>
      </c>
      <c r="AP87" s="16">
        <v>0.1240125</v>
      </c>
      <c r="AQ87" s="16">
        <v>0.11956121</v>
      </c>
      <c r="AR87" s="16">
        <v>0.11538875</v>
      </c>
      <c r="AS87" s="16">
        <v>0.11147228000000001</v>
      </c>
      <c r="AT87" s="16">
        <v>0.1077863</v>
      </c>
      <c r="AU87" s="16">
        <v>0.10431326</v>
      </c>
      <c r="AV87" s="16">
        <v>0.10103935999999999</v>
      </c>
      <c r="AW87" s="16">
        <v>9.7944982E-2</v>
      </c>
      <c r="AX87" s="16">
        <v>9.501569E-2</v>
      </c>
      <c r="AY87" s="16">
        <v>9.2238545000000005E-2</v>
      </c>
      <c r="AZ87" s="16">
        <v>8.9604228999999994E-2</v>
      </c>
      <c r="BA87" s="16">
        <v>8.7100938000000003E-2</v>
      </c>
      <c r="BB87" s="16">
        <v>8.4718123000000006E-2</v>
      </c>
      <c r="BC87" s="16">
        <v>8.2447282999999996E-2</v>
      </c>
      <c r="BD87" s="16">
        <v>8.0282293000000005E-2</v>
      </c>
      <c r="BE87" s="16">
        <v>7.8217961000000003E-2</v>
      </c>
      <c r="BF87" s="16">
        <v>7.6244942999999996E-2</v>
      </c>
    </row>
    <row r="88" spans="1:58" x14ac:dyDescent="0.35">
      <c r="A88" s="16">
        <v>172</v>
      </c>
      <c r="B88" s="16">
        <v>34.6</v>
      </c>
      <c r="C88" s="16">
        <v>0.57139669999999998</v>
      </c>
      <c r="D88" s="16">
        <v>1.8</v>
      </c>
      <c r="E88" s="16">
        <v>7.4</v>
      </c>
      <c r="F88" s="16">
        <v>1.4000000000000001</v>
      </c>
      <c r="G88" s="16">
        <v>1</v>
      </c>
      <c r="H88" s="16">
        <v>0.8</v>
      </c>
      <c r="I88" s="16">
        <v>435.70000000000005</v>
      </c>
      <c r="J88" s="16">
        <v>368.8</v>
      </c>
      <c r="K88" s="16" t="s">
        <v>34</v>
      </c>
      <c r="L88" s="16">
        <v>172</v>
      </c>
      <c r="M88" s="16">
        <v>1.7661289</v>
      </c>
      <c r="N88" s="16">
        <v>1.4828140000000001</v>
      </c>
      <c r="O88" s="16">
        <v>1.2320081000000001</v>
      </c>
      <c r="P88" s="16">
        <v>1.0239277</v>
      </c>
      <c r="Q88" s="16">
        <v>0.86194395999999995</v>
      </c>
      <c r="R88" s="16">
        <v>0.73880619000000003</v>
      </c>
      <c r="S88" s="16">
        <v>0.64375579000000005</v>
      </c>
      <c r="T88" s="16">
        <v>0.56701743999999998</v>
      </c>
      <c r="U88" s="16">
        <v>0.50416654000000005</v>
      </c>
      <c r="V88" s="16">
        <v>0.45304265999999999</v>
      </c>
      <c r="W88" s="16">
        <v>0.41088390000000002</v>
      </c>
      <c r="X88" s="16">
        <v>0.37568205999999998</v>
      </c>
      <c r="Y88" s="16">
        <v>0.34582800000000002</v>
      </c>
      <c r="Z88" s="16">
        <v>0.32008534999999999</v>
      </c>
      <c r="AA88" s="16">
        <v>0.29771879000000001</v>
      </c>
      <c r="AB88" s="16">
        <v>0.27814749</v>
      </c>
      <c r="AC88" s="16">
        <v>0.26088213999999998</v>
      </c>
      <c r="AD88" s="16">
        <v>0.24555141999999999</v>
      </c>
      <c r="AE88" s="16">
        <v>0.23184602000000001</v>
      </c>
      <c r="AF88" s="16">
        <v>0.21951320999999999</v>
      </c>
      <c r="AG88" s="16">
        <v>0.20836577000000001</v>
      </c>
      <c r="AH88" s="16">
        <v>0.19823892000000001</v>
      </c>
      <c r="AI88" s="16">
        <v>0.18900685</v>
      </c>
      <c r="AJ88" s="16">
        <v>0.18055062</v>
      </c>
      <c r="AK88" s="16">
        <v>0.17277935</v>
      </c>
      <c r="AL88" s="16">
        <v>0.16561683999999999</v>
      </c>
      <c r="AM88" s="16">
        <v>0.15898942999999999</v>
      </c>
      <c r="AN88" s="16">
        <v>0.15284146000000001</v>
      </c>
      <c r="AO88" s="16">
        <v>0.1471239</v>
      </c>
      <c r="AP88" s="16">
        <v>0.14179452000000001</v>
      </c>
      <c r="AQ88" s="16">
        <v>0.13681910999999999</v>
      </c>
      <c r="AR88" s="16">
        <v>0.13215303</v>
      </c>
      <c r="AS88" s="16">
        <v>0.12776573999999999</v>
      </c>
      <c r="AT88" s="16">
        <v>0.12363686</v>
      </c>
      <c r="AU88" s="16">
        <v>0.11975043</v>
      </c>
      <c r="AV88" s="16">
        <v>0.1160839</v>
      </c>
      <c r="AW88" s="16">
        <v>0.11261541999999999</v>
      </c>
      <c r="AX88" s="16">
        <v>0.10932942</v>
      </c>
      <c r="AY88" s="16">
        <v>0.10621764</v>
      </c>
      <c r="AZ88" s="16">
        <v>0.10326401</v>
      </c>
      <c r="BA88" s="16">
        <v>0.10045635</v>
      </c>
      <c r="BB88" s="16">
        <v>9.7782239000000007E-2</v>
      </c>
      <c r="BC88" s="16">
        <v>9.5235780000000006E-2</v>
      </c>
      <c r="BD88" s="16">
        <v>9.2805170000000006E-2</v>
      </c>
      <c r="BE88" s="16">
        <v>9.0484342999999995E-2</v>
      </c>
      <c r="BF88" s="16">
        <v>8.8264524999999996E-2</v>
      </c>
    </row>
    <row r="89" spans="1:58" x14ac:dyDescent="0.35">
      <c r="A89" s="16">
        <v>496</v>
      </c>
      <c r="B89" s="16">
        <v>14</v>
      </c>
      <c r="C89" s="16">
        <v>0.21856400000000001</v>
      </c>
      <c r="D89" s="16">
        <v>2.2000000000000002</v>
      </c>
      <c r="E89" s="16">
        <v>8.8000000000000007</v>
      </c>
      <c r="F89" s="16">
        <v>1.8</v>
      </c>
      <c r="G89" s="16">
        <v>1.6</v>
      </c>
      <c r="H89" s="16">
        <v>1.4000000000000001</v>
      </c>
      <c r="I89" s="16">
        <v>447.7</v>
      </c>
      <c r="J89" s="16">
        <v>308.70000000000005</v>
      </c>
      <c r="K89" s="16" t="s">
        <v>35</v>
      </c>
      <c r="L89" s="16">
        <v>496</v>
      </c>
      <c r="M89" s="16">
        <v>1.7621435999999999</v>
      </c>
      <c r="N89" s="16">
        <v>1.4867409</v>
      </c>
      <c r="O89" s="16">
        <v>1.2655915</v>
      </c>
      <c r="P89" s="16">
        <v>1.0736382</v>
      </c>
      <c r="Q89" s="16">
        <v>0.91282850999999998</v>
      </c>
      <c r="R89" s="16">
        <v>0.78381836000000005</v>
      </c>
      <c r="S89" s="16">
        <v>0.68144022999999998</v>
      </c>
      <c r="T89" s="16">
        <v>0.59978783000000002</v>
      </c>
      <c r="U89" s="16">
        <v>0.53384483000000005</v>
      </c>
      <c r="V89" s="16">
        <v>0.47954401000000002</v>
      </c>
      <c r="W89" s="16">
        <v>0.43437081999999999</v>
      </c>
      <c r="X89" s="16">
        <v>0.39639044000000001</v>
      </c>
      <c r="Y89" s="16">
        <v>0.36410993000000003</v>
      </c>
      <c r="Z89" s="16">
        <v>0.33639335999999997</v>
      </c>
      <c r="AA89" s="16">
        <v>0.31235802000000001</v>
      </c>
      <c r="AB89" s="16">
        <v>0.29134005000000002</v>
      </c>
      <c r="AC89" s="16">
        <v>0.27282155000000002</v>
      </c>
      <c r="AD89" s="16">
        <v>0.25639221000000001</v>
      </c>
      <c r="AE89" s="16">
        <v>0.24172035</v>
      </c>
      <c r="AF89" s="16">
        <v>0.22854606999999999</v>
      </c>
      <c r="AG89" s="16">
        <v>0.21666355000000001</v>
      </c>
      <c r="AH89" s="16">
        <v>0.20588819999999999</v>
      </c>
      <c r="AI89" s="16">
        <v>0.19607617999999999</v>
      </c>
      <c r="AJ89" s="16">
        <v>0.18710858</v>
      </c>
      <c r="AK89" s="16">
        <v>0.1788872</v>
      </c>
      <c r="AL89" s="16">
        <v>0.17131536999999999</v>
      </c>
      <c r="AM89" s="16">
        <v>0.16433629</v>
      </c>
      <c r="AN89" s="16">
        <v>0.15785713000000001</v>
      </c>
      <c r="AO89" s="16">
        <v>0.15183964</v>
      </c>
      <c r="AP89" s="16">
        <v>0.14624013</v>
      </c>
      <c r="AQ89" s="16">
        <v>0.14100536999999999</v>
      </c>
      <c r="AR89" s="16">
        <v>0.13610654</v>
      </c>
      <c r="AS89" s="16">
        <v>0.13151196000000001</v>
      </c>
      <c r="AT89" s="16">
        <v>0.12719971999999999</v>
      </c>
      <c r="AU89" s="16">
        <v>0.12315184</v>
      </c>
      <c r="AV89" s="16">
        <v>0.11932503999999999</v>
      </c>
      <c r="AW89" s="16">
        <v>0.11570761</v>
      </c>
      <c r="AX89" s="16">
        <v>0.11229123000000001</v>
      </c>
      <c r="AY89" s="16">
        <v>0.10905753</v>
      </c>
      <c r="AZ89" s="16">
        <v>0.10599148</v>
      </c>
      <c r="BA89" s="16">
        <v>0.10307986</v>
      </c>
      <c r="BB89" s="16">
        <v>0.10030699999999999</v>
      </c>
      <c r="BC89" s="16">
        <v>9.7663939000000005E-2</v>
      </c>
      <c r="BD89" s="16">
        <v>9.5146230999999998E-2</v>
      </c>
      <c r="BE89" s="16">
        <v>9.2744208999999994E-2</v>
      </c>
      <c r="BF89" s="16">
        <v>9.0457298000000005E-2</v>
      </c>
    </row>
    <row r="90" spans="1:58" x14ac:dyDescent="0.35">
      <c r="A90" s="16">
        <v>62</v>
      </c>
      <c r="B90" s="16">
        <v>13.8</v>
      </c>
      <c r="C90" s="16">
        <v>0.32067459999999998</v>
      </c>
      <c r="D90" s="16">
        <v>2.6</v>
      </c>
      <c r="E90" s="16">
        <v>5.6000000000000005</v>
      </c>
      <c r="F90" s="16">
        <v>2.8000000000000003</v>
      </c>
      <c r="G90" s="16">
        <v>0.4</v>
      </c>
      <c r="H90" s="16">
        <v>2</v>
      </c>
      <c r="I90" s="16">
        <v>361.20000000000005</v>
      </c>
      <c r="J90" s="16">
        <v>295.70000000000005</v>
      </c>
      <c r="K90" s="16" t="s">
        <v>35</v>
      </c>
      <c r="L90" s="16">
        <v>62</v>
      </c>
      <c r="M90" s="16">
        <v>1.7503983999999999</v>
      </c>
      <c r="N90" s="16">
        <v>1.3765684</v>
      </c>
      <c r="O90" s="16">
        <v>1.1026180000000001</v>
      </c>
      <c r="P90" s="16">
        <v>0.90553296000000005</v>
      </c>
      <c r="Q90" s="16">
        <v>0.76030200999999997</v>
      </c>
      <c r="R90" s="16">
        <v>0.65026426000000004</v>
      </c>
      <c r="S90" s="16">
        <v>0.56507914999999997</v>
      </c>
      <c r="T90" s="16">
        <v>0.49867635999999999</v>
      </c>
      <c r="U90" s="16">
        <v>0.44483172999999998</v>
      </c>
      <c r="V90" s="16">
        <v>0.40048411</v>
      </c>
      <c r="W90" s="16">
        <v>0.36380255</v>
      </c>
      <c r="X90" s="16">
        <v>0.33299452000000002</v>
      </c>
      <c r="Y90" s="16">
        <v>0.30678739999999999</v>
      </c>
      <c r="Z90" s="16">
        <v>0.28433499000000001</v>
      </c>
      <c r="AA90" s="16">
        <v>0.26477739</v>
      </c>
      <c r="AB90" s="16">
        <v>0.24761273</v>
      </c>
      <c r="AC90" s="16">
        <v>0.23243596999999999</v>
      </c>
      <c r="AD90" s="16">
        <v>0.21893844000000001</v>
      </c>
      <c r="AE90" s="16">
        <v>0.20685487999999999</v>
      </c>
      <c r="AF90" s="16">
        <v>0.19597355999999999</v>
      </c>
      <c r="AG90" s="16">
        <v>0.18613793000000001</v>
      </c>
      <c r="AH90" s="16">
        <v>0.17720066000000001</v>
      </c>
      <c r="AI90" s="16">
        <v>0.16904514000000001</v>
      </c>
      <c r="AJ90" s="16">
        <v>0.16158027999999999</v>
      </c>
      <c r="AK90" s="16">
        <v>0.15471794999999999</v>
      </c>
      <c r="AL90" s="16">
        <v>0.14839099</v>
      </c>
      <c r="AM90" s="16">
        <v>0.14254025000000001</v>
      </c>
      <c r="AN90" s="16">
        <v>0.13711295000000001</v>
      </c>
      <c r="AO90" s="16">
        <v>0.13206828000000001</v>
      </c>
      <c r="AP90" s="16">
        <v>0.12736641000000001</v>
      </c>
      <c r="AQ90" s="16">
        <v>0.12297121</v>
      </c>
      <c r="AR90" s="16">
        <v>0.11885494000000001</v>
      </c>
      <c r="AS90" s="16">
        <v>0.1149925</v>
      </c>
      <c r="AT90" s="16">
        <v>0.11135695</v>
      </c>
      <c r="AU90" s="16">
        <v>0.10793059000000001</v>
      </c>
      <c r="AV90" s="16">
        <v>0.10469669</v>
      </c>
      <c r="AW90" s="16">
        <v>0.10164139</v>
      </c>
      <c r="AX90" s="16">
        <v>9.8748430999999998E-2</v>
      </c>
      <c r="AY90" s="16">
        <v>9.6005663000000005E-2</v>
      </c>
      <c r="AZ90" s="16">
        <v>9.3403652000000004E-2</v>
      </c>
      <c r="BA90" s="16">
        <v>9.0933635999999998E-2</v>
      </c>
      <c r="BB90" s="16">
        <v>8.8581093E-2</v>
      </c>
      <c r="BC90" s="16">
        <v>8.6337119000000004E-2</v>
      </c>
      <c r="BD90" s="16">
        <v>8.4197528999999993E-2</v>
      </c>
      <c r="BE90" s="16">
        <v>8.2155764000000006E-2</v>
      </c>
      <c r="BF90" s="16">
        <v>8.0203584999999994E-2</v>
      </c>
    </row>
    <row r="91" spans="1:58" x14ac:dyDescent="0.35">
      <c r="A91" s="16">
        <v>439</v>
      </c>
      <c r="B91" s="16">
        <v>29.8</v>
      </c>
      <c r="C91" s="16">
        <v>0.1102959</v>
      </c>
      <c r="D91" s="16">
        <v>2.6</v>
      </c>
      <c r="E91" s="16">
        <v>8.6</v>
      </c>
      <c r="F91" s="16">
        <v>1.2000000000000002</v>
      </c>
      <c r="G91" s="16">
        <v>0.4</v>
      </c>
      <c r="H91" s="16">
        <v>1</v>
      </c>
      <c r="I91" s="16">
        <v>393.8</v>
      </c>
      <c r="J91" s="16">
        <v>328</v>
      </c>
      <c r="K91" s="16" t="s">
        <v>35</v>
      </c>
      <c r="L91" s="16">
        <v>439</v>
      </c>
      <c r="M91" s="16">
        <v>1.7470802000000001</v>
      </c>
      <c r="N91" s="16">
        <v>1.5031711000000001</v>
      </c>
      <c r="O91" s="16">
        <v>1.2998997000000001</v>
      </c>
      <c r="P91" s="16">
        <v>1.1170382000000001</v>
      </c>
      <c r="Q91" s="16">
        <v>0.95835577999999999</v>
      </c>
      <c r="R91" s="16">
        <v>0.82827669000000004</v>
      </c>
      <c r="S91" s="16">
        <v>0.72512602999999998</v>
      </c>
      <c r="T91" s="16">
        <v>0.64275782999999997</v>
      </c>
      <c r="U91" s="16">
        <v>0.57569420000000004</v>
      </c>
      <c r="V91" s="16">
        <v>0.52039862000000003</v>
      </c>
      <c r="W91" s="16">
        <v>0.47336727000000001</v>
      </c>
      <c r="X91" s="16">
        <v>0.43273624999999999</v>
      </c>
      <c r="Y91" s="16">
        <v>0.39822853000000002</v>
      </c>
      <c r="Z91" s="16">
        <v>0.36883612999999998</v>
      </c>
      <c r="AA91" s="16">
        <v>0.34343045999999999</v>
      </c>
      <c r="AB91" s="16">
        <v>0.32117075</v>
      </c>
      <c r="AC91" s="16">
        <v>0.30152297</v>
      </c>
      <c r="AD91" s="16">
        <v>0.28409003999999999</v>
      </c>
      <c r="AE91" s="16">
        <v>0.26847367999999999</v>
      </c>
      <c r="AF91" s="16">
        <v>0.25440866000000001</v>
      </c>
      <c r="AG91" s="16">
        <v>0.24168427000000001</v>
      </c>
      <c r="AH91" s="16">
        <v>0.23012737999999999</v>
      </c>
      <c r="AI91" s="16">
        <v>0.2195908</v>
      </c>
      <c r="AJ91" s="16">
        <v>0.20995175999999999</v>
      </c>
      <c r="AK91" s="16">
        <v>0.20109077</v>
      </c>
      <c r="AL91" s="16">
        <v>0.19292055</v>
      </c>
      <c r="AM91" s="16">
        <v>0.18536401</v>
      </c>
      <c r="AN91" s="16">
        <v>0.17835181999999999</v>
      </c>
      <c r="AO91" s="16">
        <v>0.17182873000000001</v>
      </c>
      <c r="AP91" s="16">
        <v>0.16574828</v>
      </c>
      <c r="AQ91" s="16">
        <v>0.16006818</v>
      </c>
      <c r="AR91" s="16">
        <v>0.15474914000000001</v>
      </c>
      <c r="AS91" s="16">
        <v>0.14976138999999999</v>
      </c>
      <c r="AT91" s="16">
        <v>0.14507389000000001</v>
      </c>
      <c r="AU91" s="16">
        <v>0.14065325000000001</v>
      </c>
      <c r="AV91" s="16">
        <v>0.13648129000000001</v>
      </c>
      <c r="AW91" s="16">
        <v>0.13253888</v>
      </c>
      <c r="AX91" s="16">
        <v>0.12879899</v>
      </c>
      <c r="AY91" s="16">
        <v>0.12525003000000001</v>
      </c>
      <c r="AZ91" s="16">
        <v>0.12188056999999999</v>
      </c>
      <c r="BA91" s="16">
        <v>0.1186788</v>
      </c>
      <c r="BB91" s="16">
        <v>0.11563256</v>
      </c>
      <c r="BC91" s="16">
        <v>0.11273014000000001</v>
      </c>
      <c r="BD91" s="16">
        <v>0.10996280999999999</v>
      </c>
      <c r="BE91" s="16">
        <v>0.10732013999999999</v>
      </c>
      <c r="BF91" s="16">
        <v>0.10479201</v>
      </c>
    </row>
    <row r="92" spans="1:58" x14ac:dyDescent="0.35">
      <c r="A92" s="16">
        <v>369</v>
      </c>
      <c r="B92" s="16">
        <v>47.3</v>
      </c>
      <c r="C92" s="16">
        <v>0.74678219999999995</v>
      </c>
      <c r="D92" s="16">
        <v>2.8000000000000003</v>
      </c>
      <c r="E92" s="16">
        <v>8.2000000000000011</v>
      </c>
      <c r="F92" s="16">
        <v>2</v>
      </c>
      <c r="G92" s="16">
        <v>1.4000000000000001</v>
      </c>
      <c r="H92" s="16">
        <v>0.60000000000000009</v>
      </c>
      <c r="I92" s="16">
        <v>346.3</v>
      </c>
      <c r="J92" s="16">
        <v>368.20000000000005</v>
      </c>
      <c r="K92" s="16" t="s">
        <v>34</v>
      </c>
      <c r="L92" s="16">
        <v>369</v>
      </c>
      <c r="M92" s="16">
        <v>1.7370713</v>
      </c>
      <c r="N92" s="16">
        <v>1.4884485999999999</v>
      </c>
      <c r="O92" s="16">
        <v>1.2591085</v>
      </c>
      <c r="P92" s="16">
        <v>1.0590389</v>
      </c>
      <c r="Q92" s="16">
        <v>0.89819305999999999</v>
      </c>
      <c r="R92" s="16">
        <v>0.77246641999999999</v>
      </c>
      <c r="S92" s="16">
        <v>0.67394805000000002</v>
      </c>
      <c r="T92" s="16">
        <v>0.59618908000000004</v>
      </c>
      <c r="U92" s="16">
        <v>0.53357303</v>
      </c>
      <c r="V92" s="16">
        <v>0.48206279000000002</v>
      </c>
      <c r="W92" s="16">
        <v>0.43865862</v>
      </c>
      <c r="X92" s="16">
        <v>0.40101250999999999</v>
      </c>
      <c r="Y92" s="16">
        <v>0.36882960999999997</v>
      </c>
      <c r="Z92" s="16">
        <v>0.34143758000000002</v>
      </c>
      <c r="AA92" s="16">
        <v>0.31767573999999998</v>
      </c>
      <c r="AB92" s="16">
        <v>0.29683372000000002</v>
      </c>
      <c r="AC92" s="16">
        <v>0.27844988999999998</v>
      </c>
      <c r="AD92" s="16">
        <v>0.26212099</v>
      </c>
      <c r="AE92" s="16">
        <v>0.24753823999999999</v>
      </c>
      <c r="AF92" s="16">
        <v>0.23439537999999999</v>
      </c>
      <c r="AG92" s="16">
        <v>0.22251306000000001</v>
      </c>
      <c r="AH92" s="16">
        <v>0.21173479000000001</v>
      </c>
      <c r="AI92" s="16">
        <v>0.20190932</v>
      </c>
      <c r="AJ92" s="16">
        <v>0.19291570999999999</v>
      </c>
      <c r="AK92" s="16">
        <v>0.18465406000000001</v>
      </c>
      <c r="AL92" s="16">
        <v>0.1770438</v>
      </c>
      <c r="AM92" s="16">
        <v>0.17000565000000001</v>
      </c>
      <c r="AN92" s="16">
        <v>0.16348489999999999</v>
      </c>
      <c r="AO92" s="16">
        <v>0.15742990000000001</v>
      </c>
      <c r="AP92" s="16">
        <v>0.15178637</v>
      </c>
      <c r="AQ92" s="16">
        <v>0.14651246000000001</v>
      </c>
      <c r="AR92" s="16">
        <v>0.14157715000000001</v>
      </c>
      <c r="AS92" s="16">
        <v>0.13695307000000001</v>
      </c>
      <c r="AT92" s="16">
        <v>0.13260794000000001</v>
      </c>
      <c r="AU92" s="16">
        <v>0.12851655000000001</v>
      </c>
      <c r="AV92" s="16">
        <v>0.12465656999999999</v>
      </c>
      <c r="AW92" s="16">
        <v>0.12101313</v>
      </c>
      <c r="AX92" s="16">
        <v>0.11756733</v>
      </c>
      <c r="AY92" s="16">
        <v>0.11430264</v>
      </c>
      <c r="AZ92" s="16">
        <v>0.11120459000000001</v>
      </c>
      <c r="BA92" s="16">
        <v>0.10826071</v>
      </c>
      <c r="BB92" s="16">
        <v>0.10545997999999999</v>
      </c>
      <c r="BC92" s="16">
        <v>0.10279322</v>
      </c>
      <c r="BD92" s="16">
        <v>0.10025032</v>
      </c>
      <c r="BE92" s="16">
        <v>9.7823925000000006E-2</v>
      </c>
      <c r="BF92" s="16">
        <v>9.5507069999999999E-2</v>
      </c>
    </row>
    <row r="93" spans="1:58" x14ac:dyDescent="0.35">
      <c r="A93" s="16">
        <v>365</v>
      </c>
      <c r="B93" s="16">
        <v>37.200000000000003</v>
      </c>
      <c r="C93" s="16">
        <v>0.48099009999999998</v>
      </c>
      <c r="D93" s="16">
        <v>0.60000000000000009</v>
      </c>
      <c r="E93" s="16">
        <v>4.6000000000000005</v>
      </c>
      <c r="F93" s="16">
        <v>2.6</v>
      </c>
      <c r="G93" s="16">
        <v>0.60000000000000009</v>
      </c>
      <c r="H93" s="16">
        <v>1.4000000000000001</v>
      </c>
      <c r="I93" s="16">
        <v>361.1</v>
      </c>
      <c r="J93" s="16">
        <v>359.40000000000003</v>
      </c>
      <c r="K93" s="16" t="s">
        <v>35</v>
      </c>
      <c r="L93" s="16">
        <v>365</v>
      </c>
      <c r="M93" s="16">
        <v>1.7216053</v>
      </c>
      <c r="N93" s="16">
        <v>1.2678437</v>
      </c>
      <c r="O93" s="16">
        <v>0.98045117000000004</v>
      </c>
      <c r="P93" s="16">
        <v>0.78717272999999999</v>
      </c>
      <c r="Q93" s="16">
        <v>0.64986801000000005</v>
      </c>
      <c r="R93" s="16">
        <v>0.54859924000000004</v>
      </c>
      <c r="S93" s="16">
        <v>0.47187895000000002</v>
      </c>
      <c r="T93" s="16">
        <v>0.41229397000000001</v>
      </c>
      <c r="U93" s="16">
        <v>0.36475793000000001</v>
      </c>
      <c r="V93" s="16">
        <v>0.32621589000000001</v>
      </c>
      <c r="W93" s="16">
        <v>0.29442467999999999</v>
      </c>
      <c r="X93" s="16">
        <v>0.26781639000000002</v>
      </c>
      <c r="Y93" s="16">
        <v>0.24528337</v>
      </c>
      <c r="Z93" s="16">
        <v>0.22598381000000001</v>
      </c>
      <c r="AA93" s="16">
        <v>0.20929696</v>
      </c>
      <c r="AB93" s="16">
        <v>0.19474274999999999</v>
      </c>
      <c r="AC93" s="16">
        <v>0.18194693000000001</v>
      </c>
      <c r="AD93" s="16">
        <v>0.17061928000000001</v>
      </c>
      <c r="AE93" s="16">
        <v>0.16052601999999999</v>
      </c>
      <c r="AF93" s="16">
        <v>0.15147567000000001</v>
      </c>
      <c r="AG93" s="16">
        <v>0.14331869999999999</v>
      </c>
      <c r="AH93" s="16">
        <v>0.13593461000000001</v>
      </c>
      <c r="AI93" s="16">
        <v>0.12921758999999999</v>
      </c>
      <c r="AJ93" s="16">
        <v>0.12307626000000001</v>
      </c>
      <c r="AK93" s="16">
        <v>0.1174501</v>
      </c>
      <c r="AL93" s="16">
        <v>0.11227202</v>
      </c>
      <c r="AM93" s="16">
        <v>0.10749411</v>
      </c>
      <c r="AN93" s="16">
        <v>0.10306949999999999</v>
      </c>
      <c r="AO93" s="16">
        <v>9.8958708000000006E-2</v>
      </c>
      <c r="AP93" s="16">
        <v>9.5134616000000005E-2</v>
      </c>
      <c r="AQ93" s="16">
        <v>9.1568074999999999E-2</v>
      </c>
      <c r="AR93" s="16">
        <v>8.8233023999999993E-2</v>
      </c>
      <c r="AS93" s="16">
        <v>8.5108249999999996E-2</v>
      </c>
      <c r="AT93" s="16">
        <v>8.2173459000000004E-2</v>
      </c>
      <c r="AU93" s="16">
        <v>7.9414002999999997E-2</v>
      </c>
      <c r="AV93" s="16">
        <v>7.6815261999999995E-2</v>
      </c>
      <c r="AW93" s="16">
        <v>7.4365846999999999E-2</v>
      </c>
      <c r="AX93" s="16">
        <v>7.2051004000000002E-2</v>
      </c>
      <c r="AY93" s="16">
        <v>6.9858029000000002E-2</v>
      </c>
      <c r="AZ93" s="16">
        <v>6.7780993999999997E-2</v>
      </c>
      <c r="BA93" s="16">
        <v>6.5809555000000006E-2</v>
      </c>
      <c r="BB93" s="16">
        <v>6.3936740000000006E-2</v>
      </c>
      <c r="BC93" s="16">
        <v>6.2156218999999999E-2</v>
      </c>
      <c r="BD93" s="16">
        <v>6.0460117000000001E-2</v>
      </c>
      <c r="BE93" s="16">
        <v>5.8842782000000003E-2</v>
      </c>
      <c r="BF93" s="16">
        <v>5.7299404999999998E-2</v>
      </c>
    </row>
    <row r="94" spans="1:58" x14ac:dyDescent="0.35">
      <c r="A94" s="16">
        <v>169</v>
      </c>
      <c r="B94" s="16">
        <v>35</v>
      </c>
      <c r="C94" s="16">
        <v>0.48528719999999997</v>
      </c>
      <c r="D94" s="16">
        <v>2</v>
      </c>
      <c r="E94" s="16">
        <v>6</v>
      </c>
      <c r="F94" s="16">
        <v>1.6</v>
      </c>
      <c r="G94" s="16">
        <v>1.8</v>
      </c>
      <c r="H94" s="16">
        <v>0.8</v>
      </c>
      <c r="I94" s="16">
        <v>325.40000000000003</v>
      </c>
      <c r="J94" s="16">
        <v>339</v>
      </c>
      <c r="K94" s="16" t="s">
        <v>35</v>
      </c>
      <c r="L94" s="16">
        <v>169</v>
      </c>
      <c r="M94" s="16">
        <v>1.7161470999999999</v>
      </c>
      <c r="N94" s="16">
        <v>1.3655908000000001</v>
      </c>
      <c r="O94" s="16">
        <v>1.1067373</v>
      </c>
      <c r="P94" s="16">
        <v>0.91583466999999996</v>
      </c>
      <c r="Q94" s="16">
        <v>0.77213251999999999</v>
      </c>
      <c r="R94" s="16">
        <v>0.66202282999999995</v>
      </c>
      <c r="S94" s="16">
        <v>0.57619798</v>
      </c>
      <c r="T94" s="16">
        <v>0.50901662999999997</v>
      </c>
      <c r="U94" s="16">
        <v>0.45429531000000001</v>
      </c>
      <c r="V94" s="16">
        <v>0.40884041999999998</v>
      </c>
      <c r="W94" s="16">
        <v>0.37117000999999999</v>
      </c>
      <c r="X94" s="16">
        <v>0.33966866000000001</v>
      </c>
      <c r="Y94" s="16">
        <v>0.31291859999999999</v>
      </c>
      <c r="Z94" s="16">
        <v>0.28993362</v>
      </c>
      <c r="AA94" s="16">
        <v>0.26987909999999998</v>
      </c>
      <c r="AB94" s="16">
        <v>0.25227901000000003</v>
      </c>
      <c r="AC94" s="16">
        <v>0.23672921999999999</v>
      </c>
      <c r="AD94" s="16">
        <v>0.22289373000000001</v>
      </c>
      <c r="AE94" s="16">
        <v>0.21049786000000001</v>
      </c>
      <c r="AF94" s="16">
        <v>0.19933936999999999</v>
      </c>
      <c r="AG94" s="16">
        <v>0.18925339999999999</v>
      </c>
      <c r="AH94" s="16">
        <v>0.18009381999999999</v>
      </c>
      <c r="AI94" s="16">
        <v>0.17174018999999999</v>
      </c>
      <c r="AJ94" s="16">
        <v>0.16409433000000001</v>
      </c>
      <c r="AK94" s="16">
        <v>0.15706993999999999</v>
      </c>
      <c r="AL94" s="16">
        <v>0.15059216</v>
      </c>
      <c r="AM94" s="16">
        <v>0.14459971999999999</v>
      </c>
      <c r="AN94" s="16">
        <v>0.13904119000000001</v>
      </c>
      <c r="AO94" s="16">
        <v>0.13387108</v>
      </c>
      <c r="AP94" s="16">
        <v>0.12904868</v>
      </c>
      <c r="AQ94" s="16">
        <v>0.12454231</v>
      </c>
      <c r="AR94" s="16">
        <v>0.12032221999999999</v>
      </c>
      <c r="AS94" s="16">
        <v>0.11635951</v>
      </c>
      <c r="AT94" s="16">
        <v>0.11263140000000001</v>
      </c>
      <c r="AU94" s="16">
        <v>0.10911939</v>
      </c>
      <c r="AV94" s="16">
        <v>0.10580579</v>
      </c>
      <c r="AW94" s="16">
        <v>0.10267305</v>
      </c>
      <c r="AX94" s="16">
        <v>9.9706276999999996E-2</v>
      </c>
      <c r="AY94" s="16">
        <v>9.6892618E-2</v>
      </c>
      <c r="AZ94" s="16">
        <v>9.4223894000000002E-2</v>
      </c>
      <c r="BA94" s="16">
        <v>9.1686085000000001E-2</v>
      </c>
      <c r="BB94" s="16">
        <v>8.9270048000000005E-2</v>
      </c>
      <c r="BC94" s="16">
        <v>8.6969420000000006E-2</v>
      </c>
      <c r="BD94" s="16">
        <v>8.4774189E-2</v>
      </c>
      <c r="BE94" s="16">
        <v>8.2678519000000006E-2</v>
      </c>
      <c r="BF94" s="16">
        <v>8.0674559000000007E-2</v>
      </c>
    </row>
    <row r="95" spans="1:58" x14ac:dyDescent="0.35">
      <c r="A95" s="16">
        <v>100</v>
      </c>
      <c r="B95" s="16">
        <v>36.9</v>
      </c>
      <c r="C95" s="16">
        <v>0.18670539999999999</v>
      </c>
      <c r="D95" s="16">
        <v>1.8</v>
      </c>
      <c r="E95" s="16">
        <v>4.4000000000000004</v>
      </c>
      <c r="F95" s="16">
        <v>1</v>
      </c>
      <c r="G95" s="16">
        <v>1.8</v>
      </c>
      <c r="H95" s="16">
        <v>1</v>
      </c>
      <c r="I95" s="16">
        <v>336.20000000000005</v>
      </c>
      <c r="J95" s="16">
        <v>355.20000000000005</v>
      </c>
      <c r="K95" s="16" t="s">
        <v>34</v>
      </c>
      <c r="L95" s="16">
        <v>100</v>
      </c>
      <c r="M95" s="16">
        <v>1.7145219</v>
      </c>
      <c r="N95" s="16">
        <v>1.3319034999999999</v>
      </c>
      <c r="O95" s="16">
        <v>1.0710120999999999</v>
      </c>
      <c r="P95" s="16">
        <v>0.88352989999999998</v>
      </c>
      <c r="Q95" s="16">
        <v>0.74424398000000003</v>
      </c>
      <c r="R95" s="16">
        <v>0.63652425999999995</v>
      </c>
      <c r="S95" s="16">
        <v>0.55300969</v>
      </c>
      <c r="T95" s="16">
        <v>0.48772660000000001</v>
      </c>
      <c r="U95" s="16">
        <v>0.43464074000000003</v>
      </c>
      <c r="V95" s="16">
        <v>0.39105043</v>
      </c>
      <c r="W95" s="16">
        <v>0.35505738999999997</v>
      </c>
      <c r="X95" s="16">
        <v>0.32485091999999999</v>
      </c>
      <c r="Y95" s="16">
        <v>0.29917809000000001</v>
      </c>
      <c r="Z95" s="16">
        <v>0.27715646999999999</v>
      </c>
      <c r="AA95" s="16">
        <v>0.25797987</v>
      </c>
      <c r="AB95" s="16">
        <v>0.24116119999999999</v>
      </c>
      <c r="AC95" s="16">
        <v>0.22630520000000001</v>
      </c>
      <c r="AD95" s="16">
        <v>0.21309921000000001</v>
      </c>
      <c r="AE95" s="16">
        <v>0.20128934000000001</v>
      </c>
      <c r="AF95" s="16">
        <v>0.19066615000000001</v>
      </c>
      <c r="AG95" s="16">
        <v>0.18106379</v>
      </c>
      <c r="AH95" s="16">
        <v>0.17234221</v>
      </c>
      <c r="AI95" s="16">
        <v>0.16438544999999999</v>
      </c>
      <c r="AJ95" s="16">
        <v>0.15710141</v>
      </c>
      <c r="AK95" s="16">
        <v>0.15040827000000001</v>
      </c>
      <c r="AL95" s="16">
        <v>0.14423525000000001</v>
      </c>
      <c r="AM95" s="16">
        <v>0.13852401</v>
      </c>
      <c r="AN95" s="16">
        <v>0.13322602</v>
      </c>
      <c r="AO95" s="16">
        <v>0.12829531999999999</v>
      </c>
      <c r="AP95" s="16">
        <v>0.12369381</v>
      </c>
      <c r="AQ95" s="16">
        <v>0.11938976</v>
      </c>
      <c r="AR95" s="16">
        <v>0.11535835999999999</v>
      </c>
      <c r="AS95" s="16">
        <v>0.1115722</v>
      </c>
      <c r="AT95" s="16">
        <v>0.10800870999999999</v>
      </c>
      <c r="AU95" s="16">
        <v>0.10465062999999999</v>
      </c>
      <c r="AV95" s="16">
        <v>0.10147928000000001</v>
      </c>
      <c r="AW95" s="16">
        <v>9.8479852000000007E-2</v>
      </c>
      <c r="AX95" s="16">
        <v>9.5638603000000003E-2</v>
      </c>
      <c r="AY95" s="16">
        <v>9.2943259E-2</v>
      </c>
      <c r="AZ95" s="16">
        <v>9.0383820000000004E-2</v>
      </c>
      <c r="BA95" s="16">
        <v>8.7948918000000001E-2</v>
      </c>
      <c r="BB95" s="16">
        <v>8.5630409000000005E-2</v>
      </c>
      <c r="BC95" s="16">
        <v>8.3420633999999994E-2</v>
      </c>
      <c r="BD95" s="16">
        <v>8.1311098999999998E-2</v>
      </c>
      <c r="BE95" s="16">
        <v>7.9298146E-2</v>
      </c>
      <c r="BF95" s="16">
        <v>7.7372945999999998E-2</v>
      </c>
    </row>
    <row r="96" spans="1:58" x14ac:dyDescent="0.35">
      <c r="A96" s="16">
        <v>6</v>
      </c>
      <c r="B96" s="16">
        <v>33.700000000000003</v>
      </c>
      <c r="C96" s="16">
        <v>0.6046861</v>
      </c>
      <c r="D96" s="16">
        <v>1</v>
      </c>
      <c r="E96" s="16">
        <v>9.8000000000000007</v>
      </c>
      <c r="F96" s="16">
        <v>2.6</v>
      </c>
      <c r="G96" s="16">
        <v>0.4</v>
      </c>
      <c r="H96" s="16">
        <v>1</v>
      </c>
      <c r="I96" s="16">
        <v>309.70000000000005</v>
      </c>
      <c r="J96" s="16">
        <v>354.1</v>
      </c>
      <c r="K96" s="16" t="s">
        <v>35</v>
      </c>
      <c r="L96" s="16">
        <v>6</v>
      </c>
      <c r="M96" s="16">
        <v>1.7131689000000001</v>
      </c>
      <c r="N96" s="16">
        <v>1.45916</v>
      </c>
      <c r="O96" s="16">
        <v>1.2649724</v>
      </c>
      <c r="P96" s="16">
        <v>1.1072696</v>
      </c>
      <c r="Q96" s="16">
        <v>0.96946131999999996</v>
      </c>
      <c r="R96" s="16">
        <v>0.84725474999999995</v>
      </c>
      <c r="S96" s="16">
        <v>0.74294305000000005</v>
      </c>
      <c r="T96" s="16">
        <v>0.65615153000000004</v>
      </c>
      <c r="U96" s="16">
        <v>0.58424752999999996</v>
      </c>
      <c r="V96" s="16">
        <v>0.52468163000000001</v>
      </c>
      <c r="W96" s="16">
        <v>0.47486793999999999</v>
      </c>
      <c r="X96" s="16">
        <v>0.43279013</v>
      </c>
      <c r="Y96" s="16">
        <v>0.39693031000000001</v>
      </c>
      <c r="Z96" s="16">
        <v>0.36621123999999999</v>
      </c>
      <c r="AA96" s="16">
        <v>0.3395609</v>
      </c>
      <c r="AB96" s="16">
        <v>0.31615871000000001</v>
      </c>
      <c r="AC96" s="16">
        <v>0.29548862999999997</v>
      </c>
      <c r="AD96" s="16">
        <v>0.27711105000000003</v>
      </c>
      <c r="AE96" s="16">
        <v>0.26071065999999998</v>
      </c>
      <c r="AF96" s="16">
        <v>0.24601339999999999</v>
      </c>
      <c r="AG96" s="16">
        <v>0.23275551</v>
      </c>
      <c r="AH96" s="16">
        <v>0.22074563999999999</v>
      </c>
      <c r="AI96" s="16">
        <v>0.20980842</v>
      </c>
      <c r="AJ96" s="16">
        <v>0.19980069</v>
      </c>
      <c r="AK96" s="16">
        <v>0.19062414999999999</v>
      </c>
      <c r="AL96" s="16">
        <v>0.18218239</v>
      </c>
      <c r="AM96" s="16">
        <v>0.17439751000000001</v>
      </c>
      <c r="AN96" s="16">
        <v>0.16719608</v>
      </c>
      <c r="AO96" s="16">
        <v>0.16051757</v>
      </c>
      <c r="AP96" s="16">
        <v>0.15430856000000001</v>
      </c>
      <c r="AQ96" s="16">
        <v>0.14852212000000001</v>
      </c>
      <c r="AR96" s="16">
        <v>0.14311165000000001</v>
      </c>
      <c r="AS96" s="16">
        <v>0.13804352</v>
      </c>
      <c r="AT96" s="16">
        <v>0.13328963999999999</v>
      </c>
      <c r="AU96" s="16">
        <v>0.12881735</v>
      </c>
      <c r="AV96" s="16">
        <v>0.12460673999999999</v>
      </c>
      <c r="AW96" s="16">
        <v>0.1206378</v>
      </c>
      <c r="AX96" s="16">
        <v>0.11689025</v>
      </c>
      <c r="AY96" s="16">
        <v>0.11334662</v>
      </c>
      <c r="AZ96" s="16">
        <v>0.10999291999999999</v>
      </c>
      <c r="BA96" s="16">
        <v>0.10681348</v>
      </c>
      <c r="BB96" s="16">
        <v>0.1037932</v>
      </c>
      <c r="BC96" s="16">
        <v>0.10092218999999999</v>
      </c>
      <c r="BD96" s="16">
        <v>9.8187505999999994E-2</v>
      </c>
      <c r="BE96" s="16">
        <v>9.5581031999999996E-2</v>
      </c>
      <c r="BF96" s="16">
        <v>9.3094811E-2</v>
      </c>
    </row>
    <row r="97" spans="1:58" x14ac:dyDescent="0.35">
      <c r="A97" s="16">
        <v>285</v>
      </c>
      <c r="B97" s="16">
        <v>33.4</v>
      </c>
      <c r="C97" s="16">
        <v>0.41130159999999999</v>
      </c>
      <c r="D97" s="16">
        <v>1.6</v>
      </c>
      <c r="E97" s="16">
        <v>3.6</v>
      </c>
      <c r="F97" s="16">
        <v>2.4000000000000004</v>
      </c>
      <c r="G97" s="16">
        <v>0.2</v>
      </c>
      <c r="H97" s="16">
        <v>1.4000000000000001</v>
      </c>
      <c r="I97" s="16">
        <v>417.70000000000005</v>
      </c>
      <c r="J97" s="16">
        <v>296.90000000000003</v>
      </c>
      <c r="K97" s="16" t="s">
        <v>35</v>
      </c>
      <c r="L97" s="16">
        <v>285</v>
      </c>
      <c r="M97" s="16">
        <v>1.6988065000000001</v>
      </c>
      <c r="N97" s="16">
        <v>1.2931501999999999</v>
      </c>
      <c r="O97" s="16">
        <v>1.0281922999999999</v>
      </c>
      <c r="P97" s="16">
        <v>0.84038031000000002</v>
      </c>
      <c r="Q97" s="16">
        <v>0.70202195999999994</v>
      </c>
      <c r="R97" s="16">
        <v>0.59806627000000001</v>
      </c>
      <c r="S97" s="16">
        <v>0.51877868000000005</v>
      </c>
      <c r="T97" s="16">
        <v>0.45575362000000003</v>
      </c>
      <c r="U97" s="16">
        <v>0.40520721999999998</v>
      </c>
      <c r="V97" s="16">
        <v>0.36442312999999998</v>
      </c>
      <c r="W97" s="16">
        <v>0.33071589000000001</v>
      </c>
      <c r="X97" s="16">
        <v>0.30240136000000001</v>
      </c>
      <c r="Y97" s="16">
        <v>0.27836665999999999</v>
      </c>
      <c r="Z97" s="16">
        <v>0.25768688000000001</v>
      </c>
      <c r="AA97" s="16">
        <v>0.23975279999999999</v>
      </c>
      <c r="AB97" s="16">
        <v>0.22405843</v>
      </c>
      <c r="AC97" s="16">
        <v>0.21021326000000001</v>
      </c>
      <c r="AD97" s="16">
        <v>0.19791317999999999</v>
      </c>
      <c r="AE97" s="16">
        <v>0.18692059999999999</v>
      </c>
      <c r="AF97" s="16">
        <v>0.17704210000000001</v>
      </c>
      <c r="AG97" s="16">
        <v>0.16811951</v>
      </c>
      <c r="AH97" s="16">
        <v>0.16001973999999999</v>
      </c>
      <c r="AI97" s="16">
        <v>0.15263106000000001</v>
      </c>
      <c r="AJ97" s="16">
        <v>0.14586504</v>
      </c>
      <c r="AK97" s="16">
        <v>0.13964678</v>
      </c>
      <c r="AL97" s="16">
        <v>0.13391328999999999</v>
      </c>
      <c r="AM97" s="16">
        <v>0.12860741000000001</v>
      </c>
      <c r="AN97" s="16">
        <v>0.12368738999999999</v>
      </c>
      <c r="AO97" s="16">
        <v>0.11910775</v>
      </c>
      <c r="AP97" s="16">
        <v>0.11483435</v>
      </c>
      <c r="AQ97" s="16">
        <v>0.11083774</v>
      </c>
      <c r="AR97" s="16">
        <v>0.10708987</v>
      </c>
      <c r="AS97" s="16">
        <v>0.10356886999999999</v>
      </c>
      <c r="AT97" s="16">
        <v>0.10025489999999999</v>
      </c>
      <c r="AU97" s="16">
        <v>9.7131229999999999E-2</v>
      </c>
      <c r="AV97" s="16">
        <v>9.4182998000000004E-2</v>
      </c>
      <c r="AW97" s="16">
        <v>9.1395311000000007E-2</v>
      </c>
      <c r="AX97" s="16">
        <v>8.8751896999999996E-2</v>
      </c>
      <c r="AY97" s="16">
        <v>8.6243704000000004E-2</v>
      </c>
      <c r="AZ97" s="16">
        <v>8.3860107000000003E-2</v>
      </c>
      <c r="BA97" s="16">
        <v>8.1593669999999993E-2</v>
      </c>
      <c r="BB97" s="16">
        <v>7.9436338999999995E-2</v>
      </c>
      <c r="BC97" s="16">
        <v>7.7380015999999996E-2</v>
      </c>
      <c r="BD97" s="16">
        <v>7.5418390000000002E-2</v>
      </c>
      <c r="BE97" s="16">
        <v>7.3543459000000005E-2</v>
      </c>
      <c r="BF97" s="16">
        <v>7.1750276000000002E-2</v>
      </c>
    </row>
    <row r="98" spans="1:58" x14ac:dyDescent="0.35">
      <c r="A98" s="16">
        <v>200</v>
      </c>
      <c r="B98" s="16">
        <v>29.3</v>
      </c>
      <c r="C98" s="16">
        <v>0.52321669999999998</v>
      </c>
      <c r="D98" s="16">
        <v>1.8</v>
      </c>
      <c r="E98" s="16">
        <v>7.8000000000000007</v>
      </c>
      <c r="F98" s="16">
        <v>2</v>
      </c>
      <c r="G98" s="16">
        <v>0.2</v>
      </c>
      <c r="H98" s="16">
        <v>1</v>
      </c>
      <c r="I98" s="16">
        <v>381.3</v>
      </c>
      <c r="J98" s="16">
        <v>312.20000000000005</v>
      </c>
      <c r="K98" s="16" t="s">
        <v>35</v>
      </c>
      <c r="L98" s="16">
        <v>200</v>
      </c>
      <c r="M98" s="16">
        <v>1.6672682000000001</v>
      </c>
      <c r="N98" s="16">
        <v>1.4345694</v>
      </c>
      <c r="O98" s="16">
        <v>1.2355068</v>
      </c>
      <c r="P98" s="16">
        <v>1.0562274</v>
      </c>
      <c r="Q98" s="16">
        <v>0.90377134000000003</v>
      </c>
      <c r="R98" s="16">
        <v>0.78129696999999998</v>
      </c>
      <c r="S98" s="16">
        <v>0.68409282000000005</v>
      </c>
      <c r="T98" s="16">
        <v>0.60596174000000003</v>
      </c>
      <c r="U98" s="16">
        <v>0.54208690000000004</v>
      </c>
      <c r="V98" s="16">
        <v>0.48804261999999998</v>
      </c>
      <c r="W98" s="16">
        <v>0.44295430000000002</v>
      </c>
      <c r="X98" s="16">
        <v>0.40516257</v>
      </c>
      <c r="Y98" s="16">
        <v>0.37306535000000002</v>
      </c>
      <c r="Z98" s="16">
        <v>0.34553778000000002</v>
      </c>
      <c r="AA98" s="16">
        <v>0.32160378000000001</v>
      </c>
      <c r="AB98" s="16">
        <v>0.30057138</v>
      </c>
      <c r="AC98" s="16">
        <v>0.28198024999999999</v>
      </c>
      <c r="AD98" s="16">
        <v>0.26542851000000001</v>
      </c>
      <c r="AE98" s="16">
        <v>0.25061348</v>
      </c>
      <c r="AF98" s="16">
        <v>0.23727728000000001</v>
      </c>
      <c r="AG98" s="16">
        <v>0.22520956</v>
      </c>
      <c r="AH98" s="16">
        <v>0.21423668000000001</v>
      </c>
      <c r="AI98" s="16">
        <v>0.20421579000000001</v>
      </c>
      <c r="AJ98" s="16">
        <v>0.19503295000000001</v>
      </c>
      <c r="AK98" s="16">
        <v>0.18659017999999999</v>
      </c>
      <c r="AL98" s="16">
        <v>0.17880814</v>
      </c>
      <c r="AM98" s="16">
        <v>0.17160359</v>
      </c>
      <c r="AN98" s="16">
        <v>0.16491517</v>
      </c>
      <c r="AO98" s="16">
        <v>0.15869199</v>
      </c>
      <c r="AP98" s="16">
        <v>0.15288855000000001</v>
      </c>
      <c r="AQ98" s="16">
        <v>0.14746070999999999</v>
      </c>
      <c r="AR98" s="16">
        <v>0.14237389</v>
      </c>
      <c r="AS98" s="16">
        <v>0.13760238999999999</v>
      </c>
      <c r="AT98" s="16">
        <v>0.13311313</v>
      </c>
      <c r="AU98" s="16">
        <v>0.12888081000000001</v>
      </c>
      <c r="AV98" s="16">
        <v>0.12488734999999999</v>
      </c>
      <c r="AW98" s="16">
        <v>0.12111242999999999</v>
      </c>
      <c r="AX98" s="16">
        <v>0.11753938</v>
      </c>
      <c r="AY98" s="16">
        <v>0.11415657999999999</v>
      </c>
      <c r="AZ98" s="16">
        <v>0.11094414</v>
      </c>
      <c r="BA98" s="16">
        <v>0.10788991000000001</v>
      </c>
      <c r="BB98" s="16">
        <v>0.10498412999999999</v>
      </c>
      <c r="BC98" s="16">
        <v>0.10221698</v>
      </c>
      <c r="BD98" s="16">
        <v>9.9578209000000001E-2</v>
      </c>
      <c r="BE98" s="16">
        <v>9.7061776000000002E-2</v>
      </c>
      <c r="BF98" s="16">
        <v>9.4656602000000006E-2</v>
      </c>
    </row>
    <row r="99" spans="1:58" x14ac:dyDescent="0.35">
      <c r="A99" s="16">
        <v>453</v>
      </c>
      <c r="B99" s="16">
        <v>67.5</v>
      </c>
      <c r="C99" s="16">
        <v>0.76970369999999999</v>
      </c>
      <c r="D99" s="16">
        <v>0.4</v>
      </c>
      <c r="E99" s="16">
        <v>7</v>
      </c>
      <c r="F99" s="16">
        <v>2.8000000000000003</v>
      </c>
      <c r="G99" s="16">
        <v>0.8</v>
      </c>
      <c r="H99" s="16">
        <v>0.8</v>
      </c>
      <c r="I99" s="16">
        <v>332.6</v>
      </c>
      <c r="J99" s="16">
        <v>365.8</v>
      </c>
      <c r="K99" s="16" t="s">
        <v>34</v>
      </c>
      <c r="L99" s="16">
        <v>453</v>
      </c>
      <c r="M99" s="16">
        <v>1.6642329</v>
      </c>
      <c r="N99" s="16">
        <v>1.3269930000000001</v>
      </c>
      <c r="O99" s="16">
        <v>1.0651084</v>
      </c>
      <c r="P99" s="16">
        <v>0.86622310000000002</v>
      </c>
      <c r="Q99" s="16">
        <v>0.71873098999999996</v>
      </c>
      <c r="R99" s="16">
        <v>0.60783743999999995</v>
      </c>
      <c r="S99" s="16">
        <v>0.52265125999999995</v>
      </c>
      <c r="T99" s="16">
        <v>0.45604137</v>
      </c>
      <c r="U99" s="16">
        <v>0.40276167000000002</v>
      </c>
      <c r="V99" s="16">
        <v>0.3595604</v>
      </c>
      <c r="W99" s="16">
        <v>0.32398652999999999</v>
      </c>
      <c r="X99" s="16">
        <v>0.29427361000000002</v>
      </c>
      <c r="Y99" s="16">
        <v>0.26914427000000002</v>
      </c>
      <c r="Z99" s="16">
        <v>0.24765223</v>
      </c>
      <c r="AA99" s="16">
        <v>0.22908466999999999</v>
      </c>
      <c r="AB99" s="16">
        <v>0.21290874000000001</v>
      </c>
      <c r="AC99" s="16">
        <v>0.19869692999999999</v>
      </c>
      <c r="AD99" s="16">
        <v>0.18612559000000001</v>
      </c>
      <c r="AE99" s="16">
        <v>0.17492867000000001</v>
      </c>
      <c r="AF99" s="16">
        <v>0.16489651999999999</v>
      </c>
      <c r="AG99" s="16">
        <v>0.15585985999999999</v>
      </c>
      <c r="AH99" s="16">
        <v>0.14768331000000001</v>
      </c>
      <c r="AI99" s="16">
        <v>0.14024979000000001</v>
      </c>
      <c r="AJ99" s="16">
        <v>0.13346699000000001</v>
      </c>
      <c r="AK99" s="16">
        <v>0.12724911</v>
      </c>
      <c r="AL99" s="16">
        <v>0.12153422999999999</v>
      </c>
      <c r="AM99" s="16">
        <v>0.11626671</v>
      </c>
      <c r="AN99" s="16">
        <v>0.11139084</v>
      </c>
      <c r="AO99" s="16">
        <v>0.10686748</v>
      </c>
      <c r="AP99" s="16">
        <v>0.10265974999999999</v>
      </c>
      <c r="AQ99" s="16">
        <v>9.8737470999999993E-2</v>
      </c>
      <c r="AR99" s="16">
        <v>9.5074913999999996E-2</v>
      </c>
      <c r="AS99" s="16">
        <v>9.1645486999999998E-2</v>
      </c>
      <c r="AT99" s="16">
        <v>8.8426120999999996E-2</v>
      </c>
      <c r="AU99" s="16">
        <v>8.5399537999999997E-2</v>
      </c>
      <c r="AV99" s="16">
        <v>8.2551374999999996E-2</v>
      </c>
      <c r="AW99" s="16">
        <v>7.9869150999999999E-2</v>
      </c>
      <c r="AX99" s="16">
        <v>7.7335029999999999E-2</v>
      </c>
      <c r="AY99" s="16">
        <v>7.4939436999999998E-2</v>
      </c>
      <c r="AZ99" s="16">
        <v>7.2672442000000004E-2</v>
      </c>
      <c r="BA99" s="16">
        <v>7.0522398E-2</v>
      </c>
      <c r="BB99" s="16">
        <v>6.8480752000000006E-2</v>
      </c>
      <c r="BC99" s="16">
        <v>6.6541432999999997E-2</v>
      </c>
      <c r="BD99" s="16">
        <v>6.4695425000000001E-2</v>
      </c>
      <c r="BE99" s="16">
        <v>6.2936260999999993E-2</v>
      </c>
      <c r="BF99" s="16">
        <v>6.1258893000000002E-2</v>
      </c>
    </row>
    <row r="100" spans="1:58" x14ac:dyDescent="0.35">
      <c r="A100" s="16">
        <v>258</v>
      </c>
      <c r="B100" s="16">
        <v>32.700000000000003</v>
      </c>
      <c r="C100" s="16">
        <v>0.51027690000000003</v>
      </c>
      <c r="D100" s="16">
        <v>2.8000000000000003</v>
      </c>
      <c r="E100" s="16">
        <v>5</v>
      </c>
      <c r="F100" s="16">
        <v>2</v>
      </c>
      <c r="G100" s="16">
        <v>1.2000000000000002</v>
      </c>
      <c r="H100" s="16">
        <v>1</v>
      </c>
      <c r="I100" s="16">
        <v>353.40000000000003</v>
      </c>
      <c r="J100" s="16">
        <v>342.5</v>
      </c>
      <c r="K100" s="16" t="s">
        <v>35</v>
      </c>
      <c r="L100" s="16">
        <v>258</v>
      </c>
      <c r="M100" s="16">
        <v>1.6618428000000001</v>
      </c>
      <c r="N100" s="16">
        <v>1.2895565</v>
      </c>
      <c r="O100" s="16">
        <v>1.0305004</v>
      </c>
      <c r="P100" s="16">
        <v>0.84462166000000005</v>
      </c>
      <c r="Q100" s="16">
        <v>0.70745908999999996</v>
      </c>
      <c r="R100" s="16">
        <v>0.60406219999999999</v>
      </c>
      <c r="S100" s="16">
        <v>0.52454506999999995</v>
      </c>
      <c r="T100" s="16">
        <v>0.46306219999999998</v>
      </c>
      <c r="U100" s="16">
        <v>0.41410306000000002</v>
      </c>
      <c r="V100" s="16">
        <v>0.3731468</v>
      </c>
      <c r="W100" s="16">
        <v>0.33880432999999999</v>
      </c>
      <c r="X100" s="16">
        <v>0.31016128999999998</v>
      </c>
      <c r="Y100" s="16">
        <v>0.28586727000000001</v>
      </c>
      <c r="Z100" s="16">
        <v>0.26492429000000001</v>
      </c>
      <c r="AA100" s="16">
        <v>0.24673212999999999</v>
      </c>
      <c r="AB100" s="16">
        <v>0.23081303</v>
      </c>
      <c r="AC100" s="16">
        <v>0.21677762</v>
      </c>
      <c r="AD100" s="16">
        <v>0.20428421999999999</v>
      </c>
      <c r="AE100" s="16">
        <v>0.19310654999999999</v>
      </c>
      <c r="AF100" s="16">
        <v>0.18304142000000001</v>
      </c>
      <c r="AG100" s="16">
        <v>0.17393544</v>
      </c>
      <c r="AH100" s="16">
        <v>0.1656668</v>
      </c>
      <c r="AI100" s="16">
        <v>0.15812702000000001</v>
      </c>
      <c r="AJ100" s="16">
        <v>0.15122023000000001</v>
      </c>
      <c r="AK100" s="16">
        <v>0.14487359</v>
      </c>
      <c r="AL100" s="16">
        <v>0.13902268000000001</v>
      </c>
      <c r="AM100" s="16">
        <v>0.13360795</v>
      </c>
      <c r="AN100" s="16">
        <v>0.12858475999999999</v>
      </c>
      <c r="AO100" s="16">
        <v>0.12391151</v>
      </c>
      <c r="AP100" s="16">
        <v>0.11955325</v>
      </c>
      <c r="AQ100" s="16">
        <v>0.11547828</v>
      </c>
      <c r="AR100" s="16">
        <v>0.11166123999999999</v>
      </c>
      <c r="AS100" s="16">
        <v>0.10807972</v>
      </c>
      <c r="AT100" s="16">
        <v>0.10470971</v>
      </c>
      <c r="AU100" s="16">
        <v>0.10153221</v>
      </c>
      <c r="AV100" s="16">
        <v>9.8533443999999998E-2</v>
      </c>
      <c r="AW100" s="16">
        <v>9.5696933999999997E-2</v>
      </c>
      <c r="AX100" s="16">
        <v>9.3010612000000006E-2</v>
      </c>
      <c r="AY100" s="16">
        <v>9.0463883999999994E-2</v>
      </c>
      <c r="AZ100" s="16">
        <v>8.8045359000000004E-2</v>
      </c>
      <c r="BA100" s="16">
        <v>8.5747487999999997E-2</v>
      </c>
      <c r="BB100" s="16">
        <v>8.3558977000000006E-2</v>
      </c>
      <c r="BC100" s="16">
        <v>8.1472479E-2</v>
      </c>
      <c r="BD100" s="16">
        <v>7.9482801000000006E-2</v>
      </c>
      <c r="BE100" s="16">
        <v>7.7582441000000002E-2</v>
      </c>
      <c r="BF100" s="16">
        <v>7.5765908000000007E-2</v>
      </c>
    </row>
    <row r="101" spans="1:58" x14ac:dyDescent="0.35">
      <c r="A101" s="16">
        <v>181</v>
      </c>
      <c r="B101" s="16">
        <v>27.200000000000003</v>
      </c>
      <c r="C101" s="16">
        <v>0.5910763</v>
      </c>
      <c r="D101" s="16">
        <v>0.8</v>
      </c>
      <c r="E101" s="16">
        <v>7.8000000000000007</v>
      </c>
      <c r="F101" s="16">
        <v>2.4000000000000004</v>
      </c>
      <c r="G101" s="16">
        <v>1.8</v>
      </c>
      <c r="H101" s="16">
        <v>1</v>
      </c>
      <c r="I101" s="16">
        <v>351.70000000000005</v>
      </c>
      <c r="J101" s="16">
        <v>326</v>
      </c>
      <c r="K101" s="16" t="s">
        <v>34</v>
      </c>
      <c r="L101" s="16">
        <v>181</v>
      </c>
      <c r="M101" s="16">
        <v>1.6546135</v>
      </c>
      <c r="N101" s="16">
        <v>1.35839</v>
      </c>
      <c r="O101" s="16">
        <v>1.1253504000000001</v>
      </c>
      <c r="P101" s="16">
        <v>0.93736750000000002</v>
      </c>
      <c r="Q101" s="16">
        <v>0.78959685999999996</v>
      </c>
      <c r="R101" s="16">
        <v>0.67460125999999998</v>
      </c>
      <c r="S101" s="16">
        <v>0.58473211999999997</v>
      </c>
      <c r="T101" s="16">
        <v>0.51357799999999998</v>
      </c>
      <c r="U101" s="16">
        <v>0.45586549999999998</v>
      </c>
      <c r="V101" s="16">
        <v>0.40851825000000003</v>
      </c>
      <c r="W101" s="16">
        <v>0.36922284999999999</v>
      </c>
      <c r="X101" s="16">
        <v>0.33623104999999998</v>
      </c>
      <c r="Y101" s="16">
        <v>0.30822276999999998</v>
      </c>
      <c r="Z101" s="16">
        <v>0.28418323000000001</v>
      </c>
      <c r="AA101" s="16">
        <v>0.26334651999999997</v>
      </c>
      <c r="AB101" s="16">
        <v>0.24512945</v>
      </c>
      <c r="AC101" s="16">
        <v>0.22907944</v>
      </c>
      <c r="AD101" s="16">
        <v>0.21484386999999999</v>
      </c>
      <c r="AE101" s="16">
        <v>0.20213687</v>
      </c>
      <c r="AF101" s="16">
        <v>0.19072367000000001</v>
      </c>
      <c r="AG101" s="16">
        <v>0.18042565999999999</v>
      </c>
      <c r="AH101" s="16">
        <v>0.17109297000000001</v>
      </c>
      <c r="AI101" s="16">
        <v>0.16259446999999999</v>
      </c>
      <c r="AJ101" s="16">
        <v>0.15483295999999999</v>
      </c>
      <c r="AK101" s="16">
        <v>0.14770752000000001</v>
      </c>
      <c r="AL101" s="16">
        <v>0.14115912999999999</v>
      </c>
      <c r="AM101" s="16">
        <v>0.13511577</v>
      </c>
      <c r="AN101" s="16">
        <v>0.12952491999999999</v>
      </c>
      <c r="AO101" s="16">
        <v>0.12432997</v>
      </c>
      <c r="AP101" s="16">
        <v>0.11950094</v>
      </c>
      <c r="AQ101" s="16">
        <v>0.11499303</v>
      </c>
      <c r="AR101" s="16">
        <v>0.11076882</v>
      </c>
      <c r="AS101" s="16">
        <v>0.10681034</v>
      </c>
      <c r="AT101" s="16">
        <v>0.10310319</v>
      </c>
      <c r="AU101" s="16">
        <v>9.9620475999999999E-2</v>
      </c>
      <c r="AV101" s="16">
        <v>9.6340358000000001E-2</v>
      </c>
      <c r="AW101" s="16">
        <v>9.3243688000000005E-2</v>
      </c>
      <c r="AX101" s="16">
        <v>9.0315833999999998E-2</v>
      </c>
      <c r="AY101" s="16">
        <v>8.7546452999999996E-2</v>
      </c>
      <c r="AZ101" s="16">
        <v>8.4927425000000001E-2</v>
      </c>
      <c r="BA101" s="16">
        <v>8.2446328999999999E-2</v>
      </c>
      <c r="BB101" s="16">
        <v>8.0084986999999996E-2</v>
      </c>
      <c r="BC101" s="16">
        <v>7.7839009000000001E-2</v>
      </c>
      <c r="BD101" s="16">
        <v>7.5702459E-2</v>
      </c>
      <c r="BE101" s="16">
        <v>7.3667228000000001E-2</v>
      </c>
      <c r="BF101" s="16">
        <v>7.1727744999999996E-2</v>
      </c>
    </row>
    <row r="102" spans="1:58" x14ac:dyDescent="0.35">
      <c r="A102" s="16">
        <v>497</v>
      </c>
      <c r="B102" s="16">
        <v>11.1</v>
      </c>
      <c r="C102" s="16">
        <v>0.17078270000000001</v>
      </c>
      <c r="D102" s="16">
        <v>0.8</v>
      </c>
      <c r="E102" s="16">
        <v>9.4</v>
      </c>
      <c r="F102" s="16">
        <v>2.6</v>
      </c>
      <c r="G102" s="16">
        <v>1.6</v>
      </c>
      <c r="H102" s="16">
        <v>2.2000000000000002</v>
      </c>
      <c r="I102" s="16">
        <v>318.70000000000005</v>
      </c>
      <c r="J102" s="16">
        <v>351</v>
      </c>
      <c r="K102" s="16" t="s">
        <v>34</v>
      </c>
      <c r="L102" s="16">
        <v>497</v>
      </c>
      <c r="M102" s="16">
        <v>1.6530628999999999</v>
      </c>
      <c r="N102" s="16">
        <v>1.4093083</v>
      </c>
      <c r="O102" s="16">
        <v>1.2030584</v>
      </c>
      <c r="P102" s="16">
        <v>1.0317357</v>
      </c>
      <c r="Q102" s="16">
        <v>0.88673753</v>
      </c>
      <c r="R102" s="16">
        <v>0.76545876000000002</v>
      </c>
      <c r="S102" s="16">
        <v>0.66615486000000002</v>
      </c>
      <c r="T102" s="16">
        <v>0.58521354000000003</v>
      </c>
      <c r="U102" s="16">
        <v>0.51898986000000003</v>
      </c>
      <c r="V102" s="16">
        <v>0.46427943999999999</v>
      </c>
      <c r="W102" s="16">
        <v>0.41870194999999999</v>
      </c>
      <c r="X102" s="16">
        <v>0.38035764999999999</v>
      </c>
      <c r="Y102" s="16">
        <v>0.34778163000000001</v>
      </c>
      <c r="Z102" s="16">
        <v>0.31983288999999998</v>
      </c>
      <c r="AA102" s="16">
        <v>0.29566628</v>
      </c>
      <c r="AB102" s="16">
        <v>0.27458962999999997</v>
      </c>
      <c r="AC102" s="16">
        <v>0.25606874000000002</v>
      </c>
      <c r="AD102" s="16">
        <v>0.23968701000000001</v>
      </c>
      <c r="AE102" s="16">
        <v>0.22510689</v>
      </c>
      <c r="AF102" s="16">
        <v>0.21206491</v>
      </c>
      <c r="AG102" s="16">
        <v>0.20032402999999999</v>
      </c>
      <c r="AH102" s="16">
        <v>0.18971212000000001</v>
      </c>
      <c r="AI102" s="16">
        <v>0.18007639</v>
      </c>
      <c r="AJ102" s="16">
        <v>0.17128815</v>
      </c>
      <c r="AK102" s="16">
        <v>0.16325028</v>
      </c>
      <c r="AL102" s="16">
        <v>0.15585848999999999</v>
      </c>
      <c r="AM102" s="16">
        <v>0.14904725999999999</v>
      </c>
      <c r="AN102" s="16">
        <v>0.14275734000000001</v>
      </c>
      <c r="AO102" s="16">
        <v>0.13691961999999999</v>
      </c>
      <c r="AP102" s="16">
        <v>0.13149542</v>
      </c>
      <c r="AQ102" s="16">
        <v>0.12644248</v>
      </c>
      <c r="AR102" s="16">
        <v>0.12173405</v>
      </c>
      <c r="AS102" s="16">
        <v>0.11732295</v>
      </c>
      <c r="AT102" s="16">
        <v>0.11318428</v>
      </c>
      <c r="AU102" s="16">
        <v>0.10929985</v>
      </c>
      <c r="AV102" s="16">
        <v>0.10564496</v>
      </c>
      <c r="AW102" s="16">
        <v>0.10219982</v>
      </c>
      <c r="AX102" s="16">
        <v>9.8950297000000006E-2</v>
      </c>
      <c r="AY102" s="16">
        <v>9.5874823999999997E-2</v>
      </c>
      <c r="AZ102" s="16">
        <v>9.2965774000000001E-2</v>
      </c>
      <c r="BA102" s="16">
        <v>9.0206816999999995E-2</v>
      </c>
      <c r="BB102" s="16">
        <v>8.7591647999999994E-2</v>
      </c>
      <c r="BC102" s="16">
        <v>8.5102453999999994E-2</v>
      </c>
      <c r="BD102" s="16">
        <v>8.2736201999999995E-2</v>
      </c>
      <c r="BE102" s="16">
        <v>8.0483593000000006E-2</v>
      </c>
      <c r="BF102" s="16">
        <v>7.8334518000000006E-2</v>
      </c>
    </row>
    <row r="103" spans="1:58" x14ac:dyDescent="0.35">
      <c r="A103" s="16">
        <v>360</v>
      </c>
      <c r="B103" s="16">
        <v>40.800000000000004</v>
      </c>
      <c r="C103" s="16">
        <v>0.54343540000000001</v>
      </c>
      <c r="D103" s="16">
        <v>0.8</v>
      </c>
      <c r="E103" s="16">
        <v>7.8000000000000007</v>
      </c>
      <c r="F103" s="16">
        <v>1.6</v>
      </c>
      <c r="G103" s="16">
        <v>0.8</v>
      </c>
      <c r="H103" s="16">
        <v>0.8</v>
      </c>
      <c r="I103" s="16">
        <v>430.6</v>
      </c>
      <c r="J103" s="16">
        <v>359.1</v>
      </c>
      <c r="K103" s="16" t="s">
        <v>35</v>
      </c>
      <c r="L103" s="16">
        <v>360</v>
      </c>
      <c r="M103" s="16">
        <v>1.6517097999999999</v>
      </c>
      <c r="N103" s="16">
        <v>1.362743</v>
      </c>
      <c r="O103" s="16">
        <v>1.1336035</v>
      </c>
      <c r="P103" s="16">
        <v>0.94409787999999994</v>
      </c>
      <c r="Q103" s="16">
        <v>0.79348474999999996</v>
      </c>
      <c r="R103" s="16">
        <v>0.67649477999999996</v>
      </c>
      <c r="S103" s="16">
        <v>0.58485913</v>
      </c>
      <c r="T103" s="16">
        <v>0.51244383999999998</v>
      </c>
      <c r="U103" s="16">
        <v>0.45429619999999998</v>
      </c>
      <c r="V103" s="16">
        <v>0.40685204000000003</v>
      </c>
      <c r="W103" s="16">
        <v>0.36751108999999998</v>
      </c>
      <c r="X103" s="16">
        <v>0.33450359000000002</v>
      </c>
      <c r="Y103" s="16">
        <v>0.30650112000000002</v>
      </c>
      <c r="Z103" s="16">
        <v>0.28250547999999998</v>
      </c>
      <c r="AA103" s="16">
        <v>0.26175316999999998</v>
      </c>
      <c r="AB103" s="16">
        <v>0.24366226999999999</v>
      </c>
      <c r="AC103" s="16">
        <v>0.22771487000000001</v>
      </c>
      <c r="AD103" s="16">
        <v>0.21358263</v>
      </c>
      <c r="AE103" s="16">
        <v>0.20098758</v>
      </c>
      <c r="AF103" s="16">
        <v>0.18969093000000001</v>
      </c>
      <c r="AG103" s="16">
        <v>0.17951125000000001</v>
      </c>
      <c r="AH103" s="16">
        <v>0.17029242</v>
      </c>
      <c r="AI103" s="16">
        <v>0.16190392000000001</v>
      </c>
      <c r="AJ103" s="16">
        <v>0.15424335</v>
      </c>
      <c r="AK103" s="16">
        <v>0.1472107</v>
      </c>
      <c r="AL103" s="16">
        <v>0.14075062999999999</v>
      </c>
      <c r="AM103" s="16">
        <v>0.13478839000000001</v>
      </c>
      <c r="AN103" s="16">
        <v>0.12925751999999999</v>
      </c>
      <c r="AO103" s="16">
        <v>0.12412455</v>
      </c>
      <c r="AP103" s="16">
        <v>0.11934786999999999</v>
      </c>
      <c r="AQ103" s="16">
        <v>0.11489906</v>
      </c>
      <c r="AR103" s="16">
        <v>0.11073719999999999</v>
      </c>
      <c r="AS103" s="16">
        <v>0.10683163</v>
      </c>
      <c r="AT103" s="16">
        <v>0.10316394</v>
      </c>
      <c r="AU103" s="16">
        <v>9.9714786E-2</v>
      </c>
      <c r="AV103" s="16">
        <v>9.6464894999999995E-2</v>
      </c>
      <c r="AW103" s="16">
        <v>9.3399934000000004E-2</v>
      </c>
      <c r="AX103" s="16">
        <v>9.0504794999999999E-2</v>
      </c>
      <c r="AY103" s="16">
        <v>8.7765715999999994E-2</v>
      </c>
      <c r="AZ103" s="16">
        <v>8.5168034000000004E-2</v>
      </c>
      <c r="BA103" s="16">
        <v>8.2704395E-2</v>
      </c>
      <c r="BB103" s="16">
        <v>8.0366409999999999E-2</v>
      </c>
      <c r="BC103" s="16">
        <v>7.8140944000000004E-2</v>
      </c>
      <c r="BD103" s="16">
        <v>7.6020926000000003E-2</v>
      </c>
      <c r="BE103" s="16">
        <v>7.3997228999999998E-2</v>
      </c>
      <c r="BF103" s="16">
        <v>7.2067126999999995E-2</v>
      </c>
    </row>
    <row r="104" spans="1:58" x14ac:dyDescent="0.35">
      <c r="A104" s="16">
        <v>347</v>
      </c>
      <c r="B104" s="16">
        <v>13.3</v>
      </c>
      <c r="C104" s="16">
        <v>0.3109999</v>
      </c>
      <c r="D104" s="16">
        <v>1.8</v>
      </c>
      <c r="E104" s="16">
        <v>8.2000000000000011</v>
      </c>
      <c r="F104" s="16">
        <v>2.6</v>
      </c>
      <c r="G104" s="16">
        <v>0.2</v>
      </c>
      <c r="H104" s="16">
        <v>1.8</v>
      </c>
      <c r="I104" s="16">
        <v>338.5</v>
      </c>
      <c r="J104" s="16">
        <v>349</v>
      </c>
      <c r="K104" s="16" t="s">
        <v>34</v>
      </c>
      <c r="L104" s="16">
        <v>347</v>
      </c>
      <c r="M104" s="16">
        <v>1.6406468999999999</v>
      </c>
      <c r="N104" s="16">
        <v>1.4133135999999999</v>
      </c>
      <c r="O104" s="16">
        <v>1.2115864000000001</v>
      </c>
      <c r="P104" s="16">
        <v>1.0292455</v>
      </c>
      <c r="Q104" s="16">
        <v>0.87645309999999998</v>
      </c>
      <c r="R104" s="16">
        <v>0.75422507999999999</v>
      </c>
      <c r="S104" s="16">
        <v>0.65705835999999995</v>
      </c>
      <c r="T104" s="16">
        <v>0.57897162000000002</v>
      </c>
      <c r="U104" s="16">
        <v>0.51542299999999996</v>
      </c>
      <c r="V104" s="16">
        <v>0.46310016999999998</v>
      </c>
      <c r="W104" s="16">
        <v>0.41953625999999999</v>
      </c>
      <c r="X104" s="16">
        <v>0.38285613000000002</v>
      </c>
      <c r="Y104" s="16">
        <v>0.35178280000000001</v>
      </c>
      <c r="Z104" s="16">
        <v>0.32505216999999997</v>
      </c>
      <c r="AA104" s="16">
        <v>0.30181971000000002</v>
      </c>
      <c r="AB104" s="16">
        <v>0.2814855</v>
      </c>
      <c r="AC104" s="16">
        <v>0.26355568000000001</v>
      </c>
      <c r="AD104" s="16">
        <v>0.24765118999999999</v>
      </c>
      <c r="AE104" s="16">
        <v>0.23346198000000001</v>
      </c>
      <c r="AF104" s="16">
        <v>0.22072195999999999</v>
      </c>
      <c r="AG104" s="16">
        <v>0.20921870000000001</v>
      </c>
      <c r="AH104" s="16">
        <v>0.19878203</v>
      </c>
      <c r="AI104" s="16">
        <v>0.18927869</v>
      </c>
      <c r="AJ104" s="16">
        <v>0.18059373000000001</v>
      </c>
      <c r="AK104" s="16">
        <v>0.1726258</v>
      </c>
      <c r="AL104" s="16">
        <v>0.16528991000000001</v>
      </c>
      <c r="AM104" s="16">
        <v>0.15851407000000001</v>
      </c>
      <c r="AN104" s="16">
        <v>0.15223708999999999</v>
      </c>
      <c r="AO104" s="16">
        <v>0.14640719999999999</v>
      </c>
      <c r="AP104" s="16">
        <v>0.14097704</v>
      </c>
      <c r="AQ104" s="16">
        <v>0.13591096999999999</v>
      </c>
      <c r="AR104" s="16">
        <v>0.13116905000000001</v>
      </c>
      <c r="AS104" s="16">
        <v>0.12672301999999999</v>
      </c>
      <c r="AT104" s="16">
        <v>0.12254342</v>
      </c>
      <c r="AU104" s="16">
        <v>0.11860975</v>
      </c>
      <c r="AV104" s="16">
        <v>0.11490151</v>
      </c>
      <c r="AW104" s="16">
        <v>0.11139855</v>
      </c>
      <c r="AX104" s="16">
        <v>0.10808595</v>
      </c>
      <c r="AY104" s="16">
        <v>0.10495125</v>
      </c>
      <c r="AZ104" s="16">
        <v>0.10197823</v>
      </c>
      <c r="BA104" s="16">
        <v>9.9154055000000005E-2</v>
      </c>
      <c r="BB104" s="16">
        <v>9.6466630999999997E-2</v>
      </c>
      <c r="BC104" s="16">
        <v>9.3907594999999996E-2</v>
      </c>
      <c r="BD104" s="16">
        <v>9.1469548999999997E-2</v>
      </c>
      <c r="BE104" s="16">
        <v>8.9144811000000004E-2</v>
      </c>
      <c r="BF104" s="16">
        <v>8.6924328999999995E-2</v>
      </c>
    </row>
    <row r="105" spans="1:58" x14ac:dyDescent="0.35">
      <c r="A105" s="16">
        <v>399</v>
      </c>
      <c r="B105" s="16">
        <v>41.800000000000004</v>
      </c>
      <c r="C105" s="16">
        <v>0.238813</v>
      </c>
      <c r="D105" s="16">
        <v>0.8</v>
      </c>
      <c r="E105" s="16">
        <v>7.4</v>
      </c>
      <c r="F105" s="16">
        <v>1</v>
      </c>
      <c r="G105" s="16">
        <v>0.8</v>
      </c>
      <c r="H105" s="16">
        <v>0.8</v>
      </c>
      <c r="I105" s="16">
        <v>341.40000000000003</v>
      </c>
      <c r="J105" s="16">
        <v>344.6</v>
      </c>
      <c r="K105" s="16" t="s">
        <v>35</v>
      </c>
      <c r="L105" s="16">
        <v>399</v>
      </c>
      <c r="M105" s="16">
        <v>1.6373356999999999</v>
      </c>
      <c r="N105" s="16">
        <v>1.3529484000000001</v>
      </c>
      <c r="O105" s="16">
        <v>1.1186286000000001</v>
      </c>
      <c r="P105" s="16">
        <v>0.92652540999999999</v>
      </c>
      <c r="Q105" s="16">
        <v>0.77662419999999999</v>
      </c>
      <c r="R105" s="16">
        <v>0.66165244999999995</v>
      </c>
      <c r="S105" s="16">
        <v>0.57233018000000002</v>
      </c>
      <c r="T105" s="16">
        <v>0.50160223000000004</v>
      </c>
      <c r="U105" s="16">
        <v>0.44488369999999999</v>
      </c>
      <c r="V105" s="16">
        <v>0.39867538000000002</v>
      </c>
      <c r="W105" s="16">
        <v>0.36044618</v>
      </c>
      <c r="X105" s="16">
        <v>0.32828816999999999</v>
      </c>
      <c r="Y105" s="16">
        <v>0.30096105000000001</v>
      </c>
      <c r="Z105" s="16">
        <v>0.27751511000000001</v>
      </c>
      <c r="AA105" s="16">
        <v>0.25724461999999998</v>
      </c>
      <c r="AB105" s="16">
        <v>0.23955499999999999</v>
      </c>
      <c r="AC105" s="16">
        <v>0.2239563</v>
      </c>
      <c r="AD105" s="16">
        <v>0.21010782</v>
      </c>
      <c r="AE105" s="16">
        <v>0.19775314999999999</v>
      </c>
      <c r="AF105" s="16">
        <v>0.18667358000000001</v>
      </c>
      <c r="AG105" s="16">
        <v>0.17668274</v>
      </c>
      <c r="AH105" s="16">
        <v>0.16763009000000001</v>
      </c>
      <c r="AI105" s="16">
        <v>0.15939291</v>
      </c>
      <c r="AJ105" s="16">
        <v>0.15186548</v>
      </c>
      <c r="AK105" s="16">
        <v>0.14496255</v>
      </c>
      <c r="AL105" s="16">
        <v>0.13861053000000001</v>
      </c>
      <c r="AM105" s="16">
        <v>0.1327506</v>
      </c>
      <c r="AN105" s="16">
        <v>0.12732226999999999</v>
      </c>
      <c r="AO105" s="16">
        <v>0.12227695</v>
      </c>
      <c r="AP105" s="16">
        <v>0.11758391</v>
      </c>
      <c r="AQ105" s="16">
        <v>0.11320877</v>
      </c>
      <c r="AR105" s="16">
        <v>0.10911313</v>
      </c>
      <c r="AS105" s="16">
        <v>0.10527391</v>
      </c>
      <c r="AT105" s="16">
        <v>0.10166827000000001</v>
      </c>
      <c r="AU105" s="16">
        <v>9.8276532999999999E-2</v>
      </c>
      <c r="AV105" s="16">
        <v>9.5083632000000001E-2</v>
      </c>
      <c r="AW105" s="16">
        <v>9.2071682000000002E-2</v>
      </c>
      <c r="AX105" s="16">
        <v>8.9224279000000004E-2</v>
      </c>
      <c r="AY105" s="16">
        <v>8.6530342999999996E-2</v>
      </c>
      <c r="AZ105" s="16">
        <v>8.3980500999999999E-2</v>
      </c>
      <c r="BA105" s="16">
        <v>8.1558338999999994E-2</v>
      </c>
      <c r="BB105" s="16">
        <v>7.9256058000000004E-2</v>
      </c>
      <c r="BC105" s="16">
        <v>7.7067531999999994E-2</v>
      </c>
      <c r="BD105" s="16">
        <v>7.4983156999999995E-2</v>
      </c>
      <c r="BE105" s="16">
        <v>7.2994328999999997E-2</v>
      </c>
      <c r="BF105" s="16">
        <v>7.1095913999999996E-2</v>
      </c>
    </row>
    <row r="106" spans="1:58" x14ac:dyDescent="0.35">
      <c r="A106" s="16">
        <v>499</v>
      </c>
      <c r="B106" s="16">
        <v>40.900000000000006</v>
      </c>
      <c r="C106" s="16">
        <v>0.55112300000000003</v>
      </c>
      <c r="D106" s="16">
        <v>0.60000000000000009</v>
      </c>
      <c r="E106" s="16">
        <v>8.4</v>
      </c>
      <c r="F106" s="16">
        <v>2</v>
      </c>
      <c r="G106" s="16">
        <v>2</v>
      </c>
      <c r="H106" s="16">
        <v>0.8</v>
      </c>
      <c r="I106" s="16">
        <v>405</v>
      </c>
      <c r="J106" s="16">
        <v>354.3</v>
      </c>
      <c r="K106" s="16" t="s">
        <v>35</v>
      </c>
      <c r="L106" s="16">
        <v>499</v>
      </c>
      <c r="M106" s="16">
        <v>1.6186072</v>
      </c>
      <c r="N106" s="16">
        <v>1.3300616000000001</v>
      </c>
      <c r="O106" s="16">
        <v>1.1103424</v>
      </c>
      <c r="P106" s="16">
        <v>0.93210280000000001</v>
      </c>
      <c r="Q106" s="16">
        <v>0.78868627999999996</v>
      </c>
      <c r="R106" s="16">
        <v>0.67541927000000002</v>
      </c>
      <c r="S106" s="16">
        <v>0.58600962000000001</v>
      </c>
      <c r="T106" s="16">
        <v>0.51450454999999995</v>
      </c>
      <c r="U106" s="16">
        <v>0.45640924999999999</v>
      </c>
      <c r="V106" s="16">
        <v>0.4086822</v>
      </c>
      <c r="W106" s="16">
        <v>0.36902821000000002</v>
      </c>
      <c r="X106" s="16">
        <v>0.33571094000000001</v>
      </c>
      <c r="Y106" s="16">
        <v>0.30742785</v>
      </c>
      <c r="Z106" s="16">
        <v>0.28316078</v>
      </c>
      <c r="AA106" s="16">
        <v>0.26214009999999999</v>
      </c>
      <c r="AB106" s="16">
        <v>0.24377465000000001</v>
      </c>
      <c r="AC106" s="16">
        <v>0.22760369999999999</v>
      </c>
      <c r="AD106" s="16">
        <v>0.21327003999999999</v>
      </c>
      <c r="AE106" s="16">
        <v>0.20048313000000001</v>
      </c>
      <c r="AF106" s="16">
        <v>0.18901819</v>
      </c>
      <c r="AG106" s="16">
        <v>0.17867564999999999</v>
      </c>
      <c r="AH106" s="16">
        <v>0.16931905999999999</v>
      </c>
      <c r="AI106" s="16">
        <v>0.16079520999999999</v>
      </c>
      <c r="AJ106" s="16">
        <v>0.15301168000000001</v>
      </c>
      <c r="AK106" s="16">
        <v>0.14588056999999999</v>
      </c>
      <c r="AL106" s="16">
        <v>0.13931908000000001</v>
      </c>
      <c r="AM106" s="16">
        <v>0.13327512</v>
      </c>
      <c r="AN106" s="16">
        <v>0.12768141999999999</v>
      </c>
      <c r="AO106" s="16">
        <v>0.12249032</v>
      </c>
      <c r="AP106" s="16">
        <v>0.11767434</v>
      </c>
      <c r="AQ106" s="16">
        <v>0.11318113</v>
      </c>
      <c r="AR106" s="16">
        <v>0.10897987000000001</v>
      </c>
      <c r="AS106" s="16">
        <v>0.1050388</v>
      </c>
      <c r="AT106" s="16">
        <v>0.10134377</v>
      </c>
      <c r="AU106" s="16">
        <v>9.7877487999999999E-2</v>
      </c>
      <c r="AV106" s="16">
        <v>9.4616853000000001E-2</v>
      </c>
      <c r="AW106" s="16">
        <v>9.1536433E-2</v>
      </c>
      <c r="AX106" s="16">
        <v>8.8628902999999995E-2</v>
      </c>
      <c r="AY106" s="16">
        <v>8.5877313999999996E-2</v>
      </c>
      <c r="AZ106" s="16">
        <v>8.3277978000000003E-2</v>
      </c>
      <c r="BA106" s="16">
        <v>8.0816238999999998E-2</v>
      </c>
      <c r="BB106" s="16">
        <v>7.8475571999999993E-2</v>
      </c>
      <c r="BC106" s="16">
        <v>7.6246910000000001E-2</v>
      </c>
      <c r="BD106" s="16">
        <v>7.4128650000000004E-2</v>
      </c>
      <c r="BE106" s="16">
        <v>7.2111189000000006E-2</v>
      </c>
      <c r="BF106" s="16">
        <v>7.0189214999999999E-2</v>
      </c>
    </row>
    <row r="107" spans="1:58" x14ac:dyDescent="0.35">
      <c r="A107" s="16">
        <v>322</v>
      </c>
      <c r="B107" s="16">
        <v>40.800000000000004</v>
      </c>
      <c r="C107" s="16">
        <v>0.59297789999999995</v>
      </c>
      <c r="D107" s="16">
        <v>0.8</v>
      </c>
      <c r="E107" s="16">
        <v>8.2000000000000011</v>
      </c>
      <c r="F107" s="16">
        <v>2.2000000000000002</v>
      </c>
      <c r="G107" s="16">
        <v>0.8</v>
      </c>
      <c r="H107" s="16">
        <v>0.8</v>
      </c>
      <c r="I107" s="16">
        <v>335.3</v>
      </c>
      <c r="J107" s="16">
        <v>353</v>
      </c>
      <c r="K107" s="16" t="s">
        <v>35</v>
      </c>
      <c r="L107" s="16">
        <v>322</v>
      </c>
      <c r="M107" s="16">
        <v>1.6138855999999999</v>
      </c>
      <c r="N107" s="16">
        <v>1.3430861999999999</v>
      </c>
      <c r="O107" s="16">
        <v>1.1228182</v>
      </c>
      <c r="P107" s="16">
        <v>0.93843686999999998</v>
      </c>
      <c r="Q107" s="16">
        <v>0.79083203999999996</v>
      </c>
      <c r="R107" s="16">
        <v>0.67558008000000003</v>
      </c>
      <c r="S107" s="16">
        <v>0.58504146000000001</v>
      </c>
      <c r="T107" s="16">
        <v>0.51306748000000002</v>
      </c>
      <c r="U107" s="16">
        <v>0.45523024000000001</v>
      </c>
      <c r="V107" s="16">
        <v>0.40806776</v>
      </c>
      <c r="W107" s="16">
        <v>0.3690486</v>
      </c>
      <c r="X107" s="16">
        <v>0.33617067</v>
      </c>
      <c r="Y107" s="16">
        <v>0.30819595</v>
      </c>
      <c r="Z107" s="16">
        <v>0.28417577999999999</v>
      </c>
      <c r="AA107" s="16">
        <v>0.26337676999999998</v>
      </c>
      <c r="AB107" s="16">
        <v>0.24525313000000001</v>
      </c>
      <c r="AC107" s="16">
        <v>0.22928177999999999</v>
      </c>
      <c r="AD107" s="16">
        <v>0.2150996</v>
      </c>
      <c r="AE107" s="16">
        <v>0.20243648</v>
      </c>
      <c r="AF107" s="16">
        <v>0.19107615999999999</v>
      </c>
      <c r="AG107" s="16">
        <v>0.18083473</v>
      </c>
      <c r="AH107" s="16">
        <v>0.17155486</v>
      </c>
      <c r="AI107" s="16">
        <v>0.16311406000000001</v>
      </c>
      <c r="AJ107" s="16">
        <v>0.15539934</v>
      </c>
      <c r="AK107" s="16">
        <v>0.14832279000000001</v>
      </c>
      <c r="AL107" s="16">
        <v>0.14181258999999999</v>
      </c>
      <c r="AM107" s="16">
        <v>0.13581077999999999</v>
      </c>
      <c r="AN107" s="16">
        <v>0.13025044999999999</v>
      </c>
      <c r="AO107" s="16">
        <v>0.12507985999999999</v>
      </c>
      <c r="AP107" s="16">
        <v>0.12027156</v>
      </c>
      <c r="AQ107" s="16">
        <v>0.11578982</v>
      </c>
      <c r="AR107" s="16">
        <v>0.11159803</v>
      </c>
      <c r="AS107" s="16">
        <v>0.10766901</v>
      </c>
      <c r="AT107" s="16">
        <v>0.10397425</v>
      </c>
      <c r="AU107" s="16">
        <v>0.10049829</v>
      </c>
      <c r="AV107" s="16">
        <v>9.7224860999999996E-2</v>
      </c>
      <c r="AW107" s="16">
        <v>9.4138591999999993E-2</v>
      </c>
      <c r="AX107" s="16">
        <v>9.1222256000000002E-2</v>
      </c>
      <c r="AY107" s="16">
        <v>8.8463112999999996E-2</v>
      </c>
      <c r="AZ107" s="16">
        <v>8.5851833000000002E-2</v>
      </c>
      <c r="BA107" s="16">
        <v>8.3371833000000006E-2</v>
      </c>
      <c r="BB107" s="16">
        <v>8.1014938999999994E-2</v>
      </c>
      <c r="BC107" s="16">
        <v>7.8773245000000006E-2</v>
      </c>
      <c r="BD107" s="16">
        <v>7.6638109999999995E-2</v>
      </c>
      <c r="BE107" s="16">
        <v>7.4601628000000003E-2</v>
      </c>
      <c r="BF107" s="16">
        <v>7.2657532999999996E-2</v>
      </c>
    </row>
    <row r="108" spans="1:58" x14ac:dyDescent="0.35">
      <c r="A108" s="16">
        <v>78</v>
      </c>
      <c r="B108" s="16">
        <v>34.9</v>
      </c>
      <c r="C108" s="16">
        <v>0.31294810000000001</v>
      </c>
      <c r="D108" s="16">
        <v>1.2000000000000002</v>
      </c>
      <c r="E108" s="16">
        <v>6.2</v>
      </c>
      <c r="F108" s="16">
        <v>1.2000000000000002</v>
      </c>
      <c r="G108" s="16">
        <v>1</v>
      </c>
      <c r="H108" s="16">
        <v>0.8</v>
      </c>
      <c r="I108" s="16">
        <v>421.90000000000003</v>
      </c>
      <c r="J108" s="16">
        <v>305.70000000000005</v>
      </c>
      <c r="K108" s="16" t="s">
        <v>35</v>
      </c>
      <c r="L108" s="16">
        <v>78</v>
      </c>
      <c r="M108" s="16">
        <v>1.6118125000000001</v>
      </c>
      <c r="N108" s="16">
        <v>1.2593825999999999</v>
      </c>
      <c r="O108" s="16">
        <v>1.0008237</v>
      </c>
      <c r="P108" s="16">
        <v>0.81560259999999996</v>
      </c>
      <c r="Q108" s="16">
        <v>0.68087721000000001</v>
      </c>
      <c r="R108" s="16">
        <v>0.5807485</v>
      </c>
      <c r="S108" s="16">
        <v>0.50336272000000004</v>
      </c>
      <c r="T108" s="16">
        <v>0.44277090000000002</v>
      </c>
      <c r="U108" s="16">
        <v>0.39432855999999999</v>
      </c>
      <c r="V108" s="16">
        <v>0.35481249999999998</v>
      </c>
      <c r="W108" s="16">
        <v>0.32199352999999997</v>
      </c>
      <c r="X108" s="16">
        <v>0.29439356999999999</v>
      </c>
      <c r="Y108" s="16">
        <v>0.27092862000000001</v>
      </c>
      <c r="Z108" s="16">
        <v>0.25077218000000001</v>
      </c>
      <c r="AA108" s="16">
        <v>0.23322535</v>
      </c>
      <c r="AB108" s="16">
        <v>0.21783765999999999</v>
      </c>
      <c r="AC108" s="16">
        <v>0.20424443</v>
      </c>
      <c r="AD108" s="16">
        <v>0.19215262</v>
      </c>
      <c r="AE108" s="16">
        <v>0.18132456</v>
      </c>
      <c r="AF108" s="16">
        <v>0.17158039999999999</v>
      </c>
      <c r="AG108" s="16">
        <v>0.16276019999999999</v>
      </c>
      <c r="AH108" s="16">
        <v>0.15474436</v>
      </c>
      <c r="AI108" s="16">
        <v>0.14742675</v>
      </c>
      <c r="AJ108" s="16">
        <v>0.14072081</v>
      </c>
      <c r="AK108" s="16">
        <v>0.13455508999999999</v>
      </c>
      <c r="AL108" s="16">
        <v>0.12887367999999999</v>
      </c>
      <c r="AM108" s="16">
        <v>0.12361417</v>
      </c>
      <c r="AN108" s="16">
        <v>0.11872808</v>
      </c>
      <c r="AO108" s="16">
        <v>0.11418009</v>
      </c>
      <c r="AP108" s="16">
        <v>0.10994563</v>
      </c>
      <c r="AQ108" s="16">
        <v>0.10598411000000001</v>
      </c>
      <c r="AR108" s="16">
        <v>0.10226905</v>
      </c>
      <c r="AS108" s="16">
        <v>9.8781570999999999E-2</v>
      </c>
      <c r="AT108" s="16">
        <v>9.5504909999999998E-2</v>
      </c>
      <c r="AU108" s="16">
        <v>9.2419109999999999E-2</v>
      </c>
      <c r="AV108" s="16">
        <v>8.9508018999999994E-2</v>
      </c>
      <c r="AW108" s="16">
        <v>8.6756951999999998E-2</v>
      </c>
      <c r="AX108" s="16">
        <v>8.4152996999999993E-2</v>
      </c>
      <c r="AY108" s="16">
        <v>8.1683718000000002E-2</v>
      </c>
      <c r="AZ108" s="16">
        <v>7.9340190000000005E-2</v>
      </c>
      <c r="BA108" s="16">
        <v>7.7114500000000002E-2</v>
      </c>
      <c r="BB108" s="16">
        <v>7.4998184999999995E-2</v>
      </c>
      <c r="BC108" s="16">
        <v>7.2982058000000002E-2</v>
      </c>
      <c r="BD108" s="16">
        <v>7.1059368999999997E-2</v>
      </c>
      <c r="BE108" s="16">
        <v>6.9225200000000001E-2</v>
      </c>
      <c r="BF108" s="16">
        <v>6.7473136000000003E-2</v>
      </c>
    </row>
    <row r="109" spans="1:58" x14ac:dyDescent="0.35">
      <c r="A109" s="16">
        <v>207</v>
      </c>
      <c r="B109" s="16">
        <v>30.6</v>
      </c>
      <c r="C109" s="16">
        <v>0.58955930000000001</v>
      </c>
      <c r="D109" s="16">
        <v>1.6</v>
      </c>
      <c r="E109" s="16">
        <v>3.6</v>
      </c>
      <c r="F109" s="16">
        <v>3</v>
      </c>
      <c r="G109" s="16">
        <v>0.4</v>
      </c>
      <c r="H109" s="16">
        <v>1.4000000000000001</v>
      </c>
      <c r="I109" s="16">
        <v>412.90000000000003</v>
      </c>
      <c r="J109" s="16">
        <v>358.90000000000003</v>
      </c>
      <c r="K109" s="16" t="s">
        <v>34</v>
      </c>
      <c r="L109" s="16">
        <v>207</v>
      </c>
      <c r="M109" s="16">
        <v>1.6035280000000001</v>
      </c>
      <c r="N109" s="16">
        <v>1.2241093999999999</v>
      </c>
      <c r="O109" s="16">
        <v>0.97322226000000001</v>
      </c>
      <c r="P109" s="16">
        <v>0.79591513000000003</v>
      </c>
      <c r="Q109" s="16">
        <v>0.66630303999999996</v>
      </c>
      <c r="R109" s="16">
        <v>0.56914198000000005</v>
      </c>
      <c r="S109" s="16">
        <v>0.49470940000000002</v>
      </c>
      <c r="T109" s="16">
        <v>0.43546286000000001</v>
      </c>
      <c r="U109" s="16">
        <v>0.38790964999999999</v>
      </c>
      <c r="V109" s="16">
        <v>0.34928089000000001</v>
      </c>
      <c r="W109" s="16">
        <v>0.31735005999999999</v>
      </c>
      <c r="X109" s="16">
        <v>0.29050416000000001</v>
      </c>
      <c r="Y109" s="16">
        <v>0.26770458000000003</v>
      </c>
      <c r="Z109" s="16">
        <v>0.24809626000000001</v>
      </c>
      <c r="AA109" s="16">
        <v>0.23107063999999999</v>
      </c>
      <c r="AB109" s="16">
        <v>0.21615919</v>
      </c>
      <c r="AC109" s="16">
        <v>0.20299231000000001</v>
      </c>
      <c r="AD109" s="16">
        <v>0.19128996000000001</v>
      </c>
      <c r="AE109" s="16">
        <v>0.18081957000000001</v>
      </c>
      <c r="AF109" s="16">
        <v>0.17139804</v>
      </c>
      <c r="AG109" s="16">
        <v>0.16287403</v>
      </c>
      <c r="AH109" s="16">
        <v>0.15512623</v>
      </c>
      <c r="AI109" s="16">
        <v>0.14804955</v>
      </c>
      <c r="AJ109" s="16">
        <v>0.14156197000000001</v>
      </c>
      <c r="AK109" s="16">
        <v>0.13559788</v>
      </c>
      <c r="AL109" s="16">
        <v>0.13008966999999999</v>
      </c>
      <c r="AM109" s="16">
        <v>0.12498692</v>
      </c>
      <c r="AN109" s="16">
        <v>0.12024712999999999</v>
      </c>
      <c r="AO109" s="16">
        <v>0.11583082</v>
      </c>
      <c r="AP109" s="16">
        <v>0.11170728000000001</v>
      </c>
      <c r="AQ109" s="16">
        <v>0.10784705</v>
      </c>
      <c r="AR109" s="16">
        <v>0.10422484999999999</v>
      </c>
      <c r="AS109" s="16">
        <v>0.10081904999999999</v>
      </c>
      <c r="AT109" s="16">
        <v>9.7607850999999995E-2</v>
      </c>
      <c r="AU109" s="16">
        <v>9.4577253E-2</v>
      </c>
      <c r="AV109" s="16">
        <v>9.1713219999999998E-2</v>
      </c>
      <c r="AW109" s="16">
        <v>8.9003392000000001E-2</v>
      </c>
      <c r="AX109" s="16">
        <v>8.6435764999999998E-2</v>
      </c>
      <c r="AY109" s="16">
        <v>8.4001197999999999E-2</v>
      </c>
      <c r="AZ109" s="16">
        <v>8.1686594000000001E-2</v>
      </c>
      <c r="BA109" s="16">
        <v>7.9483882000000006E-2</v>
      </c>
      <c r="BB109" s="16">
        <v>7.7383615000000003E-2</v>
      </c>
      <c r="BC109" s="16">
        <v>7.5382805999999997E-2</v>
      </c>
      <c r="BD109" s="16">
        <v>7.3472537000000004E-2</v>
      </c>
      <c r="BE109" s="16">
        <v>7.1646467000000005E-2</v>
      </c>
      <c r="BF109" s="16">
        <v>6.9898567999999994E-2</v>
      </c>
    </row>
    <row r="110" spans="1:58" x14ac:dyDescent="0.35">
      <c r="A110" s="16">
        <v>487</v>
      </c>
      <c r="B110" s="16">
        <v>39.700000000000003</v>
      </c>
      <c r="C110" s="16">
        <v>0.50755819999999996</v>
      </c>
      <c r="D110" s="16">
        <v>2</v>
      </c>
      <c r="E110" s="16">
        <v>3.2</v>
      </c>
      <c r="F110" s="16">
        <v>2.6</v>
      </c>
      <c r="G110" s="16">
        <v>1</v>
      </c>
      <c r="H110" s="16">
        <v>1.2000000000000002</v>
      </c>
      <c r="I110" s="16">
        <v>446.6</v>
      </c>
      <c r="J110" s="16">
        <v>297.8</v>
      </c>
      <c r="K110" s="16" t="s">
        <v>35</v>
      </c>
      <c r="L110" s="16">
        <v>487</v>
      </c>
      <c r="M110" s="16">
        <v>1.5973098999999999</v>
      </c>
      <c r="N110" s="16">
        <v>1.2145207</v>
      </c>
      <c r="O110" s="16">
        <v>0.96258341999999997</v>
      </c>
      <c r="P110" s="16">
        <v>0.78622829999999999</v>
      </c>
      <c r="Q110" s="16">
        <v>0.65797377000000001</v>
      </c>
      <c r="R110" s="16">
        <v>0.56193006000000001</v>
      </c>
      <c r="S110" s="16">
        <v>0.48902499999999999</v>
      </c>
      <c r="T110" s="16">
        <v>0.43126255000000002</v>
      </c>
      <c r="U110" s="16">
        <v>0.38462600000000002</v>
      </c>
      <c r="V110" s="16">
        <v>0.34665051000000002</v>
      </c>
      <c r="W110" s="16">
        <v>0.3154555</v>
      </c>
      <c r="X110" s="16">
        <v>0.28928688000000002</v>
      </c>
      <c r="Y110" s="16">
        <v>0.26704317</v>
      </c>
      <c r="Z110" s="16">
        <v>0.24788676000000001</v>
      </c>
      <c r="AA110" s="16">
        <v>0.23123977000000001</v>
      </c>
      <c r="AB110" s="16">
        <v>0.21662469000000001</v>
      </c>
      <c r="AC110" s="16">
        <v>0.20370742999999999</v>
      </c>
      <c r="AD110" s="16">
        <v>0.19221239000000001</v>
      </c>
      <c r="AE110" s="16">
        <v>0.18191657999999999</v>
      </c>
      <c r="AF110" s="16">
        <v>0.17264495999999999</v>
      </c>
      <c r="AG110" s="16">
        <v>0.16425131000000001</v>
      </c>
      <c r="AH110" s="16">
        <v>0.15661103000000001</v>
      </c>
      <c r="AI110" s="16">
        <v>0.14963128000000001</v>
      </c>
      <c r="AJ110" s="16">
        <v>0.14322697000000001</v>
      </c>
      <c r="AK110" s="16">
        <v>0.13733023</v>
      </c>
      <c r="AL110" s="16">
        <v>0.13188267000000001</v>
      </c>
      <c r="AM110" s="16">
        <v>0.12683402999999999</v>
      </c>
      <c r="AN110" s="16">
        <v>0.12214029999999999</v>
      </c>
      <c r="AO110" s="16">
        <v>0.11776932</v>
      </c>
      <c r="AP110" s="16">
        <v>0.11368223</v>
      </c>
      <c r="AQ110" s="16">
        <v>0.10985561000000001</v>
      </c>
      <c r="AR110" s="16">
        <v>0.10626169000000001</v>
      </c>
      <c r="AS110" s="16">
        <v>0.10287863</v>
      </c>
      <c r="AT110" s="16">
        <v>9.9691503000000001E-2</v>
      </c>
      <c r="AU110" s="16">
        <v>9.6685722000000002E-2</v>
      </c>
      <c r="AV110" s="16">
        <v>9.3844979999999995E-2</v>
      </c>
      <c r="AW110" s="16">
        <v>9.1152980999999994E-2</v>
      </c>
      <c r="AX110" s="16">
        <v>8.8600911000000004E-2</v>
      </c>
      <c r="AY110" s="16">
        <v>8.6179346000000004E-2</v>
      </c>
      <c r="AZ110" s="16">
        <v>8.3878844999999994E-2</v>
      </c>
      <c r="BA110" s="16">
        <v>8.1688716999999994E-2</v>
      </c>
      <c r="BB110" s="16">
        <v>7.9599902E-2</v>
      </c>
      <c r="BC110" s="16">
        <v>7.7607608999999994E-2</v>
      </c>
      <c r="BD110" s="16">
        <v>7.5704515E-2</v>
      </c>
      <c r="BE110" s="16">
        <v>7.3885433E-2</v>
      </c>
      <c r="BF110" s="16">
        <v>7.2145431999999995E-2</v>
      </c>
    </row>
    <row r="111" spans="1:58" x14ac:dyDescent="0.35">
      <c r="A111" s="16">
        <v>237</v>
      </c>
      <c r="B111" s="16">
        <v>19.3</v>
      </c>
      <c r="C111" s="16">
        <v>0.22954940000000001</v>
      </c>
      <c r="D111" s="16">
        <v>1.6</v>
      </c>
      <c r="E111" s="16">
        <v>4.2</v>
      </c>
      <c r="F111" s="16">
        <v>2.4000000000000004</v>
      </c>
      <c r="G111" s="16">
        <v>0.4</v>
      </c>
      <c r="H111" s="16">
        <v>1.8</v>
      </c>
      <c r="I111" s="16">
        <v>397.3</v>
      </c>
      <c r="J111" s="16">
        <v>320.10000000000002</v>
      </c>
      <c r="K111" s="16" t="s">
        <v>35</v>
      </c>
      <c r="L111" s="16">
        <v>237</v>
      </c>
      <c r="M111" s="16">
        <v>1.5907609</v>
      </c>
      <c r="N111" s="16">
        <v>1.2136203999999999</v>
      </c>
      <c r="O111" s="16">
        <v>0.96328645999999996</v>
      </c>
      <c r="P111" s="16">
        <v>0.78761678999999996</v>
      </c>
      <c r="Q111" s="16">
        <v>0.65926998999999997</v>
      </c>
      <c r="R111" s="16">
        <v>0.56296420000000003</v>
      </c>
      <c r="S111" s="16">
        <v>0.48868676999999999</v>
      </c>
      <c r="T111" s="16">
        <v>0.43007761</v>
      </c>
      <c r="U111" s="16">
        <v>0.38310759999999999</v>
      </c>
      <c r="V111" s="16">
        <v>0.34478154999999999</v>
      </c>
      <c r="W111" s="16">
        <v>0.31308745999999998</v>
      </c>
      <c r="X111" s="16">
        <v>0.28641509999999998</v>
      </c>
      <c r="Y111" s="16">
        <v>0.26370901000000002</v>
      </c>
      <c r="Z111" s="16">
        <v>0.24415356999999999</v>
      </c>
      <c r="AA111" s="16">
        <v>0.22716982999999999</v>
      </c>
      <c r="AB111" s="16">
        <v>0.21228842000000001</v>
      </c>
      <c r="AC111" s="16">
        <v>0.19915767000000001</v>
      </c>
      <c r="AD111" s="16">
        <v>0.18749093</v>
      </c>
      <c r="AE111" s="16">
        <v>0.17705989999999999</v>
      </c>
      <c r="AF111" s="16">
        <v>0.16768076000000001</v>
      </c>
      <c r="AG111" s="16">
        <v>0.15920326000000001</v>
      </c>
      <c r="AH111" s="16">
        <v>0.15150533999999999</v>
      </c>
      <c r="AI111" s="16">
        <v>0.14447974</v>
      </c>
      <c r="AJ111" s="16">
        <v>0.13804968000000001</v>
      </c>
      <c r="AK111" s="16">
        <v>0.13213795</v>
      </c>
      <c r="AL111" s="16">
        <v>0.12668483999999999</v>
      </c>
      <c r="AM111" s="16">
        <v>0.12163612</v>
      </c>
      <c r="AN111" s="16">
        <v>0.11695373000000001</v>
      </c>
      <c r="AO111" s="16">
        <v>0.11259508</v>
      </c>
      <c r="AP111" s="16">
        <v>0.10852525</v>
      </c>
      <c r="AQ111" s="16">
        <v>0.10472172</v>
      </c>
      <c r="AR111" s="16">
        <v>0.10115477</v>
      </c>
      <c r="AS111" s="16">
        <v>9.7800672000000005E-2</v>
      </c>
      <c r="AT111" s="16">
        <v>9.4643830999999998E-2</v>
      </c>
      <c r="AU111" s="16">
        <v>9.1669588999999996E-2</v>
      </c>
      <c r="AV111" s="16">
        <v>8.8860786999999997E-2</v>
      </c>
      <c r="AW111" s="16">
        <v>8.6205401000000001E-2</v>
      </c>
      <c r="AX111" s="16">
        <v>8.3693697999999997E-2</v>
      </c>
      <c r="AY111" s="16">
        <v>8.1309832999999998E-2</v>
      </c>
      <c r="AZ111" s="16">
        <v>7.9043454999999999E-2</v>
      </c>
      <c r="BA111" s="16">
        <v>7.6889120000000005E-2</v>
      </c>
      <c r="BB111" s="16">
        <v>7.4839212000000002E-2</v>
      </c>
      <c r="BC111" s="16">
        <v>7.2886012E-2</v>
      </c>
      <c r="BD111" s="16">
        <v>7.1020968000000004E-2</v>
      </c>
      <c r="BE111" s="16">
        <v>6.9238670000000002E-2</v>
      </c>
      <c r="BF111" s="16">
        <v>6.7534149000000002E-2</v>
      </c>
    </row>
    <row r="112" spans="1:58" x14ac:dyDescent="0.35">
      <c r="A112" s="16">
        <v>284</v>
      </c>
      <c r="B112" s="16">
        <v>40.1</v>
      </c>
      <c r="C112" s="16">
        <v>0.2754374</v>
      </c>
      <c r="D112" s="16">
        <v>1.2000000000000002</v>
      </c>
      <c r="E112" s="16">
        <v>4</v>
      </c>
      <c r="F112" s="16">
        <v>1.4000000000000001</v>
      </c>
      <c r="G112" s="16">
        <v>1.4000000000000001</v>
      </c>
      <c r="H112" s="16">
        <v>1</v>
      </c>
      <c r="I112" s="16">
        <v>316.90000000000003</v>
      </c>
      <c r="J112" s="16">
        <v>363.1</v>
      </c>
      <c r="K112" s="16" t="s">
        <v>35</v>
      </c>
      <c r="L112" s="16">
        <v>284</v>
      </c>
      <c r="M112" s="16">
        <v>1.5758326</v>
      </c>
      <c r="N112" s="16">
        <v>1.2121447000000001</v>
      </c>
      <c r="O112" s="16">
        <v>0.96522182000000001</v>
      </c>
      <c r="P112" s="16">
        <v>0.79047882999999997</v>
      </c>
      <c r="Q112" s="16">
        <v>0.66122740999999996</v>
      </c>
      <c r="R112" s="16">
        <v>0.56370383999999996</v>
      </c>
      <c r="S112" s="16">
        <v>0.48902955999999997</v>
      </c>
      <c r="T112" s="16">
        <v>0.42991790000000002</v>
      </c>
      <c r="U112" s="16">
        <v>0.38260648000000003</v>
      </c>
      <c r="V112" s="16">
        <v>0.34423807000000001</v>
      </c>
      <c r="W112" s="16">
        <v>0.31252145999999997</v>
      </c>
      <c r="X112" s="16">
        <v>0.28589155999999999</v>
      </c>
      <c r="Y112" s="16">
        <v>0.26320221999999999</v>
      </c>
      <c r="Z112" s="16">
        <v>0.24364088</v>
      </c>
      <c r="AA112" s="16">
        <v>0.22665012000000001</v>
      </c>
      <c r="AB112" s="16">
        <v>0.21175711999999999</v>
      </c>
      <c r="AC112" s="16">
        <v>0.19860515000000001</v>
      </c>
      <c r="AD112" s="16">
        <v>0.18690586000000001</v>
      </c>
      <c r="AE112" s="16">
        <v>0.17644203</v>
      </c>
      <c r="AF112" s="16">
        <v>0.16702659</v>
      </c>
      <c r="AG112" s="16">
        <v>0.15851143000000001</v>
      </c>
      <c r="AH112" s="16">
        <v>0.15077357</v>
      </c>
      <c r="AI112" s="16">
        <v>0.14370877000000001</v>
      </c>
      <c r="AJ112" s="16">
        <v>0.13723508000000001</v>
      </c>
      <c r="AK112" s="16">
        <v>0.13128252000000001</v>
      </c>
      <c r="AL112" s="16">
        <v>0.12578877999999999</v>
      </c>
      <c r="AM112" s="16">
        <v>0.12070353</v>
      </c>
      <c r="AN112" s="16">
        <v>0.11598190999999999</v>
      </c>
      <c r="AO112" s="16">
        <v>0.11158656</v>
      </c>
      <c r="AP112" s="16">
        <v>0.10748539</v>
      </c>
      <c r="AQ112" s="16">
        <v>0.10364832</v>
      </c>
      <c r="AR112" s="16">
        <v>0.10005197</v>
      </c>
      <c r="AS112" s="16">
        <v>9.6676022E-2</v>
      </c>
      <c r="AT112" s="16">
        <v>9.3498997E-2</v>
      </c>
      <c r="AU112" s="16">
        <v>9.0504742999999999E-2</v>
      </c>
      <c r="AV112" s="16">
        <v>8.7678573999999995E-2</v>
      </c>
      <c r="AW112" s="16">
        <v>8.5006340999999999E-2</v>
      </c>
      <c r="AX112" s="16">
        <v>8.2476652999999997E-2</v>
      </c>
      <c r="AY112" s="16">
        <v>8.0077380000000004E-2</v>
      </c>
      <c r="AZ112" s="16">
        <v>7.7800617000000002E-2</v>
      </c>
      <c r="BA112" s="16">
        <v>7.5636177999999998E-2</v>
      </c>
      <c r="BB112" s="16">
        <v>7.3574564999999995E-2</v>
      </c>
      <c r="BC112" s="16">
        <v>7.1611010000000003E-2</v>
      </c>
      <c r="BD112" s="16">
        <v>6.9738850000000005E-2</v>
      </c>
      <c r="BE112" s="16">
        <v>6.7952916000000002E-2</v>
      </c>
      <c r="BF112" s="16">
        <v>6.6245294999999996E-2</v>
      </c>
    </row>
    <row r="113" spans="1:58" x14ac:dyDescent="0.35">
      <c r="A113" s="16">
        <v>441</v>
      </c>
      <c r="B113" s="16">
        <v>38.200000000000003</v>
      </c>
      <c r="C113" s="16">
        <v>0.151287</v>
      </c>
      <c r="D113" s="16">
        <v>1.4000000000000001</v>
      </c>
      <c r="E113" s="16">
        <v>2.8000000000000003</v>
      </c>
      <c r="F113" s="16">
        <v>1.8</v>
      </c>
      <c r="G113" s="16">
        <v>0.2</v>
      </c>
      <c r="H113" s="16">
        <v>1.6</v>
      </c>
      <c r="I113" s="16">
        <v>341.6</v>
      </c>
      <c r="J113" s="16">
        <v>330.5</v>
      </c>
      <c r="K113" s="16" t="s">
        <v>35</v>
      </c>
      <c r="L113" s="16">
        <v>441</v>
      </c>
      <c r="M113" s="16">
        <v>1.5731435</v>
      </c>
      <c r="N113" s="16">
        <v>1.2078769</v>
      </c>
      <c r="O113" s="16">
        <v>0.96656883000000005</v>
      </c>
      <c r="P113" s="16">
        <v>0.79470991999999996</v>
      </c>
      <c r="Q113" s="16">
        <v>0.66688566999999999</v>
      </c>
      <c r="R113" s="16">
        <v>0.56991868999999995</v>
      </c>
      <c r="S113" s="16">
        <v>0.49473076999999999</v>
      </c>
      <c r="T113" s="16">
        <v>0.43567327</v>
      </c>
      <c r="U113" s="16">
        <v>0.38783422000000001</v>
      </c>
      <c r="V113" s="16">
        <v>0.34898993</v>
      </c>
      <c r="W113" s="16">
        <v>0.31676683</v>
      </c>
      <c r="X113" s="16">
        <v>0.28966120000000001</v>
      </c>
      <c r="Y113" s="16">
        <v>0.26667148000000002</v>
      </c>
      <c r="Z113" s="16">
        <v>0.24690989999999999</v>
      </c>
      <c r="AA113" s="16">
        <v>0.2297641</v>
      </c>
      <c r="AB113" s="16">
        <v>0.21476603999999999</v>
      </c>
      <c r="AC113" s="16">
        <v>0.20154179999999999</v>
      </c>
      <c r="AD113" s="16">
        <v>0.18979377</v>
      </c>
      <c r="AE113" s="16">
        <v>0.17929059</v>
      </c>
      <c r="AF113" s="16">
        <v>0.16984583</v>
      </c>
      <c r="AG113" s="16">
        <v>0.16130753</v>
      </c>
      <c r="AH113" s="16">
        <v>0.1535503</v>
      </c>
      <c r="AI113" s="16">
        <v>0.14647159000000001</v>
      </c>
      <c r="AJ113" s="16">
        <v>0.13998501999999999</v>
      </c>
      <c r="AK113" s="16">
        <v>0.13401845000000001</v>
      </c>
      <c r="AL113" s="16">
        <v>0.12850979000000001</v>
      </c>
      <c r="AM113" s="16">
        <v>0.12341100000000001</v>
      </c>
      <c r="AN113" s="16">
        <v>0.11867569</v>
      </c>
      <c r="AO113" s="16">
        <v>0.11426701</v>
      </c>
      <c r="AP113" s="16">
        <v>0.1101524</v>
      </c>
      <c r="AQ113" s="16">
        <v>0.1063036</v>
      </c>
      <c r="AR113" s="16">
        <v>0.10269459</v>
      </c>
      <c r="AS113" s="16">
        <v>9.9303192999999998E-2</v>
      </c>
      <c r="AT113" s="16">
        <v>9.6110359000000006E-2</v>
      </c>
      <c r="AU113" s="16">
        <v>9.3099818000000001E-2</v>
      </c>
      <c r="AV113" s="16">
        <v>9.0258114E-2</v>
      </c>
      <c r="AW113" s="16">
        <v>8.7569862999999998E-2</v>
      </c>
      <c r="AX113" s="16">
        <v>8.5021323999999995E-2</v>
      </c>
      <c r="AY113" s="16">
        <v>8.2602150999999999E-2</v>
      </c>
      <c r="AZ113" s="16">
        <v>8.0303915000000003E-2</v>
      </c>
      <c r="BA113" s="16">
        <v>7.8117988999999999E-2</v>
      </c>
      <c r="BB113" s="16">
        <v>7.6036856E-2</v>
      </c>
      <c r="BC113" s="16">
        <v>7.4053547999999997E-2</v>
      </c>
      <c r="BD113" s="16">
        <v>7.2160475000000002E-2</v>
      </c>
      <c r="BE113" s="16">
        <v>7.0351823999999993E-2</v>
      </c>
      <c r="BF113" s="16">
        <v>6.8622327999999996E-2</v>
      </c>
    </row>
    <row r="114" spans="1:58" x14ac:dyDescent="0.35">
      <c r="A114" s="16">
        <v>21</v>
      </c>
      <c r="B114" s="16">
        <v>20</v>
      </c>
      <c r="C114" s="16">
        <v>0.61699130000000002</v>
      </c>
      <c r="D114" s="16">
        <v>1.2000000000000002</v>
      </c>
      <c r="E114" s="16">
        <v>10</v>
      </c>
      <c r="F114" s="16">
        <v>2.2000000000000002</v>
      </c>
      <c r="G114" s="16">
        <v>1.8</v>
      </c>
      <c r="H114" s="16">
        <v>1</v>
      </c>
      <c r="I114" s="16">
        <v>396.5</v>
      </c>
      <c r="J114" s="16">
        <v>363.20000000000005</v>
      </c>
      <c r="K114" s="16" t="s">
        <v>34</v>
      </c>
      <c r="L114" s="16">
        <v>21</v>
      </c>
      <c r="M114" s="16">
        <v>1.5650883</v>
      </c>
      <c r="N114" s="16">
        <v>1.3079299</v>
      </c>
      <c r="O114" s="16">
        <v>1.1188952999999999</v>
      </c>
      <c r="P114" s="16">
        <v>0.96822828000000005</v>
      </c>
      <c r="Q114" s="16">
        <v>0.84075058000000003</v>
      </c>
      <c r="R114" s="16">
        <v>0.73256825999999997</v>
      </c>
      <c r="S114" s="16">
        <v>0.64288807000000003</v>
      </c>
      <c r="T114" s="16">
        <v>0.56914502</v>
      </c>
      <c r="U114" s="16">
        <v>0.50848870999999995</v>
      </c>
      <c r="V114" s="16">
        <v>0.45808986000000002</v>
      </c>
      <c r="W114" s="16">
        <v>0.41576331999999999</v>
      </c>
      <c r="X114" s="16">
        <v>0.37992743000000001</v>
      </c>
      <c r="Y114" s="16">
        <v>0.34929033999999998</v>
      </c>
      <c r="Z114" s="16">
        <v>0.32283559000000001</v>
      </c>
      <c r="AA114" s="16">
        <v>0.29979064999999999</v>
      </c>
      <c r="AB114" s="16">
        <v>0.27956196999999999</v>
      </c>
      <c r="AC114" s="16">
        <v>0.26167848999999999</v>
      </c>
      <c r="AD114" s="16">
        <v>0.24576365999999999</v>
      </c>
      <c r="AE114" s="16">
        <v>0.23152447000000001</v>
      </c>
      <c r="AF114" s="16">
        <v>0.21870975000000001</v>
      </c>
      <c r="AG114" s="16">
        <v>0.20712779000000001</v>
      </c>
      <c r="AH114" s="16">
        <v>0.19660792999999999</v>
      </c>
      <c r="AI114" s="16">
        <v>0.18701901000000001</v>
      </c>
      <c r="AJ114" s="16">
        <v>0.17824639</v>
      </c>
      <c r="AK114" s="16">
        <v>0.17018759</v>
      </c>
      <c r="AL114" s="16">
        <v>0.16276412000000001</v>
      </c>
      <c r="AM114" s="16">
        <v>0.15590714</v>
      </c>
      <c r="AN114" s="16">
        <v>0.14955457999999999</v>
      </c>
      <c r="AO114" s="16">
        <v>0.14365235000000001</v>
      </c>
      <c r="AP114" s="16">
        <v>0.13816233</v>
      </c>
      <c r="AQ114" s="16">
        <v>0.13303134999999999</v>
      </c>
      <c r="AR114" s="16">
        <v>0.12822558000000001</v>
      </c>
      <c r="AS114" s="16">
        <v>0.12372138000000001</v>
      </c>
      <c r="AT114" s="16">
        <v>0.11949572</v>
      </c>
      <c r="AU114" s="16">
        <v>0.11552384</v>
      </c>
      <c r="AV114" s="16">
        <v>0.11178016</v>
      </c>
      <c r="AW114" s="16">
        <v>0.10824336</v>
      </c>
      <c r="AX114" s="16">
        <v>0.10490244999999999</v>
      </c>
      <c r="AY114" s="16">
        <v>0.10173699999999999</v>
      </c>
      <c r="AZ114" s="16">
        <v>9.8739617000000002E-2</v>
      </c>
      <c r="BA114" s="16">
        <v>9.5897362E-2</v>
      </c>
      <c r="BB114" s="16">
        <v>9.3196869000000002E-2</v>
      </c>
      <c r="BC114" s="16">
        <v>9.0625383000000004E-2</v>
      </c>
      <c r="BD114" s="16">
        <v>8.8175446000000005E-2</v>
      </c>
      <c r="BE114" s="16">
        <v>8.5841238E-2</v>
      </c>
      <c r="BF114" s="16">
        <v>8.3615466999999999E-2</v>
      </c>
    </row>
    <row r="115" spans="1:58" x14ac:dyDescent="0.35">
      <c r="A115" s="16">
        <v>87</v>
      </c>
      <c r="B115" s="16">
        <v>28.3</v>
      </c>
      <c r="C115" s="16">
        <v>0.19801850000000001</v>
      </c>
      <c r="D115" s="16">
        <v>1.8</v>
      </c>
      <c r="E115" s="16">
        <v>4.2</v>
      </c>
      <c r="F115" s="16">
        <v>1.4000000000000001</v>
      </c>
      <c r="G115" s="16">
        <v>1</v>
      </c>
      <c r="H115" s="16">
        <v>1.2000000000000002</v>
      </c>
      <c r="I115" s="16">
        <v>425.1</v>
      </c>
      <c r="J115" s="16">
        <v>335.90000000000003</v>
      </c>
      <c r="K115" s="16" t="s">
        <v>34</v>
      </c>
      <c r="L115" s="16">
        <v>87</v>
      </c>
      <c r="M115" s="16">
        <v>1.551501</v>
      </c>
      <c r="N115" s="16">
        <v>1.1815359999999999</v>
      </c>
      <c r="O115" s="16">
        <v>0.93667405999999998</v>
      </c>
      <c r="P115" s="16">
        <v>0.76554120000000003</v>
      </c>
      <c r="Q115" s="16">
        <v>0.64103186000000001</v>
      </c>
      <c r="R115" s="16">
        <v>0.54819238000000003</v>
      </c>
      <c r="S115" s="16">
        <v>0.47665461999999997</v>
      </c>
      <c r="T115" s="16">
        <v>0.41992815999999999</v>
      </c>
      <c r="U115" s="16">
        <v>0.37457874000000002</v>
      </c>
      <c r="V115" s="16">
        <v>0.33772552</v>
      </c>
      <c r="W115" s="16">
        <v>0.30723276999999999</v>
      </c>
      <c r="X115" s="16">
        <v>0.28154191000000001</v>
      </c>
      <c r="Y115" s="16">
        <v>0.25967162999999999</v>
      </c>
      <c r="Z115" s="16">
        <v>0.24081110999999999</v>
      </c>
      <c r="AA115" s="16">
        <v>0.22441054999999999</v>
      </c>
      <c r="AB115" s="16">
        <v>0.21002334</v>
      </c>
      <c r="AC115" s="16">
        <v>0.19731228000000001</v>
      </c>
      <c r="AD115" s="16">
        <v>0.18600643</v>
      </c>
      <c r="AE115" s="16">
        <v>0.17588875000000001</v>
      </c>
      <c r="AF115" s="16">
        <v>0.16678238000000001</v>
      </c>
      <c r="AG115" s="16">
        <v>0.15854101000000001</v>
      </c>
      <c r="AH115" s="16">
        <v>0.15104782999999999</v>
      </c>
      <c r="AI115" s="16">
        <v>0.14420246</v>
      </c>
      <c r="AJ115" s="16">
        <v>0.13792494999999999</v>
      </c>
      <c r="AK115" s="16">
        <v>0.13214807000000001</v>
      </c>
      <c r="AL115" s="16">
        <v>0.12681761</v>
      </c>
      <c r="AM115" s="16">
        <v>0.12187555</v>
      </c>
      <c r="AN115" s="16">
        <v>0.11728522</v>
      </c>
      <c r="AO115" s="16">
        <v>0.11300644</v>
      </c>
      <c r="AP115" s="16">
        <v>0.10901448</v>
      </c>
      <c r="AQ115" s="16">
        <v>0.10527607</v>
      </c>
      <c r="AR115" s="16">
        <v>0.1017667</v>
      </c>
      <c r="AS115" s="16">
        <v>9.8467782000000004E-2</v>
      </c>
      <c r="AT115" s="16">
        <v>9.5363788000000005E-2</v>
      </c>
      <c r="AU115" s="16">
        <v>9.2434912999999994E-2</v>
      </c>
      <c r="AV115" s="16">
        <v>8.9666113000000006E-2</v>
      </c>
      <c r="AW115" s="16">
        <v>8.7045431000000006E-2</v>
      </c>
      <c r="AX115" s="16">
        <v>8.4560007000000006E-2</v>
      </c>
      <c r="AY115" s="16">
        <v>8.2201100999999999E-2</v>
      </c>
      <c r="AZ115" s="16">
        <v>7.9959601000000005E-2</v>
      </c>
      <c r="BA115" s="16">
        <v>7.7827862999999997E-2</v>
      </c>
      <c r="BB115" s="16">
        <v>7.5796083E-2</v>
      </c>
      <c r="BC115" s="16">
        <v>7.3857605000000007E-2</v>
      </c>
      <c r="BD115" s="16">
        <v>7.2008013999999995E-2</v>
      </c>
      <c r="BE115" s="16">
        <v>7.0240863000000001E-2</v>
      </c>
      <c r="BF115" s="16">
        <v>6.8550386000000005E-2</v>
      </c>
    </row>
    <row r="116" spans="1:58" x14ac:dyDescent="0.35">
      <c r="A116" s="16">
        <v>372</v>
      </c>
      <c r="B116" s="16">
        <v>63.2</v>
      </c>
      <c r="C116" s="16">
        <v>0.73882779999999992</v>
      </c>
      <c r="D116" s="16">
        <v>2.4000000000000004</v>
      </c>
      <c r="E116" s="16">
        <v>4.4000000000000004</v>
      </c>
      <c r="F116" s="16">
        <v>1.6</v>
      </c>
      <c r="G116" s="16">
        <v>1</v>
      </c>
      <c r="H116" s="16">
        <v>0.60000000000000009</v>
      </c>
      <c r="I116" s="16">
        <v>416.3</v>
      </c>
      <c r="J116" s="16">
        <v>367.3</v>
      </c>
      <c r="K116" s="16" t="s">
        <v>34</v>
      </c>
      <c r="L116" s="16">
        <v>372</v>
      </c>
      <c r="M116" s="16">
        <v>1.5344422</v>
      </c>
      <c r="N116" s="16">
        <v>1.1795614999999999</v>
      </c>
      <c r="O116" s="16">
        <v>0.94060653000000005</v>
      </c>
      <c r="P116" s="16">
        <v>0.77138006999999997</v>
      </c>
      <c r="Q116" s="16">
        <v>0.64822608000000004</v>
      </c>
      <c r="R116" s="16">
        <v>0.55600631</v>
      </c>
      <c r="S116" s="16">
        <v>0.48586351</v>
      </c>
      <c r="T116" s="16">
        <v>0.43108431000000003</v>
      </c>
      <c r="U116" s="16">
        <v>0.38591394000000001</v>
      </c>
      <c r="V116" s="16">
        <v>0.34854200000000002</v>
      </c>
      <c r="W116" s="16">
        <v>0.31774943999999999</v>
      </c>
      <c r="X116" s="16">
        <v>0.29184827000000002</v>
      </c>
      <c r="Y116" s="16">
        <v>0.26977178000000002</v>
      </c>
      <c r="Z116" s="16">
        <v>0.25074997999999998</v>
      </c>
      <c r="AA116" s="16">
        <v>0.23420671000000001</v>
      </c>
      <c r="AB116" s="16">
        <v>0.21969807</v>
      </c>
      <c r="AC116" s="16">
        <v>0.20684332</v>
      </c>
      <c r="AD116" s="16">
        <v>0.19538111999999999</v>
      </c>
      <c r="AE116" s="16">
        <v>0.18509497999999999</v>
      </c>
      <c r="AF116" s="16">
        <v>0.17581627</v>
      </c>
      <c r="AG116" s="16">
        <v>0.16740612999999999</v>
      </c>
      <c r="AH116" s="16">
        <v>0.15975260999999999</v>
      </c>
      <c r="AI116" s="16">
        <v>0.15275026999999999</v>
      </c>
      <c r="AJ116" s="16">
        <v>0.14632091999999999</v>
      </c>
      <c r="AK116" s="16">
        <v>0.14039887000000001</v>
      </c>
      <c r="AL116" s="16">
        <v>0.13492681000000001</v>
      </c>
      <c r="AM116" s="16">
        <v>0.12984978999999999</v>
      </c>
      <c r="AN116" s="16">
        <v>0.12512980000000001</v>
      </c>
      <c r="AO116" s="16">
        <v>0.12072868</v>
      </c>
      <c r="AP116" s="16">
        <v>0.11661452</v>
      </c>
      <c r="AQ116" s="16">
        <v>0.11276078</v>
      </c>
      <c r="AR116" s="16">
        <v>0.10914662999999999</v>
      </c>
      <c r="AS116" s="16">
        <v>0.10574356</v>
      </c>
      <c r="AT116" s="16">
        <v>0.10253558</v>
      </c>
      <c r="AU116" s="16">
        <v>9.9508821999999997E-2</v>
      </c>
      <c r="AV116" s="16">
        <v>9.6645407000000003E-2</v>
      </c>
      <c r="AW116" s="16">
        <v>9.3933389000000006E-2</v>
      </c>
      <c r="AX116" s="16">
        <v>9.1360040000000003E-2</v>
      </c>
      <c r="AY116" s="16">
        <v>8.8915482000000004E-2</v>
      </c>
      <c r="AZ116" s="16">
        <v>8.6590133999999999E-2</v>
      </c>
      <c r="BA116" s="16">
        <v>8.4375440999999995E-2</v>
      </c>
      <c r="BB116" s="16">
        <v>8.2264349000000001E-2</v>
      </c>
      <c r="BC116" s="16">
        <v>8.0250360000000007E-2</v>
      </c>
      <c r="BD116" s="16">
        <v>7.8324913999999995E-2</v>
      </c>
      <c r="BE116" s="16">
        <v>7.6483175E-2</v>
      </c>
      <c r="BF116" s="16">
        <v>7.4720562000000004E-2</v>
      </c>
    </row>
    <row r="117" spans="1:58" x14ac:dyDescent="0.35">
      <c r="A117" s="16">
        <v>47</v>
      </c>
      <c r="B117" s="16">
        <v>40.900000000000006</v>
      </c>
      <c r="C117" s="16">
        <v>0.57996630000000005</v>
      </c>
      <c r="D117" s="16">
        <v>0.60000000000000009</v>
      </c>
      <c r="E117" s="16">
        <v>3.8000000000000003</v>
      </c>
      <c r="F117" s="16">
        <v>2.8000000000000003</v>
      </c>
      <c r="G117" s="16">
        <v>0.60000000000000009</v>
      </c>
      <c r="H117" s="16">
        <v>1.2000000000000002</v>
      </c>
      <c r="I117" s="16">
        <v>422.8</v>
      </c>
      <c r="J117" s="16">
        <v>340</v>
      </c>
      <c r="K117" s="16" t="s">
        <v>35</v>
      </c>
      <c r="L117" s="16">
        <v>47</v>
      </c>
      <c r="M117" s="16">
        <v>1.5282731000000001</v>
      </c>
      <c r="N117" s="16">
        <v>1.1209739000000001</v>
      </c>
      <c r="O117" s="16">
        <v>0.86680484000000002</v>
      </c>
      <c r="P117" s="16">
        <v>0.69645506000000001</v>
      </c>
      <c r="Q117" s="16">
        <v>0.57597524</v>
      </c>
      <c r="R117" s="16">
        <v>0.48747763</v>
      </c>
      <c r="S117" s="16">
        <v>0.42045155000000001</v>
      </c>
      <c r="T117" s="16">
        <v>0.36806150999999998</v>
      </c>
      <c r="U117" s="16">
        <v>0.3262755</v>
      </c>
      <c r="V117" s="16">
        <v>0.29231021000000001</v>
      </c>
      <c r="W117" s="16">
        <v>0.26422342999999998</v>
      </c>
      <c r="X117" s="16">
        <v>0.24068448000000001</v>
      </c>
      <c r="Y117" s="16">
        <v>0.22071841</v>
      </c>
      <c r="Z117" s="16">
        <v>0.20358908000000001</v>
      </c>
      <c r="AA117" s="16">
        <v>0.18875843</v>
      </c>
      <c r="AB117" s="16">
        <v>0.17579835999999999</v>
      </c>
      <c r="AC117" s="16">
        <v>0.16438286999999999</v>
      </c>
      <c r="AD117" s="16">
        <v>0.15426018999999999</v>
      </c>
      <c r="AE117" s="16">
        <v>0.14522420999999999</v>
      </c>
      <c r="AF117" s="16">
        <v>0.13710606</v>
      </c>
      <c r="AG117" s="16">
        <v>0.12978529999999999</v>
      </c>
      <c r="AH117" s="16">
        <v>0.12314412</v>
      </c>
      <c r="AI117" s="16">
        <v>0.11709638999999999</v>
      </c>
      <c r="AJ117" s="16">
        <v>0.11156226</v>
      </c>
      <c r="AK117" s="16">
        <v>0.10648396</v>
      </c>
      <c r="AL117" s="16">
        <v>0.10180852999999999</v>
      </c>
      <c r="AM117" s="16">
        <v>9.7487546999999994E-2</v>
      </c>
      <c r="AN117" s="16">
        <v>9.3484609999999996E-2</v>
      </c>
      <c r="AO117" s="16">
        <v>8.9765764999999997E-2</v>
      </c>
      <c r="AP117" s="16">
        <v>8.6301848E-2</v>
      </c>
      <c r="AQ117" s="16">
        <v>8.3071455000000002E-2</v>
      </c>
      <c r="AR117" s="16">
        <v>8.0049120000000001E-2</v>
      </c>
      <c r="AS117" s="16">
        <v>7.7215739000000005E-2</v>
      </c>
      <c r="AT117" s="16">
        <v>7.4554264999999995E-2</v>
      </c>
      <c r="AU117" s="16">
        <v>7.2049238000000002E-2</v>
      </c>
      <c r="AV117" s="16">
        <v>6.9690362000000006E-2</v>
      </c>
      <c r="AW117" s="16">
        <v>6.7464895999999996E-2</v>
      </c>
      <c r="AX117" s="16">
        <v>6.5360501000000001E-2</v>
      </c>
      <c r="AY117" s="16">
        <v>6.3368997999999996E-2</v>
      </c>
      <c r="AZ117" s="16">
        <v>6.1481368000000002E-2</v>
      </c>
      <c r="BA117" s="16">
        <v>5.9690121999999998E-2</v>
      </c>
      <c r="BB117" s="16">
        <v>5.7988471999999999E-2</v>
      </c>
      <c r="BC117" s="16">
        <v>5.6369752000000002E-2</v>
      </c>
      <c r="BD117" s="16">
        <v>5.4828815000000003E-2</v>
      </c>
      <c r="BE117" s="16">
        <v>5.3359642999999998E-2</v>
      </c>
      <c r="BF117" s="16">
        <v>5.1958012999999997E-2</v>
      </c>
    </row>
    <row r="118" spans="1:58" x14ac:dyDescent="0.35">
      <c r="A118" s="16">
        <v>191</v>
      </c>
      <c r="B118" s="16">
        <v>33.5</v>
      </c>
      <c r="C118" s="16">
        <v>0.37813040000000003</v>
      </c>
      <c r="D118" s="16">
        <v>2.8000000000000003</v>
      </c>
      <c r="E118" s="16">
        <v>4.4000000000000004</v>
      </c>
      <c r="F118" s="16">
        <v>1.6</v>
      </c>
      <c r="G118" s="16">
        <v>0.60000000000000009</v>
      </c>
      <c r="H118" s="16">
        <v>1</v>
      </c>
      <c r="I118" s="16">
        <v>419.5</v>
      </c>
      <c r="J118" s="16">
        <v>327.70000000000005</v>
      </c>
      <c r="K118" s="16" t="s">
        <v>35</v>
      </c>
      <c r="L118" s="16">
        <v>191</v>
      </c>
      <c r="M118" s="16">
        <v>1.5261773000000001</v>
      </c>
      <c r="N118" s="16">
        <v>1.1691134000000001</v>
      </c>
      <c r="O118" s="16">
        <v>0.93082779999999998</v>
      </c>
      <c r="P118" s="16">
        <v>0.76325827999999996</v>
      </c>
      <c r="Q118" s="16">
        <v>0.64153360999999998</v>
      </c>
      <c r="R118" s="16">
        <v>0.55021149000000003</v>
      </c>
      <c r="S118" s="16">
        <v>0.48090324000000001</v>
      </c>
      <c r="T118" s="16">
        <v>0.42663016999999998</v>
      </c>
      <c r="U118" s="16">
        <v>0.38172500999999998</v>
      </c>
      <c r="V118" s="16">
        <v>0.34457859000000002</v>
      </c>
      <c r="W118" s="16">
        <v>0.31392198999999998</v>
      </c>
      <c r="X118" s="16">
        <v>0.28819969000000001</v>
      </c>
      <c r="Y118" s="16">
        <v>0.26626717999999999</v>
      </c>
      <c r="Z118" s="16">
        <v>0.24737215000000001</v>
      </c>
      <c r="AA118" s="16">
        <v>0.23096451000000001</v>
      </c>
      <c r="AB118" s="16">
        <v>0.21656042</v>
      </c>
      <c r="AC118" s="16">
        <v>0.20380914</v>
      </c>
      <c r="AD118" s="16">
        <v>0.19245169000000001</v>
      </c>
      <c r="AE118" s="16">
        <v>0.18226437000000001</v>
      </c>
      <c r="AF118" s="16">
        <v>0.17308244</v>
      </c>
      <c r="AG118" s="16">
        <v>0.16476513000000001</v>
      </c>
      <c r="AH118" s="16">
        <v>0.15719984000000001</v>
      </c>
      <c r="AI118" s="16">
        <v>0.15028171000000001</v>
      </c>
      <c r="AJ118" s="16">
        <v>0.14393001999999999</v>
      </c>
      <c r="AK118" s="16">
        <v>0.13808168000000001</v>
      </c>
      <c r="AL118" s="16">
        <v>0.13267839000000001</v>
      </c>
      <c r="AM118" s="16">
        <v>0.12766615000000001</v>
      </c>
      <c r="AN118" s="16">
        <v>0.12300956</v>
      </c>
      <c r="AO118" s="16">
        <v>0.1186704</v>
      </c>
      <c r="AP118" s="16">
        <v>0.11461592</v>
      </c>
      <c r="AQ118" s="16">
        <v>0.11081858999999999</v>
      </c>
      <c r="AR118" s="16">
        <v>0.10725326</v>
      </c>
      <c r="AS118" s="16">
        <v>0.10389754</v>
      </c>
      <c r="AT118" s="16">
        <v>0.10073550000000001</v>
      </c>
      <c r="AU118" s="16">
        <v>9.7750439999999994E-2</v>
      </c>
      <c r="AV118" s="16">
        <v>9.4928749000000007E-2</v>
      </c>
      <c r="AW118" s="16">
        <v>9.2257209000000007E-2</v>
      </c>
      <c r="AX118" s="16">
        <v>8.9723431000000006E-2</v>
      </c>
      <c r="AY118" s="16">
        <v>8.7317482000000002E-2</v>
      </c>
      <c r="AZ118" s="16">
        <v>8.5031301000000004E-2</v>
      </c>
      <c r="BA118" s="16">
        <v>8.2855507999999994E-2</v>
      </c>
      <c r="BB118" s="16">
        <v>8.0781557000000004E-2</v>
      </c>
      <c r="BC118" s="16">
        <v>7.8803383000000005E-2</v>
      </c>
      <c r="BD118" s="16">
        <v>7.6912365999999996E-2</v>
      </c>
      <c r="BE118" s="16">
        <v>7.5104385999999995E-2</v>
      </c>
      <c r="BF118" s="16">
        <v>7.3373622999999999E-2</v>
      </c>
    </row>
    <row r="119" spans="1:58" x14ac:dyDescent="0.35">
      <c r="A119" s="16">
        <v>412</v>
      </c>
      <c r="B119" s="16">
        <v>36.5</v>
      </c>
      <c r="C119" s="16">
        <v>0.59492080000000003</v>
      </c>
      <c r="D119" s="16">
        <v>2.2000000000000002</v>
      </c>
      <c r="E119" s="16">
        <v>7.8000000000000007</v>
      </c>
      <c r="F119" s="16">
        <v>1.6</v>
      </c>
      <c r="G119" s="16">
        <v>1.6</v>
      </c>
      <c r="H119" s="16">
        <v>0.60000000000000009</v>
      </c>
      <c r="I119" s="16">
        <v>379.3</v>
      </c>
      <c r="J119" s="16">
        <v>315.20000000000005</v>
      </c>
      <c r="K119" s="16" t="s">
        <v>35</v>
      </c>
      <c r="L119" s="16">
        <v>412</v>
      </c>
      <c r="M119" s="16">
        <v>1.5238366000000001</v>
      </c>
      <c r="N119" s="16">
        <v>1.2975688000000001</v>
      </c>
      <c r="O119" s="16">
        <v>1.0985429</v>
      </c>
      <c r="P119" s="16">
        <v>0.92705910999999996</v>
      </c>
      <c r="Q119" s="16">
        <v>0.78911704000000005</v>
      </c>
      <c r="R119" s="16">
        <v>0.68093281999999999</v>
      </c>
      <c r="S119" s="16">
        <v>0.59660095000000002</v>
      </c>
      <c r="T119" s="16">
        <v>0.52863943999999996</v>
      </c>
      <c r="U119" s="16">
        <v>0.47238957999999998</v>
      </c>
      <c r="V119" s="16">
        <v>0.42614716000000002</v>
      </c>
      <c r="W119" s="16">
        <v>0.38761771</v>
      </c>
      <c r="X119" s="16">
        <v>0.35521317000000002</v>
      </c>
      <c r="Y119" s="16">
        <v>0.32755395999999998</v>
      </c>
      <c r="Z119" s="16">
        <v>0.30356445999999998</v>
      </c>
      <c r="AA119" s="16">
        <v>0.28264635999999999</v>
      </c>
      <c r="AB119" s="16">
        <v>0.26426917</v>
      </c>
      <c r="AC119" s="16">
        <v>0.24801670000000001</v>
      </c>
      <c r="AD119" s="16">
        <v>0.23355724</v>
      </c>
      <c r="AE119" s="16">
        <v>0.22061789000000001</v>
      </c>
      <c r="AF119" s="16">
        <v>0.20897098</v>
      </c>
      <c r="AG119" s="16">
        <v>0.19843315</v>
      </c>
      <c r="AH119" s="16">
        <v>0.18885452999999999</v>
      </c>
      <c r="AI119" s="16">
        <v>0.18011489999999999</v>
      </c>
      <c r="AJ119" s="16">
        <v>0.17210500000000001</v>
      </c>
      <c r="AK119" s="16">
        <v>0.16474343999999999</v>
      </c>
      <c r="AL119" s="16">
        <v>0.15795012</v>
      </c>
      <c r="AM119" s="16">
        <v>0.15166104</v>
      </c>
      <c r="AN119" s="16">
        <v>0.14582601000000001</v>
      </c>
      <c r="AO119" s="16">
        <v>0.14039668</v>
      </c>
      <c r="AP119" s="16">
        <v>0.13533302</v>
      </c>
      <c r="AQ119" s="16">
        <v>0.13059714</v>
      </c>
      <c r="AR119" s="16">
        <v>0.12616278</v>
      </c>
      <c r="AS119" s="16">
        <v>0.12199777000000001</v>
      </c>
      <c r="AT119" s="16">
        <v>0.11808008</v>
      </c>
      <c r="AU119" s="16">
        <v>0.11438916</v>
      </c>
      <c r="AV119" s="16">
        <v>0.11090384</v>
      </c>
      <c r="AW119" s="16">
        <v>0.10760979</v>
      </c>
      <c r="AX119" s="16">
        <v>0.10449229</v>
      </c>
      <c r="AY119" s="16">
        <v>0.10153789000000001</v>
      </c>
      <c r="AZ119" s="16">
        <v>9.8735869000000004E-2</v>
      </c>
      <c r="BA119" s="16">
        <v>9.6070564999999997E-2</v>
      </c>
      <c r="BB119" s="16">
        <v>9.3531876999999999E-2</v>
      </c>
      <c r="BC119" s="16">
        <v>9.1112882000000006E-2</v>
      </c>
      <c r="BD119" s="16">
        <v>8.8807575E-2</v>
      </c>
      <c r="BE119" s="16">
        <v>8.6606934999999996E-2</v>
      </c>
      <c r="BF119" s="16">
        <v>8.4502771000000004E-2</v>
      </c>
    </row>
    <row r="120" spans="1:58" x14ac:dyDescent="0.35">
      <c r="A120" s="16">
        <v>255</v>
      </c>
      <c r="B120" s="16">
        <v>12.6</v>
      </c>
      <c r="C120" s="16">
        <v>0.2194583</v>
      </c>
      <c r="D120" s="16">
        <v>2</v>
      </c>
      <c r="E120" s="16">
        <v>4.2</v>
      </c>
      <c r="F120" s="16">
        <v>3</v>
      </c>
      <c r="G120" s="16">
        <v>2</v>
      </c>
      <c r="H120" s="16">
        <v>2.4000000000000004</v>
      </c>
      <c r="I120" s="16">
        <v>366</v>
      </c>
      <c r="J120" s="16">
        <v>332.5</v>
      </c>
      <c r="K120" s="16" t="s">
        <v>34</v>
      </c>
      <c r="L120" s="16">
        <v>255</v>
      </c>
      <c r="M120" s="16">
        <v>1.5233595</v>
      </c>
      <c r="N120" s="16">
        <v>1.2430907</v>
      </c>
      <c r="O120" s="16">
        <v>1.0176088000000001</v>
      </c>
      <c r="P120" s="16">
        <v>0.84728289000000001</v>
      </c>
      <c r="Q120" s="16">
        <v>0.71806895999999998</v>
      </c>
      <c r="R120" s="16">
        <v>0.61834323000000002</v>
      </c>
      <c r="S120" s="16">
        <v>0.53995174000000001</v>
      </c>
      <c r="T120" s="16">
        <v>0.47738831999999998</v>
      </c>
      <c r="U120" s="16">
        <v>0.42664819999999998</v>
      </c>
      <c r="V120" s="16">
        <v>0.38464620999999999</v>
      </c>
      <c r="W120" s="16">
        <v>0.34952104000000001</v>
      </c>
      <c r="X120" s="16">
        <v>0.31980911000000001</v>
      </c>
      <c r="Y120" s="16">
        <v>0.29442998999999997</v>
      </c>
      <c r="Z120" s="16">
        <v>0.27253791999999999</v>
      </c>
      <c r="AA120" s="16">
        <v>0.25348577</v>
      </c>
      <c r="AB120" s="16">
        <v>0.23677804999999999</v>
      </c>
      <c r="AC120" s="16">
        <v>0.22202119000000001</v>
      </c>
      <c r="AD120" s="16">
        <v>0.20889674</v>
      </c>
      <c r="AE120" s="16">
        <v>0.19716339999999999</v>
      </c>
      <c r="AF120" s="16">
        <v>0.18661341000000001</v>
      </c>
      <c r="AG120" s="16">
        <v>0.17707813</v>
      </c>
      <c r="AH120" s="16">
        <v>0.16841482999999999</v>
      </c>
      <c r="AI120" s="16">
        <v>0.16051672</v>
      </c>
      <c r="AJ120" s="16">
        <v>0.15328632</v>
      </c>
      <c r="AK120" s="16">
        <v>0.14664105999999999</v>
      </c>
      <c r="AL120" s="16">
        <v>0.14051934999999999</v>
      </c>
      <c r="AM120" s="16">
        <v>0.13486071999999999</v>
      </c>
      <c r="AN120" s="16">
        <v>0.12960683000000001</v>
      </c>
      <c r="AO120" s="16">
        <v>0.12472316999999999</v>
      </c>
      <c r="AP120" s="16">
        <v>0.12016950999999999</v>
      </c>
      <c r="AQ120" s="16">
        <v>0.11591319999999999</v>
      </c>
      <c r="AR120" s="16">
        <v>0.11192555999999999</v>
      </c>
      <c r="AS120" s="16">
        <v>0.10818266999999999</v>
      </c>
      <c r="AT120" s="16">
        <v>0.10466259999999999</v>
      </c>
      <c r="AU120" s="16">
        <v>0.10134645</v>
      </c>
      <c r="AV120" s="16">
        <v>9.8217583999999997E-2</v>
      </c>
      <c r="AW120" s="16">
        <v>9.5258466999999999E-2</v>
      </c>
      <c r="AX120" s="16">
        <v>9.2457264999999997E-2</v>
      </c>
      <c r="AY120" s="16">
        <v>8.9802988E-2</v>
      </c>
      <c r="AZ120" s="16">
        <v>8.7284729000000005E-2</v>
      </c>
      <c r="BA120" s="16">
        <v>8.48912E-2</v>
      </c>
      <c r="BB120" s="16">
        <v>8.2612023000000007E-2</v>
      </c>
      <c r="BC120" s="16">
        <v>8.0440857000000004E-2</v>
      </c>
      <c r="BD120" s="16">
        <v>7.8369713999999993E-2</v>
      </c>
      <c r="BE120" s="16">
        <v>7.6392449000000001E-2</v>
      </c>
      <c r="BF120" s="16">
        <v>7.4504374999999998E-2</v>
      </c>
    </row>
    <row r="121" spans="1:58" x14ac:dyDescent="0.35">
      <c r="A121" s="16">
        <v>180</v>
      </c>
      <c r="B121" s="16">
        <v>21.900000000000002</v>
      </c>
      <c r="C121" s="16">
        <v>0.19649039999999998</v>
      </c>
      <c r="D121" s="16">
        <v>0.60000000000000009</v>
      </c>
      <c r="E121" s="16">
        <v>9</v>
      </c>
      <c r="F121" s="16">
        <v>1.6</v>
      </c>
      <c r="G121" s="16">
        <v>2</v>
      </c>
      <c r="H121" s="16">
        <v>1.2000000000000002</v>
      </c>
      <c r="I121" s="16">
        <v>407</v>
      </c>
      <c r="J121" s="16">
        <v>302.8</v>
      </c>
      <c r="K121" s="16" t="s">
        <v>35</v>
      </c>
      <c r="L121" s="16">
        <v>180</v>
      </c>
      <c r="M121" s="16">
        <v>1.5145807</v>
      </c>
      <c r="N121" s="16">
        <v>1.2553619</v>
      </c>
      <c r="O121" s="16">
        <v>1.055979</v>
      </c>
      <c r="P121" s="16">
        <v>0.89432526000000001</v>
      </c>
      <c r="Q121" s="16">
        <v>0.76206118</v>
      </c>
      <c r="R121" s="16">
        <v>0.65554994</v>
      </c>
      <c r="S121" s="16">
        <v>0.57024485000000003</v>
      </c>
      <c r="T121" s="16">
        <v>0.50146389000000002</v>
      </c>
      <c r="U121" s="16">
        <v>0.44536027</v>
      </c>
      <c r="V121" s="16">
        <v>0.39908779</v>
      </c>
      <c r="W121" s="16">
        <v>0.36050668000000002</v>
      </c>
      <c r="X121" s="16">
        <v>0.32799910999999998</v>
      </c>
      <c r="Y121" s="16">
        <v>0.30033356</v>
      </c>
      <c r="Z121" s="16">
        <v>0.27655876000000001</v>
      </c>
      <c r="AA121" s="16">
        <v>0.25595400000000001</v>
      </c>
      <c r="AB121" s="16">
        <v>0.23794451</v>
      </c>
      <c r="AC121" s="16">
        <v>0.22209139</v>
      </c>
      <c r="AD121" s="16">
        <v>0.20803156</v>
      </c>
      <c r="AE121" s="16">
        <v>0.19549119000000001</v>
      </c>
      <c r="AF121" s="16">
        <v>0.18423784000000001</v>
      </c>
      <c r="AG121" s="16">
        <v>0.17409416</v>
      </c>
      <c r="AH121" s="16">
        <v>0.16490482000000001</v>
      </c>
      <c r="AI121" s="16">
        <v>0.15654208</v>
      </c>
      <c r="AJ121" s="16">
        <v>0.14891256</v>
      </c>
      <c r="AK121" s="16">
        <v>0.14190976</v>
      </c>
      <c r="AL121" s="16">
        <v>0.13547222</v>
      </c>
      <c r="AM121" s="16">
        <v>0.12953523</v>
      </c>
      <c r="AN121" s="16">
        <v>0.12404229</v>
      </c>
      <c r="AO121" s="16">
        <v>0.11894718</v>
      </c>
      <c r="AP121" s="16">
        <v>0.11421547</v>
      </c>
      <c r="AQ121" s="16">
        <v>0.10980218999999999</v>
      </c>
      <c r="AR121" s="16">
        <v>0.10567569</v>
      </c>
      <c r="AS121" s="16">
        <v>0.10181427</v>
      </c>
      <c r="AT121" s="16">
        <v>9.8194755999999994E-2</v>
      </c>
      <c r="AU121" s="16">
        <v>9.4794667999999999E-2</v>
      </c>
      <c r="AV121" s="16">
        <v>9.1596223000000004E-2</v>
      </c>
      <c r="AW121" s="16">
        <v>8.8582053999999993E-2</v>
      </c>
      <c r="AX121" s="16">
        <v>8.5734084000000002E-2</v>
      </c>
      <c r="AY121" s="16">
        <v>8.3040937999999995E-2</v>
      </c>
      <c r="AZ121" s="16">
        <v>8.0495401999999994E-2</v>
      </c>
      <c r="BA121" s="16">
        <v>7.8081988000000005E-2</v>
      </c>
      <c r="BB121" s="16">
        <v>7.5788288999999995E-2</v>
      </c>
      <c r="BC121" s="16">
        <v>7.3610112000000005E-2</v>
      </c>
      <c r="BD121" s="16">
        <v>7.1538948000000005E-2</v>
      </c>
      <c r="BE121" s="16">
        <v>6.9565579000000002E-2</v>
      </c>
      <c r="BF121" s="16">
        <v>6.7685767999999993E-2</v>
      </c>
    </row>
    <row r="122" spans="1:58" x14ac:dyDescent="0.35">
      <c r="A122" s="16">
        <v>424</v>
      </c>
      <c r="B122" s="16">
        <v>37.5</v>
      </c>
      <c r="C122" s="16">
        <v>0.3887197</v>
      </c>
      <c r="D122" s="16">
        <v>2.6</v>
      </c>
      <c r="E122" s="16">
        <v>3.2</v>
      </c>
      <c r="F122" s="16">
        <v>1.8</v>
      </c>
      <c r="G122" s="16">
        <v>1</v>
      </c>
      <c r="H122" s="16">
        <v>1.2000000000000002</v>
      </c>
      <c r="I122" s="16">
        <v>398.40000000000003</v>
      </c>
      <c r="J122" s="16">
        <v>289.40000000000003</v>
      </c>
      <c r="K122" s="16" t="s">
        <v>35</v>
      </c>
      <c r="L122" s="16">
        <v>424</v>
      </c>
      <c r="M122" s="16">
        <v>1.5118486</v>
      </c>
      <c r="N122" s="16">
        <v>1.1565143</v>
      </c>
      <c r="O122" s="16">
        <v>0.91946971</v>
      </c>
      <c r="P122" s="16">
        <v>0.75260788000000001</v>
      </c>
      <c r="Q122" s="16">
        <v>0.63082558</v>
      </c>
      <c r="R122" s="16">
        <v>0.53939497000000003</v>
      </c>
      <c r="S122" s="16">
        <v>0.46923983000000002</v>
      </c>
      <c r="T122" s="16">
        <v>0.41520228999999997</v>
      </c>
      <c r="U122" s="16">
        <v>0.37119231000000003</v>
      </c>
      <c r="V122" s="16">
        <v>0.33489438999999999</v>
      </c>
      <c r="W122" s="16">
        <v>0.30482926999999999</v>
      </c>
      <c r="X122" s="16">
        <v>0.27966153999999999</v>
      </c>
      <c r="Y122" s="16">
        <v>0.25821018000000001</v>
      </c>
      <c r="Z122" s="16">
        <v>0.23976934</v>
      </c>
      <c r="AA122" s="16">
        <v>0.22376720999999999</v>
      </c>
      <c r="AB122" s="16">
        <v>0.20971113</v>
      </c>
      <c r="AC122" s="16">
        <v>0.19728126000000001</v>
      </c>
      <c r="AD122" s="16">
        <v>0.18621310999999999</v>
      </c>
      <c r="AE122" s="16">
        <v>0.17629444999999999</v>
      </c>
      <c r="AF122" s="16">
        <v>0.16735891999999999</v>
      </c>
      <c r="AG122" s="16">
        <v>0.15926679999999999</v>
      </c>
      <c r="AH122" s="16">
        <v>0.15190746999999999</v>
      </c>
      <c r="AI122" s="16">
        <v>0.14518078000000001</v>
      </c>
      <c r="AJ122" s="16">
        <v>0.13901050000000001</v>
      </c>
      <c r="AK122" s="16">
        <v>0.13332883000000001</v>
      </c>
      <c r="AL122" s="16">
        <v>0.12808074</v>
      </c>
      <c r="AM122" s="16">
        <v>0.1232148</v>
      </c>
      <c r="AN122" s="16">
        <v>0.11869584</v>
      </c>
      <c r="AO122" s="16">
        <v>0.11448290999999999</v>
      </c>
      <c r="AP122" s="16">
        <v>0.11055209000000001</v>
      </c>
      <c r="AQ122" s="16">
        <v>0.10686832</v>
      </c>
      <c r="AR122" s="16">
        <v>0.1034115</v>
      </c>
      <c r="AS122" s="16">
        <v>0.10016008</v>
      </c>
      <c r="AT122" s="16">
        <v>9.7096212000000001E-2</v>
      </c>
      <c r="AU122" s="16">
        <v>9.4206608999999997E-2</v>
      </c>
      <c r="AV122" s="16">
        <v>9.1476053000000002E-2</v>
      </c>
      <c r="AW122" s="16">
        <v>8.8892862000000003E-2</v>
      </c>
      <c r="AX122" s="16">
        <v>8.6442432999999999E-2</v>
      </c>
      <c r="AY122" s="16">
        <v>8.4116100999999999E-2</v>
      </c>
      <c r="AZ122" s="16">
        <v>8.1907615000000003E-2</v>
      </c>
      <c r="BA122" s="16">
        <v>7.9806663E-2</v>
      </c>
      <c r="BB122" s="16">
        <v>7.7804364000000001E-2</v>
      </c>
      <c r="BC122" s="16">
        <v>7.5892054E-2</v>
      </c>
      <c r="BD122" s="16">
        <v>7.4066228999999997E-2</v>
      </c>
      <c r="BE122" s="16">
        <v>7.2321355000000004E-2</v>
      </c>
      <c r="BF122" s="16">
        <v>7.0652313999999994E-2</v>
      </c>
    </row>
    <row r="123" spans="1:58" x14ac:dyDescent="0.35">
      <c r="A123" s="16">
        <v>452</v>
      </c>
      <c r="B123" s="16">
        <v>35.800000000000004</v>
      </c>
      <c r="C123" s="16">
        <v>0.50405889999999998</v>
      </c>
      <c r="D123" s="16">
        <v>2</v>
      </c>
      <c r="E123" s="16">
        <v>3.8000000000000003</v>
      </c>
      <c r="F123" s="16">
        <v>2</v>
      </c>
      <c r="G123" s="16">
        <v>0.8</v>
      </c>
      <c r="H123" s="16">
        <v>1</v>
      </c>
      <c r="I123" s="16">
        <v>419.1</v>
      </c>
      <c r="J123" s="16">
        <v>343.6</v>
      </c>
      <c r="K123" s="16" t="s">
        <v>35</v>
      </c>
      <c r="L123" s="16">
        <v>452</v>
      </c>
      <c r="M123" s="16">
        <v>1.5014061999999999</v>
      </c>
      <c r="N123" s="16">
        <v>1.1464958000000001</v>
      </c>
      <c r="O123" s="16">
        <v>0.91039758999999998</v>
      </c>
      <c r="P123" s="16">
        <v>0.74466443000000004</v>
      </c>
      <c r="Q123" s="16">
        <v>0.62449759000000005</v>
      </c>
      <c r="R123" s="16">
        <v>0.53547126</v>
      </c>
      <c r="S123" s="16">
        <v>0.46778259</v>
      </c>
      <c r="T123" s="16">
        <v>0.41300237000000001</v>
      </c>
      <c r="U123" s="16">
        <v>0.36888757</v>
      </c>
      <c r="V123" s="16">
        <v>0.33294931</v>
      </c>
      <c r="W123" s="16">
        <v>0.30326349000000002</v>
      </c>
      <c r="X123" s="16">
        <v>0.27826065</v>
      </c>
      <c r="Y123" s="16">
        <v>0.2569977</v>
      </c>
      <c r="Z123" s="16">
        <v>0.23868076999999999</v>
      </c>
      <c r="AA123" s="16">
        <v>0.22273992000000001</v>
      </c>
      <c r="AB123" s="16">
        <v>0.20874865000000001</v>
      </c>
      <c r="AC123" s="16">
        <v>0.19636013999999999</v>
      </c>
      <c r="AD123" s="16">
        <v>0.18532580000000001</v>
      </c>
      <c r="AE123" s="16">
        <v>0.17544055</v>
      </c>
      <c r="AF123" s="16">
        <v>0.16653095000000001</v>
      </c>
      <c r="AG123" s="16">
        <v>0.15846189999999999</v>
      </c>
      <c r="AH123" s="16">
        <v>0.15111611999999999</v>
      </c>
      <c r="AI123" s="16">
        <v>0.14439993000000001</v>
      </c>
      <c r="AJ123" s="16">
        <v>0.13823917999999999</v>
      </c>
      <c r="AK123" s="16">
        <v>0.13256705999999999</v>
      </c>
      <c r="AL123" s="16">
        <v>0.12732705</v>
      </c>
      <c r="AM123" s="16">
        <v>0.12246661</v>
      </c>
      <c r="AN123" s="16">
        <v>0.11795118</v>
      </c>
      <c r="AO123" s="16">
        <v>0.11373966000000001</v>
      </c>
      <c r="AP123" s="16">
        <v>0.10980648</v>
      </c>
      <c r="AQ123" s="16">
        <v>0.1061236</v>
      </c>
      <c r="AR123" s="16">
        <v>0.10266167</v>
      </c>
      <c r="AS123" s="16">
        <v>9.9403127999999993E-2</v>
      </c>
      <c r="AT123" s="16">
        <v>9.6331476999999999E-2</v>
      </c>
      <c r="AU123" s="16">
        <v>9.3432605000000002E-2</v>
      </c>
      <c r="AV123" s="16">
        <v>9.0691954000000005E-2</v>
      </c>
      <c r="AW123" s="16">
        <v>8.8097527999999994E-2</v>
      </c>
      <c r="AX123" s="16">
        <v>8.5635832999999995E-2</v>
      </c>
      <c r="AY123" s="16">
        <v>8.3299241999999996E-2</v>
      </c>
      <c r="AZ123" s="16">
        <v>8.1076719000000005E-2</v>
      </c>
      <c r="BA123" s="16">
        <v>7.8960954999999999E-2</v>
      </c>
      <c r="BB123" s="16">
        <v>7.6944023E-2</v>
      </c>
      <c r="BC123" s="16">
        <v>7.5019687000000002E-2</v>
      </c>
      <c r="BD123" s="16">
        <v>7.3180646000000002E-2</v>
      </c>
      <c r="BE123" s="16">
        <v>7.1422188999999997E-2</v>
      </c>
      <c r="BF123" s="16">
        <v>6.9738805000000001E-2</v>
      </c>
    </row>
    <row r="124" spans="1:58" x14ac:dyDescent="0.35">
      <c r="A124" s="16">
        <v>98</v>
      </c>
      <c r="B124" s="16">
        <v>42.400000000000006</v>
      </c>
      <c r="C124" s="16">
        <v>0.17709530000000001</v>
      </c>
      <c r="D124" s="16">
        <v>2</v>
      </c>
      <c r="E124" s="16">
        <v>2.2000000000000002</v>
      </c>
      <c r="F124" s="16">
        <v>1.8</v>
      </c>
      <c r="G124" s="16">
        <v>1.8</v>
      </c>
      <c r="H124" s="16">
        <v>1.4000000000000001</v>
      </c>
      <c r="I124" s="16">
        <v>363.40000000000003</v>
      </c>
      <c r="J124" s="16">
        <v>319.20000000000005</v>
      </c>
      <c r="K124" s="16" t="s">
        <v>35</v>
      </c>
      <c r="L124" s="16">
        <v>98</v>
      </c>
      <c r="M124" s="16">
        <v>1.4934875000000001</v>
      </c>
      <c r="N124" s="16">
        <v>1.1658740999999999</v>
      </c>
      <c r="O124" s="16">
        <v>0.94176883</v>
      </c>
      <c r="P124" s="16">
        <v>0.78087187000000002</v>
      </c>
      <c r="Q124" s="16">
        <v>0.66167891000000001</v>
      </c>
      <c r="R124" s="16">
        <v>0.56951386000000004</v>
      </c>
      <c r="S124" s="16">
        <v>0.49776800999999998</v>
      </c>
      <c r="T124" s="16">
        <v>0.44127910999999997</v>
      </c>
      <c r="U124" s="16">
        <v>0.39502062999999998</v>
      </c>
      <c r="V124" s="16">
        <v>0.35709509</v>
      </c>
      <c r="W124" s="16">
        <v>0.32557607</v>
      </c>
      <c r="X124" s="16">
        <v>0.29892015</v>
      </c>
      <c r="Y124" s="16">
        <v>0.27617385999999999</v>
      </c>
      <c r="Z124" s="16">
        <v>0.25648478000000002</v>
      </c>
      <c r="AA124" s="16">
        <v>0.23929395000000001</v>
      </c>
      <c r="AB124" s="16">
        <v>0.22418615</v>
      </c>
      <c r="AC124" s="16">
        <v>0.21080972000000001</v>
      </c>
      <c r="AD124" s="16">
        <v>0.19888787999999999</v>
      </c>
      <c r="AE124" s="16">
        <v>0.18819063999999999</v>
      </c>
      <c r="AF124" s="16">
        <v>0.17853351000000001</v>
      </c>
      <c r="AG124" s="16">
        <v>0.16978027000000001</v>
      </c>
      <c r="AH124" s="16">
        <v>0.16180421</v>
      </c>
      <c r="AI124" s="16">
        <v>0.15451115000000001</v>
      </c>
      <c r="AJ124" s="16">
        <v>0.14781547</v>
      </c>
      <c r="AK124" s="16">
        <v>0.14164551</v>
      </c>
      <c r="AL124" s="16">
        <v>0.13594046000000001</v>
      </c>
      <c r="AM124" s="16">
        <v>0.13065605999999999</v>
      </c>
      <c r="AN124" s="16">
        <v>0.12574162999999999</v>
      </c>
      <c r="AO124" s="16">
        <v>0.1211599</v>
      </c>
      <c r="AP124" s="16">
        <v>0.11687968</v>
      </c>
      <c r="AQ124" s="16">
        <v>0.11287364</v>
      </c>
      <c r="AR124" s="16">
        <v>0.10911629</v>
      </c>
      <c r="AS124" s="16">
        <v>0.10558336</v>
      </c>
      <c r="AT124" s="16">
        <v>0.10225471999999999</v>
      </c>
      <c r="AU124" s="16">
        <v>9.9114187000000006E-2</v>
      </c>
      <c r="AV124" s="16">
        <v>9.6147776000000004E-2</v>
      </c>
      <c r="AW124" s="16">
        <v>9.3339637000000003E-2</v>
      </c>
      <c r="AX124" s="16">
        <v>9.067712E-2</v>
      </c>
      <c r="AY124" s="16">
        <v>8.8149853E-2</v>
      </c>
      <c r="AZ124" s="16">
        <v>8.5749990999999998E-2</v>
      </c>
      <c r="BA124" s="16">
        <v>8.3467096000000005E-2</v>
      </c>
      <c r="BB124" s="16">
        <v>8.1292516999999995E-2</v>
      </c>
      <c r="BC124" s="16">
        <v>7.9217412000000001E-2</v>
      </c>
      <c r="BD124" s="16">
        <v>7.7236287000000001E-2</v>
      </c>
      <c r="BE124" s="16">
        <v>7.5343809999999997E-2</v>
      </c>
      <c r="BF124" s="16">
        <v>7.3534369000000002E-2</v>
      </c>
    </row>
    <row r="125" spans="1:58" x14ac:dyDescent="0.35">
      <c r="A125" s="16">
        <v>291</v>
      </c>
      <c r="B125" s="16">
        <v>35.200000000000003</v>
      </c>
      <c r="C125" s="16">
        <v>0.28044259999999999</v>
      </c>
      <c r="D125" s="16">
        <v>2.8000000000000003</v>
      </c>
      <c r="E125" s="16">
        <v>4.6000000000000005</v>
      </c>
      <c r="F125" s="16">
        <v>1.4000000000000001</v>
      </c>
      <c r="G125" s="16">
        <v>0.4</v>
      </c>
      <c r="H125" s="16">
        <v>1</v>
      </c>
      <c r="I125" s="16">
        <v>352.5</v>
      </c>
      <c r="J125" s="16">
        <v>339.20000000000005</v>
      </c>
      <c r="K125" s="16" t="s">
        <v>35</v>
      </c>
      <c r="L125" s="16">
        <v>291</v>
      </c>
      <c r="M125" s="16">
        <v>1.481735</v>
      </c>
      <c r="N125" s="16">
        <v>1.1429792999999999</v>
      </c>
      <c r="O125" s="16">
        <v>0.91521101999999999</v>
      </c>
      <c r="P125" s="16">
        <v>0.75434893000000003</v>
      </c>
      <c r="Q125" s="16">
        <v>0.63559657000000003</v>
      </c>
      <c r="R125" s="16">
        <v>0.54541348999999995</v>
      </c>
      <c r="S125" s="16">
        <v>0.47592387000000003</v>
      </c>
      <c r="T125" s="16">
        <v>0.42202324000000002</v>
      </c>
      <c r="U125" s="16">
        <v>0.37881836000000002</v>
      </c>
      <c r="V125" s="16">
        <v>0.34270753999999998</v>
      </c>
      <c r="W125" s="16">
        <v>0.31218531999999999</v>
      </c>
      <c r="X125" s="16">
        <v>0.28660855000000002</v>
      </c>
      <c r="Y125" s="16">
        <v>0.26480171000000002</v>
      </c>
      <c r="Z125" s="16">
        <v>0.24598169</v>
      </c>
      <c r="AA125" s="16">
        <v>0.22959781000000001</v>
      </c>
      <c r="AB125" s="16">
        <v>0.21523738000000001</v>
      </c>
      <c r="AC125" s="16">
        <v>0.20252593999999999</v>
      </c>
      <c r="AD125" s="16">
        <v>0.19120629</v>
      </c>
      <c r="AE125" s="16">
        <v>0.18105716999999999</v>
      </c>
      <c r="AF125" s="16">
        <v>0.17190095999999999</v>
      </c>
      <c r="AG125" s="16">
        <v>0.16360292000000001</v>
      </c>
      <c r="AH125" s="16">
        <v>0.15605024000000001</v>
      </c>
      <c r="AI125" s="16">
        <v>0.14914693000000001</v>
      </c>
      <c r="AJ125" s="16">
        <v>0.14281120999999999</v>
      </c>
      <c r="AK125" s="16">
        <v>0.13697454000000001</v>
      </c>
      <c r="AL125" s="16">
        <v>0.13158450999999999</v>
      </c>
      <c r="AM125" s="16">
        <v>0.12659097999999999</v>
      </c>
      <c r="AN125" s="16">
        <v>0.12195098</v>
      </c>
      <c r="AO125" s="16">
        <v>0.11762572</v>
      </c>
      <c r="AP125" s="16">
        <v>0.11358652</v>
      </c>
      <c r="AQ125" s="16">
        <v>0.10980611</v>
      </c>
      <c r="AR125" s="16">
        <v>0.1062597</v>
      </c>
      <c r="AS125" s="16">
        <v>0.10292554</v>
      </c>
      <c r="AT125" s="16">
        <v>9.9785909000000006E-2</v>
      </c>
      <c r="AU125" s="16">
        <v>9.6822149999999996E-2</v>
      </c>
      <c r="AV125" s="16">
        <v>9.4021707999999996E-2</v>
      </c>
      <c r="AW125" s="16">
        <v>9.1370857999999999E-2</v>
      </c>
      <c r="AX125" s="16">
        <v>8.8858001000000006E-2</v>
      </c>
      <c r="AY125" s="16">
        <v>8.6471640000000002E-2</v>
      </c>
      <c r="AZ125" s="16">
        <v>8.4203592999999993E-2</v>
      </c>
      <c r="BA125" s="16">
        <v>8.2045018999999997E-2</v>
      </c>
      <c r="BB125" s="16">
        <v>7.9987830999999995E-2</v>
      </c>
      <c r="BC125" s="16">
        <v>7.8026459000000006E-2</v>
      </c>
      <c r="BD125" s="16">
        <v>7.6153226000000004E-2</v>
      </c>
      <c r="BE125" s="16">
        <v>7.4362374999999994E-2</v>
      </c>
      <c r="BF125" s="16">
        <v>7.2649077000000006E-2</v>
      </c>
    </row>
    <row r="126" spans="1:58" x14ac:dyDescent="0.35">
      <c r="A126" s="16">
        <v>408</v>
      </c>
      <c r="B126" s="16">
        <v>8.9</v>
      </c>
      <c r="C126" s="16">
        <v>0.30988130000000003</v>
      </c>
      <c r="D126" s="16">
        <v>2.8000000000000003</v>
      </c>
      <c r="E126" s="16">
        <v>6.6000000000000005</v>
      </c>
      <c r="F126" s="16">
        <v>3</v>
      </c>
      <c r="G126" s="16">
        <v>1.8</v>
      </c>
      <c r="H126" s="16">
        <v>2</v>
      </c>
      <c r="I126" s="16">
        <v>298.8</v>
      </c>
      <c r="J126" s="16">
        <v>287.40000000000003</v>
      </c>
      <c r="K126" s="16" t="s">
        <v>35</v>
      </c>
      <c r="L126" s="16">
        <v>408</v>
      </c>
      <c r="M126" s="16">
        <v>1.4807427</v>
      </c>
      <c r="N126" s="16">
        <v>1.2098447000000001</v>
      </c>
      <c r="O126" s="16">
        <v>0.99045002000000004</v>
      </c>
      <c r="P126" s="16">
        <v>0.82414352999999996</v>
      </c>
      <c r="Q126" s="16">
        <v>0.69793642</v>
      </c>
      <c r="R126" s="16">
        <v>0.60077912</v>
      </c>
      <c r="S126" s="16">
        <v>0.52460121999999998</v>
      </c>
      <c r="T126" s="16">
        <v>0.46388784</v>
      </c>
      <c r="U126" s="16">
        <v>0.41505744999999999</v>
      </c>
      <c r="V126" s="16">
        <v>0.37465036000000002</v>
      </c>
      <c r="W126" s="16">
        <v>0.34084504999999998</v>
      </c>
      <c r="X126" s="16">
        <v>0.31222781999999999</v>
      </c>
      <c r="Y126" s="16">
        <v>0.28775465</v>
      </c>
      <c r="Z126" s="16">
        <v>0.26662067</v>
      </c>
      <c r="AA126" s="16">
        <v>0.24820574000000001</v>
      </c>
      <c r="AB126" s="16">
        <v>0.23202971999999999</v>
      </c>
      <c r="AC126" s="16">
        <v>0.21772686999999999</v>
      </c>
      <c r="AD126" s="16">
        <v>0.20500863</v>
      </c>
      <c r="AE126" s="16">
        <v>0.1936262</v>
      </c>
      <c r="AF126" s="16">
        <v>0.18338304999999999</v>
      </c>
      <c r="AG126" s="16">
        <v>0.17411753999999999</v>
      </c>
      <c r="AH126" s="16">
        <v>0.16570096000000001</v>
      </c>
      <c r="AI126" s="16">
        <v>0.15801787</v>
      </c>
      <c r="AJ126" s="16">
        <v>0.15098523999999999</v>
      </c>
      <c r="AK126" s="16">
        <v>0.14451531000000001</v>
      </c>
      <c r="AL126" s="16">
        <v>0.13854358999999999</v>
      </c>
      <c r="AM126" s="16">
        <v>0.13302075999999999</v>
      </c>
      <c r="AN126" s="16">
        <v>0.12789400000000001</v>
      </c>
      <c r="AO126" s="16">
        <v>0.12312186999999999</v>
      </c>
      <c r="AP126" s="16">
        <v>0.11867175000000001</v>
      </c>
      <c r="AQ126" s="16">
        <v>0.11451417999999999</v>
      </c>
      <c r="AR126" s="16">
        <v>0.11061805</v>
      </c>
      <c r="AS126" s="16">
        <v>0.10695969</v>
      </c>
      <c r="AT126" s="16">
        <v>0.10351943</v>
      </c>
      <c r="AU126" s="16">
        <v>0.10027935</v>
      </c>
      <c r="AV126" s="16">
        <v>9.7222373000000001E-2</v>
      </c>
      <c r="AW126" s="16">
        <v>9.4332628000000002E-2</v>
      </c>
      <c r="AX126" s="16">
        <v>9.1597295999999995E-2</v>
      </c>
      <c r="AY126" s="16">
        <v>8.9004025000000001E-2</v>
      </c>
      <c r="AZ126" s="16">
        <v>8.6543642000000004E-2</v>
      </c>
      <c r="BA126" s="16">
        <v>8.4205598000000006E-2</v>
      </c>
      <c r="BB126" s="16">
        <v>8.1980199000000004E-2</v>
      </c>
      <c r="BC126" s="16">
        <v>7.9859994000000004E-2</v>
      </c>
      <c r="BD126" s="16">
        <v>7.7838964999999996E-2</v>
      </c>
      <c r="BE126" s="16">
        <v>7.5909986999999998E-2</v>
      </c>
      <c r="BF126" s="16">
        <v>7.4068553999999995E-2</v>
      </c>
    </row>
    <row r="127" spans="1:58" x14ac:dyDescent="0.35">
      <c r="A127" s="16">
        <v>195</v>
      </c>
      <c r="B127" s="16">
        <v>19.2</v>
      </c>
      <c r="C127" s="16">
        <v>0.21231929999999999</v>
      </c>
      <c r="D127" s="16">
        <v>2.8000000000000003</v>
      </c>
      <c r="E127" s="16">
        <v>4.8000000000000007</v>
      </c>
      <c r="F127" s="16">
        <v>1.4000000000000001</v>
      </c>
      <c r="G127" s="16">
        <v>1.8</v>
      </c>
      <c r="H127" s="16">
        <v>1.2000000000000002</v>
      </c>
      <c r="I127" s="16">
        <v>391.3</v>
      </c>
      <c r="J127" s="16">
        <v>310.70000000000005</v>
      </c>
      <c r="K127" s="16" t="s">
        <v>35</v>
      </c>
      <c r="L127" s="16">
        <v>195</v>
      </c>
      <c r="M127" s="16">
        <v>1.4748787999999999</v>
      </c>
      <c r="N127" s="16">
        <v>1.1359353000000001</v>
      </c>
      <c r="O127" s="16">
        <v>0.90868318000000003</v>
      </c>
      <c r="P127" s="16">
        <v>0.74838780999999999</v>
      </c>
      <c r="Q127" s="16">
        <v>0.63064069</v>
      </c>
      <c r="R127" s="16">
        <v>0.54175185999999997</v>
      </c>
      <c r="S127" s="16">
        <v>0.47350669000000001</v>
      </c>
      <c r="T127" s="16">
        <v>0.41935778000000001</v>
      </c>
      <c r="U127" s="16">
        <v>0.37548127999999997</v>
      </c>
      <c r="V127" s="16">
        <v>0.33946130000000002</v>
      </c>
      <c r="W127" s="16">
        <v>0.30950019000000001</v>
      </c>
      <c r="X127" s="16">
        <v>0.28419366000000001</v>
      </c>
      <c r="Y127" s="16">
        <v>0.26255158000000001</v>
      </c>
      <c r="Z127" s="16">
        <v>0.24384049999999999</v>
      </c>
      <c r="AA127" s="16">
        <v>0.22751704</v>
      </c>
      <c r="AB127" s="16">
        <v>0.21315693999999999</v>
      </c>
      <c r="AC127" s="16">
        <v>0.20043035000000001</v>
      </c>
      <c r="AD127" s="16">
        <v>0.18907999</v>
      </c>
      <c r="AE127" s="16">
        <v>0.17889731</v>
      </c>
      <c r="AF127" s="16">
        <v>0.16971174999999999</v>
      </c>
      <c r="AG127" s="16">
        <v>0.16137998000000001</v>
      </c>
      <c r="AH127" s="16">
        <v>0.15379371</v>
      </c>
      <c r="AI127" s="16">
        <v>0.14685251999999999</v>
      </c>
      <c r="AJ127" s="16">
        <v>0.14048505999999999</v>
      </c>
      <c r="AK127" s="16">
        <v>0.13462056</v>
      </c>
      <c r="AL127" s="16">
        <v>0.12920540999999999</v>
      </c>
      <c r="AM127" s="16">
        <v>0.12418467</v>
      </c>
      <c r="AN127" s="16">
        <v>0.11951616</v>
      </c>
      <c r="AO127" s="16">
        <v>0.11516764</v>
      </c>
      <c r="AP127" s="16">
        <v>0.1111071</v>
      </c>
      <c r="AQ127" s="16">
        <v>0.10730612</v>
      </c>
      <c r="AR127" s="16">
        <v>0.10374213</v>
      </c>
      <c r="AS127" s="16">
        <v>0.10039236</v>
      </c>
      <c r="AT127" s="16">
        <v>9.7237668999999999E-2</v>
      </c>
      <c r="AU127" s="16">
        <v>9.4262077999999999E-2</v>
      </c>
      <c r="AV127" s="16">
        <v>9.1452509000000001E-2</v>
      </c>
      <c r="AW127" s="16">
        <v>8.879447E-2</v>
      </c>
      <c r="AX127" s="16">
        <v>8.6275413999999995E-2</v>
      </c>
      <c r="AY127" s="16">
        <v>8.3887868000000004E-2</v>
      </c>
      <c r="AZ127" s="16">
        <v>8.1617943999999998E-2</v>
      </c>
      <c r="BA127" s="16">
        <v>7.9458028E-2</v>
      </c>
      <c r="BB127" s="16">
        <v>7.7400304000000003E-2</v>
      </c>
      <c r="BC127" s="16">
        <v>7.5438313000000007E-2</v>
      </c>
      <c r="BD127" s="16">
        <v>7.3566942999999996E-2</v>
      </c>
      <c r="BE127" s="16">
        <v>7.1779355000000003E-2</v>
      </c>
      <c r="BF127" s="16">
        <v>7.0069916999999995E-2</v>
      </c>
    </row>
    <row r="128" spans="1:58" x14ac:dyDescent="0.35">
      <c r="A128" s="16">
        <v>457</v>
      </c>
      <c r="B128" s="16">
        <v>38.700000000000003</v>
      </c>
      <c r="C128" s="16">
        <v>0.47897150000000005</v>
      </c>
      <c r="D128" s="16">
        <v>1.6</v>
      </c>
      <c r="E128" s="16">
        <v>3.4000000000000004</v>
      </c>
      <c r="F128" s="16">
        <v>1.8</v>
      </c>
      <c r="G128" s="16">
        <v>1.8</v>
      </c>
      <c r="H128" s="16">
        <v>1</v>
      </c>
      <c r="I128" s="16">
        <v>316.60000000000002</v>
      </c>
      <c r="J128" s="16">
        <v>350.70000000000005</v>
      </c>
      <c r="K128" s="16" t="s">
        <v>35</v>
      </c>
      <c r="L128" s="16">
        <v>457</v>
      </c>
      <c r="M128" s="16">
        <v>1.4744439</v>
      </c>
      <c r="N128" s="16">
        <v>1.1456766</v>
      </c>
      <c r="O128" s="16">
        <v>0.92145907999999999</v>
      </c>
      <c r="P128" s="16">
        <v>0.76165563000000003</v>
      </c>
      <c r="Q128" s="16">
        <v>0.64230180000000003</v>
      </c>
      <c r="R128" s="16">
        <v>0.55088614999999996</v>
      </c>
      <c r="S128" s="16">
        <v>0.48001527999999999</v>
      </c>
      <c r="T128" s="16">
        <v>0.42396009000000001</v>
      </c>
      <c r="U128" s="16">
        <v>0.37871927</v>
      </c>
      <c r="V128" s="16">
        <v>0.34172978999999998</v>
      </c>
      <c r="W128" s="16">
        <v>0.31098576999999999</v>
      </c>
      <c r="X128" s="16">
        <v>0.28512736999999999</v>
      </c>
      <c r="Y128" s="16">
        <v>0.26308534</v>
      </c>
      <c r="Z128" s="16">
        <v>0.24405582000000001</v>
      </c>
      <c r="AA128" s="16">
        <v>0.22747028</v>
      </c>
      <c r="AB128" s="16">
        <v>0.2129095</v>
      </c>
      <c r="AC128" s="16">
        <v>0.20002445999999999</v>
      </c>
      <c r="AD128" s="16">
        <v>0.18853897</v>
      </c>
      <c r="AE128" s="16">
        <v>0.17824884999999999</v>
      </c>
      <c r="AF128" s="16">
        <v>0.16897669000000001</v>
      </c>
      <c r="AG128" s="16">
        <v>0.16057558</v>
      </c>
      <c r="AH128" s="16">
        <v>0.15293240999999999</v>
      </c>
      <c r="AI128" s="16">
        <v>0.14594742999999999</v>
      </c>
      <c r="AJ128" s="16">
        <v>0.13954084</v>
      </c>
      <c r="AK128" s="16">
        <v>0.13364343000000001</v>
      </c>
      <c r="AL128" s="16">
        <v>0.12819707</v>
      </c>
      <c r="AM128" s="16">
        <v>0.12315203</v>
      </c>
      <c r="AN128" s="16">
        <v>0.11846474</v>
      </c>
      <c r="AO128" s="16">
        <v>0.11409743999999999</v>
      </c>
      <c r="AP128" s="16">
        <v>0.11001737</v>
      </c>
      <c r="AQ128" s="16">
        <v>0.10619754000000001</v>
      </c>
      <c r="AR128" s="16">
        <v>0.10261547</v>
      </c>
      <c r="AS128" s="16">
        <v>9.9247284000000005E-2</v>
      </c>
      <c r="AT128" s="16">
        <v>9.6077010000000004E-2</v>
      </c>
      <c r="AU128" s="16">
        <v>9.3086153000000005E-2</v>
      </c>
      <c r="AV128" s="16">
        <v>9.0259723E-2</v>
      </c>
      <c r="AW128" s="16">
        <v>8.7586351000000007E-2</v>
      </c>
      <c r="AX128" s="16">
        <v>8.5053235000000005E-2</v>
      </c>
      <c r="AY128" s="16">
        <v>8.2647733000000001E-2</v>
      </c>
      <c r="AZ128" s="16">
        <v>8.0363058000000001E-2</v>
      </c>
      <c r="BA128" s="16">
        <v>7.8188010000000002E-2</v>
      </c>
      <c r="BB128" s="16">
        <v>7.6115831999999994E-2</v>
      </c>
      <c r="BC128" s="16">
        <v>7.4140221000000006E-2</v>
      </c>
      <c r="BD128" s="16">
        <v>7.2255544000000005E-2</v>
      </c>
      <c r="BE128" s="16">
        <v>7.0455856999999997E-2</v>
      </c>
      <c r="BF128" s="16">
        <v>6.8734795000000001E-2</v>
      </c>
    </row>
    <row r="129" spans="1:58" x14ac:dyDescent="0.35">
      <c r="A129" s="16">
        <v>19</v>
      </c>
      <c r="B129" s="16">
        <v>24.5</v>
      </c>
      <c r="C129" s="16">
        <v>0.28611819999999999</v>
      </c>
      <c r="D129" s="16">
        <v>2.6</v>
      </c>
      <c r="E129" s="16">
        <v>7.4</v>
      </c>
      <c r="F129" s="16">
        <v>1</v>
      </c>
      <c r="G129" s="16">
        <v>1.4000000000000001</v>
      </c>
      <c r="H129" s="16">
        <v>0.8</v>
      </c>
      <c r="I129" s="16">
        <v>382</v>
      </c>
      <c r="J129" s="16">
        <v>350.8</v>
      </c>
      <c r="K129" s="16" t="s">
        <v>34</v>
      </c>
      <c r="L129" s="16">
        <v>19</v>
      </c>
      <c r="M129" s="16">
        <v>1.4703866999999999</v>
      </c>
      <c r="N129" s="16">
        <v>1.2385104</v>
      </c>
      <c r="O129" s="16">
        <v>1.0375388000000001</v>
      </c>
      <c r="P129" s="16">
        <v>0.87099791000000004</v>
      </c>
      <c r="Q129" s="16">
        <v>0.74025869</v>
      </c>
      <c r="R129" s="16">
        <v>0.63893586000000002</v>
      </c>
      <c r="S129" s="16">
        <v>0.56036823999999996</v>
      </c>
      <c r="T129" s="16">
        <v>0.49686551000000001</v>
      </c>
      <c r="U129" s="16">
        <v>0.44419273999999997</v>
      </c>
      <c r="V129" s="16">
        <v>0.40097398000000001</v>
      </c>
      <c r="W129" s="16">
        <v>0.36497888000000001</v>
      </c>
      <c r="X129" s="16">
        <v>0.33468967999999999</v>
      </c>
      <c r="Y129" s="16">
        <v>0.30885984999999999</v>
      </c>
      <c r="Z129" s="16">
        <v>0.28644525999999998</v>
      </c>
      <c r="AA129" s="16">
        <v>0.26687786000000002</v>
      </c>
      <c r="AB129" s="16">
        <v>0.24966809000000001</v>
      </c>
      <c r="AC129" s="16">
        <v>0.23444114999999999</v>
      </c>
      <c r="AD129" s="16">
        <v>0.22088352999999999</v>
      </c>
      <c r="AE129" s="16">
        <v>0.20873085999999999</v>
      </c>
      <c r="AF129" s="16">
        <v>0.19778573999999999</v>
      </c>
      <c r="AG129" s="16">
        <v>0.18787400000000001</v>
      </c>
      <c r="AH129" s="16">
        <v>0.17886247</v>
      </c>
      <c r="AI129" s="16">
        <v>0.17063442000000001</v>
      </c>
      <c r="AJ129" s="16">
        <v>0.16309087999999999</v>
      </c>
      <c r="AK129" s="16">
        <v>0.15615432000000001</v>
      </c>
      <c r="AL129" s="16">
        <v>0.14975087000000001</v>
      </c>
      <c r="AM129" s="16">
        <v>0.14382130000000001</v>
      </c>
      <c r="AN129" s="16">
        <v>0.13831905</v>
      </c>
      <c r="AO129" s="16">
        <v>0.13319886</v>
      </c>
      <c r="AP129" s="16">
        <v>0.12842155</v>
      </c>
      <c r="AQ129" s="16">
        <v>0.1239562</v>
      </c>
      <c r="AR129" s="16">
        <v>0.11977267</v>
      </c>
      <c r="AS129" s="16">
        <v>0.11584274</v>
      </c>
      <c r="AT129" s="16">
        <v>0.11214656000000001</v>
      </c>
      <c r="AU129" s="16">
        <v>0.10866386</v>
      </c>
      <c r="AV129" s="16">
        <v>0.10537632</v>
      </c>
      <c r="AW129" s="16">
        <v>0.10226934</v>
      </c>
      <c r="AX129" s="16">
        <v>9.9327958999999993E-2</v>
      </c>
      <c r="AY129" s="16">
        <v>9.6542291000000002E-2</v>
      </c>
      <c r="AZ129" s="16">
        <v>9.3896023999999995E-2</v>
      </c>
      <c r="BA129" s="16">
        <v>9.1381355999999997E-2</v>
      </c>
      <c r="BB129" s="16">
        <v>8.8986470999999998E-2</v>
      </c>
      <c r="BC129" s="16">
        <v>8.6705215000000002E-2</v>
      </c>
      <c r="BD129" s="16">
        <v>8.4530896999999994E-2</v>
      </c>
      <c r="BE129" s="16">
        <v>8.2455389000000004E-2</v>
      </c>
      <c r="BF129" s="16">
        <v>8.0471798999999997E-2</v>
      </c>
    </row>
    <row r="130" spans="1:58" x14ac:dyDescent="0.35">
      <c r="A130" s="16">
        <v>245</v>
      </c>
      <c r="B130" s="16">
        <v>23.6</v>
      </c>
      <c r="C130" s="16">
        <v>0.55193449999999999</v>
      </c>
      <c r="D130" s="16">
        <v>0.8</v>
      </c>
      <c r="E130" s="16">
        <v>7.6000000000000005</v>
      </c>
      <c r="F130" s="16">
        <v>2.4000000000000004</v>
      </c>
      <c r="G130" s="16">
        <v>1.2000000000000002</v>
      </c>
      <c r="H130" s="16">
        <v>1</v>
      </c>
      <c r="I130" s="16">
        <v>451.20000000000005</v>
      </c>
      <c r="J130" s="16">
        <v>288.5</v>
      </c>
      <c r="K130" s="16" t="s">
        <v>35</v>
      </c>
      <c r="L130" s="16">
        <v>245</v>
      </c>
      <c r="M130" s="16">
        <v>1.4645058</v>
      </c>
      <c r="N130" s="16">
        <v>1.1887603</v>
      </c>
      <c r="O130" s="16">
        <v>0.97437512999999998</v>
      </c>
      <c r="P130" s="16">
        <v>0.80599284000000004</v>
      </c>
      <c r="Q130" s="16">
        <v>0.67682326000000004</v>
      </c>
      <c r="R130" s="16">
        <v>0.57778399999999996</v>
      </c>
      <c r="S130" s="16">
        <v>0.50073098999999999</v>
      </c>
      <c r="T130" s="16">
        <v>0.43959062999999998</v>
      </c>
      <c r="U130" s="16">
        <v>0.39034918000000002</v>
      </c>
      <c r="V130" s="16">
        <v>0.35012773000000003</v>
      </c>
      <c r="W130" s="16">
        <v>0.31678530999999999</v>
      </c>
      <c r="X130" s="16">
        <v>0.28876366999999997</v>
      </c>
      <c r="Y130" s="16">
        <v>0.26493156000000001</v>
      </c>
      <c r="Z130" s="16">
        <v>0.24444068999999999</v>
      </c>
      <c r="AA130" s="16">
        <v>0.22665465000000001</v>
      </c>
      <c r="AB130" s="16">
        <v>0.21108913000000001</v>
      </c>
      <c r="AC130" s="16">
        <v>0.19736595000000001</v>
      </c>
      <c r="AD130" s="16">
        <v>0.18518203</v>
      </c>
      <c r="AE130" s="16">
        <v>0.17429892999999999</v>
      </c>
      <c r="AF130" s="16">
        <v>0.16452141000000001</v>
      </c>
      <c r="AG130" s="16">
        <v>0.15569322999999999</v>
      </c>
      <c r="AH130" s="16">
        <v>0.14768162000000001</v>
      </c>
      <c r="AI130" s="16">
        <v>0.14038824999999999</v>
      </c>
      <c r="AJ130" s="16">
        <v>0.13371409000000001</v>
      </c>
      <c r="AK130" s="16">
        <v>0.12759165</v>
      </c>
      <c r="AL130" s="16">
        <v>0.12196153999999999</v>
      </c>
      <c r="AM130" s="16">
        <v>0.11675686</v>
      </c>
      <c r="AN130" s="16">
        <v>0.11193326000000001</v>
      </c>
      <c r="AO130" s="16">
        <v>0.1074582</v>
      </c>
      <c r="AP130" s="16">
        <v>0.10329211000000001</v>
      </c>
      <c r="AQ130" s="16">
        <v>9.9402033000000001E-2</v>
      </c>
      <c r="AR130" s="16">
        <v>9.5763556999999999E-2</v>
      </c>
      <c r="AS130" s="16">
        <v>9.2353194999999999E-2</v>
      </c>
      <c r="AT130" s="16">
        <v>8.9153505999999993E-2</v>
      </c>
      <c r="AU130" s="16">
        <v>8.6148337000000005E-2</v>
      </c>
      <c r="AV130" s="16">
        <v>8.3317295E-2</v>
      </c>
      <c r="AW130" s="16">
        <v>8.0642327999999999E-2</v>
      </c>
      <c r="AX130" s="16">
        <v>7.8114270999999999E-2</v>
      </c>
      <c r="AY130" s="16">
        <v>7.5722866E-2</v>
      </c>
      <c r="AZ130" s="16">
        <v>7.3460339999999999E-2</v>
      </c>
      <c r="BA130" s="16">
        <v>7.1313739000000001E-2</v>
      </c>
      <c r="BB130" s="16">
        <v>6.9274216999999999E-2</v>
      </c>
      <c r="BC130" s="16">
        <v>6.7334383999999997E-2</v>
      </c>
      <c r="BD130" s="16">
        <v>6.5488337999999993E-2</v>
      </c>
      <c r="BE130" s="16">
        <v>6.3729337999999996E-2</v>
      </c>
      <c r="BF130" s="16">
        <v>6.2051455999999998E-2</v>
      </c>
    </row>
    <row r="131" spans="1:58" x14ac:dyDescent="0.35">
      <c r="A131" s="16">
        <v>23</v>
      </c>
      <c r="B131" s="16">
        <v>38.299999999999997</v>
      </c>
      <c r="C131" s="16">
        <v>0.59702309999999992</v>
      </c>
      <c r="D131" s="16">
        <v>1.6</v>
      </c>
      <c r="E131" s="16">
        <v>7.4</v>
      </c>
      <c r="F131" s="16">
        <v>1.4000000000000001</v>
      </c>
      <c r="G131" s="16">
        <v>1</v>
      </c>
      <c r="H131" s="16">
        <v>0.60000000000000009</v>
      </c>
      <c r="I131" s="16">
        <v>382.8</v>
      </c>
      <c r="J131" s="16">
        <v>358.1</v>
      </c>
      <c r="K131" s="16" t="s">
        <v>34</v>
      </c>
      <c r="L131" s="16">
        <v>23</v>
      </c>
      <c r="M131" s="16">
        <v>1.4505105</v>
      </c>
      <c r="N131" s="16">
        <v>1.2199477999999999</v>
      </c>
      <c r="O131" s="16">
        <v>1.0187174999999999</v>
      </c>
      <c r="P131" s="16">
        <v>0.85263633999999999</v>
      </c>
      <c r="Q131" s="16">
        <v>0.72317796999999995</v>
      </c>
      <c r="R131" s="16">
        <v>0.62397504000000004</v>
      </c>
      <c r="S131" s="16">
        <v>0.54528016000000001</v>
      </c>
      <c r="T131" s="16">
        <v>0.48155453999999998</v>
      </c>
      <c r="U131" s="16">
        <v>0.43014186999999998</v>
      </c>
      <c r="V131" s="16">
        <v>0.38808598999999999</v>
      </c>
      <c r="W131" s="16">
        <v>0.35330316</v>
      </c>
      <c r="X131" s="16">
        <v>0.32402693999999999</v>
      </c>
      <c r="Y131" s="16">
        <v>0.29891798000000003</v>
      </c>
      <c r="Z131" s="16">
        <v>0.27722197999999998</v>
      </c>
      <c r="AA131" s="16">
        <v>0.25831451999999999</v>
      </c>
      <c r="AB131" s="16">
        <v>0.24171001</v>
      </c>
      <c r="AC131" s="16">
        <v>0.22700683999999999</v>
      </c>
      <c r="AD131" s="16">
        <v>0.21390602</v>
      </c>
      <c r="AE131" s="16">
        <v>0.20214741</v>
      </c>
      <c r="AF131" s="16">
        <v>0.191549</v>
      </c>
      <c r="AG131" s="16">
        <v>0.18194993000000001</v>
      </c>
      <c r="AH131" s="16">
        <v>0.17320559999999999</v>
      </c>
      <c r="AI131" s="16">
        <v>0.16521475999999999</v>
      </c>
      <c r="AJ131" s="16">
        <v>0.15788488000000001</v>
      </c>
      <c r="AK131" s="16">
        <v>0.15113457999999999</v>
      </c>
      <c r="AL131" s="16">
        <v>0.1449009</v>
      </c>
      <c r="AM131" s="16">
        <v>0.13912646000000001</v>
      </c>
      <c r="AN131" s="16">
        <v>0.13376093999999999</v>
      </c>
      <c r="AO131" s="16">
        <v>0.12876464000000001</v>
      </c>
      <c r="AP131" s="16">
        <v>0.12410498</v>
      </c>
      <c r="AQ131" s="16">
        <v>0.11974166999999999</v>
      </c>
      <c r="AR131" s="16">
        <v>0.11564563</v>
      </c>
      <c r="AS131" s="16">
        <v>0.11179641999999999</v>
      </c>
      <c r="AT131" s="16">
        <v>0.10817294</v>
      </c>
      <c r="AU131" s="16">
        <v>0.10475903</v>
      </c>
      <c r="AV131" s="16">
        <v>0.1015345</v>
      </c>
      <c r="AW131" s="16">
        <v>9.8485947000000004E-2</v>
      </c>
      <c r="AX131" s="16">
        <v>9.5598190999999999E-2</v>
      </c>
      <c r="AY131" s="16">
        <v>9.2859841999999998E-2</v>
      </c>
      <c r="AZ131" s="16">
        <v>9.0257823000000001E-2</v>
      </c>
      <c r="BA131" s="16">
        <v>8.7782174000000004E-2</v>
      </c>
      <c r="BB131" s="16">
        <v>8.5427478000000001E-2</v>
      </c>
      <c r="BC131" s="16">
        <v>8.3182803999999999E-2</v>
      </c>
      <c r="BD131" s="16">
        <v>8.1040099000000004E-2</v>
      </c>
      <c r="BE131" s="16">
        <v>7.8992865999999995E-2</v>
      </c>
      <c r="BF131" s="16">
        <v>7.7037007000000005E-2</v>
      </c>
    </row>
    <row r="132" spans="1:58" x14ac:dyDescent="0.35">
      <c r="A132" s="16">
        <v>142</v>
      </c>
      <c r="B132" s="16">
        <v>24.200000000000003</v>
      </c>
      <c r="C132" s="16">
        <v>0.71465410000000007</v>
      </c>
      <c r="D132" s="16">
        <v>2.4000000000000004</v>
      </c>
      <c r="E132" s="16">
        <v>8.2000000000000011</v>
      </c>
      <c r="F132" s="16">
        <v>2.8000000000000003</v>
      </c>
      <c r="G132" s="16">
        <v>1.6</v>
      </c>
      <c r="H132" s="16">
        <v>0.8</v>
      </c>
      <c r="I132" s="16">
        <v>307</v>
      </c>
      <c r="J132" s="16">
        <v>306.3</v>
      </c>
      <c r="K132" s="16" t="s">
        <v>35</v>
      </c>
      <c r="L132" s="16">
        <v>142</v>
      </c>
      <c r="M132" s="16">
        <v>1.4451692</v>
      </c>
      <c r="N132" s="16">
        <v>1.2350781</v>
      </c>
      <c r="O132" s="16">
        <v>1.0528090999999999</v>
      </c>
      <c r="P132" s="16">
        <v>0.89451522000000006</v>
      </c>
      <c r="Q132" s="16">
        <v>0.76535374</v>
      </c>
      <c r="R132" s="16">
        <v>0.66265953</v>
      </c>
      <c r="S132" s="16">
        <v>0.58129500999999995</v>
      </c>
      <c r="T132" s="16">
        <v>0.51643859999999997</v>
      </c>
      <c r="U132" s="16">
        <v>0.46278365999999999</v>
      </c>
      <c r="V132" s="16">
        <v>0.41765046</v>
      </c>
      <c r="W132" s="16">
        <v>0.38002214000000001</v>
      </c>
      <c r="X132" s="16">
        <v>0.34819900999999998</v>
      </c>
      <c r="Y132" s="16">
        <v>0.32117832000000002</v>
      </c>
      <c r="Z132" s="16">
        <v>0.29775667</v>
      </c>
      <c r="AA132" s="16">
        <v>0.27725038000000002</v>
      </c>
      <c r="AB132" s="16">
        <v>0.25919270999999999</v>
      </c>
      <c r="AC132" s="16">
        <v>0.24321114999999999</v>
      </c>
      <c r="AD132" s="16">
        <v>0.22899596</v>
      </c>
      <c r="AE132" s="16">
        <v>0.21627610999999999</v>
      </c>
      <c r="AF132" s="16">
        <v>0.20481731</v>
      </c>
      <c r="AG132" s="16">
        <v>0.19444223999999999</v>
      </c>
      <c r="AH132" s="16">
        <v>0.18501355</v>
      </c>
      <c r="AI132" s="16">
        <v>0.17641033</v>
      </c>
      <c r="AJ132" s="16">
        <v>0.16853077999999999</v>
      </c>
      <c r="AK132" s="16">
        <v>0.16129062</v>
      </c>
      <c r="AL132" s="16">
        <v>0.15460955000000001</v>
      </c>
      <c r="AM132" s="16">
        <v>0.14842752000000001</v>
      </c>
      <c r="AN132" s="16">
        <v>0.14269398</v>
      </c>
      <c r="AO132" s="16">
        <v>0.13736042000000001</v>
      </c>
      <c r="AP132" s="16">
        <v>0.13238496999999999</v>
      </c>
      <c r="AQ132" s="16">
        <v>0.12773588</v>
      </c>
      <c r="AR132" s="16">
        <v>0.1233831</v>
      </c>
      <c r="AS132" s="16">
        <v>0.11929636</v>
      </c>
      <c r="AT132" s="16">
        <v>0.11545308999999999</v>
      </c>
      <c r="AU132" s="16">
        <v>0.1118324</v>
      </c>
      <c r="AV132" s="16">
        <v>0.10841677</v>
      </c>
      <c r="AW132" s="16">
        <v>0.1051897</v>
      </c>
      <c r="AX132" s="16">
        <v>0.1021357</v>
      </c>
      <c r="AY132" s="16">
        <v>9.9239728999999999E-2</v>
      </c>
      <c r="AZ132" s="16">
        <v>9.6491173E-2</v>
      </c>
      <c r="BA132" s="16">
        <v>9.3879781999999995E-2</v>
      </c>
      <c r="BB132" s="16">
        <v>9.1396086000000001E-2</v>
      </c>
      <c r="BC132" s="16">
        <v>8.9030555999999997E-2</v>
      </c>
      <c r="BD132" s="16">
        <v>8.6774372000000002E-2</v>
      </c>
      <c r="BE132" s="16">
        <v>8.4622599000000007E-2</v>
      </c>
      <c r="BF132" s="16">
        <v>8.2566529999999999E-2</v>
      </c>
    </row>
    <row r="133" spans="1:58" x14ac:dyDescent="0.35">
      <c r="A133" s="16">
        <v>121</v>
      </c>
      <c r="B133" s="16">
        <v>37.9</v>
      </c>
      <c r="C133" s="16">
        <v>0.57945360000000001</v>
      </c>
      <c r="D133" s="16">
        <v>2.6</v>
      </c>
      <c r="E133" s="16">
        <v>3.4000000000000004</v>
      </c>
      <c r="F133" s="16">
        <v>2.6</v>
      </c>
      <c r="G133" s="16">
        <v>1.2000000000000002</v>
      </c>
      <c r="H133" s="16">
        <v>1</v>
      </c>
      <c r="I133" s="16">
        <v>330.8</v>
      </c>
      <c r="J133" s="16">
        <v>287</v>
      </c>
      <c r="K133" s="16" t="s">
        <v>35</v>
      </c>
      <c r="L133" s="16">
        <v>121</v>
      </c>
      <c r="M133" s="16">
        <v>1.4292072</v>
      </c>
      <c r="N133" s="16">
        <v>1.1085756</v>
      </c>
      <c r="O133" s="16">
        <v>0.88756800000000002</v>
      </c>
      <c r="P133" s="16">
        <v>0.72905087000000002</v>
      </c>
      <c r="Q133" s="16">
        <v>0.6123246</v>
      </c>
      <c r="R133" s="16">
        <v>0.52432537000000001</v>
      </c>
      <c r="S133" s="16">
        <v>0.45634770000000002</v>
      </c>
      <c r="T133" s="16">
        <v>0.40362582000000002</v>
      </c>
      <c r="U133" s="16">
        <v>0.36143595000000001</v>
      </c>
      <c r="V133" s="16">
        <v>0.32603398</v>
      </c>
      <c r="W133" s="16">
        <v>0.29670024</v>
      </c>
      <c r="X133" s="16">
        <v>0.27217042000000002</v>
      </c>
      <c r="Y133" s="16">
        <v>0.25123885000000001</v>
      </c>
      <c r="Z133" s="16">
        <v>0.23316486</v>
      </c>
      <c r="AA133" s="16">
        <v>0.21747626</v>
      </c>
      <c r="AB133" s="16">
        <v>0.20373353</v>
      </c>
      <c r="AC133" s="16">
        <v>0.19157682000000001</v>
      </c>
      <c r="AD133" s="16">
        <v>0.18073064</v>
      </c>
      <c r="AE133" s="16">
        <v>0.17100409999999999</v>
      </c>
      <c r="AF133" s="16">
        <v>0.16224046</v>
      </c>
      <c r="AG133" s="16">
        <v>0.15430658</v>
      </c>
      <c r="AH133" s="16">
        <v>0.14709231</v>
      </c>
      <c r="AI133" s="16">
        <v>0.14050288</v>
      </c>
      <c r="AJ133" s="16">
        <v>0.13446015</v>
      </c>
      <c r="AK133" s="16">
        <v>0.12889682999999999</v>
      </c>
      <c r="AL133" s="16">
        <v>0.12376041</v>
      </c>
      <c r="AM133" s="16">
        <v>0.11900049</v>
      </c>
      <c r="AN133" s="16">
        <v>0.1145766</v>
      </c>
      <c r="AO133" s="16">
        <v>0.11045671999999999</v>
      </c>
      <c r="AP133" s="16">
        <v>0.10661134</v>
      </c>
      <c r="AQ133" s="16">
        <v>0.1030114</v>
      </c>
      <c r="AR133" s="16">
        <v>9.9635876999999998E-2</v>
      </c>
      <c r="AS133" s="16">
        <v>9.6463323000000004E-2</v>
      </c>
      <c r="AT133" s="16">
        <v>9.3475364000000005E-2</v>
      </c>
      <c r="AU133" s="16">
        <v>9.0658008999999998E-2</v>
      </c>
      <c r="AV133" s="16">
        <v>8.7996133000000004E-2</v>
      </c>
      <c r="AW133" s="16">
        <v>8.5476897999999996E-2</v>
      </c>
      <c r="AX133" s="16">
        <v>8.3089650000000001E-2</v>
      </c>
      <c r="AY133" s="16">
        <v>8.0824383E-2</v>
      </c>
      <c r="AZ133" s="16">
        <v>7.8672424000000005E-2</v>
      </c>
      <c r="BA133" s="16">
        <v>7.6625056999999996E-2</v>
      </c>
      <c r="BB133" s="16">
        <v>7.4674711000000005E-2</v>
      </c>
      <c r="BC133" s="16">
        <v>7.2815083000000003E-2</v>
      </c>
      <c r="BD133" s="16">
        <v>7.1039394000000006E-2</v>
      </c>
      <c r="BE133" s="16">
        <v>6.9343179000000005E-2</v>
      </c>
      <c r="BF133" s="16">
        <v>6.7721545999999994E-2</v>
      </c>
    </row>
    <row r="134" spans="1:58" x14ac:dyDescent="0.35">
      <c r="A134" s="16">
        <v>188</v>
      </c>
      <c r="B134" s="16">
        <v>39.900000000000006</v>
      </c>
      <c r="C134" s="16">
        <v>0.47997120000000004</v>
      </c>
      <c r="D134" s="16">
        <v>2.2000000000000002</v>
      </c>
      <c r="E134" s="16">
        <v>9</v>
      </c>
      <c r="F134" s="16">
        <v>1.2000000000000002</v>
      </c>
      <c r="G134" s="16">
        <v>0.60000000000000009</v>
      </c>
      <c r="H134" s="16">
        <v>0.60000000000000009</v>
      </c>
      <c r="I134" s="16">
        <v>443.90000000000003</v>
      </c>
      <c r="J134" s="16">
        <v>336.8</v>
      </c>
      <c r="K134" s="16" t="s">
        <v>35</v>
      </c>
      <c r="L134" s="16">
        <v>188</v>
      </c>
      <c r="M134" s="16">
        <v>1.4214523999999999</v>
      </c>
      <c r="N134" s="16">
        <v>1.2236727000000001</v>
      </c>
      <c r="O134" s="16">
        <v>1.0679419999999999</v>
      </c>
      <c r="P134" s="16">
        <v>0.93094611000000005</v>
      </c>
      <c r="Q134" s="16">
        <v>0.81077122999999995</v>
      </c>
      <c r="R134" s="16">
        <v>0.70991813999999998</v>
      </c>
      <c r="S134" s="16">
        <v>0.62736464000000003</v>
      </c>
      <c r="T134" s="16">
        <v>0.55955529000000004</v>
      </c>
      <c r="U134" s="16">
        <v>0.50299251</v>
      </c>
      <c r="V134" s="16">
        <v>0.45517105000000002</v>
      </c>
      <c r="W134" s="16">
        <v>0.41518617000000002</v>
      </c>
      <c r="X134" s="16">
        <v>0.38140678</v>
      </c>
      <c r="Y134" s="16">
        <v>0.35256472</v>
      </c>
      <c r="Z134" s="16">
        <v>0.32762954</v>
      </c>
      <c r="AA134" s="16">
        <v>0.30578691000000002</v>
      </c>
      <c r="AB134" s="16">
        <v>0.28648825999999999</v>
      </c>
      <c r="AC134" s="16">
        <v>0.26937482000000001</v>
      </c>
      <c r="AD134" s="16">
        <v>0.25411275</v>
      </c>
      <c r="AE134" s="16">
        <v>0.24041024999999999</v>
      </c>
      <c r="AF134" s="16">
        <v>0.22804646000000001</v>
      </c>
      <c r="AG134" s="16">
        <v>0.21683933999999999</v>
      </c>
      <c r="AH134" s="16">
        <v>0.20662859</v>
      </c>
      <c r="AI134" s="16">
        <v>0.19729115</v>
      </c>
      <c r="AJ134" s="16">
        <v>0.18872269999999999</v>
      </c>
      <c r="AK134" s="16">
        <v>0.18083447</v>
      </c>
      <c r="AL134" s="16">
        <v>0.1735487</v>
      </c>
      <c r="AM134" s="16">
        <v>0.16679231999999999</v>
      </c>
      <c r="AN134" s="16">
        <v>0.16051203</v>
      </c>
      <c r="AO134" s="16">
        <v>0.15465681000000001</v>
      </c>
      <c r="AP134" s="16">
        <v>0.14918587999999999</v>
      </c>
      <c r="AQ134" s="16">
        <v>0.14406268</v>
      </c>
      <c r="AR134" s="16">
        <v>0.13925883</v>
      </c>
      <c r="AS134" s="16">
        <v>0.13474074</v>
      </c>
      <c r="AT134" s="16">
        <v>0.13048513</v>
      </c>
      <c r="AU134" s="16">
        <v>0.12646987000000001</v>
      </c>
      <c r="AV134" s="16">
        <v>0.12267385</v>
      </c>
      <c r="AW134" s="16">
        <v>0.11907984000000001</v>
      </c>
      <c r="AX134" s="16">
        <v>0.11567174</v>
      </c>
      <c r="AY134" s="16">
        <v>0.11243707</v>
      </c>
      <c r="AZ134" s="16">
        <v>0.10936281</v>
      </c>
      <c r="BA134" s="16">
        <v>0.10643695</v>
      </c>
      <c r="BB134" s="16">
        <v>0.10365133999999999</v>
      </c>
      <c r="BC134" s="16">
        <v>0.10099389</v>
      </c>
      <c r="BD134" s="16">
        <v>9.8459005000000002E-2</v>
      </c>
      <c r="BE134" s="16">
        <v>9.6034452000000006E-2</v>
      </c>
      <c r="BF134" s="16">
        <v>9.3715355E-2</v>
      </c>
    </row>
    <row r="135" spans="1:58" x14ac:dyDescent="0.35">
      <c r="A135" s="16">
        <v>355</v>
      </c>
      <c r="B135" s="16">
        <v>40</v>
      </c>
      <c r="C135" s="16">
        <v>0.7195783</v>
      </c>
      <c r="D135" s="16">
        <v>2</v>
      </c>
      <c r="E135" s="16">
        <v>4</v>
      </c>
      <c r="F135" s="16">
        <v>2.8000000000000003</v>
      </c>
      <c r="G135" s="16">
        <v>1.4000000000000001</v>
      </c>
      <c r="H135" s="16">
        <v>0.8</v>
      </c>
      <c r="I135" s="16">
        <v>447.40000000000003</v>
      </c>
      <c r="J135" s="16">
        <v>358.8</v>
      </c>
      <c r="K135" s="16" t="s">
        <v>35</v>
      </c>
      <c r="L135" s="16">
        <v>355</v>
      </c>
      <c r="M135" s="16">
        <v>1.4196594</v>
      </c>
      <c r="N135" s="16">
        <v>1.0881125</v>
      </c>
      <c r="O135" s="16">
        <v>0.86728245000000004</v>
      </c>
      <c r="P135" s="16">
        <v>0.71181881000000002</v>
      </c>
      <c r="Q135" s="16">
        <v>0.59827507000000002</v>
      </c>
      <c r="R135" s="16">
        <v>0.51390009999999997</v>
      </c>
      <c r="S135" s="16">
        <v>0.44817077999999999</v>
      </c>
      <c r="T135" s="16">
        <v>0.39583119999999999</v>
      </c>
      <c r="U135" s="16">
        <v>0.35385934000000002</v>
      </c>
      <c r="V135" s="16">
        <v>0.31971337999999999</v>
      </c>
      <c r="W135" s="16">
        <v>0.29140532000000002</v>
      </c>
      <c r="X135" s="16">
        <v>0.26753633999999998</v>
      </c>
      <c r="Y135" s="16">
        <v>0.24715324</v>
      </c>
      <c r="Z135" s="16">
        <v>0.22954786999999999</v>
      </c>
      <c r="AA135" s="16">
        <v>0.21420396999999999</v>
      </c>
      <c r="AB135" s="16">
        <v>0.20071678000000001</v>
      </c>
      <c r="AC135" s="16">
        <v>0.18877809000000001</v>
      </c>
      <c r="AD135" s="16">
        <v>0.17814070000000001</v>
      </c>
      <c r="AE135" s="16">
        <v>0.16860293000000001</v>
      </c>
      <c r="AF135" s="16">
        <v>0.16000523999999999</v>
      </c>
      <c r="AG135" s="16">
        <v>0.15221704999999999</v>
      </c>
      <c r="AH135" s="16">
        <v>0.14512164999999999</v>
      </c>
      <c r="AI135" s="16">
        <v>0.13863447000000001</v>
      </c>
      <c r="AJ135" s="16">
        <v>0.13267982</v>
      </c>
      <c r="AK135" s="16">
        <v>0.12719369999999999</v>
      </c>
      <c r="AL135" s="16">
        <v>0.12212373999999999</v>
      </c>
      <c r="AM135" s="16">
        <v>0.11742105</v>
      </c>
      <c r="AN135" s="16">
        <v>0.1130488</v>
      </c>
      <c r="AO135" s="16">
        <v>0.1089739</v>
      </c>
      <c r="AP135" s="16">
        <v>0.10516687</v>
      </c>
      <c r="AQ135" s="16">
        <v>0.10159787000000001</v>
      </c>
      <c r="AR135" s="16">
        <v>9.8244852999999993E-2</v>
      </c>
      <c r="AS135" s="16">
        <v>9.5094092000000005E-2</v>
      </c>
      <c r="AT135" s="16">
        <v>9.2126250000000007E-2</v>
      </c>
      <c r="AU135" s="16">
        <v>8.9324832000000007E-2</v>
      </c>
      <c r="AV135" s="16">
        <v>8.6675822999999999E-2</v>
      </c>
      <c r="AW135" s="16">
        <v>8.4165565999999997E-2</v>
      </c>
      <c r="AX135" s="16">
        <v>8.1786469000000001E-2</v>
      </c>
      <c r="AY135" s="16">
        <v>7.9527713E-2</v>
      </c>
      <c r="AZ135" s="16">
        <v>7.7381230999999995E-2</v>
      </c>
      <c r="BA135" s="16">
        <v>7.5338586999999999E-2</v>
      </c>
      <c r="BB135" s="16">
        <v>7.3390618000000005E-2</v>
      </c>
      <c r="BC135" s="16">
        <v>7.1532532999999995E-2</v>
      </c>
      <c r="BD135" s="16">
        <v>6.9760694999999998E-2</v>
      </c>
      <c r="BE135" s="16">
        <v>6.8065747999999995E-2</v>
      </c>
      <c r="BF135" s="16">
        <v>6.6444129000000005E-2</v>
      </c>
    </row>
    <row r="136" spans="1:58" x14ac:dyDescent="0.35">
      <c r="A136" s="16">
        <v>464</v>
      </c>
      <c r="B136" s="16">
        <v>36.299999999999997</v>
      </c>
      <c r="C136" s="16">
        <v>0.7001387</v>
      </c>
      <c r="D136" s="16">
        <v>0.8</v>
      </c>
      <c r="E136" s="16">
        <v>8.6</v>
      </c>
      <c r="F136" s="16">
        <v>2.6</v>
      </c>
      <c r="G136" s="16">
        <v>0.4</v>
      </c>
      <c r="H136" s="16">
        <v>0.8</v>
      </c>
      <c r="I136" s="16">
        <v>300.5</v>
      </c>
      <c r="J136" s="16">
        <v>345.6</v>
      </c>
      <c r="K136" s="16" t="s">
        <v>34</v>
      </c>
      <c r="L136" s="16">
        <v>464</v>
      </c>
      <c r="M136" s="16">
        <v>1.4164306</v>
      </c>
      <c r="N136" s="16">
        <v>1.1930826999999999</v>
      </c>
      <c r="O136" s="16">
        <v>1.0153604000000001</v>
      </c>
      <c r="P136" s="16">
        <v>0.86405659000000001</v>
      </c>
      <c r="Q136" s="16">
        <v>0.73699903</v>
      </c>
      <c r="R136" s="16">
        <v>0.63407122999999999</v>
      </c>
      <c r="S136" s="16">
        <v>0.55201674000000001</v>
      </c>
      <c r="T136" s="16">
        <v>0.48627028</v>
      </c>
      <c r="U136" s="16">
        <v>0.43293825000000002</v>
      </c>
      <c r="V136" s="16">
        <v>0.38910454999999999</v>
      </c>
      <c r="W136" s="16">
        <v>0.35270020000000002</v>
      </c>
      <c r="X136" s="16">
        <v>0.32210644999999999</v>
      </c>
      <c r="Y136" s="16">
        <v>0.29595729999999998</v>
      </c>
      <c r="Z136" s="16">
        <v>0.27338380000000001</v>
      </c>
      <c r="AA136" s="16">
        <v>0.25373641000000002</v>
      </c>
      <c r="AB136" s="16">
        <v>0.23652896000000001</v>
      </c>
      <c r="AC136" s="16">
        <v>0.22134798999999999</v>
      </c>
      <c r="AD136" s="16">
        <v>0.20786345000000001</v>
      </c>
      <c r="AE136" s="16">
        <v>0.19579695</v>
      </c>
      <c r="AF136" s="16">
        <v>0.18493091</v>
      </c>
      <c r="AG136" s="16">
        <v>0.17511568999999999</v>
      </c>
      <c r="AH136" s="16">
        <v>0.16620667</v>
      </c>
      <c r="AI136" s="16">
        <v>0.15808796999999999</v>
      </c>
      <c r="AJ136" s="16">
        <v>0.15065895000000001</v>
      </c>
      <c r="AK136" s="16">
        <v>0.14383866000000001</v>
      </c>
      <c r="AL136" s="16">
        <v>0.13755650999999999</v>
      </c>
      <c r="AM136" s="16">
        <v>0.131749</v>
      </c>
      <c r="AN136" s="16">
        <v>0.12636871999999999</v>
      </c>
      <c r="AO136" s="16">
        <v>0.12136991</v>
      </c>
      <c r="AP136" s="16">
        <v>0.11671221</v>
      </c>
      <c r="AQ136" s="16">
        <v>0.11236292000000001</v>
      </c>
      <c r="AR136" s="16">
        <v>0.1082953</v>
      </c>
      <c r="AS136" s="16">
        <v>0.10448004</v>
      </c>
      <c r="AT136" s="16">
        <v>0.10089727</v>
      </c>
      <c r="AU136" s="16">
        <v>9.7525761000000002E-2</v>
      </c>
      <c r="AV136" s="16">
        <v>9.4349928E-2</v>
      </c>
      <c r="AW136" s="16">
        <v>9.1354586000000002E-2</v>
      </c>
      <c r="AX136" s="16">
        <v>8.8522606000000004E-2</v>
      </c>
      <c r="AY136" s="16">
        <v>8.5842936999999994E-2</v>
      </c>
      <c r="AZ136" s="16">
        <v>8.3303943000000005E-2</v>
      </c>
      <c r="BA136" s="16">
        <v>8.0893285999999995E-2</v>
      </c>
      <c r="BB136" s="16">
        <v>7.8601077000000005E-2</v>
      </c>
      <c r="BC136" s="16">
        <v>7.6420441000000006E-2</v>
      </c>
      <c r="BD136" s="16">
        <v>7.4343911999999998E-2</v>
      </c>
      <c r="BE136" s="16">
        <v>7.2365172000000005E-2</v>
      </c>
      <c r="BF136" s="16">
        <v>7.0476942000000001E-2</v>
      </c>
    </row>
    <row r="137" spans="1:58" x14ac:dyDescent="0.35">
      <c r="A137" s="16">
        <v>20</v>
      </c>
      <c r="B137" s="16">
        <v>36.4</v>
      </c>
      <c r="C137" s="16">
        <v>0.63454580000000005</v>
      </c>
      <c r="D137" s="16">
        <v>1.6</v>
      </c>
      <c r="E137" s="16">
        <v>7.2</v>
      </c>
      <c r="F137" s="16">
        <v>1.6</v>
      </c>
      <c r="G137" s="16">
        <v>1</v>
      </c>
      <c r="H137" s="16">
        <v>0.60000000000000009</v>
      </c>
      <c r="I137" s="16">
        <v>436.20000000000005</v>
      </c>
      <c r="J137" s="16">
        <v>310.3</v>
      </c>
      <c r="K137" s="16" t="s">
        <v>35</v>
      </c>
      <c r="L137" s="16">
        <v>20</v>
      </c>
      <c r="M137" s="16">
        <v>1.4140679</v>
      </c>
      <c r="N137" s="16">
        <v>1.171681</v>
      </c>
      <c r="O137" s="16">
        <v>0.96625125000000001</v>
      </c>
      <c r="P137" s="16">
        <v>0.80327051999999999</v>
      </c>
      <c r="Q137" s="16">
        <v>0.68030833999999996</v>
      </c>
      <c r="R137" s="16">
        <v>0.58550084000000002</v>
      </c>
      <c r="S137" s="16">
        <v>0.51068157000000003</v>
      </c>
      <c r="T137" s="16">
        <v>0.45140699000000001</v>
      </c>
      <c r="U137" s="16">
        <v>0.40370232</v>
      </c>
      <c r="V137" s="16">
        <v>0.36475312999999998</v>
      </c>
      <c r="W137" s="16">
        <v>0.33227915000000002</v>
      </c>
      <c r="X137" s="16">
        <v>0.30477737999999999</v>
      </c>
      <c r="Y137" s="16">
        <v>0.28127056</v>
      </c>
      <c r="Z137" s="16">
        <v>0.26097440999999999</v>
      </c>
      <c r="AA137" s="16">
        <v>0.24328969</v>
      </c>
      <c r="AB137" s="16">
        <v>0.22774005999999999</v>
      </c>
      <c r="AC137" s="16">
        <v>0.21395460999999999</v>
      </c>
      <c r="AD137" s="16">
        <v>0.20166323999999999</v>
      </c>
      <c r="AE137" s="16">
        <v>0.19063453</v>
      </c>
      <c r="AF137" s="16">
        <v>0.18068208999999999</v>
      </c>
      <c r="AG137" s="16">
        <v>0.17166068000000001</v>
      </c>
      <c r="AH137" s="16">
        <v>0.16344481999999999</v>
      </c>
      <c r="AI137" s="16">
        <v>0.15592708</v>
      </c>
      <c r="AJ137" s="16">
        <v>0.14902781000000001</v>
      </c>
      <c r="AK137" s="16">
        <v>0.14267562</v>
      </c>
      <c r="AL137" s="16">
        <v>0.13681117000000001</v>
      </c>
      <c r="AM137" s="16">
        <v>0.13137077</v>
      </c>
      <c r="AN137" s="16">
        <v>0.12631007</v>
      </c>
      <c r="AO137" s="16">
        <v>0.12160070000000001</v>
      </c>
      <c r="AP137" s="16">
        <v>0.11720693</v>
      </c>
      <c r="AQ137" s="16">
        <v>0.11309057</v>
      </c>
      <c r="AR137" s="16">
        <v>0.10922204000000001</v>
      </c>
      <c r="AS137" s="16">
        <v>0.10558578</v>
      </c>
      <c r="AT137" s="16">
        <v>0.10216571000000001</v>
      </c>
      <c r="AU137" s="16">
        <v>9.8940633E-2</v>
      </c>
      <c r="AV137" s="16">
        <v>9.5894560000000004E-2</v>
      </c>
      <c r="AW137" s="16">
        <v>9.3012601E-2</v>
      </c>
      <c r="AX137" s="16">
        <v>9.0281546000000004E-2</v>
      </c>
      <c r="AY137" s="16">
        <v>8.7691701999999996E-2</v>
      </c>
      <c r="AZ137" s="16">
        <v>8.5230656000000002E-2</v>
      </c>
      <c r="BA137" s="16">
        <v>8.2890487999999998E-2</v>
      </c>
      <c r="BB137" s="16">
        <v>8.0663531999999996E-2</v>
      </c>
      <c r="BC137" s="16">
        <v>7.8540146000000005E-2</v>
      </c>
      <c r="BD137" s="16">
        <v>7.6512858000000003E-2</v>
      </c>
      <c r="BE137" s="16">
        <v>7.4577539999999998E-2</v>
      </c>
      <c r="BF137" s="16">
        <v>7.2727985999999994E-2</v>
      </c>
    </row>
    <row r="138" spans="1:58" x14ac:dyDescent="0.35">
      <c r="A138" s="16">
        <v>377</v>
      </c>
      <c r="B138" s="16">
        <v>31.200000000000003</v>
      </c>
      <c r="C138" s="16">
        <v>0.44109749999999998</v>
      </c>
      <c r="D138" s="16">
        <v>1.2000000000000002</v>
      </c>
      <c r="E138" s="16">
        <v>9</v>
      </c>
      <c r="F138" s="16">
        <v>1.4000000000000001</v>
      </c>
      <c r="G138" s="16">
        <v>0.4</v>
      </c>
      <c r="H138" s="16">
        <v>0.8</v>
      </c>
      <c r="I138" s="16">
        <v>333.8</v>
      </c>
      <c r="J138" s="16">
        <v>344.90000000000003</v>
      </c>
      <c r="K138" s="16" t="s">
        <v>34</v>
      </c>
      <c r="L138" s="16">
        <v>377</v>
      </c>
      <c r="M138" s="16">
        <v>1.4104403999999999</v>
      </c>
      <c r="N138" s="16">
        <v>1.2103097</v>
      </c>
      <c r="O138" s="16">
        <v>1.0489584000000001</v>
      </c>
      <c r="P138" s="16">
        <v>0.90793204000000005</v>
      </c>
      <c r="Q138" s="16">
        <v>0.78471351</v>
      </c>
      <c r="R138" s="16">
        <v>0.68228834999999999</v>
      </c>
      <c r="S138" s="16">
        <v>0.59801358000000004</v>
      </c>
      <c r="T138" s="16">
        <v>0.52943474000000001</v>
      </c>
      <c r="U138" s="16">
        <v>0.47342589000000002</v>
      </c>
      <c r="V138" s="16">
        <v>0.42710768999999998</v>
      </c>
      <c r="W138" s="16">
        <v>0.38835785</v>
      </c>
      <c r="X138" s="16">
        <v>0.35568094</v>
      </c>
      <c r="Y138" s="16">
        <v>0.32769178999999998</v>
      </c>
      <c r="Z138" s="16">
        <v>0.30340862000000002</v>
      </c>
      <c r="AA138" s="16">
        <v>0.28220555000000003</v>
      </c>
      <c r="AB138" s="16">
        <v>0.26355115000000001</v>
      </c>
      <c r="AC138" s="16">
        <v>0.24704630999999999</v>
      </c>
      <c r="AD138" s="16">
        <v>0.23234613000000001</v>
      </c>
      <c r="AE138" s="16">
        <v>0.21917297999999999</v>
      </c>
      <c r="AF138" s="16">
        <v>0.20729406</v>
      </c>
      <c r="AG138" s="16">
        <v>0.19653291000000001</v>
      </c>
      <c r="AH138" s="16">
        <v>0.18674548999999999</v>
      </c>
      <c r="AI138" s="16">
        <v>0.17780617000000001</v>
      </c>
      <c r="AJ138" s="16">
        <v>0.16961235</v>
      </c>
      <c r="AK138" s="16">
        <v>0.16207878000000001</v>
      </c>
      <c r="AL138" s="16">
        <v>0.15513213000000001</v>
      </c>
      <c r="AM138" s="16">
        <v>0.14870501</v>
      </c>
      <c r="AN138" s="16">
        <v>0.14274332000000001</v>
      </c>
      <c r="AO138" s="16">
        <v>0.13720022000000001</v>
      </c>
      <c r="AP138" s="16">
        <v>0.13203176999999999</v>
      </c>
      <c r="AQ138" s="16">
        <v>0.12719976999999999</v>
      </c>
      <c r="AR138" s="16">
        <v>0.12267675</v>
      </c>
      <c r="AS138" s="16">
        <v>0.11843155</v>
      </c>
      <c r="AT138" s="16">
        <v>0.11443997</v>
      </c>
      <c r="AU138" s="16">
        <v>0.11068185</v>
      </c>
      <c r="AV138" s="16">
        <v>0.10713896000000001</v>
      </c>
      <c r="AW138" s="16">
        <v>0.10379343000000001</v>
      </c>
      <c r="AX138" s="16">
        <v>0.10063175000000001</v>
      </c>
      <c r="AY138" s="16">
        <v>9.7636006999999997E-2</v>
      </c>
      <c r="AZ138" s="16">
        <v>9.4792820999999999E-2</v>
      </c>
      <c r="BA138" s="16">
        <v>9.2093310999999997E-2</v>
      </c>
      <c r="BB138" s="16">
        <v>8.9526414999999998E-2</v>
      </c>
      <c r="BC138" s="16">
        <v>8.7081827000000001E-2</v>
      </c>
      <c r="BD138" s="16">
        <v>8.4754347999999993E-2</v>
      </c>
      <c r="BE138" s="16">
        <v>8.2534149000000001E-2</v>
      </c>
      <c r="BF138" s="16">
        <v>8.0414220999999994E-2</v>
      </c>
    </row>
    <row r="139" spans="1:58" x14ac:dyDescent="0.35">
      <c r="A139" s="16">
        <v>251</v>
      </c>
      <c r="B139" s="16">
        <v>38.300000000000004</v>
      </c>
      <c r="C139" s="16">
        <v>0.59108119999999997</v>
      </c>
      <c r="D139" s="16">
        <v>1.4000000000000001</v>
      </c>
      <c r="E139" s="16">
        <v>4.6000000000000005</v>
      </c>
      <c r="F139" s="16">
        <v>2</v>
      </c>
      <c r="G139" s="16">
        <v>1.4000000000000001</v>
      </c>
      <c r="H139" s="16">
        <v>0.8</v>
      </c>
      <c r="I139" s="16">
        <v>323</v>
      </c>
      <c r="J139" s="16">
        <v>290.40000000000003</v>
      </c>
      <c r="K139" s="16" t="s">
        <v>35</v>
      </c>
      <c r="L139" s="16">
        <v>251</v>
      </c>
      <c r="M139" s="16">
        <v>1.4084903</v>
      </c>
      <c r="N139" s="16">
        <v>1.0890797000000001</v>
      </c>
      <c r="O139" s="16">
        <v>0.87116742000000003</v>
      </c>
      <c r="P139" s="16">
        <v>0.71582710999999999</v>
      </c>
      <c r="Q139" s="16">
        <v>0.60113740000000004</v>
      </c>
      <c r="R139" s="16">
        <v>0.51483582999999999</v>
      </c>
      <c r="S139" s="16">
        <v>0.44850898</v>
      </c>
      <c r="T139" s="16">
        <v>0.39562966999999999</v>
      </c>
      <c r="U139" s="16">
        <v>0.35323837000000002</v>
      </c>
      <c r="V139" s="16">
        <v>0.31877905000000001</v>
      </c>
      <c r="W139" s="16">
        <v>0.29018601999999999</v>
      </c>
      <c r="X139" s="16">
        <v>0.26609904000000001</v>
      </c>
      <c r="Y139" s="16">
        <v>0.24549459000000001</v>
      </c>
      <c r="Z139" s="16">
        <v>0.22769966999999999</v>
      </c>
      <c r="AA139" s="16">
        <v>0.21219457999999999</v>
      </c>
      <c r="AB139" s="16">
        <v>0.19857232</v>
      </c>
      <c r="AC139" s="16">
        <v>0.18652073</v>
      </c>
      <c r="AD139" s="16">
        <v>0.17578811999999999</v>
      </c>
      <c r="AE139" s="16">
        <v>0.16616976</v>
      </c>
      <c r="AF139" s="16">
        <v>0.15750623</v>
      </c>
      <c r="AG139" s="16">
        <v>0.14965714999999999</v>
      </c>
      <c r="AH139" s="16">
        <v>0.14251528999999999</v>
      </c>
      <c r="AI139" s="16">
        <v>0.13598452999999999</v>
      </c>
      <c r="AJ139" s="16">
        <v>0.1299911</v>
      </c>
      <c r="AK139" s="16">
        <v>0.12447227</v>
      </c>
      <c r="AL139" s="16">
        <v>0.11937415</v>
      </c>
      <c r="AM139" s="16">
        <v>0.11464886000000001</v>
      </c>
      <c r="AN139" s="16">
        <v>0.11025662999999999</v>
      </c>
      <c r="AO139" s="16">
        <v>0.10616217</v>
      </c>
      <c r="AP139" s="16">
        <v>0.10233752</v>
      </c>
      <c r="AQ139" s="16">
        <v>9.8757707E-2</v>
      </c>
      <c r="AR139" s="16">
        <v>9.5398359000000002E-2</v>
      </c>
      <c r="AS139" s="16">
        <v>9.2241405999999998E-2</v>
      </c>
      <c r="AT139" s="16">
        <v>8.9269168999999995E-2</v>
      </c>
      <c r="AU139" s="16">
        <v>8.6465797999999996E-2</v>
      </c>
      <c r="AV139" s="16">
        <v>8.3816573000000005E-2</v>
      </c>
      <c r="AW139" s="16">
        <v>8.1309549999999994E-2</v>
      </c>
      <c r="AX139" s="16">
        <v>7.8932962999999995E-2</v>
      </c>
      <c r="AY139" s="16">
        <v>7.6677791999999995E-2</v>
      </c>
      <c r="AZ139" s="16">
        <v>7.4535631000000005E-2</v>
      </c>
      <c r="BA139" s="16">
        <v>7.2497255999999996E-2</v>
      </c>
      <c r="BB139" s="16">
        <v>7.0556015E-2</v>
      </c>
      <c r="BC139" s="16">
        <v>6.8705826999999997E-2</v>
      </c>
      <c r="BD139" s="16">
        <v>6.6941418000000003E-2</v>
      </c>
      <c r="BE139" s="16">
        <v>6.5257258999999998E-2</v>
      </c>
      <c r="BF139" s="16">
        <v>6.3645176999999997E-2</v>
      </c>
    </row>
    <row r="140" spans="1:58" x14ac:dyDescent="0.35">
      <c r="A140" s="16">
        <v>120</v>
      </c>
      <c r="B140" s="16">
        <v>42.800000000000004</v>
      </c>
      <c r="C140" s="16">
        <v>0.26037900000000003</v>
      </c>
      <c r="D140" s="16">
        <v>2.4000000000000004</v>
      </c>
      <c r="E140" s="16">
        <v>8.4</v>
      </c>
      <c r="F140" s="16">
        <v>0.8</v>
      </c>
      <c r="G140" s="16">
        <v>0.4</v>
      </c>
      <c r="H140" s="16">
        <v>0.60000000000000009</v>
      </c>
      <c r="I140" s="16">
        <v>402.5</v>
      </c>
      <c r="J140" s="16">
        <v>284.90000000000003</v>
      </c>
      <c r="K140" s="16" t="s">
        <v>35</v>
      </c>
      <c r="L140" s="16">
        <v>120</v>
      </c>
      <c r="M140" s="16">
        <v>1.4073776</v>
      </c>
      <c r="N140" s="16">
        <v>1.2142135000000001</v>
      </c>
      <c r="O140" s="16">
        <v>1.0558707000000001</v>
      </c>
      <c r="P140" s="16">
        <v>0.91411352000000001</v>
      </c>
      <c r="Q140" s="16">
        <v>0.79114830000000003</v>
      </c>
      <c r="R140" s="16">
        <v>0.69071638999999996</v>
      </c>
      <c r="S140" s="16">
        <v>0.61002462999999996</v>
      </c>
      <c r="T140" s="16">
        <v>0.54465043999999996</v>
      </c>
      <c r="U140" s="16">
        <v>0.4909018</v>
      </c>
      <c r="V140" s="16">
        <v>0.44502323999999999</v>
      </c>
      <c r="W140" s="16">
        <v>0.40608755000000002</v>
      </c>
      <c r="X140" s="16">
        <v>0.37331589999999998</v>
      </c>
      <c r="Y140" s="16">
        <v>0.34540796000000001</v>
      </c>
      <c r="Z140" s="16">
        <v>0.32125878000000002</v>
      </c>
      <c r="AA140" s="16">
        <v>0.30010688000000002</v>
      </c>
      <c r="AB140" s="16">
        <v>0.28145348999999997</v>
      </c>
      <c r="AC140" s="16">
        <v>0.26491997</v>
      </c>
      <c r="AD140" s="16">
        <v>0.25013681999999998</v>
      </c>
      <c r="AE140" s="16">
        <v>0.23683583999999999</v>
      </c>
      <c r="AF140" s="16">
        <v>0.22482197000000001</v>
      </c>
      <c r="AG140" s="16">
        <v>0.21392929999999999</v>
      </c>
      <c r="AH140" s="16">
        <v>0.2040042</v>
      </c>
      <c r="AI140" s="16">
        <v>0.19493426</v>
      </c>
      <c r="AJ140" s="16">
        <v>0.18660572</v>
      </c>
      <c r="AK140" s="16">
        <v>0.17893413</v>
      </c>
      <c r="AL140" s="16">
        <v>0.17184308000000001</v>
      </c>
      <c r="AM140" s="16">
        <v>0.16526629000000001</v>
      </c>
      <c r="AN140" s="16">
        <v>0.15914869000000001</v>
      </c>
      <c r="AO140" s="16">
        <v>0.15344453999999999</v>
      </c>
      <c r="AP140" s="16">
        <v>0.14811568</v>
      </c>
      <c r="AQ140" s="16">
        <v>0.14312390999999999</v>
      </c>
      <c r="AR140" s="16">
        <v>0.13844138</v>
      </c>
      <c r="AS140" s="16">
        <v>0.13403834000000001</v>
      </c>
      <c r="AT140" s="16">
        <v>0.12988870999999999</v>
      </c>
      <c r="AU140" s="16">
        <v>0.12597158999999999</v>
      </c>
      <c r="AV140" s="16">
        <v>0.12226678000000001</v>
      </c>
      <c r="AW140" s="16">
        <v>0.11875906999999999</v>
      </c>
      <c r="AX140" s="16">
        <v>0.11543247</v>
      </c>
      <c r="AY140" s="16">
        <v>0.11227342</v>
      </c>
      <c r="AZ140" s="16">
        <v>0.10926833</v>
      </c>
      <c r="BA140" s="16">
        <v>0.10640772</v>
      </c>
      <c r="BB140" s="16">
        <v>0.1036821</v>
      </c>
      <c r="BC140" s="16">
        <v>0.10108191</v>
      </c>
      <c r="BD140" s="16">
        <v>9.8598368000000006E-2</v>
      </c>
      <c r="BE140" s="16">
        <v>9.6225201999999996E-2</v>
      </c>
      <c r="BF140" s="16">
        <v>9.3954339999999997E-2</v>
      </c>
    </row>
    <row r="141" spans="1:58" x14ac:dyDescent="0.35">
      <c r="A141" s="16">
        <v>336</v>
      </c>
      <c r="B141" s="16">
        <v>37.300000000000004</v>
      </c>
      <c r="C141" s="16">
        <v>0.5825034</v>
      </c>
      <c r="D141" s="16">
        <v>2</v>
      </c>
      <c r="E141" s="16">
        <v>5.4</v>
      </c>
      <c r="F141" s="16">
        <v>1.4000000000000001</v>
      </c>
      <c r="G141" s="16">
        <v>1.8</v>
      </c>
      <c r="H141" s="16">
        <v>0.60000000000000009</v>
      </c>
      <c r="I141" s="16">
        <v>388.20000000000005</v>
      </c>
      <c r="J141" s="16">
        <v>330.20000000000005</v>
      </c>
      <c r="K141" s="16" t="s">
        <v>35</v>
      </c>
      <c r="L141" s="16">
        <v>336</v>
      </c>
      <c r="M141" s="16">
        <v>1.4055293</v>
      </c>
      <c r="N141" s="16">
        <v>1.1005096000000001</v>
      </c>
      <c r="O141" s="16">
        <v>0.88580638</v>
      </c>
      <c r="P141" s="16">
        <v>0.73199122999999999</v>
      </c>
      <c r="Q141" s="16">
        <v>0.61840373000000004</v>
      </c>
      <c r="R141" s="16">
        <v>0.53280132999999996</v>
      </c>
      <c r="S141" s="16">
        <v>0.46616149000000001</v>
      </c>
      <c r="T141" s="16">
        <v>0.41285416000000003</v>
      </c>
      <c r="U141" s="16">
        <v>0.36988261</v>
      </c>
      <c r="V141" s="16">
        <v>0.33474851</v>
      </c>
      <c r="W141" s="16">
        <v>0.30548024000000001</v>
      </c>
      <c r="X141" s="16">
        <v>0.28065543999999998</v>
      </c>
      <c r="Y141" s="16">
        <v>0.25937292000000001</v>
      </c>
      <c r="Z141" s="16">
        <v>0.24096379000000001</v>
      </c>
      <c r="AA141" s="16">
        <v>0.22489240999999999</v>
      </c>
      <c r="AB141" s="16">
        <v>0.21074319</v>
      </c>
      <c r="AC141" s="16">
        <v>0.19819250999999999</v>
      </c>
      <c r="AD141" s="16">
        <v>0.18699196000000001</v>
      </c>
      <c r="AE141" s="16">
        <v>0.17693739999999999</v>
      </c>
      <c r="AF141" s="16">
        <v>0.16786586000000001</v>
      </c>
      <c r="AG141" s="16">
        <v>0.15963722999999999</v>
      </c>
      <c r="AH141" s="16">
        <v>0.1521401</v>
      </c>
      <c r="AI141" s="16">
        <v>0.14528220999999999</v>
      </c>
      <c r="AJ141" s="16">
        <v>0.13898443999999999</v>
      </c>
      <c r="AK141" s="16">
        <v>0.13318126999999999</v>
      </c>
      <c r="AL141" s="16">
        <v>0.12781878999999999</v>
      </c>
      <c r="AM141" s="16">
        <v>0.1228461</v>
      </c>
      <c r="AN141" s="16">
        <v>0.1182203</v>
      </c>
      <c r="AO141" s="16">
        <v>0.11391058</v>
      </c>
      <c r="AP141" s="16">
        <v>0.10988307</v>
      </c>
      <c r="AQ141" s="16">
        <v>0.10611015</v>
      </c>
      <c r="AR141" s="16">
        <v>0.10256868</v>
      </c>
      <c r="AS141" s="16">
        <v>9.9240235999999996E-2</v>
      </c>
      <c r="AT141" s="16">
        <v>9.6105977999999995E-2</v>
      </c>
      <c r="AU141" s="16">
        <v>9.3147411999999999E-2</v>
      </c>
      <c r="AV141" s="16">
        <v>9.0349674000000005E-2</v>
      </c>
      <c r="AW141" s="16">
        <v>8.7701336000000005E-2</v>
      </c>
      <c r="AX141" s="16">
        <v>8.5191868000000004E-2</v>
      </c>
      <c r="AY141" s="16">
        <v>8.2812093000000003E-2</v>
      </c>
      <c r="AZ141" s="16">
        <v>8.0548346000000007E-2</v>
      </c>
      <c r="BA141" s="16">
        <v>7.8394203999999995E-2</v>
      </c>
      <c r="BB141" s="16">
        <v>7.6341278999999998E-2</v>
      </c>
      <c r="BC141" s="16">
        <v>7.4384078000000006E-2</v>
      </c>
      <c r="BD141" s="16">
        <v>7.2517267999999996E-2</v>
      </c>
      <c r="BE141" s="16">
        <v>7.0732146999999995E-2</v>
      </c>
      <c r="BF141" s="16">
        <v>6.9024137999999999E-2</v>
      </c>
    </row>
    <row r="142" spans="1:58" x14ac:dyDescent="0.35">
      <c r="A142" s="16">
        <v>72</v>
      </c>
      <c r="B142" s="16">
        <v>38.1</v>
      </c>
      <c r="C142" s="16">
        <v>0.68665120000000002</v>
      </c>
      <c r="D142" s="16">
        <v>1</v>
      </c>
      <c r="E142" s="16">
        <v>5</v>
      </c>
      <c r="F142" s="16">
        <v>2.4000000000000004</v>
      </c>
      <c r="G142" s="16">
        <v>1.2000000000000002</v>
      </c>
      <c r="H142" s="16">
        <v>0.8</v>
      </c>
      <c r="I142" s="16">
        <v>310.8</v>
      </c>
      <c r="J142" s="16">
        <v>286.5</v>
      </c>
      <c r="K142" s="16" t="s">
        <v>35</v>
      </c>
      <c r="L142" s="16">
        <v>72</v>
      </c>
      <c r="M142" s="16">
        <v>1.4040302</v>
      </c>
      <c r="N142" s="16">
        <v>1.0788095</v>
      </c>
      <c r="O142" s="16">
        <v>0.85750693</v>
      </c>
      <c r="P142" s="16">
        <v>0.70154004999999997</v>
      </c>
      <c r="Q142" s="16">
        <v>0.58768171000000002</v>
      </c>
      <c r="R142" s="16">
        <v>0.50274193</v>
      </c>
      <c r="S142" s="16">
        <v>0.43696487000000001</v>
      </c>
      <c r="T142" s="16">
        <v>0.38543376000000001</v>
      </c>
      <c r="U142" s="16">
        <v>0.34408065999999998</v>
      </c>
      <c r="V142" s="16">
        <v>0.31017178000000001</v>
      </c>
      <c r="W142" s="16">
        <v>0.28191596000000002</v>
      </c>
      <c r="X142" s="16">
        <v>0.25812230000000003</v>
      </c>
      <c r="Y142" s="16">
        <v>0.23776480999999999</v>
      </c>
      <c r="Z142" s="16">
        <v>0.22017613</v>
      </c>
      <c r="AA142" s="16">
        <v>0.20484933</v>
      </c>
      <c r="AB142" s="16">
        <v>0.19138231999999999</v>
      </c>
      <c r="AC142" s="16">
        <v>0.17947182</v>
      </c>
      <c r="AD142" s="16">
        <v>0.16885884000000001</v>
      </c>
      <c r="AE142" s="16">
        <v>0.15934628000000001</v>
      </c>
      <c r="AF142" s="16">
        <v>0.15077844000000001</v>
      </c>
      <c r="AG142" s="16">
        <v>0.14301743</v>
      </c>
      <c r="AH142" s="16">
        <v>0.13595995</v>
      </c>
      <c r="AI142" s="16">
        <v>0.12951346999999999</v>
      </c>
      <c r="AJ142" s="16">
        <v>0.12360229</v>
      </c>
      <c r="AK142" s="16">
        <v>0.11816749999999999</v>
      </c>
      <c r="AL142" s="16">
        <v>0.11315098</v>
      </c>
      <c r="AM142" s="16">
        <v>0.1085063</v>
      </c>
      <c r="AN142" s="16">
        <v>0.10419644</v>
      </c>
      <c r="AO142" s="16">
        <v>0.10018307</v>
      </c>
      <c r="AP142" s="16">
        <v>9.6442713999999999E-2</v>
      </c>
      <c r="AQ142" s="16">
        <v>9.2945485999999994E-2</v>
      </c>
      <c r="AR142" s="16">
        <v>8.9666105999999995E-2</v>
      </c>
      <c r="AS142" s="16">
        <v>8.6589060999999995E-2</v>
      </c>
      <c r="AT142" s="16">
        <v>8.3697437999999999E-2</v>
      </c>
      <c r="AU142" s="16">
        <v>8.0972648999999994E-2</v>
      </c>
      <c r="AV142" s="16">
        <v>7.8402116999999993E-2</v>
      </c>
      <c r="AW142" s="16">
        <v>7.5973012000000006E-2</v>
      </c>
      <c r="AX142" s="16">
        <v>7.3673560999999999E-2</v>
      </c>
      <c r="AY142" s="16">
        <v>7.1495317000000003E-2</v>
      </c>
      <c r="AZ142" s="16">
        <v>6.9428882999999997E-2</v>
      </c>
      <c r="BA142" s="16">
        <v>6.7464404000000006E-2</v>
      </c>
      <c r="BB142" s="16">
        <v>6.5596923000000001E-2</v>
      </c>
      <c r="BC142" s="16">
        <v>6.3818172000000006E-2</v>
      </c>
      <c r="BD142" s="16">
        <v>6.2123286999999999E-2</v>
      </c>
      <c r="BE142" s="16">
        <v>6.0507309000000002E-2</v>
      </c>
      <c r="BF142" s="16">
        <v>5.8963074999999997E-2</v>
      </c>
    </row>
    <row r="143" spans="1:58" x14ac:dyDescent="0.35">
      <c r="A143" s="16">
        <v>126</v>
      </c>
      <c r="B143" s="16">
        <v>20.2</v>
      </c>
      <c r="C143" s="16">
        <v>0.68941160000000001</v>
      </c>
      <c r="D143" s="16">
        <v>1.4000000000000001</v>
      </c>
      <c r="E143" s="16">
        <v>5.6000000000000005</v>
      </c>
      <c r="F143" s="16">
        <v>2.6</v>
      </c>
      <c r="G143" s="16">
        <v>1.6</v>
      </c>
      <c r="H143" s="16">
        <v>1</v>
      </c>
      <c r="I143" s="16">
        <v>352.6</v>
      </c>
      <c r="J143" s="16">
        <v>313.60000000000002</v>
      </c>
      <c r="K143" s="16" t="s">
        <v>34</v>
      </c>
      <c r="L143" s="16">
        <v>126</v>
      </c>
      <c r="M143" s="16">
        <v>1.3922251000000001</v>
      </c>
      <c r="N143" s="16">
        <v>1.0828622999999999</v>
      </c>
      <c r="O143" s="16">
        <v>0.86672090999999996</v>
      </c>
      <c r="P143" s="16">
        <v>0.71271646</v>
      </c>
      <c r="Q143" s="16">
        <v>0.59941529999999998</v>
      </c>
      <c r="R143" s="16">
        <v>0.51393889999999998</v>
      </c>
      <c r="S143" s="16">
        <v>0.44809702000000001</v>
      </c>
      <c r="T143" s="16">
        <v>0.39591904999999999</v>
      </c>
      <c r="U143" s="16">
        <v>0.35377397999999999</v>
      </c>
      <c r="V143" s="16">
        <v>0.31919189999999997</v>
      </c>
      <c r="W143" s="16">
        <v>0.29042216999999998</v>
      </c>
      <c r="X143" s="16">
        <v>0.26617353999999999</v>
      </c>
      <c r="Y143" s="16">
        <v>0.2454913</v>
      </c>
      <c r="Z143" s="16">
        <v>0.22764794999999999</v>
      </c>
      <c r="AA143" s="16">
        <v>0.21210783999999999</v>
      </c>
      <c r="AB143" s="16">
        <v>0.19844344</v>
      </c>
      <c r="AC143" s="16">
        <v>0.18634329999999999</v>
      </c>
      <c r="AD143" s="16">
        <v>0.17555357999999999</v>
      </c>
      <c r="AE143" s="16">
        <v>0.16586988</v>
      </c>
      <c r="AF143" s="16">
        <v>0.15713423000000001</v>
      </c>
      <c r="AG143" s="16">
        <v>0.14921441999999999</v>
      </c>
      <c r="AH143" s="16">
        <v>0.14200299999999999</v>
      </c>
      <c r="AI143" s="16">
        <v>0.13541164999999999</v>
      </c>
      <c r="AJ143" s="16">
        <v>0.12935938</v>
      </c>
      <c r="AK143" s="16">
        <v>0.12378744</v>
      </c>
      <c r="AL143" s="16">
        <v>0.11863906</v>
      </c>
      <c r="AM143" s="16">
        <v>0.11386932</v>
      </c>
      <c r="AN143" s="16">
        <v>0.10943566</v>
      </c>
      <c r="AO143" s="16">
        <v>0.10530564000000001</v>
      </c>
      <c r="AP143" s="16">
        <v>0.10145057</v>
      </c>
      <c r="AQ143" s="16">
        <v>9.7844258000000003E-2</v>
      </c>
      <c r="AR143" s="16">
        <v>9.4458534999999996E-2</v>
      </c>
      <c r="AS143" s="16">
        <v>9.1278411000000004E-2</v>
      </c>
      <c r="AT143" s="16">
        <v>8.8287300999999999E-2</v>
      </c>
      <c r="AU143" s="16">
        <v>8.5468612999999999E-2</v>
      </c>
      <c r="AV143" s="16">
        <v>8.2804181000000004E-2</v>
      </c>
      <c r="AW143" s="16">
        <v>8.0284811999999997E-2</v>
      </c>
      <c r="AX143" s="16">
        <v>7.7901005999999995E-2</v>
      </c>
      <c r="AY143" s="16">
        <v>7.5639709999999999E-2</v>
      </c>
      <c r="AZ143" s="16">
        <v>7.3491483999999996E-2</v>
      </c>
      <c r="BA143" s="16">
        <v>7.1448117000000005E-2</v>
      </c>
      <c r="BB143" s="16">
        <v>6.9502390999999997E-2</v>
      </c>
      <c r="BC143" s="16">
        <v>6.7649387000000005E-2</v>
      </c>
      <c r="BD143" s="16">
        <v>6.5883419999999998E-2</v>
      </c>
      <c r="BE143" s="16">
        <v>6.4197950000000004E-2</v>
      </c>
      <c r="BF143" s="16">
        <v>6.2586389000000006E-2</v>
      </c>
    </row>
    <row r="144" spans="1:58" x14ac:dyDescent="0.35">
      <c r="A144" s="16">
        <v>210</v>
      </c>
      <c r="B144" s="16">
        <v>8.1999999999999993</v>
      </c>
      <c r="C144" s="16">
        <v>0.30433589999999999</v>
      </c>
      <c r="D144" s="16">
        <v>1.2000000000000002</v>
      </c>
      <c r="E144" s="16">
        <v>6.4</v>
      </c>
      <c r="F144" s="16">
        <v>3</v>
      </c>
      <c r="G144" s="16">
        <v>0.8</v>
      </c>
      <c r="H144" s="16">
        <v>2.2000000000000002</v>
      </c>
      <c r="I144" s="16">
        <v>307.5</v>
      </c>
      <c r="J144" s="16">
        <v>299.60000000000002</v>
      </c>
      <c r="K144" s="16" t="s">
        <v>34</v>
      </c>
      <c r="L144" s="16">
        <v>210</v>
      </c>
      <c r="M144" s="16">
        <v>1.3920507</v>
      </c>
      <c r="N144" s="16">
        <v>1.1216931000000001</v>
      </c>
      <c r="O144" s="16">
        <v>0.90601611000000004</v>
      </c>
      <c r="P144" s="16">
        <v>0.74531126000000003</v>
      </c>
      <c r="Q144" s="16">
        <v>0.62554514000000006</v>
      </c>
      <c r="R144" s="16">
        <v>0.53464602999999999</v>
      </c>
      <c r="S144" s="16">
        <v>0.46450504999999997</v>
      </c>
      <c r="T144" s="16">
        <v>0.40876340999999999</v>
      </c>
      <c r="U144" s="16">
        <v>0.36379439000000002</v>
      </c>
      <c r="V144" s="16">
        <v>0.32697204000000002</v>
      </c>
      <c r="W144" s="16">
        <v>0.29639322000000001</v>
      </c>
      <c r="X144" s="16">
        <v>0.27067253000000002</v>
      </c>
      <c r="Y144" s="16">
        <v>0.24878164</v>
      </c>
      <c r="Z144" s="16">
        <v>0.22995531999999999</v>
      </c>
      <c r="AA144" s="16">
        <v>0.21358478</v>
      </c>
      <c r="AB144" s="16">
        <v>0.19923593000000001</v>
      </c>
      <c r="AC144" s="16">
        <v>0.18656681</v>
      </c>
      <c r="AD144" s="16">
        <v>0.17529665999999999</v>
      </c>
      <c r="AE144" s="16">
        <v>0.16521445000000001</v>
      </c>
      <c r="AF144" s="16">
        <v>0.15614042</v>
      </c>
      <c r="AG144" s="16">
        <v>0.14793691</v>
      </c>
      <c r="AH144" s="16">
        <v>0.14048372000000001</v>
      </c>
      <c r="AI144" s="16">
        <v>0.13368305999999999</v>
      </c>
      <c r="AJ144" s="16">
        <v>0.12745814</v>
      </c>
      <c r="AK144" s="16">
        <v>0.12173681</v>
      </c>
      <c r="AL144" s="16">
        <v>0.11646178</v>
      </c>
      <c r="AM144" s="16">
        <v>0.11158627</v>
      </c>
      <c r="AN144" s="16">
        <v>0.10706341</v>
      </c>
      <c r="AO144" s="16">
        <v>0.10285957</v>
      </c>
      <c r="AP144" s="16">
        <v>9.8942474000000002E-2</v>
      </c>
      <c r="AQ144" s="16">
        <v>9.5285705999999998E-2</v>
      </c>
      <c r="AR144" s="16">
        <v>9.1863907999999994E-2</v>
      </c>
      <c r="AS144" s="16">
        <v>8.8654548E-2</v>
      </c>
      <c r="AT144" s="16">
        <v>8.5637845000000004E-2</v>
      </c>
      <c r="AU144" s="16">
        <v>8.2801893000000001E-2</v>
      </c>
      <c r="AV144" s="16">
        <v>8.0126508999999999E-2</v>
      </c>
      <c r="AW144" s="16">
        <v>7.7601462999999996E-2</v>
      </c>
      <c r="AX144" s="16">
        <v>7.5213409999999994E-2</v>
      </c>
      <c r="AY144" s="16">
        <v>7.2954081000000004E-2</v>
      </c>
      <c r="AZ144" s="16">
        <v>7.0809900999999995E-2</v>
      </c>
      <c r="BA144" s="16">
        <v>6.8774968000000006E-2</v>
      </c>
      <c r="BB144" s="16">
        <v>6.6840857000000004E-2</v>
      </c>
      <c r="BC144" s="16">
        <v>6.5000497000000004E-2</v>
      </c>
      <c r="BD144" s="16">
        <v>6.3249230000000004E-2</v>
      </c>
      <c r="BE144" s="16">
        <v>6.1577931000000002E-2</v>
      </c>
      <c r="BF144" s="16">
        <v>5.9982564000000002E-2</v>
      </c>
    </row>
    <row r="145" spans="1:58" x14ac:dyDescent="0.35">
      <c r="A145" s="16">
        <v>38</v>
      </c>
      <c r="B145" s="16">
        <v>23.200000000000003</v>
      </c>
      <c r="C145" s="16">
        <v>0.2943134</v>
      </c>
      <c r="D145" s="16">
        <v>1.8</v>
      </c>
      <c r="E145" s="16">
        <v>5.8000000000000007</v>
      </c>
      <c r="F145" s="16">
        <v>1.4000000000000001</v>
      </c>
      <c r="G145" s="16">
        <v>0.4</v>
      </c>
      <c r="H145" s="16">
        <v>1</v>
      </c>
      <c r="I145" s="16">
        <v>359.3</v>
      </c>
      <c r="J145" s="16">
        <v>346.40000000000003</v>
      </c>
      <c r="K145" s="16" t="s">
        <v>34</v>
      </c>
      <c r="L145" s="16">
        <v>38</v>
      </c>
      <c r="M145" s="16">
        <v>1.3883118999999999</v>
      </c>
      <c r="N145" s="16">
        <v>1.1149175</v>
      </c>
      <c r="O145" s="16">
        <v>0.90508169000000005</v>
      </c>
      <c r="P145" s="16">
        <v>0.75013417000000004</v>
      </c>
      <c r="Q145" s="16">
        <v>0.63461851999999996</v>
      </c>
      <c r="R145" s="16">
        <v>0.54731428999999998</v>
      </c>
      <c r="S145" s="16">
        <v>0.47930020000000001</v>
      </c>
      <c r="T145" s="16">
        <v>0.42392777999999998</v>
      </c>
      <c r="U145" s="16">
        <v>0.37929621000000002</v>
      </c>
      <c r="V145" s="16">
        <v>0.34279090000000001</v>
      </c>
      <c r="W145" s="16">
        <v>0.31249091000000001</v>
      </c>
      <c r="X145" s="16">
        <v>0.28696343000000002</v>
      </c>
      <c r="Y145" s="16">
        <v>0.26515095999999999</v>
      </c>
      <c r="Z145" s="16">
        <v>0.24628341000000001</v>
      </c>
      <c r="AA145" s="16">
        <v>0.22982953</v>
      </c>
      <c r="AB145" s="16">
        <v>0.21535924000000001</v>
      </c>
      <c r="AC145" s="16">
        <v>0.20252545</v>
      </c>
      <c r="AD145" s="16">
        <v>0.19107734000000001</v>
      </c>
      <c r="AE145" s="16">
        <v>0.18079391</v>
      </c>
      <c r="AF145" s="16">
        <v>0.17151225</v>
      </c>
      <c r="AG145" s="16">
        <v>0.16309765000000001</v>
      </c>
      <c r="AH145" s="16">
        <v>0.15543133000000001</v>
      </c>
      <c r="AI145" s="16">
        <v>0.14841677</v>
      </c>
      <c r="AJ145" s="16">
        <v>0.14197514999999999</v>
      </c>
      <c r="AK145" s="16">
        <v>0.13603947</v>
      </c>
      <c r="AL145" s="16">
        <v>0.13055154999999999</v>
      </c>
      <c r="AM145" s="16">
        <v>0.12546367999999999</v>
      </c>
      <c r="AN145" s="16">
        <v>0.12073299999999999</v>
      </c>
      <c r="AO145" s="16">
        <v>0.11632246</v>
      </c>
      <c r="AP145" s="16">
        <v>0.11220326</v>
      </c>
      <c r="AQ145" s="16">
        <v>0.10834236999999999</v>
      </c>
      <c r="AR145" s="16">
        <v>0.10471696</v>
      </c>
      <c r="AS145" s="16">
        <v>0.10130664</v>
      </c>
      <c r="AT145" s="16">
        <v>9.8093844999999999E-2</v>
      </c>
      <c r="AU145" s="16">
        <v>9.5063478000000007E-2</v>
      </c>
      <c r="AV145" s="16">
        <v>9.2198782000000007E-2</v>
      </c>
      <c r="AW145" s="16">
        <v>8.9489139999999995E-2</v>
      </c>
      <c r="AX145" s="16">
        <v>8.6919530999999994E-2</v>
      </c>
      <c r="AY145" s="16">
        <v>8.4479718999999995E-2</v>
      </c>
      <c r="AZ145" s="16">
        <v>8.2160518000000002E-2</v>
      </c>
      <c r="BA145" s="16">
        <v>7.9952300000000004E-2</v>
      </c>
      <c r="BB145" s="16">
        <v>7.784903E-2</v>
      </c>
      <c r="BC145" s="16">
        <v>7.5843930000000004E-2</v>
      </c>
      <c r="BD145" s="16">
        <v>7.3930501999999995E-2</v>
      </c>
      <c r="BE145" s="16">
        <v>7.2100847999999995E-2</v>
      </c>
      <c r="BF145" s="16">
        <v>7.0350148000000001E-2</v>
      </c>
    </row>
    <row r="146" spans="1:58" x14ac:dyDescent="0.35">
      <c r="A146" s="16">
        <v>491</v>
      </c>
      <c r="B146" s="16">
        <v>36</v>
      </c>
      <c r="C146" s="16">
        <v>0.3431517</v>
      </c>
      <c r="D146" s="16">
        <v>2.6</v>
      </c>
      <c r="E146" s="16">
        <v>3.6</v>
      </c>
      <c r="F146" s="16">
        <v>1.4000000000000001</v>
      </c>
      <c r="G146" s="16">
        <v>1.2000000000000002</v>
      </c>
      <c r="H146" s="16">
        <v>1</v>
      </c>
      <c r="I146" s="16">
        <v>332</v>
      </c>
      <c r="J146" s="16">
        <v>291.40000000000003</v>
      </c>
      <c r="K146" s="16" t="s">
        <v>35</v>
      </c>
      <c r="L146" s="16">
        <v>491</v>
      </c>
      <c r="M146" s="16">
        <v>1.3855294</v>
      </c>
      <c r="N146" s="16">
        <v>1.0743427000000001</v>
      </c>
      <c r="O146" s="16">
        <v>0.86068820999999995</v>
      </c>
      <c r="P146" s="16">
        <v>0.70765334000000002</v>
      </c>
      <c r="Q146" s="16">
        <v>0.59499025000000005</v>
      </c>
      <c r="R146" s="16">
        <v>0.50997477999999996</v>
      </c>
      <c r="S146" s="16">
        <v>0.44430410999999997</v>
      </c>
      <c r="T146" s="16">
        <v>0.39355063000000001</v>
      </c>
      <c r="U146" s="16">
        <v>0.35223856999999997</v>
      </c>
      <c r="V146" s="16">
        <v>0.31789243</v>
      </c>
      <c r="W146" s="16">
        <v>0.28947440000000002</v>
      </c>
      <c r="X146" s="16">
        <v>0.26564288000000003</v>
      </c>
      <c r="Y146" s="16">
        <v>0.24527967000000001</v>
      </c>
      <c r="Z146" s="16">
        <v>0.22770998000000001</v>
      </c>
      <c r="AA146" s="16">
        <v>0.21244739000000001</v>
      </c>
      <c r="AB146" s="16">
        <v>0.19905929</v>
      </c>
      <c r="AC146" s="16">
        <v>0.18719721</v>
      </c>
      <c r="AD146" s="16">
        <v>0.17661884</v>
      </c>
      <c r="AE146" s="16">
        <v>0.16713138999999999</v>
      </c>
      <c r="AF146" s="16">
        <v>0.15857959999999999</v>
      </c>
      <c r="AG146" s="16">
        <v>0.15083626</v>
      </c>
      <c r="AH146" s="16">
        <v>0.14379179</v>
      </c>
      <c r="AI146" s="16">
        <v>0.13735485</v>
      </c>
      <c r="AJ146" s="16">
        <v>0.13145097</v>
      </c>
      <c r="AK146" s="16">
        <v>0.12601344</v>
      </c>
      <c r="AL146" s="16">
        <v>0.12099303</v>
      </c>
      <c r="AM146" s="16">
        <v>0.11634037</v>
      </c>
      <c r="AN146" s="16">
        <v>0.11201514</v>
      </c>
      <c r="AO146" s="16">
        <v>0.10798594</v>
      </c>
      <c r="AP146" s="16">
        <v>0.10422409000000001</v>
      </c>
      <c r="AQ146" s="16">
        <v>0.10070289</v>
      </c>
      <c r="AR146" s="16">
        <v>9.7401007999999997E-2</v>
      </c>
      <c r="AS146" s="16">
        <v>9.4296045999999994E-2</v>
      </c>
      <c r="AT146" s="16">
        <v>9.1372013000000002E-2</v>
      </c>
      <c r="AU146" s="16">
        <v>8.8614814E-2</v>
      </c>
      <c r="AV146" s="16">
        <v>8.6009852999999997E-2</v>
      </c>
      <c r="AW146" s="16">
        <v>8.3544179999999996E-2</v>
      </c>
      <c r="AX146" s="16">
        <v>8.1207774999999996E-2</v>
      </c>
      <c r="AY146" s="16">
        <v>7.8990296000000002E-2</v>
      </c>
      <c r="AZ146" s="16">
        <v>7.6884157999999994E-2</v>
      </c>
      <c r="BA146" s="16">
        <v>7.4879527000000001E-2</v>
      </c>
      <c r="BB146" s="16">
        <v>7.2970212000000007E-2</v>
      </c>
      <c r="BC146" s="16">
        <v>7.1149520999999993E-2</v>
      </c>
      <c r="BD146" s="16">
        <v>6.9411344999999999E-2</v>
      </c>
      <c r="BE146" s="16">
        <v>6.7750946000000006E-2</v>
      </c>
      <c r="BF146" s="16">
        <v>6.6163904999999995E-2</v>
      </c>
    </row>
    <row r="147" spans="1:58" x14ac:dyDescent="0.35">
      <c r="A147" s="16">
        <v>224</v>
      </c>
      <c r="B147" s="16">
        <v>31.9</v>
      </c>
      <c r="C147" s="16">
        <v>0.25997420000000004</v>
      </c>
      <c r="D147" s="16">
        <v>2.6</v>
      </c>
      <c r="E147" s="16">
        <v>7.4</v>
      </c>
      <c r="F147" s="16">
        <v>0.8</v>
      </c>
      <c r="G147" s="16">
        <v>1.6</v>
      </c>
      <c r="H147" s="16">
        <v>0.60000000000000009</v>
      </c>
      <c r="I147" s="16">
        <v>322.70000000000005</v>
      </c>
      <c r="J147" s="16">
        <v>364</v>
      </c>
      <c r="K147" s="16" t="s">
        <v>34</v>
      </c>
      <c r="L147" s="16">
        <v>224</v>
      </c>
      <c r="M147" s="16">
        <v>1.3758367</v>
      </c>
      <c r="N147" s="16">
        <v>1.1662043</v>
      </c>
      <c r="O147" s="16">
        <v>0.98373102999999995</v>
      </c>
      <c r="P147" s="16">
        <v>0.83077908</v>
      </c>
      <c r="Q147" s="16">
        <v>0.70961695999999996</v>
      </c>
      <c r="R147" s="16">
        <v>0.61466156999999999</v>
      </c>
      <c r="S147" s="16">
        <v>0.54042345000000003</v>
      </c>
      <c r="T147" s="16">
        <v>0.48126236</v>
      </c>
      <c r="U147" s="16">
        <v>0.43205673</v>
      </c>
      <c r="V147" s="16">
        <v>0.39065516</v>
      </c>
      <c r="W147" s="16">
        <v>0.35606738999999998</v>
      </c>
      <c r="X147" s="16">
        <v>0.32681966000000001</v>
      </c>
      <c r="Y147" s="16">
        <v>0.30188459000000001</v>
      </c>
      <c r="Z147" s="16">
        <v>0.28034188999999998</v>
      </c>
      <c r="AA147" s="16">
        <v>0.26144528</v>
      </c>
      <c r="AB147" s="16">
        <v>0.24477505999999999</v>
      </c>
      <c r="AC147" s="16">
        <v>0.22998805</v>
      </c>
      <c r="AD147" s="16">
        <v>0.21680616</v>
      </c>
      <c r="AE147" s="16">
        <v>0.20498009</v>
      </c>
      <c r="AF147" s="16">
        <v>0.19431418</v>
      </c>
      <c r="AG147" s="16">
        <v>0.18463821999999999</v>
      </c>
      <c r="AH147" s="16">
        <v>0.17583206000000001</v>
      </c>
      <c r="AI147" s="16">
        <v>0.16778570000000001</v>
      </c>
      <c r="AJ147" s="16">
        <v>0.16040771000000001</v>
      </c>
      <c r="AK147" s="16">
        <v>0.15361622999999999</v>
      </c>
      <c r="AL147" s="16">
        <v>0.14734098000000001</v>
      </c>
      <c r="AM147" s="16">
        <v>0.14152946</v>
      </c>
      <c r="AN147" s="16">
        <v>0.13613358</v>
      </c>
      <c r="AO147" s="16">
        <v>0.13110780999999999</v>
      </c>
      <c r="AP147" s="16">
        <v>0.12641668</v>
      </c>
      <c r="AQ147" s="16">
        <v>0.12203004000000001</v>
      </c>
      <c r="AR147" s="16">
        <v>0.11791876</v>
      </c>
      <c r="AS147" s="16">
        <v>0.11405534000000001</v>
      </c>
      <c r="AT147" s="16">
        <v>0.11042111</v>
      </c>
      <c r="AU147" s="16">
        <v>0.10699483999999999</v>
      </c>
      <c r="AV147" s="16">
        <v>0.10376083</v>
      </c>
      <c r="AW147" s="16">
        <v>0.10070319</v>
      </c>
      <c r="AX147" s="16">
        <v>9.7807392000000007E-2</v>
      </c>
      <c r="AY147" s="16">
        <v>9.5060407999999999E-2</v>
      </c>
      <c r="AZ147" s="16">
        <v>9.2453167000000003E-2</v>
      </c>
      <c r="BA147" s="16">
        <v>8.9975274999999993E-2</v>
      </c>
      <c r="BB147" s="16">
        <v>8.7616540000000007E-2</v>
      </c>
      <c r="BC147" s="16">
        <v>8.5368656000000001E-2</v>
      </c>
      <c r="BD147" s="16">
        <v>8.3225070999999998E-2</v>
      </c>
      <c r="BE147" s="16">
        <v>8.1179327999999995E-2</v>
      </c>
      <c r="BF147" s="16">
        <v>7.9223982999999998E-2</v>
      </c>
    </row>
    <row r="148" spans="1:58" x14ac:dyDescent="0.35">
      <c r="A148" s="16">
        <v>132</v>
      </c>
      <c r="B148" s="16">
        <v>16.700000000000003</v>
      </c>
      <c r="C148" s="16">
        <v>0.46071410000000002</v>
      </c>
      <c r="D148" s="16">
        <v>2.6</v>
      </c>
      <c r="E148" s="16">
        <v>4.6000000000000005</v>
      </c>
      <c r="F148" s="16">
        <v>2.4000000000000004</v>
      </c>
      <c r="G148" s="16">
        <v>1.6</v>
      </c>
      <c r="H148" s="16">
        <v>1.4000000000000001</v>
      </c>
      <c r="I148" s="16">
        <v>355.3</v>
      </c>
      <c r="J148" s="16">
        <v>337.3</v>
      </c>
      <c r="K148" s="16" t="s">
        <v>34</v>
      </c>
      <c r="L148" s="16">
        <v>132</v>
      </c>
      <c r="M148" s="16">
        <v>1.3749247</v>
      </c>
      <c r="N148" s="16">
        <v>1.0633769</v>
      </c>
      <c r="O148" s="16">
        <v>0.85383849999999994</v>
      </c>
      <c r="P148" s="16">
        <v>0.70578616999999999</v>
      </c>
      <c r="Q148" s="16">
        <v>0.59602659999999996</v>
      </c>
      <c r="R148" s="16">
        <v>0.51288330999999998</v>
      </c>
      <c r="S148" s="16">
        <v>0.44874191000000002</v>
      </c>
      <c r="T148" s="16">
        <v>0.39778790000000003</v>
      </c>
      <c r="U148" s="16">
        <v>0.35641753999999998</v>
      </c>
      <c r="V148" s="16">
        <v>0.32242984000000002</v>
      </c>
      <c r="W148" s="16">
        <v>0.29411340000000002</v>
      </c>
      <c r="X148" s="16">
        <v>0.27013810999999999</v>
      </c>
      <c r="Y148" s="16">
        <v>0.24961156000000001</v>
      </c>
      <c r="Z148" s="16">
        <v>0.23186172999999999</v>
      </c>
      <c r="AA148" s="16">
        <v>0.21636927</v>
      </c>
      <c r="AB148" s="16">
        <v>0.20273732999999999</v>
      </c>
      <c r="AC148" s="16">
        <v>0.19065072</v>
      </c>
      <c r="AD148" s="16">
        <v>0.17987159</v>
      </c>
      <c r="AE148" s="16">
        <v>0.17019587999999999</v>
      </c>
      <c r="AF148" s="16">
        <v>0.16146846000000001</v>
      </c>
      <c r="AG148" s="16">
        <v>0.15355009999999999</v>
      </c>
      <c r="AH148" s="16">
        <v>0.14633662</v>
      </c>
      <c r="AI148" s="16">
        <v>0.13973746000000001</v>
      </c>
      <c r="AJ148" s="16">
        <v>0.13367999</v>
      </c>
      <c r="AK148" s="16">
        <v>0.12809831999999999</v>
      </c>
      <c r="AL148" s="16">
        <v>0.12294307</v>
      </c>
      <c r="AM148" s="16">
        <v>0.11816493</v>
      </c>
      <c r="AN148" s="16">
        <v>0.11372114</v>
      </c>
      <c r="AO148" s="16">
        <v>0.1095798</v>
      </c>
      <c r="AP148" s="16">
        <v>0.10571155</v>
      </c>
      <c r="AQ148" s="16">
        <v>0.10209151</v>
      </c>
      <c r="AR148" s="16">
        <v>9.8694026000000004E-2</v>
      </c>
      <c r="AS148" s="16">
        <v>9.5501854999999997E-2</v>
      </c>
      <c r="AT148" s="16">
        <v>9.2495218000000004E-2</v>
      </c>
      <c r="AU148" s="16">
        <v>8.9658819000000001E-2</v>
      </c>
      <c r="AV148" s="16">
        <v>8.6978488000000007E-2</v>
      </c>
      <c r="AW148" s="16">
        <v>8.4443055000000003E-2</v>
      </c>
      <c r="AX148" s="16">
        <v>8.2040592999999995E-2</v>
      </c>
      <c r="AY148" s="16">
        <v>7.9762287000000001E-2</v>
      </c>
      <c r="AZ148" s="16">
        <v>7.7596052999999998E-2</v>
      </c>
      <c r="BA148" s="16">
        <v>7.5534961999999997E-2</v>
      </c>
      <c r="BB148" s="16">
        <v>7.3571622000000003E-2</v>
      </c>
      <c r="BC148" s="16">
        <v>7.1700110999999997E-2</v>
      </c>
      <c r="BD148" s="16">
        <v>6.9914207000000006E-2</v>
      </c>
      <c r="BE148" s="16">
        <v>6.8209089000000001E-2</v>
      </c>
      <c r="BF148" s="16">
        <v>6.6578858000000005E-2</v>
      </c>
    </row>
    <row r="149" spans="1:58" x14ac:dyDescent="0.35">
      <c r="A149" s="16">
        <v>131</v>
      </c>
      <c r="B149" s="16">
        <v>37.299999999999997</v>
      </c>
      <c r="C149" s="16">
        <v>0.30117670000000002</v>
      </c>
      <c r="D149" s="16">
        <v>1.2000000000000002</v>
      </c>
      <c r="E149" s="16">
        <v>4.4000000000000004</v>
      </c>
      <c r="F149" s="16">
        <v>1</v>
      </c>
      <c r="G149" s="16">
        <v>1.8</v>
      </c>
      <c r="H149" s="16">
        <v>0.8</v>
      </c>
      <c r="I149" s="16">
        <v>302.10000000000002</v>
      </c>
      <c r="J149" s="16">
        <v>352.90000000000003</v>
      </c>
      <c r="K149" s="16" t="s">
        <v>34</v>
      </c>
      <c r="L149" s="16">
        <v>131</v>
      </c>
      <c r="M149" s="16">
        <v>1.3720204</v>
      </c>
      <c r="N149" s="16">
        <v>1.0588592999999999</v>
      </c>
      <c r="O149" s="16">
        <v>0.84899997999999999</v>
      </c>
      <c r="P149" s="16">
        <v>0.69984239000000004</v>
      </c>
      <c r="Q149" s="16">
        <v>0.58902478000000003</v>
      </c>
      <c r="R149" s="16">
        <v>0.50541340999999995</v>
      </c>
      <c r="S149" s="16">
        <v>0.44077643999999999</v>
      </c>
      <c r="T149" s="16">
        <v>0.38982809000000002</v>
      </c>
      <c r="U149" s="16">
        <v>0.34882881999999998</v>
      </c>
      <c r="V149" s="16">
        <v>0.31517389000000001</v>
      </c>
      <c r="W149" s="16">
        <v>0.28712595000000002</v>
      </c>
      <c r="X149" s="16">
        <v>0.26343420000000001</v>
      </c>
      <c r="Y149" s="16">
        <v>0.24315192999999999</v>
      </c>
      <c r="Z149" s="16">
        <v>0.22562455000000001</v>
      </c>
      <c r="AA149" s="16">
        <v>0.21034275</v>
      </c>
      <c r="AB149" s="16">
        <v>0.19690116999999999</v>
      </c>
      <c r="AC149" s="16">
        <v>0.18499510999999999</v>
      </c>
      <c r="AD149" s="16">
        <v>0.17436646</v>
      </c>
      <c r="AE149" s="16">
        <v>0.16482514000000001</v>
      </c>
      <c r="AF149" s="16">
        <v>0.15621345</v>
      </c>
      <c r="AG149" s="16">
        <v>0.1484019</v>
      </c>
      <c r="AH149" s="16">
        <v>0.14128294999999999</v>
      </c>
      <c r="AI149" s="16">
        <v>0.13477036000000001</v>
      </c>
      <c r="AJ149" s="16">
        <v>0.12878916000000001</v>
      </c>
      <c r="AK149" s="16">
        <v>0.12327631999999999</v>
      </c>
      <c r="AL149" s="16">
        <v>0.11818119000000001</v>
      </c>
      <c r="AM149" s="16">
        <v>0.11345793</v>
      </c>
      <c r="AN149" s="16">
        <v>0.10906505</v>
      </c>
      <c r="AO149" s="16">
        <v>0.10497012999999999</v>
      </c>
      <c r="AP149" s="16">
        <v>0.10114365</v>
      </c>
      <c r="AQ149" s="16">
        <v>9.7560390999999996E-2</v>
      </c>
      <c r="AR149" s="16">
        <v>9.4199195999999999E-2</v>
      </c>
      <c r="AS149" s="16">
        <v>9.1040335999999999E-2</v>
      </c>
      <c r="AT149" s="16">
        <v>8.8065124999999994E-2</v>
      </c>
      <c r="AU149" s="16">
        <v>8.5260904999999998E-2</v>
      </c>
      <c r="AV149" s="16">
        <v>8.2610495000000006E-2</v>
      </c>
      <c r="AW149" s="16">
        <v>8.0102920999999994E-2</v>
      </c>
      <c r="AX149" s="16">
        <v>7.7726967999999994E-2</v>
      </c>
      <c r="AY149" s="16">
        <v>7.5473211999999998E-2</v>
      </c>
      <c r="AZ149" s="16">
        <v>7.3332078999999994E-2</v>
      </c>
      <c r="BA149" s="16">
        <v>7.1294300000000005E-2</v>
      </c>
      <c r="BB149" s="16">
        <v>6.9354706000000002E-2</v>
      </c>
      <c r="BC149" s="16">
        <v>6.7507244999999994E-2</v>
      </c>
      <c r="BD149" s="16">
        <v>6.5745606999999998E-2</v>
      </c>
      <c r="BE149" s="16">
        <v>6.4063362999999998E-2</v>
      </c>
      <c r="BF149" s="16">
        <v>6.2453564000000003E-2</v>
      </c>
    </row>
    <row r="150" spans="1:58" x14ac:dyDescent="0.35">
      <c r="A150" s="16">
        <v>30</v>
      </c>
      <c r="B150" s="16">
        <v>39.200000000000003</v>
      </c>
      <c r="C150" s="16">
        <v>0.7020518</v>
      </c>
      <c r="D150" s="16">
        <v>1.8</v>
      </c>
      <c r="E150" s="16">
        <v>3.8000000000000003</v>
      </c>
      <c r="F150" s="16">
        <v>2.6</v>
      </c>
      <c r="G150" s="16">
        <v>1.2000000000000002</v>
      </c>
      <c r="H150" s="16">
        <v>0.8</v>
      </c>
      <c r="I150" s="16">
        <v>378.20000000000005</v>
      </c>
      <c r="J150" s="16">
        <v>352.1</v>
      </c>
      <c r="K150" s="16" t="s">
        <v>34</v>
      </c>
      <c r="L150" s="16">
        <v>30</v>
      </c>
      <c r="M150" s="16">
        <v>1.3590279999999999</v>
      </c>
      <c r="N150" s="16">
        <v>1.0469843999999999</v>
      </c>
      <c r="O150" s="16">
        <v>0.83544510999999999</v>
      </c>
      <c r="P150" s="16">
        <v>0.68590408999999997</v>
      </c>
      <c r="Q150" s="16">
        <v>0.57655900999999998</v>
      </c>
      <c r="R150" s="16">
        <v>0.49514657000000001</v>
      </c>
      <c r="S150" s="16">
        <v>0.43238147999999998</v>
      </c>
      <c r="T150" s="16">
        <v>0.38207619999999998</v>
      </c>
      <c r="U150" s="16">
        <v>0.34163674999999999</v>
      </c>
      <c r="V150" s="16">
        <v>0.30871727999999998</v>
      </c>
      <c r="W150" s="16">
        <v>0.28131515000000001</v>
      </c>
      <c r="X150" s="16">
        <v>0.25824725999999998</v>
      </c>
      <c r="Y150" s="16">
        <v>0.23853179999999999</v>
      </c>
      <c r="Z150" s="16">
        <v>0.22152315</v>
      </c>
      <c r="AA150" s="16">
        <v>0.20668441000000001</v>
      </c>
      <c r="AB150" s="16">
        <v>0.19364128</v>
      </c>
      <c r="AC150" s="16">
        <v>0.18209497999999999</v>
      </c>
      <c r="AD150" s="16">
        <v>0.17180976000000001</v>
      </c>
      <c r="AE150" s="16">
        <v>0.16258814999999999</v>
      </c>
      <c r="AF150" s="16">
        <v>0.15427625</v>
      </c>
      <c r="AG150" s="16">
        <v>0.1467417</v>
      </c>
      <c r="AH150" s="16">
        <v>0.13987851000000001</v>
      </c>
      <c r="AI150" s="16">
        <v>0.13360505</v>
      </c>
      <c r="AJ150" s="16">
        <v>0.12784424</v>
      </c>
      <c r="AK150" s="16">
        <v>0.12253833</v>
      </c>
      <c r="AL150" s="16">
        <v>0.11763221</v>
      </c>
      <c r="AM150" s="16">
        <v>0.1130835</v>
      </c>
      <c r="AN150" s="16">
        <v>0.10885499</v>
      </c>
      <c r="AO150" s="16">
        <v>0.10491093</v>
      </c>
      <c r="AP150" s="16">
        <v>0.10122868</v>
      </c>
      <c r="AQ150" s="16">
        <v>9.7778170999999997E-2</v>
      </c>
      <c r="AR150" s="16">
        <v>9.4536266999999993E-2</v>
      </c>
      <c r="AS150" s="16">
        <v>9.1487742999999996E-2</v>
      </c>
      <c r="AT150" s="16">
        <v>8.8617995000000005E-2</v>
      </c>
      <c r="AU150" s="16">
        <v>8.5909203000000003E-2</v>
      </c>
      <c r="AV150" s="16">
        <v>8.3347565999999998E-2</v>
      </c>
      <c r="AW150" s="16">
        <v>8.0921218000000003E-2</v>
      </c>
      <c r="AX150" s="16">
        <v>7.8620604999999996E-2</v>
      </c>
      <c r="AY150" s="16">
        <v>7.6436437999999995E-2</v>
      </c>
      <c r="AZ150" s="16">
        <v>7.4360526999999996E-2</v>
      </c>
      <c r="BA150" s="16">
        <v>7.2383709000000004E-2</v>
      </c>
      <c r="BB150" s="16">
        <v>7.0499614000000002E-2</v>
      </c>
      <c r="BC150" s="16">
        <v>6.8703487999999993E-2</v>
      </c>
      <c r="BD150" s="16">
        <v>6.6990092000000001E-2</v>
      </c>
      <c r="BE150" s="16">
        <v>6.5352595999999999E-2</v>
      </c>
      <c r="BF150" s="16">
        <v>6.3784226999999999E-2</v>
      </c>
    </row>
    <row r="151" spans="1:58" x14ac:dyDescent="0.35">
      <c r="A151" s="16">
        <v>415</v>
      </c>
      <c r="B151" s="16">
        <v>47.2</v>
      </c>
      <c r="C151" s="16">
        <v>0.51193390000000005</v>
      </c>
      <c r="D151" s="16">
        <v>2.6</v>
      </c>
      <c r="E151" s="16">
        <v>4.4000000000000004</v>
      </c>
      <c r="F151" s="16">
        <v>1</v>
      </c>
      <c r="G151" s="16">
        <v>2</v>
      </c>
      <c r="H151" s="16">
        <v>0.60000000000000009</v>
      </c>
      <c r="I151" s="16">
        <v>329.1</v>
      </c>
      <c r="J151" s="16">
        <v>362.6</v>
      </c>
      <c r="K151" s="16" t="s">
        <v>34</v>
      </c>
      <c r="L151" s="16">
        <v>415</v>
      </c>
      <c r="M151" s="16">
        <v>1.3450407</v>
      </c>
      <c r="N151" s="16">
        <v>1.0518546</v>
      </c>
      <c r="O151" s="16">
        <v>0.85276996999999999</v>
      </c>
      <c r="P151" s="16">
        <v>0.70864737</v>
      </c>
      <c r="Q151" s="16">
        <v>0.60137390999999996</v>
      </c>
      <c r="R151" s="16">
        <v>0.51917612999999996</v>
      </c>
      <c r="S151" s="16">
        <v>0.45503589999999999</v>
      </c>
      <c r="T151" s="16">
        <v>0.40477338000000002</v>
      </c>
      <c r="U151" s="16">
        <v>0.36341627999999998</v>
      </c>
      <c r="V151" s="16">
        <v>0.32922014999999999</v>
      </c>
      <c r="W151" s="16">
        <v>0.30073981999999999</v>
      </c>
      <c r="X151" s="16">
        <v>0.27662513</v>
      </c>
      <c r="Y151" s="16">
        <v>0.25592068000000001</v>
      </c>
      <c r="Z151" s="16">
        <v>0.23801433999999999</v>
      </c>
      <c r="AA151" s="16">
        <v>0.22240410999999999</v>
      </c>
      <c r="AB151" s="16">
        <v>0.20862870999999999</v>
      </c>
      <c r="AC151" s="16">
        <v>0.19639748000000001</v>
      </c>
      <c r="AD151" s="16">
        <v>0.18546705999999999</v>
      </c>
      <c r="AE151" s="16">
        <v>0.17563601000000001</v>
      </c>
      <c r="AF151" s="16">
        <v>0.16675553000000001</v>
      </c>
      <c r="AG151" s="16">
        <v>0.15869758</v>
      </c>
      <c r="AH151" s="16">
        <v>0.15135297</v>
      </c>
      <c r="AI151" s="16">
        <v>0.14463043</v>
      </c>
      <c r="AJ151" s="16">
        <v>0.13845131999999999</v>
      </c>
      <c r="AK151" s="16">
        <v>0.13275479000000001</v>
      </c>
      <c r="AL151" s="16">
        <v>0.12748681000000001</v>
      </c>
      <c r="AM151" s="16">
        <v>0.12260111</v>
      </c>
      <c r="AN151" s="16">
        <v>0.11805613</v>
      </c>
      <c r="AO151" s="16">
        <v>0.11381821</v>
      </c>
      <c r="AP151" s="16">
        <v>0.10985952</v>
      </c>
      <c r="AQ151" s="16">
        <v>0.10615173999999999</v>
      </c>
      <c r="AR151" s="16">
        <v>0.10266943000000001</v>
      </c>
      <c r="AS151" s="16">
        <v>9.9394619000000003E-2</v>
      </c>
      <c r="AT151" s="16">
        <v>9.6309111000000003E-2</v>
      </c>
      <c r="AU151" s="16">
        <v>9.3397780999999999E-2</v>
      </c>
      <c r="AV151" s="16">
        <v>9.0644560999999998E-2</v>
      </c>
      <c r="AW151" s="16">
        <v>8.8036797999999999E-2</v>
      </c>
      <c r="AX151" s="16">
        <v>8.5564122000000006E-2</v>
      </c>
      <c r="AY151" s="16">
        <v>8.3217628000000002E-2</v>
      </c>
      <c r="AZ151" s="16">
        <v>8.0987267000000002E-2</v>
      </c>
      <c r="BA151" s="16">
        <v>7.8863680000000005E-2</v>
      </c>
      <c r="BB151" s="16">
        <v>7.6839186000000004E-2</v>
      </c>
      <c r="BC151" s="16">
        <v>7.4909024000000005E-2</v>
      </c>
      <c r="BD151" s="16">
        <v>7.3066539999999999E-2</v>
      </c>
      <c r="BE151" s="16">
        <v>7.1304090000000001E-2</v>
      </c>
      <c r="BF151" s="16">
        <v>6.9618255000000004E-2</v>
      </c>
    </row>
    <row r="152" spans="1:58" x14ac:dyDescent="0.35">
      <c r="A152" s="16">
        <v>313</v>
      </c>
      <c r="B152" s="16">
        <v>18.5</v>
      </c>
      <c r="C152" s="16">
        <v>0.14718000000000001</v>
      </c>
      <c r="D152" s="16">
        <v>0.60000000000000009</v>
      </c>
      <c r="E152" s="16">
        <v>7.6000000000000005</v>
      </c>
      <c r="F152" s="16">
        <v>1.4000000000000001</v>
      </c>
      <c r="G152" s="16">
        <v>1.6</v>
      </c>
      <c r="H152" s="16">
        <v>1.2000000000000002</v>
      </c>
      <c r="I152" s="16">
        <v>422.5</v>
      </c>
      <c r="J152" s="16">
        <v>337.70000000000005</v>
      </c>
      <c r="K152" s="16" t="s">
        <v>34</v>
      </c>
      <c r="L152" s="16">
        <v>313</v>
      </c>
      <c r="M152" s="16">
        <v>1.3437816</v>
      </c>
      <c r="N152" s="16">
        <v>1.0940646999999999</v>
      </c>
      <c r="O152" s="16">
        <v>0.90034974000000001</v>
      </c>
      <c r="P152" s="16">
        <v>0.74848515000000004</v>
      </c>
      <c r="Q152" s="16">
        <v>0.63119959999999997</v>
      </c>
      <c r="R152" s="16">
        <v>0.54049402000000002</v>
      </c>
      <c r="S152" s="16">
        <v>0.46930152000000003</v>
      </c>
      <c r="T152" s="16">
        <v>0.41251734000000001</v>
      </c>
      <c r="U152" s="16">
        <v>0.36654499000000001</v>
      </c>
      <c r="V152" s="16">
        <v>0.32879167999999998</v>
      </c>
      <c r="W152" s="16">
        <v>0.29738705999999998</v>
      </c>
      <c r="X152" s="16">
        <v>0.27093410000000001</v>
      </c>
      <c r="Y152" s="16">
        <v>0.24840857</v>
      </c>
      <c r="Z152" s="16">
        <v>0.22903219</v>
      </c>
      <c r="AA152" s="16">
        <v>0.21220140000000001</v>
      </c>
      <c r="AB152" s="16">
        <v>0.19746370999999999</v>
      </c>
      <c r="AC152" s="16">
        <v>0.18445754</v>
      </c>
      <c r="AD152" s="16">
        <v>0.17290813999999999</v>
      </c>
      <c r="AE152" s="16">
        <v>0.16258135000000001</v>
      </c>
      <c r="AF152" s="16">
        <v>0.1533089</v>
      </c>
      <c r="AG152" s="16">
        <v>0.14492658</v>
      </c>
      <c r="AH152" s="16">
        <v>0.13732195999999999</v>
      </c>
      <c r="AI152" s="16">
        <v>0.13039571</v>
      </c>
      <c r="AJ152" s="16">
        <v>0.12406194</v>
      </c>
      <c r="AK152" s="16">
        <v>0.11825004</v>
      </c>
      <c r="AL152" s="16">
        <v>0.11290593</v>
      </c>
      <c r="AM152" s="16">
        <v>0.10796617</v>
      </c>
      <c r="AN152" s="16">
        <v>0.10339321999999999</v>
      </c>
      <c r="AO152" s="16">
        <v>9.9151582000000002E-2</v>
      </c>
      <c r="AP152" s="16">
        <v>9.5203503999999994E-2</v>
      </c>
      <c r="AQ152" s="16">
        <v>9.1521926000000003E-2</v>
      </c>
      <c r="AR152" s="16">
        <v>8.8080801E-2</v>
      </c>
      <c r="AS152" s="16">
        <v>8.4859423000000003E-2</v>
      </c>
      <c r="AT152" s="16">
        <v>8.1836507000000003E-2</v>
      </c>
      <c r="AU152" s="16">
        <v>7.8996442E-2</v>
      </c>
      <c r="AV152" s="16">
        <v>7.6322346999999999E-2</v>
      </c>
      <c r="AW152" s="16">
        <v>7.3800779999999996E-2</v>
      </c>
      <c r="AX152" s="16">
        <v>7.1418911000000002E-2</v>
      </c>
      <c r="AY152" s="16">
        <v>6.9167711000000007E-2</v>
      </c>
      <c r="AZ152" s="16">
        <v>6.7039459999999995E-2</v>
      </c>
      <c r="BA152" s="16">
        <v>6.5019338999999995E-2</v>
      </c>
      <c r="BB152" s="16">
        <v>6.3102259999999993E-2</v>
      </c>
      <c r="BC152" s="16">
        <v>6.1280616000000003E-2</v>
      </c>
      <c r="BD152" s="16">
        <v>5.9547811999999999E-2</v>
      </c>
      <c r="BE152" s="16">
        <v>5.7897984999999999E-2</v>
      </c>
      <c r="BF152" s="16">
        <v>5.6326237000000001E-2</v>
      </c>
    </row>
    <row r="153" spans="1:58" x14ac:dyDescent="0.35">
      <c r="A153" s="16">
        <v>114</v>
      </c>
      <c r="B153" s="16">
        <v>23.6</v>
      </c>
      <c r="C153" s="16">
        <v>0.1897432</v>
      </c>
      <c r="D153" s="16">
        <v>2.6</v>
      </c>
      <c r="E153" s="16">
        <v>7.6000000000000005</v>
      </c>
      <c r="F153" s="16">
        <v>1</v>
      </c>
      <c r="G153" s="16">
        <v>0.8</v>
      </c>
      <c r="H153" s="16">
        <v>0.8</v>
      </c>
      <c r="I153" s="16">
        <v>426.70000000000005</v>
      </c>
      <c r="J153" s="16">
        <v>297.10000000000002</v>
      </c>
      <c r="K153" s="16" t="s">
        <v>35</v>
      </c>
      <c r="L153" s="16">
        <v>114</v>
      </c>
      <c r="M153" s="16">
        <v>1.3397346999999999</v>
      </c>
      <c r="N153" s="16">
        <v>1.1311777999999999</v>
      </c>
      <c r="O153" s="16">
        <v>0.95015556000000001</v>
      </c>
      <c r="P153" s="16">
        <v>0.79994153999999995</v>
      </c>
      <c r="Q153" s="16">
        <v>0.68285554999999998</v>
      </c>
      <c r="R153" s="16">
        <v>0.59238935000000004</v>
      </c>
      <c r="S153" s="16">
        <v>0.52062732</v>
      </c>
      <c r="T153" s="16">
        <v>0.46150585999999999</v>
      </c>
      <c r="U153" s="16">
        <v>0.41335437000000003</v>
      </c>
      <c r="V153" s="16">
        <v>0.37385722999999998</v>
      </c>
      <c r="W153" s="16">
        <v>0.34100248999999999</v>
      </c>
      <c r="X153" s="16">
        <v>0.31336715999999998</v>
      </c>
      <c r="Y153" s="16">
        <v>0.28970217999999998</v>
      </c>
      <c r="Z153" s="16">
        <v>0.26916307</v>
      </c>
      <c r="AA153" s="16">
        <v>0.25121539999999998</v>
      </c>
      <c r="AB153" s="16">
        <v>0.23540634999999999</v>
      </c>
      <c r="AC153" s="16">
        <v>0.22139587999999999</v>
      </c>
      <c r="AD153" s="16">
        <v>0.20890975000000001</v>
      </c>
      <c r="AE153" s="16">
        <v>0.19769721000000001</v>
      </c>
      <c r="AF153" s="16">
        <v>0.18757913000000001</v>
      </c>
      <c r="AG153" s="16">
        <v>0.17840803</v>
      </c>
      <c r="AH153" s="16">
        <v>0.17005851999999999</v>
      </c>
      <c r="AI153" s="16">
        <v>0.16242388999999999</v>
      </c>
      <c r="AJ153" s="16">
        <v>0.15541754999999999</v>
      </c>
      <c r="AK153" s="16">
        <v>0.14896739000000001</v>
      </c>
      <c r="AL153" s="16">
        <v>0.14300974</v>
      </c>
      <c r="AM153" s="16">
        <v>0.13749044999999999</v>
      </c>
      <c r="AN153" s="16">
        <v>0.13235925000000001</v>
      </c>
      <c r="AO153" s="16">
        <v>0.12758327</v>
      </c>
      <c r="AP153" s="16">
        <v>0.1231294</v>
      </c>
      <c r="AQ153" s="16">
        <v>0.11895242</v>
      </c>
      <c r="AR153" s="16">
        <v>0.11503033999999999</v>
      </c>
      <c r="AS153" s="16">
        <v>0.11134371</v>
      </c>
      <c r="AT153" s="16">
        <v>0.10787392</v>
      </c>
      <c r="AU153" s="16">
        <v>0.10460307000000001</v>
      </c>
      <c r="AV153" s="16">
        <v>0.10151178</v>
      </c>
      <c r="AW153" s="16">
        <v>9.8586014999999999E-2</v>
      </c>
      <c r="AX153" s="16">
        <v>9.5814720000000006E-2</v>
      </c>
      <c r="AY153" s="16">
        <v>9.3183800999999997E-2</v>
      </c>
      <c r="AZ153" s="16">
        <v>9.0683684000000001E-2</v>
      </c>
      <c r="BA153" s="16">
        <v>8.8305495999999997E-2</v>
      </c>
      <c r="BB153" s="16">
        <v>8.6042858999999999E-2</v>
      </c>
      <c r="BC153" s="16">
        <v>8.3881549999999999E-2</v>
      </c>
      <c r="BD153" s="16">
        <v>8.1817239999999999E-2</v>
      </c>
      <c r="BE153" s="16">
        <v>7.9844490000000004E-2</v>
      </c>
      <c r="BF153" s="16">
        <v>7.7957749000000007E-2</v>
      </c>
    </row>
    <row r="154" spans="1:58" x14ac:dyDescent="0.35">
      <c r="A154" s="16">
        <v>113</v>
      </c>
      <c r="B154" s="16">
        <v>10.700000000000001</v>
      </c>
      <c r="C154" s="16">
        <v>0.2049309</v>
      </c>
      <c r="D154" s="16">
        <v>1.2000000000000002</v>
      </c>
      <c r="E154" s="16">
        <v>5.8000000000000007</v>
      </c>
      <c r="F154" s="16">
        <v>1.8</v>
      </c>
      <c r="G154" s="16">
        <v>1.6</v>
      </c>
      <c r="H154" s="16">
        <v>1.6</v>
      </c>
      <c r="I154" s="16">
        <v>304.70000000000005</v>
      </c>
      <c r="J154" s="16">
        <v>312.5</v>
      </c>
      <c r="K154" s="16" t="s">
        <v>34</v>
      </c>
      <c r="L154" s="16">
        <v>113</v>
      </c>
      <c r="M154" s="16">
        <v>1.3388882</v>
      </c>
      <c r="N154" s="16">
        <v>1.0615304000000001</v>
      </c>
      <c r="O154" s="16">
        <v>0.85634821999999999</v>
      </c>
      <c r="P154" s="16">
        <v>0.70630895999999999</v>
      </c>
      <c r="Q154" s="16">
        <v>0.59458392999999998</v>
      </c>
      <c r="R154" s="16">
        <v>0.50980568000000004</v>
      </c>
      <c r="S154" s="16">
        <v>0.44400114000000002</v>
      </c>
      <c r="T154" s="16">
        <v>0.39156204</v>
      </c>
      <c r="U154" s="16">
        <v>0.34914424999999999</v>
      </c>
      <c r="V154" s="16">
        <v>0.31433746000000001</v>
      </c>
      <c r="W154" s="16">
        <v>0.28536298999999998</v>
      </c>
      <c r="X154" s="16">
        <v>0.26092010999999998</v>
      </c>
      <c r="Y154" s="16">
        <v>0.24006747000000001</v>
      </c>
      <c r="Z154" s="16">
        <v>0.22210015</v>
      </c>
      <c r="AA154" s="16">
        <v>0.20645991</v>
      </c>
      <c r="AB154" s="16">
        <v>0.19273691000000001</v>
      </c>
      <c r="AC154" s="16">
        <v>0.18060351999999999</v>
      </c>
      <c r="AD154" s="16">
        <v>0.16980611000000001</v>
      </c>
      <c r="AE154" s="16">
        <v>0.16013482000000001</v>
      </c>
      <c r="AF154" s="16">
        <v>0.15142148999999999</v>
      </c>
      <c r="AG154" s="16">
        <v>0.14353755000000001</v>
      </c>
      <c r="AH154" s="16">
        <v>0.13636324</v>
      </c>
      <c r="AI154" s="16">
        <v>0.12981549000000001</v>
      </c>
      <c r="AJ154" s="16">
        <v>0.12381314</v>
      </c>
      <c r="AK154" s="16">
        <v>0.11829169</v>
      </c>
      <c r="AL154" s="16">
        <v>0.11319881</v>
      </c>
      <c r="AM154" s="16">
        <v>0.10848656</v>
      </c>
      <c r="AN154" s="16">
        <v>0.1041135</v>
      </c>
      <c r="AO154" s="16">
        <v>0.10004708</v>
      </c>
      <c r="AP154" s="16">
        <v>9.6260965000000004E-2</v>
      </c>
      <c r="AQ154" s="16">
        <v>9.2719749000000004E-2</v>
      </c>
      <c r="AR154" s="16">
        <v>8.9400031000000005E-2</v>
      </c>
      <c r="AS154" s="16">
        <v>8.6285925999999999E-2</v>
      </c>
      <c r="AT154" s="16">
        <v>8.3359464999999994E-2</v>
      </c>
      <c r="AU154" s="16">
        <v>8.0603844999999993E-2</v>
      </c>
      <c r="AV154" s="16">
        <v>7.8005508000000001E-2</v>
      </c>
      <c r="AW154" s="16">
        <v>7.5551085000000004E-2</v>
      </c>
      <c r="AX154" s="16">
        <v>7.3230237000000004E-2</v>
      </c>
      <c r="AY154" s="16">
        <v>7.1031906000000006E-2</v>
      </c>
      <c r="AZ154" s="16">
        <v>6.8946025999999994E-2</v>
      </c>
      <c r="BA154" s="16">
        <v>6.6966571000000003E-2</v>
      </c>
      <c r="BB154" s="16">
        <v>6.5084584000000001E-2</v>
      </c>
      <c r="BC154" s="16">
        <v>6.3293776999999996E-2</v>
      </c>
      <c r="BD154" s="16">
        <v>6.1587709999999997E-2</v>
      </c>
      <c r="BE154" s="16">
        <v>5.9959497E-2</v>
      </c>
      <c r="BF154" s="16">
        <v>5.8406178000000003E-2</v>
      </c>
    </row>
    <row r="155" spans="1:58" x14ac:dyDescent="0.35">
      <c r="A155" s="16">
        <v>380</v>
      </c>
      <c r="B155" s="16">
        <v>35.300000000000004</v>
      </c>
      <c r="C155" s="16">
        <v>0.12399060000000001</v>
      </c>
      <c r="D155" s="16">
        <v>0.60000000000000009</v>
      </c>
      <c r="E155" s="16">
        <v>5.8000000000000007</v>
      </c>
      <c r="F155" s="16">
        <v>0.8</v>
      </c>
      <c r="G155" s="16">
        <v>1</v>
      </c>
      <c r="H155" s="16">
        <v>0.8</v>
      </c>
      <c r="I155" s="16">
        <v>445.6</v>
      </c>
      <c r="J155" s="16">
        <v>307.60000000000002</v>
      </c>
      <c r="K155" s="16" t="s">
        <v>35</v>
      </c>
      <c r="L155" s="16">
        <v>380</v>
      </c>
      <c r="M155" s="16">
        <v>1.3239539</v>
      </c>
      <c r="N155" s="16">
        <v>1.0278457000000001</v>
      </c>
      <c r="O155" s="16">
        <v>0.81555080000000002</v>
      </c>
      <c r="P155" s="16">
        <v>0.66437858000000005</v>
      </c>
      <c r="Q155" s="16">
        <v>0.55471300999999995</v>
      </c>
      <c r="R155" s="16">
        <v>0.47278363000000001</v>
      </c>
      <c r="S155" s="16">
        <v>0.40966538000000002</v>
      </c>
      <c r="T155" s="16">
        <v>0.35988310000000001</v>
      </c>
      <c r="U155" s="16">
        <v>0.31986399999999998</v>
      </c>
      <c r="V155" s="16">
        <v>0.28714538000000001</v>
      </c>
      <c r="W155" s="16">
        <v>0.25998886999999998</v>
      </c>
      <c r="X155" s="16">
        <v>0.23714221999999999</v>
      </c>
      <c r="Y155" s="16">
        <v>0.21768865000000001</v>
      </c>
      <c r="Z155" s="16">
        <v>0.20094482999999999</v>
      </c>
      <c r="AA155" s="16">
        <v>0.18639174</v>
      </c>
      <c r="AB155" s="16">
        <v>0.17364602000000001</v>
      </c>
      <c r="AC155" s="16">
        <v>0.16238362000000001</v>
      </c>
      <c r="AD155" s="16">
        <v>0.15237624999999999</v>
      </c>
      <c r="AE155" s="16">
        <v>0.14343116</v>
      </c>
      <c r="AF155" s="16">
        <v>0.13537872000000001</v>
      </c>
      <c r="AG155" s="16">
        <v>0.12810515</v>
      </c>
      <c r="AH155" s="16">
        <v>0.12150587</v>
      </c>
      <c r="AI155" s="16">
        <v>0.11548506</v>
      </c>
      <c r="AJ155" s="16">
        <v>0.1099745</v>
      </c>
      <c r="AK155" s="16">
        <v>0.10491887</v>
      </c>
      <c r="AL155" s="16">
        <v>0.10026322</v>
      </c>
      <c r="AM155" s="16">
        <v>9.5965140000000004E-2</v>
      </c>
      <c r="AN155" s="16">
        <v>9.1976910999999995E-2</v>
      </c>
      <c r="AO155" s="16">
        <v>8.8271953E-2</v>
      </c>
      <c r="AP155" s="16">
        <v>8.4828280000000006E-2</v>
      </c>
      <c r="AQ155" s="16">
        <v>8.1612117999999997E-2</v>
      </c>
      <c r="AR155" s="16">
        <v>7.8601389999999993E-2</v>
      </c>
      <c r="AS155" s="16">
        <v>7.5782396000000002E-2</v>
      </c>
      <c r="AT155" s="16">
        <v>7.3134743000000002E-2</v>
      </c>
      <c r="AU155" s="16">
        <v>7.0646755000000006E-2</v>
      </c>
      <c r="AV155" s="16">
        <v>6.8304285000000006E-2</v>
      </c>
      <c r="AW155" s="16">
        <v>6.6095226000000007E-2</v>
      </c>
      <c r="AX155" s="16">
        <v>6.4008056999999993E-2</v>
      </c>
      <c r="AY155" s="16">
        <v>6.2032159000000003E-2</v>
      </c>
      <c r="AZ155" s="16">
        <v>6.0159209999999998E-2</v>
      </c>
      <c r="BA155" s="16">
        <v>5.8383070000000002E-2</v>
      </c>
      <c r="BB155" s="16">
        <v>5.6696693999999999E-2</v>
      </c>
      <c r="BC155" s="16">
        <v>5.5095131999999998E-2</v>
      </c>
      <c r="BD155" s="16">
        <v>5.3570062000000002E-2</v>
      </c>
      <c r="BE155" s="16">
        <v>5.2116270999999999E-2</v>
      </c>
      <c r="BF155" s="16">
        <v>5.0730243000000001E-2</v>
      </c>
    </row>
    <row r="156" spans="1:58" x14ac:dyDescent="0.35">
      <c r="A156" s="16">
        <v>420</v>
      </c>
      <c r="B156" s="16">
        <v>34.1</v>
      </c>
      <c r="C156" s="16">
        <v>0.41331870000000004</v>
      </c>
      <c r="D156" s="16">
        <v>1.2000000000000002</v>
      </c>
      <c r="E156" s="16">
        <v>6.4</v>
      </c>
      <c r="F156" s="16">
        <v>1</v>
      </c>
      <c r="G156" s="16">
        <v>1.6</v>
      </c>
      <c r="H156" s="16">
        <v>0.60000000000000009</v>
      </c>
      <c r="I156" s="16">
        <v>360</v>
      </c>
      <c r="J156" s="16">
        <v>362.8</v>
      </c>
      <c r="K156" s="16" t="s">
        <v>34</v>
      </c>
      <c r="L156" s="16">
        <v>420</v>
      </c>
      <c r="M156" s="16">
        <v>1.3199112</v>
      </c>
      <c r="N156" s="16">
        <v>1.0526537</v>
      </c>
      <c r="O156" s="16">
        <v>0.85158091999999996</v>
      </c>
      <c r="P156" s="16">
        <v>0.70374727000000004</v>
      </c>
      <c r="Q156" s="16">
        <v>0.59384751000000002</v>
      </c>
      <c r="R156" s="16">
        <v>0.51047260000000005</v>
      </c>
      <c r="S156" s="16">
        <v>0.44620481000000001</v>
      </c>
      <c r="T156" s="16">
        <v>0.39528969000000003</v>
      </c>
      <c r="U156" s="16">
        <v>0.35399904999999998</v>
      </c>
      <c r="V156" s="16">
        <v>0.32001716000000002</v>
      </c>
      <c r="W156" s="16">
        <v>0.29164975999999998</v>
      </c>
      <c r="X156" s="16">
        <v>0.26763606000000001</v>
      </c>
      <c r="Y156" s="16">
        <v>0.24706794000000001</v>
      </c>
      <c r="Z156" s="16">
        <v>0.22926885</v>
      </c>
      <c r="AA156" s="16">
        <v>0.21370836000000001</v>
      </c>
      <c r="AB156" s="16">
        <v>0.20000148000000001</v>
      </c>
      <c r="AC156" s="16">
        <v>0.18783343999999999</v>
      </c>
      <c r="AD156" s="16">
        <v>0.17696637000000001</v>
      </c>
      <c r="AE156" s="16">
        <v>0.16720439000000001</v>
      </c>
      <c r="AF156" s="16">
        <v>0.15838367</v>
      </c>
      <c r="AG156" s="16">
        <v>0.15037882</v>
      </c>
      <c r="AH156" s="16">
        <v>0.14308841999999999</v>
      </c>
      <c r="AI156" s="16">
        <v>0.13641122999999999</v>
      </c>
      <c r="AJ156" s="16">
        <v>0.13027672000000001</v>
      </c>
      <c r="AK156" s="16">
        <v>0.12462672</v>
      </c>
      <c r="AL156" s="16">
        <v>0.11940576</v>
      </c>
      <c r="AM156" s="16">
        <v>0.11456346000000001</v>
      </c>
      <c r="AN156" s="16">
        <v>0.11005958</v>
      </c>
      <c r="AO156" s="16">
        <v>0.10586961</v>
      </c>
      <c r="AP156" s="16">
        <v>0.10195375</v>
      </c>
      <c r="AQ156" s="16">
        <v>9.8288349999999997E-2</v>
      </c>
      <c r="AR156" s="16">
        <v>9.4852239000000005E-2</v>
      </c>
      <c r="AS156" s="16">
        <v>9.1620549999999995E-2</v>
      </c>
      <c r="AT156" s="16">
        <v>8.8579632000000005E-2</v>
      </c>
      <c r="AU156" s="16">
        <v>8.5715740999999998E-2</v>
      </c>
      <c r="AV156" s="16">
        <v>8.3012097000000007E-2</v>
      </c>
      <c r="AW156" s="16">
        <v>8.0453365999999998E-2</v>
      </c>
      <c r="AX156" s="16">
        <v>7.8031182000000004E-2</v>
      </c>
      <c r="AY156" s="16">
        <v>7.573887E-2</v>
      </c>
      <c r="AZ156" s="16">
        <v>7.3564127000000007E-2</v>
      </c>
      <c r="BA156" s="16">
        <v>7.1495160000000002E-2</v>
      </c>
      <c r="BB156" s="16">
        <v>6.9524093999999995E-2</v>
      </c>
      <c r="BC156" s="16">
        <v>6.7646502999999997E-2</v>
      </c>
      <c r="BD156" s="16">
        <v>6.5856829000000006E-2</v>
      </c>
      <c r="BE156" s="16">
        <v>6.4148493000000001E-2</v>
      </c>
      <c r="BF156" s="16">
        <v>6.2517419000000005E-2</v>
      </c>
    </row>
    <row r="157" spans="1:58" x14ac:dyDescent="0.35">
      <c r="A157" s="16">
        <v>58</v>
      </c>
      <c r="B157" s="16">
        <v>38.300000000000004</v>
      </c>
      <c r="C157" s="16">
        <v>0.61742540000000001</v>
      </c>
      <c r="D157" s="16">
        <v>2.6</v>
      </c>
      <c r="E157" s="16">
        <v>9.6000000000000014</v>
      </c>
      <c r="F157" s="16">
        <v>1.6</v>
      </c>
      <c r="G157" s="16">
        <v>0.60000000000000009</v>
      </c>
      <c r="H157" s="16">
        <v>0.60000000000000009</v>
      </c>
      <c r="I157" s="16">
        <v>345.70000000000005</v>
      </c>
      <c r="J157" s="16">
        <v>350.8</v>
      </c>
      <c r="K157" s="16" t="s">
        <v>35</v>
      </c>
      <c r="L157" s="16">
        <v>58</v>
      </c>
      <c r="M157" s="16">
        <v>1.3178053000000001</v>
      </c>
      <c r="N157" s="16">
        <v>1.1375716</v>
      </c>
      <c r="O157" s="16">
        <v>1.0009201999999999</v>
      </c>
      <c r="P157" s="16">
        <v>0.88679337999999996</v>
      </c>
      <c r="Q157" s="16">
        <v>0.78419017999999996</v>
      </c>
      <c r="R157" s="16">
        <v>0.69396526000000003</v>
      </c>
      <c r="S157" s="16">
        <v>0.61803693000000004</v>
      </c>
      <c r="T157" s="16">
        <v>0.55457853999999995</v>
      </c>
      <c r="U157" s="16">
        <v>0.50153303000000005</v>
      </c>
      <c r="V157" s="16">
        <v>0.45672627999999998</v>
      </c>
      <c r="W157" s="16">
        <v>0.41767952000000003</v>
      </c>
      <c r="X157" s="16">
        <v>0.38379434000000001</v>
      </c>
      <c r="Y157" s="16">
        <v>0.35487774</v>
      </c>
      <c r="Z157" s="16">
        <v>0.33002063999999998</v>
      </c>
      <c r="AA157" s="16">
        <v>0.30823904000000002</v>
      </c>
      <c r="AB157" s="16">
        <v>0.28897813</v>
      </c>
      <c r="AC157" s="16">
        <v>0.27190842999999998</v>
      </c>
      <c r="AD157" s="16">
        <v>0.25666884000000001</v>
      </c>
      <c r="AE157" s="16">
        <v>0.24294852</v>
      </c>
      <c r="AF157" s="16">
        <v>0.23056779999999999</v>
      </c>
      <c r="AG157" s="16">
        <v>0.21930103000000001</v>
      </c>
      <c r="AH157" s="16">
        <v>0.20902771000000001</v>
      </c>
      <c r="AI157" s="16">
        <v>0.19964470000000001</v>
      </c>
      <c r="AJ157" s="16">
        <v>0.19103669000000001</v>
      </c>
      <c r="AK157" s="16">
        <v>0.18311039000000001</v>
      </c>
      <c r="AL157" s="16">
        <v>0.17579006999999999</v>
      </c>
      <c r="AM157" s="16">
        <v>0.16900741</v>
      </c>
      <c r="AN157" s="16">
        <v>0.16270725</v>
      </c>
      <c r="AO157" s="16">
        <v>0.1568367</v>
      </c>
      <c r="AP157" s="16">
        <v>0.15135378999999999</v>
      </c>
      <c r="AQ157" s="16">
        <v>0.14622281000000001</v>
      </c>
      <c r="AR157" s="16">
        <v>0.14141451999999999</v>
      </c>
      <c r="AS157" s="16">
        <v>0.13689961</v>
      </c>
      <c r="AT157" s="16">
        <v>0.13264603999999999</v>
      </c>
      <c r="AU157" s="16">
        <v>0.12863052999999999</v>
      </c>
      <c r="AV157" s="16">
        <v>0.12483776000000001</v>
      </c>
      <c r="AW157" s="16">
        <v>0.12124792</v>
      </c>
      <c r="AX157" s="16">
        <v>0.11784428</v>
      </c>
      <c r="AY157" s="16">
        <v>0.11461296</v>
      </c>
      <c r="AZ157" s="16">
        <v>0.11154253</v>
      </c>
      <c r="BA157" s="16">
        <v>0.10862228</v>
      </c>
      <c r="BB157" s="16">
        <v>0.10583964999999999</v>
      </c>
      <c r="BC157" s="16">
        <v>0.10318579999999999</v>
      </c>
      <c r="BD157" s="16">
        <v>0.10065246999999999</v>
      </c>
      <c r="BE157" s="16">
        <v>9.8230653000000001E-2</v>
      </c>
      <c r="BF157" s="16">
        <v>9.5915228000000005E-2</v>
      </c>
    </row>
    <row r="158" spans="1:58" x14ac:dyDescent="0.35">
      <c r="A158" s="16">
        <v>316</v>
      </c>
      <c r="B158" s="16">
        <v>32.700000000000003</v>
      </c>
      <c r="C158" s="16">
        <v>0.30285990000000002</v>
      </c>
      <c r="D158" s="16">
        <v>2</v>
      </c>
      <c r="E158" s="16">
        <v>2.4000000000000004</v>
      </c>
      <c r="F158" s="16">
        <v>2.4000000000000004</v>
      </c>
      <c r="G158" s="16">
        <v>1.2000000000000002</v>
      </c>
      <c r="H158" s="16">
        <v>1.6</v>
      </c>
      <c r="I158" s="16">
        <v>313.60000000000002</v>
      </c>
      <c r="J158" s="16">
        <v>313.70000000000005</v>
      </c>
      <c r="K158" s="16" t="s">
        <v>35</v>
      </c>
      <c r="L158" s="16">
        <v>316</v>
      </c>
      <c r="M158" s="16">
        <v>1.3144439000000001</v>
      </c>
      <c r="N158" s="16">
        <v>1.0259528</v>
      </c>
      <c r="O158" s="16">
        <v>0.82805139000000005</v>
      </c>
      <c r="P158" s="16">
        <v>0.68631047000000001</v>
      </c>
      <c r="Q158" s="16">
        <v>0.58170432000000005</v>
      </c>
      <c r="R158" s="16">
        <v>0.50121724999999995</v>
      </c>
      <c r="S158" s="16">
        <v>0.43902948000000003</v>
      </c>
      <c r="T158" s="16">
        <v>0.38995605999999999</v>
      </c>
      <c r="U158" s="16">
        <v>0.34952517999999999</v>
      </c>
      <c r="V158" s="16">
        <v>0.31598324</v>
      </c>
      <c r="W158" s="16">
        <v>0.28813747000000001</v>
      </c>
      <c r="X158" s="16">
        <v>0.26461664000000001</v>
      </c>
      <c r="Y158" s="16">
        <v>0.24457077999999999</v>
      </c>
      <c r="Z158" s="16">
        <v>0.22723994</v>
      </c>
      <c r="AA158" s="16">
        <v>0.21211031</v>
      </c>
      <c r="AB158" s="16">
        <v>0.19882116</v>
      </c>
      <c r="AC158" s="16">
        <v>0.18702678</v>
      </c>
      <c r="AD158" s="16">
        <v>0.17649730999999999</v>
      </c>
      <c r="AE158" s="16">
        <v>0.16705184000000001</v>
      </c>
      <c r="AF158" s="16">
        <v>0.15852764</v>
      </c>
      <c r="AG158" s="16">
        <v>0.15079592</v>
      </c>
      <c r="AH158" s="16">
        <v>0.14375198</v>
      </c>
      <c r="AI158" s="16">
        <v>0.13730954000000001</v>
      </c>
      <c r="AJ158" s="16">
        <v>0.13139327000000001</v>
      </c>
      <c r="AK158" s="16">
        <v>0.12594437999999999</v>
      </c>
      <c r="AL158" s="16">
        <v>0.12090795</v>
      </c>
      <c r="AM158" s="16">
        <v>0.11623717</v>
      </c>
      <c r="AN158" s="16">
        <v>0.11189464</v>
      </c>
      <c r="AO158" s="16">
        <v>0.10784645</v>
      </c>
      <c r="AP158" s="16">
        <v>0.10406347000000001</v>
      </c>
      <c r="AQ158" s="16">
        <v>0.10052025000000001</v>
      </c>
      <c r="AR158" s="16">
        <v>9.7195946000000005E-2</v>
      </c>
      <c r="AS158" s="16">
        <v>9.4070724999999994E-2</v>
      </c>
      <c r="AT158" s="16">
        <v>9.1126442000000002E-2</v>
      </c>
      <c r="AU158" s="16">
        <v>8.8347830000000002E-2</v>
      </c>
      <c r="AV158" s="16">
        <v>8.5722356999999999E-2</v>
      </c>
      <c r="AW158" s="16">
        <v>8.3237021999999994E-2</v>
      </c>
      <c r="AX158" s="16">
        <v>8.0880828000000002E-2</v>
      </c>
      <c r="AY158" s="16">
        <v>7.8645154999999994E-2</v>
      </c>
      <c r="AZ158" s="16">
        <v>7.6522461999999999E-2</v>
      </c>
      <c r="BA158" s="16">
        <v>7.4500859000000003E-2</v>
      </c>
      <c r="BB158" s="16">
        <v>7.2573498E-2</v>
      </c>
      <c r="BC158" s="16">
        <v>7.0734844000000005E-2</v>
      </c>
      <c r="BD158" s="16">
        <v>6.8979144000000006E-2</v>
      </c>
      <c r="BE158" s="16">
        <v>6.7302479999999998E-2</v>
      </c>
      <c r="BF158" s="16">
        <v>6.5698616000000001E-2</v>
      </c>
    </row>
    <row r="159" spans="1:58" x14ac:dyDescent="0.35">
      <c r="A159" s="16">
        <v>425</v>
      </c>
      <c r="B159" s="16">
        <v>13.1</v>
      </c>
      <c r="C159" s="16">
        <v>0.30658580000000002</v>
      </c>
      <c r="D159" s="16">
        <v>2.6</v>
      </c>
      <c r="E159" s="16">
        <v>8</v>
      </c>
      <c r="F159" s="16">
        <v>1.6</v>
      </c>
      <c r="G159" s="16">
        <v>0.8</v>
      </c>
      <c r="H159" s="16">
        <v>1.2000000000000002</v>
      </c>
      <c r="I159" s="16">
        <v>430.8</v>
      </c>
      <c r="J159" s="16">
        <v>357.90000000000003</v>
      </c>
      <c r="K159" s="16" t="s">
        <v>34</v>
      </c>
      <c r="L159" s="16">
        <v>425</v>
      </c>
      <c r="M159" s="16">
        <v>1.3095013</v>
      </c>
      <c r="N159" s="16">
        <v>1.1090603000000001</v>
      </c>
      <c r="O159" s="16">
        <v>0.93917930000000005</v>
      </c>
      <c r="P159" s="16">
        <v>0.79444921000000002</v>
      </c>
      <c r="Q159" s="16">
        <v>0.67830663999999996</v>
      </c>
      <c r="R159" s="16">
        <v>0.58662318999999996</v>
      </c>
      <c r="S159" s="16">
        <v>0.51371633999999999</v>
      </c>
      <c r="T159" s="16">
        <v>0.45553067000000003</v>
      </c>
      <c r="U159" s="16">
        <v>0.40824561999999998</v>
      </c>
      <c r="V159" s="16">
        <v>0.36925374999999999</v>
      </c>
      <c r="W159" s="16">
        <v>0.33662175999999999</v>
      </c>
      <c r="X159" s="16">
        <v>0.30892818999999999</v>
      </c>
      <c r="Y159" s="16">
        <v>0.28518360999999998</v>
      </c>
      <c r="Z159" s="16">
        <v>0.26464123000000001</v>
      </c>
      <c r="AA159" s="16">
        <v>0.24671967</v>
      </c>
      <c r="AB159" s="16">
        <v>0.23096765999999999</v>
      </c>
      <c r="AC159" s="16">
        <v>0.21701719999999999</v>
      </c>
      <c r="AD159" s="16">
        <v>0.20458046999999999</v>
      </c>
      <c r="AE159" s="16">
        <v>0.19343026999999999</v>
      </c>
      <c r="AF159" s="16">
        <v>0.18337934</v>
      </c>
      <c r="AG159" s="16">
        <v>0.17427875000000001</v>
      </c>
      <c r="AH159" s="16">
        <v>0.16599301</v>
      </c>
      <c r="AI159" s="16">
        <v>0.15842469000000001</v>
      </c>
      <c r="AJ159" s="16">
        <v>0.15148502999999999</v>
      </c>
      <c r="AK159" s="16">
        <v>0.14510043</v>
      </c>
      <c r="AL159" s="16">
        <v>0.13920674999999999</v>
      </c>
      <c r="AM159" s="16">
        <v>0.13374615000000001</v>
      </c>
      <c r="AN159" s="16">
        <v>0.12867561999999999</v>
      </c>
      <c r="AO159" s="16">
        <v>0.12395919</v>
      </c>
      <c r="AP159" s="16">
        <v>0.1195587</v>
      </c>
      <c r="AQ159" s="16">
        <v>0.1154375</v>
      </c>
      <c r="AR159" s="16">
        <v>0.11157435</v>
      </c>
      <c r="AS159" s="16">
        <v>0.10794573</v>
      </c>
      <c r="AT159" s="16">
        <v>0.10453371</v>
      </c>
      <c r="AU159" s="16">
        <v>0.10131695</v>
      </c>
      <c r="AV159" s="16">
        <v>9.8278805999999996E-2</v>
      </c>
      <c r="AW159" s="16">
        <v>9.5404192999999998E-2</v>
      </c>
      <c r="AX159" s="16">
        <v>9.2683039999999994E-2</v>
      </c>
      <c r="AY159" s="16">
        <v>9.0102263000000002E-2</v>
      </c>
      <c r="AZ159" s="16">
        <v>8.7651438999999998E-2</v>
      </c>
      <c r="BA159" s="16">
        <v>8.5323020999999999E-2</v>
      </c>
      <c r="BB159" s="16">
        <v>8.3105898999999997E-2</v>
      </c>
      <c r="BC159" s="16">
        <v>8.0991446999999994E-2</v>
      </c>
      <c r="BD159" s="16">
        <v>7.8973583999999999E-2</v>
      </c>
      <c r="BE159" s="16">
        <v>7.7046551000000005E-2</v>
      </c>
      <c r="BF159" s="16">
        <v>7.5204767000000006E-2</v>
      </c>
    </row>
    <row r="160" spans="1:58" x14ac:dyDescent="0.35">
      <c r="A160" s="16">
        <v>444</v>
      </c>
      <c r="B160" s="16">
        <v>30</v>
      </c>
      <c r="C160" s="16">
        <v>0.74209310000000006</v>
      </c>
      <c r="D160" s="16">
        <v>1.6</v>
      </c>
      <c r="E160" s="16">
        <v>7</v>
      </c>
      <c r="F160" s="16">
        <v>2.2000000000000002</v>
      </c>
      <c r="G160" s="16">
        <v>1.8</v>
      </c>
      <c r="H160" s="16">
        <v>0.60000000000000009</v>
      </c>
      <c r="I160" s="16">
        <v>326.8</v>
      </c>
      <c r="J160" s="16">
        <v>345.5</v>
      </c>
      <c r="K160" s="16" t="s">
        <v>35</v>
      </c>
      <c r="L160" s="16">
        <v>444</v>
      </c>
      <c r="M160" s="16">
        <v>1.3076595</v>
      </c>
      <c r="N160" s="16">
        <v>1.0613326999999999</v>
      </c>
      <c r="O160" s="16">
        <v>0.86796271999999997</v>
      </c>
      <c r="P160" s="16">
        <v>0.72197807000000003</v>
      </c>
      <c r="Q160" s="16">
        <v>0.61194431999999999</v>
      </c>
      <c r="R160" s="16">
        <v>0.52762293999999998</v>
      </c>
      <c r="S160" s="16">
        <v>0.46182119999999999</v>
      </c>
      <c r="T160" s="16">
        <v>0.40962249000000001</v>
      </c>
      <c r="U160" s="16">
        <v>0.3675369</v>
      </c>
      <c r="V160" s="16">
        <v>0.33274042999999998</v>
      </c>
      <c r="W160" s="16">
        <v>0.30356765000000002</v>
      </c>
      <c r="X160" s="16">
        <v>0.27884212000000003</v>
      </c>
      <c r="Y160" s="16">
        <v>0.257662</v>
      </c>
      <c r="Z160" s="16">
        <v>0.23933840000000001</v>
      </c>
      <c r="AA160" s="16">
        <v>0.22331466999999999</v>
      </c>
      <c r="AB160" s="16">
        <v>0.20920695</v>
      </c>
      <c r="AC160" s="16">
        <v>0.19668749999999999</v>
      </c>
      <c r="AD160" s="16">
        <v>0.18550815000000001</v>
      </c>
      <c r="AE160" s="16">
        <v>0.17546469000000001</v>
      </c>
      <c r="AF160" s="16">
        <v>0.16639422000000001</v>
      </c>
      <c r="AG160" s="16">
        <v>0.15816048999999999</v>
      </c>
      <c r="AH160" s="16">
        <v>0.15065614999999999</v>
      </c>
      <c r="AI160" s="16">
        <v>0.14378603000000001</v>
      </c>
      <c r="AJ160" s="16">
        <v>0.13746952000000001</v>
      </c>
      <c r="AK160" s="16">
        <v>0.13164920999999999</v>
      </c>
      <c r="AL160" s="16">
        <v>0.12626733000000001</v>
      </c>
      <c r="AM160" s="16">
        <v>0.12127048999999999</v>
      </c>
      <c r="AN160" s="16">
        <v>0.11662369</v>
      </c>
      <c r="AO160" s="16">
        <v>0.11229192</v>
      </c>
      <c r="AP160" s="16">
        <v>0.10824796</v>
      </c>
      <c r="AQ160" s="16">
        <v>0.10445398</v>
      </c>
      <c r="AR160" s="16">
        <v>0.1008915</v>
      </c>
      <c r="AS160" s="16">
        <v>9.7541480999999999E-2</v>
      </c>
      <c r="AT160" s="16">
        <v>9.4386502999999997E-2</v>
      </c>
      <c r="AU160" s="16">
        <v>9.1409354999999998E-2</v>
      </c>
      <c r="AV160" s="16">
        <v>8.8596247000000003E-2</v>
      </c>
      <c r="AW160" s="16">
        <v>8.5935257000000001E-2</v>
      </c>
      <c r="AX160" s="16">
        <v>8.3413571000000006E-2</v>
      </c>
      <c r="AY160" s="16">
        <v>8.1020825000000005E-2</v>
      </c>
      <c r="AZ160" s="16">
        <v>7.8750394000000001E-2</v>
      </c>
      <c r="BA160" s="16">
        <v>7.6589428000000001E-2</v>
      </c>
      <c r="BB160" s="16">
        <v>7.4528313999999998E-2</v>
      </c>
      <c r="BC160" s="16">
        <v>7.2565018999999994E-2</v>
      </c>
      <c r="BD160" s="16">
        <v>7.0693410999999998E-2</v>
      </c>
      <c r="BE160" s="16">
        <v>6.8903871000000005E-2</v>
      </c>
      <c r="BF160" s="16">
        <v>6.7192911999999994E-2</v>
      </c>
    </row>
    <row r="161" spans="1:58" x14ac:dyDescent="0.35">
      <c r="A161" s="16">
        <v>140</v>
      </c>
      <c r="B161" s="16">
        <v>40.800000000000004</v>
      </c>
      <c r="C161" s="16">
        <v>0.50058010000000008</v>
      </c>
      <c r="D161" s="16">
        <v>2.8000000000000003</v>
      </c>
      <c r="E161" s="16">
        <v>4.2</v>
      </c>
      <c r="F161" s="16">
        <v>1.8</v>
      </c>
      <c r="G161" s="16">
        <v>0.60000000000000009</v>
      </c>
      <c r="H161" s="16">
        <v>0.8</v>
      </c>
      <c r="I161" s="16">
        <v>385.3</v>
      </c>
      <c r="J161" s="16">
        <v>312.5</v>
      </c>
      <c r="K161" s="16" t="s">
        <v>35</v>
      </c>
      <c r="L161" s="16">
        <v>140</v>
      </c>
      <c r="M161" s="16">
        <v>1.3003583999999999</v>
      </c>
      <c r="N161" s="16">
        <v>0.99669134999999998</v>
      </c>
      <c r="O161" s="16">
        <v>0.79626810999999997</v>
      </c>
      <c r="P161" s="16">
        <v>0.65612577999999999</v>
      </c>
      <c r="Q161" s="16">
        <v>0.55366605999999996</v>
      </c>
      <c r="R161" s="16">
        <v>0.47634163000000002</v>
      </c>
      <c r="S161" s="16">
        <v>0.41756216000000002</v>
      </c>
      <c r="T161" s="16">
        <v>0.37145871000000003</v>
      </c>
      <c r="U161" s="16">
        <v>0.33322995999999999</v>
      </c>
      <c r="V161" s="16">
        <v>0.30167033999999998</v>
      </c>
      <c r="W161" s="16">
        <v>0.27553505</v>
      </c>
      <c r="X161" s="16">
        <v>0.25345677</v>
      </c>
      <c r="Y161" s="16">
        <v>0.23456803000000001</v>
      </c>
      <c r="Z161" s="16">
        <v>0.21826229999999999</v>
      </c>
      <c r="AA161" s="16">
        <v>0.20405461</v>
      </c>
      <c r="AB161" s="16">
        <v>0.19157381000000001</v>
      </c>
      <c r="AC161" s="16">
        <v>0.18049571</v>
      </c>
      <c r="AD161" s="16">
        <v>0.17059368</v>
      </c>
      <c r="AE161" s="16">
        <v>0.16169486999999999</v>
      </c>
      <c r="AF161" s="16">
        <v>0.15366200999999999</v>
      </c>
      <c r="AG161" s="16">
        <v>0.14637080999999999</v>
      </c>
      <c r="AH161" s="16">
        <v>0.13972624</v>
      </c>
      <c r="AI161" s="16">
        <v>0.13364086</v>
      </c>
      <c r="AJ161" s="16">
        <v>0.12804737999999999</v>
      </c>
      <c r="AK161" s="16">
        <v>0.12289105</v>
      </c>
      <c r="AL161" s="16">
        <v>0.11812031000000001</v>
      </c>
      <c r="AM161" s="16">
        <v>0.11369244000000001</v>
      </c>
      <c r="AN161" s="16">
        <v>0.10957202000000001</v>
      </c>
      <c r="AO161" s="16">
        <v>0.10572804</v>
      </c>
      <c r="AP161" s="16">
        <v>0.10213288</v>
      </c>
      <c r="AQ161" s="16">
        <v>9.8763399000000002E-2</v>
      </c>
      <c r="AR161" s="16">
        <v>9.5599278999999995E-2</v>
      </c>
      <c r="AS161" s="16">
        <v>9.2621058000000006E-2</v>
      </c>
      <c r="AT161" s="16">
        <v>8.9812584000000001E-2</v>
      </c>
      <c r="AU161" s="16">
        <v>8.7160191999999997E-2</v>
      </c>
      <c r="AV161" s="16">
        <v>8.4650910999999995E-2</v>
      </c>
      <c r="AW161" s="16">
        <v>8.2275032999999997E-2</v>
      </c>
      <c r="AX161" s="16">
        <v>8.0021195000000003E-2</v>
      </c>
      <c r="AY161" s="16">
        <v>7.7879510999999998E-2</v>
      </c>
      <c r="AZ161" s="16">
        <v>7.5842067999999999E-2</v>
      </c>
      <c r="BA161" s="16">
        <v>7.3901169000000003E-2</v>
      </c>
      <c r="BB161" s="16">
        <v>7.2051330999999996E-2</v>
      </c>
      <c r="BC161" s="16">
        <v>7.0285640999999996E-2</v>
      </c>
      <c r="BD161" s="16">
        <v>6.8598463999999998E-2</v>
      </c>
      <c r="BE161" s="16">
        <v>6.6985360999999993E-2</v>
      </c>
      <c r="BF161" s="16">
        <v>6.5442309000000004E-2</v>
      </c>
    </row>
    <row r="162" spans="1:58" x14ac:dyDescent="0.35">
      <c r="A162" s="16">
        <v>209</v>
      </c>
      <c r="B162" s="16">
        <v>26.900000000000002</v>
      </c>
      <c r="C162" s="16">
        <v>0.20149930000000002</v>
      </c>
      <c r="D162" s="16">
        <v>1.4000000000000001</v>
      </c>
      <c r="E162" s="16">
        <v>2.2000000000000002</v>
      </c>
      <c r="F162" s="16">
        <v>2.2000000000000002</v>
      </c>
      <c r="G162" s="16">
        <v>0.8</v>
      </c>
      <c r="H162" s="16">
        <v>1.8</v>
      </c>
      <c r="I162" s="16">
        <v>390.1</v>
      </c>
      <c r="J162" s="16">
        <v>316.10000000000002</v>
      </c>
      <c r="K162" s="16" t="s">
        <v>35</v>
      </c>
      <c r="L162" s="16">
        <v>209</v>
      </c>
      <c r="M162" s="16">
        <v>1.3003439000000001</v>
      </c>
      <c r="N162" s="16">
        <v>0.99989247000000003</v>
      </c>
      <c r="O162" s="16">
        <v>0.79817455999999998</v>
      </c>
      <c r="P162" s="16">
        <v>0.65647244000000005</v>
      </c>
      <c r="Q162" s="16">
        <v>0.55383307000000004</v>
      </c>
      <c r="R162" s="16">
        <v>0.47644976</v>
      </c>
      <c r="S162" s="16">
        <v>0.41537750000000001</v>
      </c>
      <c r="T162" s="16">
        <v>0.36716821999999999</v>
      </c>
      <c r="U162" s="16">
        <v>0.32851022000000002</v>
      </c>
      <c r="V162" s="16">
        <v>0.29679098999999998</v>
      </c>
      <c r="W162" s="16">
        <v>0.27033824000000001</v>
      </c>
      <c r="X162" s="16">
        <v>0.2479884</v>
      </c>
      <c r="Y162" s="16">
        <v>0.2288992</v>
      </c>
      <c r="Z162" s="16">
        <v>0.21241967</v>
      </c>
      <c r="AA162" s="16">
        <v>0.19805518999999999</v>
      </c>
      <c r="AB162" s="16">
        <v>0.18542465999999999</v>
      </c>
      <c r="AC162" s="16">
        <v>0.17423395999999999</v>
      </c>
      <c r="AD162" s="16">
        <v>0.16425092999999999</v>
      </c>
      <c r="AE162" s="16">
        <v>0.15529092999999999</v>
      </c>
      <c r="AF162" s="16">
        <v>0.14720537</v>
      </c>
      <c r="AG162" s="16">
        <v>0.13987568</v>
      </c>
      <c r="AH162" s="16">
        <v>0.13319613</v>
      </c>
      <c r="AI162" s="16">
        <v>0.12708443</v>
      </c>
      <c r="AJ162" s="16">
        <v>0.12147722</v>
      </c>
      <c r="AK162" s="16">
        <v>0.11630496999999999</v>
      </c>
      <c r="AL162" s="16">
        <v>0.11152612000000001</v>
      </c>
      <c r="AM162" s="16">
        <v>0.10709253000000001</v>
      </c>
      <c r="AN162" s="16">
        <v>0.10297153000000001</v>
      </c>
      <c r="AO162" s="16">
        <v>9.9128135000000006E-2</v>
      </c>
      <c r="AP162" s="16">
        <v>9.5541506999999998E-2</v>
      </c>
      <c r="AQ162" s="16">
        <v>9.2182002999999998E-2</v>
      </c>
      <c r="AR162" s="16">
        <v>8.9027687999999994E-2</v>
      </c>
      <c r="AS162" s="16">
        <v>8.6064130000000003E-2</v>
      </c>
      <c r="AT162" s="16">
        <v>8.3273858000000006E-2</v>
      </c>
      <c r="AU162" s="16">
        <v>8.0644481000000004E-2</v>
      </c>
      <c r="AV162" s="16">
        <v>7.8158884999999997E-2</v>
      </c>
      <c r="AW162" s="16">
        <v>7.5804494E-2</v>
      </c>
      <c r="AX162" s="16">
        <v>7.3572955999999995E-2</v>
      </c>
      <c r="AY162" s="16">
        <v>7.1457467999999996E-2</v>
      </c>
      <c r="AZ162" s="16">
        <v>6.9448127999999998E-2</v>
      </c>
      <c r="BA162" s="16">
        <v>6.7536652000000003E-2</v>
      </c>
      <c r="BB162" s="16">
        <v>6.5715841999999997E-2</v>
      </c>
      <c r="BC162" s="16">
        <v>6.3980392999999997E-2</v>
      </c>
      <c r="BD162" s="16">
        <v>6.2325212999999997E-2</v>
      </c>
      <c r="BE162" s="16">
        <v>6.0744863000000003E-2</v>
      </c>
      <c r="BF162" s="16">
        <v>5.9234417999999997E-2</v>
      </c>
    </row>
    <row r="163" spans="1:58" x14ac:dyDescent="0.35">
      <c r="A163" s="16">
        <v>244</v>
      </c>
      <c r="B163" s="16">
        <v>35.6</v>
      </c>
      <c r="C163" s="16">
        <v>0.56606040000000002</v>
      </c>
      <c r="D163" s="16">
        <v>1.6</v>
      </c>
      <c r="E163" s="16">
        <v>2.8000000000000003</v>
      </c>
      <c r="F163" s="16">
        <v>2.6</v>
      </c>
      <c r="G163" s="16">
        <v>0.8</v>
      </c>
      <c r="H163" s="16">
        <v>1.2000000000000002</v>
      </c>
      <c r="I163" s="16">
        <v>431.70000000000005</v>
      </c>
      <c r="J163" s="16">
        <v>332.5</v>
      </c>
      <c r="K163" s="16" t="s">
        <v>35</v>
      </c>
      <c r="L163" s="16">
        <v>244</v>
      </c>
      <c r="M163" s="16">
        <v>1.2953663</v>
      </c>
      <c r="N163" s="16">
        <v>0.98697036999999999</v>
      </c>
      <c r="O163" s="16">
        <v>0.78436278999999998</v>
      </c>
      <c r="P163" s="16">
        <v>0.64311569999999996</v>
      </c>
      <c r="Q163" s="16">
        <v>0.54092138999999995</v>
      </c>
      <c r="R163" s="16">
        <v>0.46488726000000002</v>
      </c>
      <c r="S163" s="16">
        <v>0.40572411000000003</v>
      </c>
      <c r="T163" s="16">
        <v>0.35884749999999999</v>
      </c>
      <c r="U163" s="16">
        <v>0.32126123000000001</v>
      </c>
      <c r="V163" s="16">
        <v>0.29057768</v>
      </c>
      <c r="W163" s="16">
        <v>0.26501461999999998</v>
      </c>
      <c r="X163" s="16">
        <v>0.24343839</v>
      </c>
      <c r="Y163" s="16">
        <v>0.22498401000000001</v>
      </c>
      <c r="Z163" s="16">
        <v>0.209041</v>
      </c>
      <c r="AA163" s="16">
        <v>0.19514761999999999</v>
      </c>
      <c r="AB163" s="16">
        <v>0.18293582</v>
      </c>
      <c r="AC163" s="16">
        <v>0.17212160000000001</v>
      </c>
      <c r="AD163" s="16">
        <v>0.16247439</v>
      </c>
      <c r="AE163" s="16">
        <v>0.15381649</v>
      </c>
      <c r="AF163" s="16">
        <v>0.14600131</v>
      </c>
      <c r="AG163" s="16">
        <v>0.13891514999999999</v>
      </c>
      <c r="AH163" s="16">
        <v>0.13245651</v>
      </c>
      <c r="AI163" s="16">
        <v>0.12654261</v>
      </c>
      <c r="AJ163" s="16">
        <v>0.12110978</v>
      </c>
      <c r="AK163" s="16">
        <v>0.11610027000000001</v>
      </c>
      <c r="AL163" s="16">
        <v>0.11146773</v>
      </c>
      <c r="AM163" s="16">
        <v>0.10716893</v>
      </c>
      <c r="AN163" s="16">
        <v>0.10316396999999999</v>
      </c>
      <c r="AO163" s="16">
        <v>9.9428094999999994E-2</v>
      </c>
      <c r="AP163" s="16">
        <v>9.5939129999999997E-2</v>
      </c>
      <c r="AQ163" s="16">
        <v>9.2667155000000001E-2</v>
      </c>
      <c r="AR163" s="16">
        <v>8.9590125000000007E-2</v>
      </c>
      <c r="AS163" s="16">
        <v>8.6695178999999997E-2</v>
      </c>
      <c r="AT163" s="16">
        <v>8.3967842000000001E-2</v>
      </c>
      <c r="AU163" s="16">
        <v>8.1391334999999995E-2</v>
      </c>
      <c r="AV163" s="16">
        <v>7.8956380000000007E-2</v>
      </c>
      <c r="AW163" s="16">
        <v>7.6651289999999997E-2</v>
      </c>
      <c r="AX163" s="16">
        <v>7.4464693999999998E-2</v>
      </c>
      <c r="AY163" s="16">
        <v>7.2387262999999993E-2</v>
      </c>
      <c r="AZ163" s="16">
        <v>7.0411249999999995E-2</v>
      </c>
      <c r="BA163" s="16">
        <v>6.8531281999999999E-2</v>
      </c>
      <c r="BB163" s="16">
        <v>6.6739008000000002E-2</v>
      </c>
      <c r="BC163" s="16">
        <v>6.5028556000000001E-2</v>
      </c>
      <c r="BD163" s="16">
        <v>6.3394591E-2</v>
      </c>
      <c r="BE163" s="16">
        <v>6.1832998E-2</v>
      </c>
      <c r="BF163" s="16">
        <v>6.0338902999999999E-2</v>
      </c>
    </row>
    <row r="164" spans="1:58" x14ac:dyDescent="0.35">
      <c r="A164" s="16">
        <v>76</v>
      </c>
      <c r="B164" s="16">
        <v>43</v>
      </c>
      <c r="C164" s="16">
        <v>0.6365229</v>
      </c>
      <c r="D164" s="16">
        <v>2.8000000000000003</v>
      </c>
      <c r="E164" s="16">
        <v>6.2</v>
      </c>
      <c r="F164" s="16">
        <v>1.8</v>
      </c>
      <c r="G164" s="16">
        <v>0.2</v>
      </c>
      <c r="H164" s="16">
        <v>0.60000000000000009</v>
      </c>
      <c r="I164" s="16">
        <v>364.6</v>
      </c>
      <c r="J164" s="16">
        <v>368.20000000000005</v>
      </c>
      <c r="K164" s="16" t="s">
        <v>35</v>
      </c>
      <c r="L164" s="16">
        <v>76</v>
      </c>
      <c r="M164" s="16">
        <v>1.2893721</v>
      </c>
      <c r="N164" s="16">
        <v>1.0429256</v>
      </c>
      <c r="O164" s="16">
        <v>0.85491759000000001</v>
      </c>
      <c r="P164" s="16">
        <v>0.71349298999999999</v>
      </c>
      <c r="Q164" s="16">
        <v>0.60648482999999997</v>
      </c>
      <c r="R164" s="16">
        <v>0.52452374000000002</v>
      </c>
      <c r="S164" s="16">
        <v>0.46123492999999999</v>
      </c>
      <c r="T164" s="16">
        <v>0.41158199000000001</v>
      </c>
      <c r="U164" s="16">
        <v>0.37101075</v>
      </c>
      <c r="V164" s="16">
        <v>0.33679238</v>
      </c>
      <c r="W164" s="16">
        <v>0.30821579999999998</v>
      </c>
      <c r="X164" s="16">
        <v>0.28404757000000003</v>
      </c>
      <c r="Y164" s="16">
        <v>0.26329118000000001</v>
      </c>
      <c r="Z164" s="16">
        <v>0.24530734000000001</v>
      </c>
      <c r="AA164" s="16">
        <v>0.22957548</v>
      </c>
      <c r="AB164" s="16">
        <v>0.21570194000000001</v>
      </c>
      <c r="AC164" s="16">
        <v>0.20336165</v>
      </c>
      <c r="AD164" s="16">
        <v>0.19232616</v>
      </c>
      <c r="AE164" s="16">
        <v>0.18239793000000001</v>
      </c>
      <c r="AF164" s="16">
        <v>0.17340987999999999</v>
      </c>
      <c r="AG164" s="16">
        <v>0.16524109000000001</v>
      </c>
      <c r="AH164" s="16">
        <v>0.15778738</v>
      </c>
      <c r="AI164" s="16">
        <v>0.15096313</v>
      </c>
      <c r="AJ164" s="16">
        <v>0.1446837</v>
      </c>
      <c r="AK164" s="16">
        <v>0.13888979000000001</v>
      </c>
      <c r="AL164" s="16">
        <v>0.13353011000000001</v>
      </c>
      <c r="AM164" s="16">
        <v>0.12855461000000001</v>
      </c>
      <c r="AN164" s="16">
        <v>0.12392466000000001</v>
      </c>
      <c r="AO164" s="16">
        <v>0.11960464</v>
      </c>
      <c r="AP164" s="16">
        <v>0.11556453</v>
      </c>
      <c r="AQ164" s="16">
        <v>0.11177766</v>
      </c>
      <c r="AR164" s="16">
        <v>0.1082217</v>
      </c>
      <c r="AS164" s="16">
        <v>0.10487591</v>
      </c>
      <c r="AT164" s="16">
        <v>0.10172383</v>
      </c>
      <c r="AU164" s="16">
        <v>9.8745107999999998E-2</v>
      </c>
      <c r="AV164" s="16">
        <v>9.5928915000000003E-2</v>
      </c>
      <c r="AW164" s="16">
        <v>9.3260780000000001E-2</v>
      </c>
      <c r="AX164" s="16">
        <v>9.0729355999999997E-2</v>
      </c>
      <c r="AY164" s="16">
        <v>8.8323853999999993E-2</v>
      </c>
      <c r="AZ164" s="16">
        <v>8.6036414000000005E-2</v>
      </c>
      <c r="BA164" s="16">
        <v>8.3859496000000006E-2</v>
      </c>
      <c r="BB164" s="16">
        <v>8.1782989E-2</v>
      </c>
      <c r="BC164" s="16">
        <v>7.9801611999999994E-2</v>
      </c>
      <c r="BD164" s="16">
        <v>7.7908858999999997E-2</v>
      </c>
      <c r="BE164" s="16">
        <v>7.6099663999999997E-2</v>
      </c>
      <c r="BF164" s="16">
        <v>7.4366747999999996E-2</v>
      </c>
    </row>
    <row r="165" spans="1:58" x14ac:dyDescent="0.35">
      <c r="A165" s="16">
        <v>108</v>
      </c>
      <c r="B165" s="16">
        <v>34</v>
      </c>
      <c r="C165" s="16">
        <v>0.56907799999999997</v>
      </c>
      <c r="D165" s="16">
        <v>2.4000000000000004</v>
      </c>
      <c r="E165" s="16">
        <v>5</v>
      </c>
      <c r="F165" s="16">
        <v>1.8</v>
      </c>
      <c r="G165" s="16">
        <v>0.2</v>
      </c>
      <c r="H165" s="16">
        <v>0.8</v>
      </c>
      <c r="I165" s="16">
        <v>387</v>
      </c>
      <c r="J165" s="16">
        <v>323.8</v>
      </c>
      <c r="K165" s="16" t="s">
        <v>35</v>
      </c>
      <c r="L165" s="16">
        <v>108</v>
      </c>
      <c r="M165" s="16">
        <v>1.2871968</v>
      </c>
      <c r="N165" s="16">
        <v>0.99961990000000001</v>
      </c>
      <c r="O165" s="16">
        <v>0.80491650000000003</v>
      </c>
      <c r="P165" s="16">
        <v>0.66621887999999996</v>
      </c>
      <c r="Q165" s="16">
        <v>0.56356978000000002</v>
      </c>
      <c r="R165" s="16">
        <v>0.48663434</v>
      </c>
      <c r="S165" s="16">
        <v>0.42738705999999999</v>
      </c>
      <c r="T165" s="16">
        <v>0.37983039000000002</v>
      </c>
      <c r="U165" s="16">
        <v>0.34073710000000001</v>
      </c>
      <c r="V165" s="16">
        <v>0.30886835000000001</v>
      </c>
      <c r="W165" s="16">
        <v>0.28236639000000002</v>
      </c>
      <c r="X165" s="16">
        <v>0.25994682000000002</v>
      </c>
      <c r="Y165" s="16">
        <v>0.24075197000000001</v>
      </c>
      <c r="Z165" s="16">
        <v>0.22415194999999999</v>
      </c>
      <c r="AA165" s="16">
        <v>0.20964663</v>
      </c>
      <c r="AB165" s="16">
        <v>0.19686276999999999</v>
      </c>
      <c r="AC165" s="16">
        <v>0.18550663000000001</v>
      </c>
      <c r="AD165" s="16">
        <v>0.17535392999999999</v>
      </c>
      <c r="AE165" s="16">
        <v>0.16622475</v>
      </c>
      <c r="AF165" s="16">
        <v>0.15797517</v>
      </c>
      <c r="AG165" s="16">
        <v>0.15048473000000001</v>
      </c>
      <c r="AH165" s="16">
        <v>0.14365385</v>
      </c>
      <c r="AI165" s="16">
        <v>0.13739687</v>
      </c>
      <c r="AJ165" s="16">
        <v>0.13164455999999999</v>
      </c>
      <c r="AK165" s="16">
        <v>0.12633996</v>
      </c>
      <c r="AL165" s="16">
        <v>0.12143189</v>
      </c>
      <c r="AM165" s="16">
        <v>0.11687685</v>
      </c>
      <c r="AN165" s="16">
        <v>0.11263897</v>
      </c>
      <c r="AO165" s="16">
        <v>0.10868356</v>
      </c>
      <c r="AP165" s="16">
        <v>0.10498472</v>
      </c>
      <c r="AQ165" s="16">
        <v>0.10151763</v>
      </c>
      <c r="AR165" s="16">
        <v>9.8261230000000005E-2</v>
      </c>
      <c r="AS165" s="16">
        <v>9.5197535999999999E-2</v>
      </c>
      <c r="AT165" s="16">
        <v>9.2308916000000005E-2</v>
      </c>
      <c r="AU165" s="16">
        <v>8.9581258999999996E-2</v>
      </c>
      <c r="AV165" s="16">
        <v>8.7001494999999998E-2</v>
      </c>
      <c r="AW165" s="16">
        <v>8.4557942999999997E-2</v>
      </c>
      <c r="AX165" s="16">
        <v>8.2238771000000002E-2</v>
      </c>
      <c r="AY165" s="16">
        <v>8.0035633999999994E-2</v>
      </c>
      <c r="AZ165" s="16">
        <v>7.7939919999999996E-2</v>
      </c>
      <c r="BA165" s="16">
        <v>7.5943649000000002E-2</v>
      </c>
      <c r="BB165" s="16">
        <v>7.4040814999999996E-2</v>
      </c>
      <c r="BC165" s="16">
        <v>7.2225033999999994E-2</v>
      </c>
      <c r="BD165" s="16">
        <v>7.0490167000000006E-2</v>
      </c>
      <c r="BE165" s="16">
        <v>6.8830728999999993E-2</v>
      </c>
      <c r="BF165" s="16">
        <v>6.7241848000000007E-2</v>
      </c>
    </row>
    <row r="166" spans="1:58" x14ac:dyDescent="0.35">
      <c r="A166" s="16">
        <v>286</v>
      </c>
      <c r="B166" s="16">
        <v>13.100000000000001</v>
      </c>
      <c r="C166" s="16">
        <v>0.53924230000000006</v>
      </c>
      <c r="D166" s="16">
        <v>2.4000000000000004</v>
      </c>
      <c r="E166" s="16">
        <v>8.6</v>
      </c>
      <c r="F166" s="16">
        <v>2.6</v>
      </c>
      <c r="G166" s="16">
        <v>0.8</v>
      </c>
      <c r="H166" s="16">
        <v>1.2000000000000002</v>
      </c>
      <c r="I166" s="16">
        <v>383</v>
      </c>
      <c r="J166" s="16">
        <v>283.10000000000002</v>
      </c>
      <c r="K166" s="16" t="s">
        <v>35</v>
      </c>
      <c r="L166" s="16">
        <v>286</v>
      </c>
      <c r="M166" s="16">
        <v>1.2855227</v>
      </c>
      <c r="N166" s="16">
        <v>1.0996621</v>
      </c>
      <c r="O166" s="16">
        <v>0.94403291</v>
      </c>
      <c r="P166" s="16">
        <v>0.80727428000000001</v>
      </c>
      <c r="Q166" s="16">
        <v>0.69310081000000001</v>
      </c>
      <c r="R166" s="16">
        <v>0.60139644000000003</v>
      </c>
      <c r="S166" s="16">
        <v>0.52742129999999998</v>
      </c>
      <c r="T166" s="16">
        <v>0.46796858000000002</v>
      </c>
      <c r="U166" s="16">
        <v>0.41948730000000001</v>
      </c>
      <c r="V166" s="16">
        <v>0.37942144</v>
      </c>
      <c r="W166" s="16">
        <v>0.34588394</v>
      </c>
      <c r="X166" s="16">
        <v>0.31736878000000002</v>
      </c>
      <c r="Y166" s="16">
        <v>0.29286823000000001</v>
      </c>
      <c r="Z166" s="16">
        <v>0.27165282000000002</v>
      </c>
      <c r="AA166" s="16">
        <v>0.25314294999999998</v>
      </c>
      <c r="AB166" s="16">
        <v>0.23686728000000001</v>
      </c>
      <c r="AC166" s="16">
        <v>0.22245607000000001</v>
      </c>
      <c r="AD166" s="16">
        <v>0.20961478</v>
      </c>
      <c r="AE166" s="16">
        <v>0.19810458</v>
      </c>
      <c r="AF166" s="16">
        <v>0.18772839999999999</v>
      </c>
      <c r="AG166" s="16">
        <v>0.17833783</v>
      </c>
      <c r="AH166" s="16">
        <v>0.16979264999999999</v>
      </c>
      <c r="AI166" s="16">
        <v>0.16199152</v>
      </c>
      <c r="AJ166" s="16">
        <v>0.15484232000000001</v>
      </c>
      <c r="AK166" s="16">
        <v>0.14826494000000001</v>
      </c>
      <c r="AL166" s="16">
        <v>0.14219530999999999</v>
      </c>
      <c r="AM166" s="16">
        <v>0.13657702999999999</v>
      </c>
      <c r="AN166" s="16">
        <v>0.13136181</v>
      </c>
      <c r="AO166" s="16">
        <v>0.12651018999999999</v>
      </c>
      <c r="AP166" s="16">
        <v>0.12198546</v>
      </c>
      <c r="AQ166" s="16">
        <v>0.11775143</v>
      </c>
      <c r="AR166" s="16">
        <v>0.11378242</v>
      </c>
      <c r="AS166" s="16">
        <v>0.11005481</v>
      </c>
      <c r="AT166" s="16">
        <v>0.10654862</v>
      </c>
      <c r="AU166" s="16">
        <v>0.10324666</v>
      </c>
      <c r="AV166" s="16">
        <v>0.10012843</v>
      </c>
      <c r="AW166" s="16">
        <v>9.7182214000000003E-2</v>
      </c>
      <c r="AX166" s="16">
        <v>9.4392246999999999E-2</v>
      </c>
      <c r="AY166" s="16">
        <v>9.1744982000000003E-2</v>
      </c>
      <c r="AZ166" s="16">
        <v>8.9231885999999996E-2</v>
      </c>
      <c r="BA166" s="16">
        <v>8.6846015999999998E-2</v>
      </c>
      <c r="BB166" s="16">
        <v>8.4574431000000005E-2</v>
      </c>
      <c r="BC166" s="16">
        <v>8.2407750000000002E-2</v>
      </c>
      <c r="BD166" s="16">
        <v>8.0339119000000001E-2</v>
      </c>
      <c r="BE166" s="16">
        <v>7.8363024000000003E-2</v>
      </c>
      <c r="BF166" s="16">
        <v>7.6475807000000007E-2</v>
      </c>
    </row>
    <row r="167" spans="1:58" x14ac:dyDescent="0.35">
      <c r="A167" s="16">
        <v>469</v>
      </c>
      <c r="B167" s="16">
        <v>25.6</v>
      </c>
      <c r="C167" s="16">
        <v>0.53985249999999996</v>
      </c>
      <c r="D167" s="16">
        <v>1.4000000000000001</v>
      </c>
      <c r="E167" s="16">
        <v>6.8000000000000007</v>
      </c>
      <c r="F167" s="16">
        <v>1.4000000000000001</v>
      </c>
      <c r="G167" s="16">
        <v>0.60000000000000009</v>
      </c>
      <c r="H167" s="16">
        <v>0.8</v>
      </c>
      <c r="I167" s="16">
        <v>327.90000000000003</v>
      </c>
      <c r="J167" s="16">
        <v>341.40000000000003</v>
      </c>
      <c r="K167" s="16" t="s">
        <v>34</v>
      </c>
      <c r="L167" s="16">
        <v>469</v>
      </c>
      <c r="M167" s="16">
        <v>1.2799647999999999</v>
      </c>
      <c r="N167" s="16">
        <v>1.0571404</v>
      </c>
      <c r="O167" s="16">
        <v>0.87055612000000004</v>
      </c>
      <c r="P167" s="16">
        <v>0.72549587000000004</v>
      </c>
      <c r="Q167" s="16">
        <v>0.61504871000000005</v>
      </c>
      <c r="R167" s="16">
        <v>0.53033710000000001</v>
      </c>
      <c r="S167" s="16">
        <v>0.46345919000000002</v>
      </c>
      <c r="T167" s="16">
        <v>0.41028750000000003</v>
      </c>
      <c r="U167" s="16">
        <v>0.36729448999999997</v>
      </c>
      <c r="V167" s="16">
        <v>0.33199563999999998</v>
      </c>
      <c r="W167" s="16">
        <v>0.30269948000000002</v>
      </c>
      <c r="X167" s="16">
        <v>0.27783337000000002</v>
      </c>
      <c r="Y167" s="16">
        <v>0.25651627999999999</v>
      </c>
      <c r="Z167" s="16">
        <v>0.23810162000000001</v>
      </c>
      <c r="AA167" s="16">
        <v>0.22202986</v>
      </c>
      <c r="AB167" s="16">
        <v>0.20788147000000001</v>
      </c>
      <c r="AC167" s="16">
        <v>0.19531520999999999</v>
      </c>
      <c r="AD167" s="16">
        <v>0.18409958000000001</v>
      </c>
      <c r="AE167" s="16">
        <v>0.17403014</v>
      </c>
      <c r="AF167" s="16">
        <v>0.16494200000000001</v>
      </c>
      <c r="AG167" s="16">
        <v>0.15669907999999999</v>
      </c>
      <c r="AH167" s="16">
        <v>0.14919165000000001</v>
      </c>
      <c r="AI167" s="16">
        <v>0.14231991999999999</v>
      </c>
      <c r="AJ167" s="16">
        <v>0.13600680000000001</v>
      </c>
      <c r="AK167" s="16">
        <v>0.13019159</v>
      </c>
      <c r="AL167" s="16">
        <v>0.12482034</v>
      </c>
      <c r="AM167" s="16">
        <v>0.11983508</v>
      </c>
      <c r="AN167" s="16">
        <v>0.1151986</v>
      </c>
      <c r="AO167" s="16">
        <v>0.11087903</v>
      </c>
      <c r="AP167" s="16">
        <v>0.10684225999999999</v>
      </c>
      <c r="AQ167" s="16">
        <v>0.10306301</v>
      </c>
      <c r="AR167" s="16">
        <v>9.9516243000000004E-2</v>
      </c>
      <c r="AS167" s="16">
        <v>9.6179402999999997E-2</v>
      </c>
      <c r="AT167" s="16">
        <v>9.3038893999999997E-2</v>
      </c>
      <c r="AU167" s="16">
        <v>9.0079062000000001E-2</v>
      </c>
      <c r="AV167" s="16">
        <v>8.7283454999999996E-2</v>
      </c>
      <c r="AW167" s="16">
        <v>8.4636963999999995E-2</v>
      </c>
      <c r="AX167" s="16">
        <v>8.2132555999999995E-2</v>
      </c>
      <c r="AY167" s="16">
        <v>7.9756029000000006E-2</v>
      </c>
      <c r="AZ167" s="16">
        <v>7.7495842999999995E-2</v>
      </c>
      <c r="BA167" s="16">
        <v>7.5347154999999999E-2</v>
      </c>
      <c r="BB167" s="16">
        <v>7.3302552000000007E-2</v>
      </c>
      <c r="BC167" s="16">
        <v>7.1353912000000005E-2</v>
      </c>
      <c r="BD167" s="16">
        <v>6.9494121000000006E-2</v>
      </c>
      <c r="BE167" s="16">
        <v>6.7718312000000003E-2</v>
      </c>
      <c r="BF167" s="16">
        <v>6.6020734999999997E-2</v>
      </c>
    </row>
    <row r="168" spans="1:58" x14ac:dyDescent="0.35">
      <c r="A168" s="16">
        <v>238</v>
      </c>
      <c r="B168" s="16">
        <v>38.200000000000003</v>
      </c>
      <c r="C168" s="16">
        <v>0.6429895000000001</v>
      </c>
      <c r="D168" s="16">
        <v>0.4</v>
      </c>
      <c r="E168" s="16">
        <v>7.6000000000000005</v>
      </c>
      <c r="F168" s="16">
        <v>2</v>
      </c>
      <c r="G168" s="16">
        <v>1.6</v>
      </c>
      <c r="H168" s="16">
        <v>0.8</v>
      </c>
      <c r="I168" s="16">
        <v>306</v>
      </c>
      <c r="J168" s="16">
        <v>347</v>
      </c>
      <c r="K168" s="16" t="s">
        <v>35</v>
      </c>
      <c r="L168" s="16">
        <v>238</v>
      </c>
      <c r="M168" s="16">
        <v>1.2773045000000001</v>
      </c>
      <c r="N168" s="16">
        <v>1.0470067000000001</v>
      </c>
      <c r="O168" s="16">
        <v>0.86655634999999998</v>
      </c>
      <c r="P168" s="16">
        <v>0.72295271999999999</v>
      </c>
      <c r="Q168" s="16">
        <v>0.61092245999999994</v>
      </c>
      <c r="R168" s="16">
        <v>0.52374715000000005</v>
      </c>
      <c r="S168" s="16">
        <v>0.45498635999999998</v>
      </c>
      <c r="T168" s="16">
        <v>0.39992988000000002</v>
      </c>
      <c r="U168" s="16">
        <v>0.35528906999999998</v>
      </c>
      <c r="V168" s="16">
        <v>0.31862765999999998</v>
      </c>
      <c r="W168" s="16">
        <v>0.28813340999999998</v>
      </c>
      <c r="X168" s="16">
        <v>0.26245981000000002</v>
      </c>
      <c r="Y168" s="16">
        <v>0.24055971000000001</v>
      </c>
      <c r="Z168" s="16">
        <v>0.22170548000000001</v>
      </c>
      <c r="AA168" s="16">
        <v>0.20532215000000001</v>
      </c>
      <c r="AB168" s="16">
        <v>0.19097188000000001</v>
      </c>
      <c r="AC168" s="16">
        <v>0.17830494</v>
      </c>
      <c r="AD168" s="16">
        <v>0.16705492</v>
      </c>
      <c r="AE168" s="16">
        <v>0.15700041000000001</v>
      </c>
      <c r="AF168" s="16">
        <v>0.14796939000000001</v>
      </c>
      <c r="AG168" s="16">
        <v>0.13981730000000001</v>
      </c>
      <c r="AH168" s="16">
        <v>0.13242245</v>
      </c>
      <c r="AI168" s="16">
        <v>0.12568860000000001</v>
      </c>
      <c r="AJ168" s="16">
        <v>0.11953540999999999</v>
      </c>
      <c r="AK168" s="16">
        <v>0.11389094</v>
      </c>
      <c r="AL168" s="16">
        <v>0.10870405</v>
      </c>
      <c r="AM168" s="16">
        <v>0.10391412999999999</v>
      </c>
      <c r="AN168" s="16">
        <v>9.9475138000000005E-2</v>
      </c>
      <c r="AO168" s="16">
        <v>9.5357559999999994E-2</v>
      </c>
      <c r="AP168" s="16">
        <v>9.1534138000000001E-2</v>
      </c>
      <c r="AQ168" s="16">
        <v>8.7967909999999996E-2</v>
      </c>
      <c r="AR168" s="16">
        <v>8.4635085999999998E-2</v>
      </c>
      <c r="AS168" s="16">
        <v>8.1513070000000007E-2</v>
      </c>
      <c r="AT168" s="16">
        <v>7.8585677000000007E-2</v>
      </c>
      <c r="AU168" s="16">
        <v>7.5837702000000007E-2</v>
      </c>
      <c r="AV168" s="16">
        <v>7.3252358000000004E-2</v>
      </c>
      <c r="AW168" s="16">
        <v>7.0812069000000005E-2</v>
      </c>
      <c r="AX168" s="16">
        <v>6.8509497000000003E-2</v>
      </c>
      <c r="AY168" s="16">
        <v>6.6333137E-2</v>
      </c>
      <c r="AZ168" s="16">
        <v>6.4273246000000006E-2</v>
      </c>
      <c r="BA168" s="16">
        <v>6.2322661000000001E-2</v>
      </c>
      <c r="BB168" s="16">
        <v>6.0470939000000001E-2</v>
      </c>
      <c r="BC168" s="16">
        <v>5.8711864000000002E-2</v>
      </c>
      <c r="BD168" s="16">
        <v>5.7038779999999997E-2</v>
      </c>
      <c r="BE168" s="16">
        <v>5.5446118000000003E-2</v>
      </c>
      <c r="BF168" s="16">
        <v>5.3928845000000003E-2</v>
      </c>
    </row>
    <row r="169" spans="1:58" x14ac:dyDescent="0.35">
      <c r="A169" s="16">
        <v>231</v>
      </c>
      <c r="B169" s="16">
        <v>22</v>
      </c>
      <c r="C169" s="16">
        <v>0.13108880000000001</v>
      </c>
      <c r="D169" s="16">
        <v>1</v>
      </c>
      <c r="E169" s="16">
        <v>3</v>
      </c>
      <c r="F169" s="16">
        <v>2</v>
      </c>
      <c r="G169" s="16">
        <v>2</v>
      </c>
      <c r="H169" s="16">
        <v>1.8</v>
      </c>
      <c r="I169" s="16">
        <v>354.70000000000005</v>
      </c>
      <c r="J169" s="16">
        <v>334.20000000000005</v>
      </c>
      <c r="K169" s="16" t="s">
        <v>34</v>
      </c>
      <c r="L169" s="16">
        <v>231</v>
      </c>
      <c r="M169" s="16">
        <v>1.2723746</v>
      </c>
      <c r="N169" s="16">
        <v>1.0058241000000001</v>
      </c>
      <c r="O169" s="16">
        <v>0.81291658</v>
      </c>
      <c r="P169" s="16">
        <v>0.67324530999999999</v>
      </c>
      <c r="Q169" s="16">
        <v>0.56921560000000004</v>
      </c>
      <c r="R169" s="16">
        <v>0.48967811</v>
      </c>
      <c r="S169" s="16">
        <v>0.42753648999999999</v>
      </c>
      <c r="T169" s="16">
        <v>0.37786543</v>
      </c>
      <c r="U169" s="16">
        <v>0.33739733999999999</v>
      </c>
      <c r="V169" s="16">
        <v>0.30401128999999999</v>
      </c>
      <c r="W169" s="16">
        <v>0.27610421000000002</v>
      </c>
      <c r="X169" s="16">
        <v>0.25248763000000002</v>
      </c>
      <c r="Y169" s="16">
        <v>0.23229547</v>
      </c>
      <c r="Z169" s="16">
        <v>0.21486445000000001</v>
      </c>
      <c r="AA169" s="16">
        <v>0.19967388999999999</v>
      </c>
      <c r="AB169" s="16">
        <v>0.18633884000000001</v>
      </c>
      <c r="AC169" s="16">
        <v>0.17453465000000001</v>
      </c>
      <c r="AD169" s="16">
        <v>0.16402061000000001</v>
      </c>
      <c r="AE169" s="16">
        <v>0.15460632999999999</v>
      </c>
      <c r="AF169" s="16">
        <v>0.14612824999999999</v>
      </c>
      <c r="AG169" s="16">
        <v>0.13845784999999999</v>
      </c>
      <c r="AH169" s="16">
        <v>0.13148654000000001</v>
      </c>
      <c r="AI169" s="16">
        <v>0.12512525999999999</v>
      </c>
      <c r="AJ169" s="16">
        <v>0.11929887</v>
      </c>
      <c r="AK169" s="16">
        <v>0.11394447000000001</v>
      </c>
      <c r="AL169" s="16">
        <v>0.10900562</v>
      </c>
      <c r="AM169" s="16">
        <v>0.1044363</v>
      </c>
      <c r="AN169" s="16">
        <v>0.10019823</v>
      </c>
      <c r="AO169" s="16">
        <v>9.6256644000000002E-2</v>
      </c>
      <c r="AP169" s="16">
        <v>9.2583164999999995E-2</v>
      </c>
      <c r="AQ169" s="16">
        <v>8.9151523999999996E-2</v>
      </c>
      <c r="AR169" s="16">
        <v>8.5936396999999998E-2</v>
      </c>
      <c r="AS169" s="16">
        <v>8.2920350000000004E-2</v>
      </c>
      <c r="AT169" s="16">
        <v>8.0088942999999996E-2</v>
      </c>
      <c r="AU169" s="16">
        <v>7.7420838000000006E-2</v>
      </c>
      <c r="AV169" s="16">
        <v>7.4904843999999998E-2</v>
      </c>
      <c r="AW169" s="16">
        <v>7.2527683999999995E-2</v>
      </c>
      <c r="AX169" s="16">
        <v>7.0279843999999994E-2</v>
      </c>
      <c r="AY169" s="16">
        <v>6.8150789000000003E-2</v>
      </c>
      <c r="AZ169" s="16">
        <v>6.6132179999999999E-2</v>
      </c>
      <c r="BA169" s="16">
        <v>6.4214855000000001E-2</v>
      </c>
      <c r="BB169" s="16">
        <v>6.2392577999999997E-2</v>
      </c>
      <c r="BC169" s="16">
        <v>6.0658774999999998E-2</v>
      </c>
      <c r="BD169" s="16">
        <v>5.9007446999999998E-2</v>
      </c>
      <c r="BE169" s="16">
        <v>5.7432860000000002E-2</v>
      </c>
      <c r="BF169" s="16">
        <v>5.5930662999999999E-2</v>
      </c>
    </row>
    <row r="170" spans="1:58" x14ac:dyDescent="0.35">
      <c r="A170" s="16">
        <v>103</v>
      </c>
      <c r="B170" s="16">
        <v>43.8</v>
      </c>
      <c r="C170" s="16">
        <v>0.83806979999999998</v>
      </c>
      <c r="D170" s="16">
        <v>1.2000000000000002</v>
      </c>
      <c r="E170" s="16">
        <v>4.8000000000000007</v>
      </c>
      <c r="F170" s="16">
        <v>3</v>
      </c>
      <c r="G170" s="16">
        <v>1.2000000000000002</v>
      </c>
      <c r="H170" s="16">
        <v>0.60000000000000009</v>
      </c>
      <c r="I170" s="16">
        <v>318.5</v>
      </c>
      <c r="J170" s="16">
        <v>366.8</v>
      </c>
      <c r="K170" s="16" t="s">
        <v>34</v>
      </c>
      <c r="L170" s="16">
        <v>103</v>
      </c>
      <c r="M170" s="16">
        <v>1.2694542</v>
      </c>
      <c r="N170" s="16">
        <v>0.98268116000000005</v>
      </c>
      <c r="O170" s="16">
        <v>0.78525853000000001</v>
      </c>
      <c r="P170" s="16">
        <v>0.64523947000000004</v>
      </c>
      <c r="Q170" s="16">
        <v>0.54282050999999998</v>
      </c>
      <c r="R170" s="16">
        <v>0.46672206999999999</v>
      </c>
      <c r="S170" s="16">
        <v>0.40716141</v>
      </c>
      <c r="T170" s="16">
        <v>0.36017506999999999</v>
      </c>
      <c r="U170" s="16">
        <v>0.32244920999999999</v>
      </c>
      <c r="V170" s="16">
        <v>0.29157351999999997</v>
      </c>
      <c r="W170" s="16">
        <v>0.26581295999999999</v>
      </c>
      <c r="X170" s="16">
        <v>0.24402133000000001</v>
      </c>
      <c r="Y170" s="16">
        <v>0.22535205999999999</v>
      </c>
      <c r="Z170" s="16">
        <v>0.20918211</v>
      </c>
      <c r="AA170" s="16">
        <v>0.19504546</v>
      </c>
      <c r="AB170" s="16">
        <v>0.18259587999999999</v>
      </c>
      <c r="AC170" s="16">
        <v>0.17156014</v>
      </c>
      <c r="AD170" s="16">
        <v>0.16170087</v>
      </c>
      <c r="AE170" s="16">
        <v>0.15285103</v>
      </c>
      <c r="AF170" s="16">
        <v>0.14485632000000001</v>
      </c>
      <c r="AG170" s="16">
        <v>0.13760193000000001</v>
      </c>
      <c r="AH170" s="16">
        <v>0.13099225</v>
      </c>
      <c r="AI170" s="16">
        <v>0.12494044999999999</v>
      </c>
      <c r="AJ170" s="16">
        <v>0.11938161</v>
      </c>
      <c r="AK170" s="16">
        <v>0.11426023</v>
      </c>
      <c r="AL170" s="16">
        <v>0.10952821</v>
      </c>
      <c r="AM170" s="16">
        <v>0.10513705</v>
      </c>
      <c r="AN170" s="16">
        <v>0.10105684</v>
      </c>
      <c r="AO170" s="16">
        <v>9.7253389999999995E-2</v>
      </c>
      <c r="AP170" s="16">
        <v>9.3703270000000005E-2</v>
      </c>
      <c r="AQ170" s="16">
        <v>9.0378411000000006E-2</v>
      </c>
      <c r="AR170" s="16">
        <v>8.7257840000000003E-2</v>
      </c>
      <c r="AS170" s="16">
        <v>8.4327385000000005E-2</v>
      </c>
      <c r="AT170" s="16">
        <v>8.1571168999999999E-2</v>
      </c>
      <c r="AU170" s="16">
        <v>7.8970179000000001E-2</v>
      </c>
      <c r="AV170" s="16">
        <v>7.6511583999999994E-2</v>
      </c>
      <c r="AW170" s="16">
        <v>7.4185221999999995E-2</v>
      </c>
      <c r="AX170" s="16">
        <v>7.1981497000000005E-2</v>
      </c>
      <c r="AY170" s="16">
        <v>6.9891930000000005E-2</v>
      </c>
      <c r="AZ170" s="16">
        <v>6.7907265999999994E-2</v>
      </c>
      <c r="BA170" s="16">
        <v>6.6020519E-2</v>
      </c>
      <c r="BB170" s="16">
        <v>6.4226142999999999E-2</v>
      </c>
      <c r="BC170" s="16">
        <v>6.2515654000000004E-2</v>
      </c>
      <c r="BD170" s="16">
        <v>6.0884342000000001E-2</v>
      </c>
      <c r="BE170" s="16">
        <v>5.9327111000000002E-2</v>
      </c>
      <c r="BF170" s="16">
        <v>5.7837222000000001E-2</v>
      </c>
    </row>
    <row r="171" spans="1:58" x14ac:dyDescent="0.35">
      <c r="A171" s="16">
        <v>390</v>
      </c>
      <c r="B171" s="16">
        <v>17.400000000000002</v>
      </c>
      <c r="C171" s="16">
        <v>0.61578460000000002</v>
      </c>
      <c r="D171" s="16">
        <v>2.4000000000000004</v>
      </c>
      <c r="E171" s="16">
        <v>4.8000000000000007</v>
      </c>
      <c r="F171" s="16">
        <v>2.8000000000000003</v>
      </c>
      <c r="G171" s="16">
        <v>1.4000000000000001</v>
      </c>
      <c r="H171" s="16">
        <v>1.2000000000000002</v>
      </c>
      <c r="I171" s="16">
        <v>296.5</v>
      </c>
      <c r="J171" s="16">
        <v>344.90000000000003</v>
      </c>
      <c r="K171" s="16" t="s">
        <v>34</v>
      </c>
      <c r="L171" s="16">
        <v>390</v>
      </c>
      <c r="M171" s="16">
        <v>1.2687413999999999</v>
      </c>
      <c r="N171" s="16">
        <v>0.99312705000000001</v>
      </c>
      <c r="O171" s="16">
        <v>0.80317837000000003</v>
      </c>
      <c r="P171" s="16">
        <v>0.66677344000000005</v>
      </c>
      <c r="Q171" s="16">
        <v>0.56537926000000005</v>
      </c>
      <c r="R171" s="16">
        <v>0.48795840000000001</v>
      </c>
      <c r="S171" s="16">
        <v>0.42825815</v>
      </c>
      <c r="T171" s="16">
        <v>0.38019839</v>
      </c>
      <c r="U171" s="16">
        <v>0.34094846000000001</v>
      </c>
      <c r="V171" s="16">
        <v>0.30867373999999997</v>
      </c>
      <c r="W171" s="16">
        <v>0.28181249000000003</v>
      </c>
      <c r="X171" s="16">
        <v>0.25911595999999998</v>
      </c>
      <c r="Y171" s="16">
        <v>0.23963593999999999</v>
      </c>
      <c r="Z171" s="16">
        <v>0.22274046</v>
      </c>
      <c r="AA171" s="16">
        <v>0.20795214000000001</v>
      </c>
      <c r="AB171" s="16">
        <v>0.19489512000000001</v>
      </c>
      <c r="AC171" s="16">
        <v>0.18329567999999999</v>
      </c>
      <c r="AD171" s="16">
        <v>0.17293360999999999</v>
      </c>
      <c r="AE171" s="16">
        <v>0.16361928000000001</v>
      </c>
      <c r="AF171" s="16">
        <v>0.15520632000000001</v>
      </c>
      <c r="AG171" s="16">
        <v>0.14757033</v>
      </c>
      <c r="AH171" s="16">
        <v>0.14061045999999999</v>
      </c>
      <c r="AI171" s="16">
        <v>0.13424282000000001</v>
      </c>
      <c r="AJ171" s="16">
        <v>0.12839692999999999</v>
      </c>
      <c r="AK171" s="16">
        <v>0.12300997</v>
      </c>
      <c r="AL171" s="16">
        <v>0.11803253</v>
      </c>
      <c r="AM171" s="16">
        <v>0.11341859</v>
      </c>
      <c r="AN171" s="16">
        <v>0.10912821</v>
      </c>
      <c r="AO171" s="16">
        <v>0.10513119</v>
      </c>
      <c r="AP171" s="16">
        <v>0.10139728000000001</v>
      </c>
      <c r="AQ171" s="16">
        <v>9.7904608000000004E-2</v>
      </c>
      <c r="AR171" s="16">
        <v>9.4626590999999996E-2</v>
      </c>
      <c r="AS171" s="16">
        <v>9.1545588999999997E-2</v>
      </c>
      <c r="AT171" s="16">
        <v>8.8644481999999997E-2</v>
      </c>
      <c r="AU171" s="16">
        <v>8.5907980999999994E-2</v>
      </c>
      <c r="AV171" s="16">
        <v>8.3323150999999998E-2</v>
      </c>
      <c r="AW171" s="16">
        <v>8.0878451000000004E-2</v>
      </c>
      <c r="AX171" s="16">
        <v>7.8562140000000003E-2</v>
      </c>
      <c r="AY171" s="16">
        <v>7.6365194999999997E-2</v>
      </c>
      <c r="AZ171" s="16">
        <v>7.4278845999999996E-2</v>
      </c>
      <c r="BA171" s="16">
        <v>7.2292984000000005E-2</v>
      </c>
      <c r="BB171" s="16">
        <v>7.0402659000000006E-2</v>
      </c>
      <c r="BC171" s="16">
        <v>6.8600193000000004E-2</v>
      </c>
      <c r="BD171" s="16">
        <v>6.6881195000000004E-2</v>
      </c>
      <c r="BE171" s="16">
        <v>6.5240197E-2</v>
      </c>
      <c r="BF171" s="16">
        <v>6.3670821000000002E-2</v>
      </c>
    </row>
    <row r="172" spans="1:58" x14ac:dyDescent="0.35">
      <c r="A172" s="16">
        <v>55</v>
      </c>
      <c r="B172" s="16">
        <v>8.85</v>
      </c>
      <c r="C172" s="16">
        <v>0.2847055</v>
      </c>
      <c r="D172" s="16">
        <v>0.60000000000000009</v>
      </c>
      <c r="E172" s="16">
        <v>9.8000000000000007</v>
      </c>
      <c r="F172" s="16">
        <v>2.8000000000000003</v>
      </c>
      <c r="G172" s="16">
        <v>1</v>
      </c>
      <c r="H172" s="16">
        <v>2.2000000000000002</v>
      </c>
      <c r="I172" s="16">
        <v>439.3</v>
      </c>
      <c r="J172" s="16">
        <v>349.90000000000003</v>
      </c>
      <c r="K172" s="16" t="s">
        <v>34</v>
      </c>
      <c r="L172" s="16">
        <v>55</v>
      </c>
      <c r="M172" s="16">
        <v>1.2624173000000001</v>
      </c>
      <c r="N172" s="16">
        <v>1.0559722</v>
      </c>
      <c r="O172" s="16">
        <v>0.89670086000000004</v>
      </c>
      <c r="P172" s="16">
        <v>0.77234303999999998</v>
      </c>
      <c r="Q172" s="16">
        <v>0.67080843000000001</v>
      </c>
      <c r="R172" s="16">
        <v>0.58592158999999999</v>
      </c>
      <c r="S172" s="16">
        <v>0.51505047000000004</v>
      </c>
      <c r="T172" s="16">
        <v>0.45622565999999998</v>
      </c>
      <c r="U172" s="16">
        <v>0.40728498000000002</v>
      </c>
      <c r="V172" s="16">
        <v>0.36634328999999999</v>
      </c>
      <c r="W172" s="16">
        <v>0.33184332</v>
      </c>
      <c r="X172" s="16">
        <v>0.30254617</v>
      </c>
      <c r="Y172" s="16">
        <v>0.27745160000000002</v>
      </c>
      <c r="Z172" s="16">
        <v>0.25577694000000001</v>
      </c>
      <c r="AA172" s="16">
        <v>0.23691428</v>
      </c>
      <c r="AB172" s="16">
        <v>0.22037298999999999</v>
      </c>
      <c r="AC172" s="16">
        <v>0.20576499000000001</v>
      </c>
      <c r="AD172" s="16">
        <v>0.19278529</v>
      </c>
      <c r="AE172" s="16">
        <v>0.18118426000000001</v>
      </c>
      <c r="AF172" s="16">
        <v>0.17076123000000001</v>
      </c>
      <c r="AG172" s="16">
        <v>0.16134641999999999</v>
      </c>
      <c r="AH172" s="16">
        <v>0.15280974</v>
      </c>
      <c r="AI172" s="16">
        <v>0.14503671000000001</v>
      </c>
      <c r="AJ172" s="16">
        <v>0.13793157</v>
      </c>
      <c r="AK172" s="16">
        <v>0.13141589000000001</v>
      </c>
      <c r="AL172" s="16">
        <v>0.12542207999999999</v>
      </c>
      <c r="AM172" s="16">
        <v>0.11988964000000001</v>
      </c>
      <c r="AN172" s="16">
        <v>0.11477356</v>
      </c>
      <c r="AO172" s="16">
        <v>0.11002592999999999</v>
      </c>
      <c r="AP172" s="16">
        <v>0.10560914</v>
      </c>
      <c r="AQ172" s="16">
        <v>0.10149378000000001</v>
      </c>
      <c r="AR172" s="16">
        <v>9.7646564000000005E-2</v>
      </c>
      <c r="AS172" s="16">
        <v>9.4046838999999993E-2</v>
      </c>
      <c r="AT172" s="16">
        <v>9.0670362000000004E-2</v>
      </c>
      <c r="AU172" s="16">
        <v>8.7499230999999997E-2</v>
      </c>
      <c r="AV172" s="16">
        <v>8.4514447000000006E-2</v>
      </c>
      <c r="AW172" s="16">
        <v>8.1701994E-2</v>
      </c>
      <c r="AX172" s="16">
        <v>7.9048990999999999E-2</v>
      </c>
      <c r="AY172" s="16">
        <v>7.6539196000000004E-2</v>
      </c>
      <c r="AZ172" s="16">
        <v>7.4167140000000006E-2</v>
      </c>
      <c r="BA172" s="16">
        <v>7.1918912000000002E-2</v>
      </c>
      <c r="BB172" s="16">
        <v>6.9783777000000005E-2</v>
      </c>
      <c r="BC172" s="16">
        <v>6.7756012000000004E-2</v>
      </c>
      <c r="BD172" s="16">
        <v>6.5827629999999998E-2</v>
      </c>
      <c r="BE172" s="16">
        <v>6.3991233999999994E-2</v>
      </c>
      <c r="BF172" s="16">
        <v>6.2240925000000002E-2</v>
      </c>
    </row>
    <row r="173" spans="1:58" x14ac:dyDescent="0.35">
      <c r="A173" s="16">
        <v>267</v>
      </c>
      <c r="B173" s="16">
        <v>14.3</v>
      </c>
      <c r="C173" s="16">
        <v>0.29741630000000002</v>
      </c>
      <c r="D173" s="16">
        <v>0.4</v>
      </c>
      <c r="E173" s="16">
        <v>8</v>
      </c>
      <c r="F173" s="16">
        <v>2.6</v>
      </c>
      <c r="G173" s="16">
        <v>0.2</v>
      </c>
      <c r="H173" s="16">
        <v>2</v>
      </c>
      <c r="I173" s="16">
        <v>397.3</v>
      </c>
      <c r="J173" s="16">
        <v>366.70000000000005</v>
      </c>
      <c r="K173" s="16" t="s">
        <v>34</v>
      </c>
      <c r="L173" s="16">
        <v>267</v>
      </c>
      <c r="M173" s="16">
        <v>1.2615398</v>
      </c>
      <c r="N173" s="16">
        <v>1.0249026999999999</v>
      </c>
      <c r="O173" s="16">
        <v>0.84562563999999996</v>
      </c>
      <c r="P173" s="16">
        <v>0.70415932000000003</v>
      </c>
      <c r="Q173" s="16">
        <v>0.5932191</v>
      </c>
      <c r="R173" s="16">
        <v>0.50694965999999997</v>
      </c>
      <c r="S173" s="16">
        <v>0.43926942000000002</v>
      </c>
      <c r="T173" s="16">
        <v>0.38547018</v>
      </c>
      <c r="U173" s="16">
        <v>0.34208654999999999</v>
      </c>
      <c r="V173" s="16">
        <v>0.30648618999999999</v>
      </c>
      <c r="W173" s="16">
        <v>0.27689069999999999</v>
      </c>
      <c r="X173" s="16">
        <v>0.25198722000000001</v>
      </c>
      <c r="Y173" s="16">
        <v>0.23079757000000001</v>
      </c>
      <c r="Z173" s="16">
        <v>0.21255779</v>
      </c>
      <c r="AA173" s="16">
        <v>0.19672687</v>
      </c>
      <c r="AB173" s="16">
        <v>0.18287674000000001</v>
      </c>
      <c r="AC173" s="16">
        <v>0.17066601000000001</v>
      </c>
      <c r="AD173" s="16">
        <v>0.15983167000000001</v>
      </c>
      <c r="AE173" s="16">
        <v>0.15015919999999999</v>
      </c>
      <c r="AF173" s="16">
        <v>0.14147897000000001</v>
      </c>
      <c r="AG173" s="16">
        <v>0.13364601000000001</v>
      </c>
      <c r="AH173" s="16">
        <v>0.12654963</v>
      </c>
      <c r="AI173" s="16">
        <v>0.12009371000000001</v>
      </c>
      <c r="AJ173" s="16">
        <v>0.11419445</v>
      </c>
      <c r="AK173" s="16">
        <v>0.10878561</v>
      </c>
      <c r="AL173" s="16">
        <v>0.10381256</v>
      </c>
      <c r="AM173" s="16">
        <v>9.9228582999999995E-2</v>
      </c>
      <c r="AN173" s="16">
        <v>9.4984226000000005E-2</v>
      </c>
      <c r="AO173" s="16">
        <v>9.1047360999999993E-2</v>
      </c>
      <c r="AP173" s="16">
        <v>8.7386660000000005E-2</v>
      </c>
      <c r="AQ173" s="16">
        <v>8.3976044999999999E-2</v>
      </c>
      <c r="AR173" s="16">
        <v>8.0788664999999996E-2</v>
      </c>
      <c r="AS173" s="16">
        <v>7.7805355000000007E-2</v>
      </c>
      <c r="AT173" s="16">
        <v>7.5009121999999998E-2</v>
      </c>
      <c r="AU173" s="16">
        <v>7.2386048999999994E-2</v>
      </c>
      <c r="AV173" s="16">
        <v>6.9917097999999997E-2</v>
      </c>
      <c r="AW173" s="16">
        <v>6.7588477999999994E-2</v>
      </c>
      <c r="AX173" s="16">
        <v>6.5389148999999994E-2</v>
      </c>
      <c r="AY173" s="16">
        <v>6.3310817000000005E-2</v>
      </c>
      <c r="AZ173" s="16">
        <v>6.1344168999999997E-2</v>
      </c>
      <c r="BA173" s="16">
        <v>5.9480897999999997E-2</v>
      </c>
      <c r="BB173" s="16">
        <v>5.7714064000000002E-2</v>
      </c>
      <c r="BC173" s="16">
        <v>5.6035823999999998E-2</v>
      </c>
      <c r="BD173" s="16">
        <v>5.4439645000000002E-2</v>
      </c>
      <c r="BE173" s="16">
        <v>5.2919630000000002E-2</v>
      </c>
      <c r="BF173" s="16">
        <v>5.1471415999999999E-2</v>
      </c>
    </row>
    <row r="174" spans="1:58" x14ac:dyDescent="0.35">
      <c r="A174" s="16">
        <v>167</v>
      </c>
      <c r="B174" s="16">
        <v>45.8</v>
      </c>
      <c r="C174" s="16">
        <v>0.84828649999999994</v>
      </c>
      <c r="D174" s="16">
        <v>2.8000000000000003</v>
      </c>
      <c r="E174" s="16">
        <v>9.6000000000000014</v>
      </c>
      <c r="F174" s="16">
        <v>1.4000000000000001</v>
      </c>
      <c r="G174" s="16">
        <v>1.6</v>
      </c>
      <c r="H174" s="16">
        <v>0.4</v>
      </c>
      <c r="I174" s="16">
        <v>319.5</v>
      </c>
      <c r="J174" s="16">
        <v>369</v>
      </c>
      <c r="K174" s="16" t="s">
        <v>34</v>
      </c>
      <c r="L174" s="16">
        <v>167</v>
      </c>
      <c r="M174" s="16">
        <v>1.2527672999999999</v>
      </c>
      <c r="N174" s="16">
        <v>1.0959319000000001</v>
      </c>
      <c r="O174" s="16">
        <v>0.96975517</v>
      </c>
      <c r="P174" s="16">
        <v>0.85742569000000002</v>
      </c>
      <c r="Q174" s="16">
        <v>0.75539118000000005</v>
      </c>
      <c r="R174" s="16">
        <v>0.66648781000000001</v>
      </c>
      <c r="S174" s="16">
        <v>0.59273809</v>
      </c>
      <c r="T174" s="16">
        <v>0.53158402000000005</v>
      </c>
      <c r="U174" s="16">
        <v>0.47990173000000003</v>
      </c>
      <c r="V174" s="16">
        <v>0.43612214999999999</v>
      </c>
      <c r="W174" s="16">
        <v>0.39831430000000001</v>
      </c>
      <c r="X174" s="16">
        <v>0.36621355999999999</v>
      </c>
      <c r="Y174" s="16">
        <v>0.33848336000000001</v>
      </c>
      <c r="Z174" s="16">
        <v>0.31435629999999998</v>
      </c>
      <c r="AA174" s="16">
        <v>0.29330002999999999</v>
      </c>
      <c r="AB174" s="16">
        <v>0.27469093</v>
      </c>
      <c r="AC174" s="16">
        <v>0.25811919999999999</v>
      </c>
      <c r="AD174" s="16">
        <v>0.24329753000000001</v>
      </c>
      <c r="AE174" s="16">
        <v>0.22997954000000001</v>
      </c>
      <c r="AF174" s="16">
        <v>0.21794862000000001</v>
      </c>
      <c r="AG174" s="16">
        <v>0.20704742000000001</v>
      </c>
      <c r="AH174" s="16">
        <v>0.19712481000000001</v>
      </c>
      <c r="AI174" s="16">
        <v>0.18806084000000001</v>
      </c>
      <c r="AJ174" s="16">
        <v>0.17974745</v>
      </c>
      <c r="AK174" s="16">
        <v>0.17208897000000001</v>
      </c>
      <c r="AL174" s="16">
        <v>0.16502157000000001</v>
      </c>
      <c r="AM174" s="16">
        <v>0.15848198999999999</v>
      </c>
      <c r="AN174" s="16">
        <v>0.15240608</v>
      </c>
      <c r="AO174" s="16">
        <v>0.14675182000000001</v>
      </c>
      <c r="AP174" s="16">
        <v>0.14148301999999999</v>
      </c>
      <c r="AQ174" s="16">
        <v>0.13655606000000001</v>
      </c>
      <c r="AR174" s="16">
        <v>0.13193832</v>
      </c>
      <c r="AS174" s="16">
        <v>0.12760213000000001</v>
      </c>
      <c r="AT174" s="16">
        <v>0.12352438</v>
      </c>
      <c r="AU174" s="16">
        <v>0.11968333</v>
      </c>
      <c r="AV174" s="16">
        <v>0.11605747</v>
      </c>
      <c r="AW174" s="16">
        <v>0.11262954999999999</v>
      </c>
      <c r="AX174" s="16">
        <v>0.10938458</v>
      </c>
      <c r="AY174" s="16">
        <v>0.10630998</v>
      </c>
      <c r="AZ174" s="16">
        <v>0.10339168999999999</v>
      </c>
      <c r="BA174" s="16">
        <v>0.10061802</v>
      </c>
      <c r="BB174" s="16">
        <v>9.7978622000000001E-2</v>
      </c>
      <c r="BC174" s="16">
        <v>9.5464163000000005E-2</v>
      </c>
      <c r="BD174" s="16">
        <v>9.3065955000000006E-2</v>
      </c>
      <c r="BE174" s="16">
        <v>9.0775809999999998E-2</v>
      </c>
      <c r="BF174" s="16">
        <v>8.8587627000000002E-2</v>
      </c>
    </row>
    <row r="175" spans="1:58" x14ac:dyDescent="0.35">
      <c r="A175" s="16">
        <v>350</v>
      </c>
      <c r="B175" s="16">
        <v>9.5</v>
      </c>
      <c r="C175" s="16">
        <v>0.40622819999999998</v>
      </c>
      <c r="D175" s="16">
        <v>2</v>
      </c>
      <c r="E175" s="16">
        <v>6.8000000000000007</v>
      </c>
      <c r="F175" s="16">
        <v>2.2000000000000002</v>
      </c>
      <c r="G175" s="16">
        <v>1.2000000000000002</v>
      </c>
      <c r="H175" s="16">
        <v>1.4000000000000001</v>
      </c>
      <c r="I175" s="16">
        <v>431.6</v>
      </c>
      <c r="J175" s="16">
        <v>348.5</v>
      </c>
      <c r="K175" s="16" t="s">
        <v>34</v>
      </c>
      <c r="L175" s="16">
        <v>350</v>
      </c>
      <c r="M175" s="16">
        <v>1.2474215</v>
      </c>
      <c r="N175" s="16">
        <v>1.0111555999999999</v>
      </c>
      <c r="O175" s="16">
        <v>0.82518314999999998</v>
      </c>
      <c r="P175" s="16">
        <v>0.68493431999999999</v>
      </c>
      <c r="Q175" s="16">
        <v>0.57955557000000002</v>
      </c>
      <c r="R175" s="16">
        <v>0.49920613000000003</v>
      </c>
      <c r="S175" s="16">
        <v>0.43628949</v>
      </c>
      <c r="T175" s="16">
        <v>0.38613844000000003</v>
      </c>
      <c r="U175" s="16">
        <v>0.34550463999999997</v>
      </c>
      <c r="V175" s="16">
        <v>0.31207636</v>
      </c>
      <c r="W175" s="16">
        <v>0.28420164999999997</v>
      </c>
      <c r="X175" s="16">
        <v>0.26066329999999999</v>
      </c>
      <c r="Y175" s="16">
        <v>0.24054754</v>
      </c>
      <c r="Z175" s="16">
        <v>0.22316957000000001</v>
      </c>
      <c r="AA175" s="16">
        <v>0.20801662000000001</v>
      </c>
      <c r="AB175" s="16">
        <v>0.19468342999999999</v>
      </c>
      <c r="AC175" s="16">
        <v>0.18286893000000001</v>
      </c>
      <c r="AD175" s="16">
        <v>0.17232695000000001</v>
      </c>
      <c r="AE175" s="16">
        <v>0.16286861999999999</v>
      </c>
      <c r="AF175" s="16">
        <v>0.15433426</v>
      </c>
      <c r="AG175" s="16">
        <v>0.14659543</v>
      </c>
      <c r="AH175" s="16">
        <v>0.13954920000000001</v>
      </c>
      <c r="AI175" s="16">
        <v>0.13310368</v>
      </c>
      <c r="AJ175" s="16">
        <v>0.12718971000000001</v>
      </c>
      <c r="AK175" s="16">
        <v>0.12174438999999999</v>
      </c>
      <c r="AL175" s="16">
        <v>0.11671709</v>
      </c>
      <c r="AM175" s="16">
        <v>0.11205256</v>
      </c>
      <c r="AN175" s="16">
        <v>0.10771994</v>
      </c>
      <c r="AO175" s="16">
        <v>0.10368505</v>
      </c>
      <c r="AP175" s="16">
        <v>9.9914296999999999E-2</v>
      </c>
      <c r="AQ175" s="16">
        <v>9.6385472E-2</v>
      </c>
      <c r="AR175" s="16">
        <v>9.3077555000000006E-2</v>
      </c>
      <c r="AS175" s="16">
        <v>8.9970559000000006E-2</v>
      </c>
      <c r="AT175" s="16">
        <v>8.7049052000000002E-2</v>
      </c>
      <c r="AU175" s="16">
        <v>8.4292731999999995E-2</v>
      </c>
      <c r="AV175" s="16">
        <v>8.1688218000000007E-2</v>
      </c>
      <c r="AW175" s="16">
        <v>7.9226032000000002E-2</v>
      </c>
      <c r="AX175" s="16">
        <v>7.6893024000000004E-2</v>
      </c>
      <c r="AY175" s="16">
        <v>7.4680887000000001E-2</v>
      </c>
      <c r="AZ175" s="16">
        <v>7.2581090000000001E-2</v>
      </c>
      <c r="BA175" s="16">
        <v>7.0585153999999997E-2</v>
      </c>
      <c r="BB175" s="16">
        <v>6.8687119000000005E-2</v>
      </c>
      <c r="BC175" s="16">
        <v>6.6877961E-2</v>
      </c>
      <c r="BD175" s="16">
        <v>6.5151677000000005E-2</v>
      </c>
      <c r="BE175" s="16">
        <v>6.3503302999999997E-2</v>
      </c>
      <c r="BF175" s="16">
        <v>6.192806E-2</v>
      </c>
    </row>
    <row r="176" spans="1:58" x14ac:dyDescent="0.35">
      <c r="A176" s="16">
        <v>93</v>
      </c>
      <c r="B176" s="16">
        <v>14.4</v>
      </c>
      <c r="C176" s="16">
        <v>0.28733910000000001</v>
      </c>
      <c r="D176" s="16">
        <v>1.6</v>
      </c>
      <c r="E176" s="16">
        <v>3.4000000000000004</v>
      </c>
      <c r="F176" s="16">
        <v>2.8000000000000003</v>
      </c>
      <c r="G176" s="16">
        <v>0.8</v>
      </c>
      <c r="H176" s="16">
        <v>2</v>
      </c>
      <c r="I176" s="16">
        <v>288.20000000000005</v>
      </c>
      <c r="J176" s="16">
        <v>295.20000000000005</v>
      </c>
      <c r="K176" s="16" t="s">
        <v>35</v>
      </c>
      <c r="L176" s="16">
        <v>93</v>
      </c>
      <c r="M176" s="16">
        <v>1.2463015</v>
      </c>
      <c r="N176" s="16">
        <v>0.97056282000000005</v>
      </c>
      <c r="O176" s="16">
        <v>0.78116423000000001</v>
      </c>
      <c r="P176" s="16">
        <v>0.64593171999999999</v>
      </c>
      <c r="Q176" s="16">
        <v>0.54603880999999999</v>
      </c>
      <c r="R176" s="16">
        <v>0.47009054</v>
      </c>
      <c r="S176" s="16">
        <v>0.41091697999999999</v>
      </c>
      <c r="T176" s="16">
        <v>0.36383715</v>
      </c>
      <c r="U176" s="16">
        <v>0.32580540000000002</v>
      </c>
      <c r="V176" s="16">
        <v>0.29459911999999999</v>
      </c>
      <c r="W176" s="16">
        <v>0.26852589999999998</v>
      </c>
      <c r="X176" s="16">
        <v>0.24646146999999999</v>
      </c>
      <c r="Y176" s="16">
        <v>0.22754337999999999</v>
      </c>
      <c r="Z176" s="16">
        <v>0.21117533999999999</v>
      </c>
      <c r="AA176" s="16">
        <v>0.19688407999999999</v>
      </c>
      <c r="AB176" s="16">
        <v>0.18431222</v>
      </c>
      <c r="AC176" s="16">
        <v>0.17316309999999999</v>
      </c>
      <c r="AD176" s="16">
        <v>0.16321795</v>
      </c>
      <c r="AE176" s="16">
        <v>0.15429014999999999</v>
      </c>
      <c r="AF176" s="16">
        <v>0.14623435000000001</v>
      </c>
      <c r="AG176" s="16">
        <v>0.13893029000000001</v>
      </c>
      <c r="AH176" s="16">
        <v>0.13227760999999999</v>
      </c>
      <c r="AI176" s="16">
        <v>0.12619527</v>
      </c>
      <c r="AJ176" s="16">
        <v>0.12061139999999999</v>
      </c>
      <c r="AK176" s="16">
        <v>0.11547075</v>
      </c>
      <c r="AL176" s="16">
        <v>0.11071746</v>
      </c>
      <c r="AM176" s="16">
        <v>0.10631284000000001</v>
      </c>
      <c r="AN176" s="16">
        <v>0.10221898</v>
      </c>
      <c r="AO176" s="16">
        <v>9.8403245E-2</v>
      </c>
      <c r="AP176" s="16">
        <v>9.4839013999999999E-2</v>
      </c>
      <c r="AQ176" s="16">
        <v>9.1502942000000004E-2</v>
      </c>
      <c r="AR176" s="16">
        <v>8.8375859000000001E-2</v>
      </c>
      <c r="AS176" s="16">
        <v>8.5436232000000001E-2</v>
      </c>
      <c r="AT176" s="16">
        <v>8.2670800000000003E-2</v>
      </c>
      <c r="AU176" s="16">
        <v>8.0063029999999993E-2</v>
      </c>
      <c r="AV176" s="16">
        <v>7.7598191999999996E-2</v>
      </c>
      <c r="AW176" s="16">
        <v>7.5266868000000001E-2</v>
      </c>
      <c r="AX176" s="16">
        <v>7.3058128E-2</v>
      </c>
      <c r="AY176" s="16">
        <v>7.0964432999999993E-2</v>
      </c>
      <c r="AZ176" s="16">
        <v>6.8974540000000001E-2</v>
      </c>
      <c r="BA176" s="16">
        <v>6.7082472000000004E-2</v>
      </c>
      <c r="BB176" s="16">
        <v>6.5281286999999993E-2</v>
      </c>
      <c r="BC176" s="16">
        <v>6.3564144000000003E-2</v>
      </c>
      <c r="BD176" s="16">
        <v>6.1926386999999999E-2</v>
      </c>
      <c r="BE176" s="16">
        <v>6.0363001999999999E-2</v>
      </c>
      <c r="BF176" s="16">
        <v>5.8868691000000001E-2</v>
      </c>
    </row>
    <row r="177" spans="1:58" x14ac:dyDescent="0.35">
      <c r="A177" s="16">
        <v>48</v>
      </c>
      <c r="B177" s="16">
        <v>17.5</v>
      </c>
      <c r="C177" s="16">
        <v>0.60497619999999996</v>
      </c>
      <c r="D177" s="16">
        <v>2.2000000000000002</v>
      </c>
      <c r="E177" s="16">
        <v>9.8000000000000007</v>
      </c>
      <c r="F177" s="16">
        <v>1.8</v>
      </c>
      <c r="G177" s="16">
        <v>1.6</v>
      </c>
      <c r="H177" s="16">
        <v>0.8</v>
      </c>
      <c r="I177" s="16">
        <v>400.20000000000005</v>
      </c>
      <c r="J177" s="16">
        <v>327.60000000000002</v>
      </c>
      <c r="K177" s="16" t="s">
        <v>34</v>
      </c>
      <c r="L177" s="16">
        <v>48</v>
      </c>
      <c r="M177" s="16">
        <v>1.234723</v>
      </c>
      <c r="N177" s="16">
        <v>1.0548086000000001</v>
      </c>
      <c r="O177" s="16">
        <v>0.92111014999999996</v>
      </c>
      <c r="P177" s="16">
        <v>0.81255060000000001</v>
      </c>
      <c r="Q177" s="16">
        <v>0.71788465999999995</v>
      </c>
      <c r="R177" s="16">
        <v>0.63507921000000001</v>
      </c>
      <c r="S177" s="16">
        <v>0.56425446000000001</v>
      </c>
      <c r="T177" s="16">
        <v>0.50471770999999999</v>
      </c>
      <c r="U177" s="16">
        <v>0.45513694999999998</v>
      </c>
      <c r="V177" s="16">
        <v>0.41338173</v>
      </c>
      <c r="W177" s="16">
        <v>0.37777206000000002</v>
      </c>
      <c r="X177" s="16">
        <v>0.34717387</v>
      </c>
      <c r="Y177" s="16">
        <v>0.32071301000000002</v>
      </c>
      <c r="Z177" s="16">
        <v>0.29766654999999997</v>
      </c>
      <c r="AA177" s="16">
        <v>0.27745742000000001</v>
      </c>
      <c r="AB177" s="16">
        <v>0.25963068</v>
      </c>
      <c r="AC177" s="16">
        <v>0.24379488999999999</v>
      </c>
      <c r="AD177" s="16">
        <v>0.22965457</v>
      </c>
      <c r="AE177" s="16">
        <v>0.21696387</v>
      </c>
      <c r="AF177" s="16">
        <v>0.20551743</v>
      </c>
      <c r="AG177" s="16">
        <v>0.19514585000000001</v>
      </c>
      <c r="AH177" s="16">
        <v>0.18570974000000001</v>
      </c>
      <c r="AI177" s="16">
        <v>0.1770823</v>
      </c>
      <c r="AJ177" s="16">
        <v>0.16917526999999999</v>
      </c>
      <c r="AK177" s="16">
        <v>0.16190080000000001</v>
      </c>
      <c r="AL177" s="16">
        <v>0.15518161999999999</v>
      </c>
      <c r="AM177" s="16">
        <v>0.14896329</v>
      </c>
      <c r="AN177" s="16">
        <v>0.14319113999999999</v>
      </c>
      <c r="AO177" s="16">
        <v>0.13781752</v>
      </c>
      <c r="AP177" s="16">
        <v>0.13280729999999999</v>
      </c>
      <c r="AQ177" s="16">
        <v>0.12811871999999999</v>
      </c>
      <c r="AR177" s="16">
        <v>0.12372408</v>
      </c>
      <c r="AS177" s="16">
        <v>0.11959582000000001</v>
      </c>
      <c r="AT177" s="16">
        <v>0.11571423</v>
      </c>
      <c r="AU177" s="16">
        <v>0.11205710000000001</v>
      </c>
      <c r="AV177" s="16">
        <v>0.10860424</v>
      </c>
      <c r="AW177" s="16">
        <v>0.10533926</v>
      </c>
      <c r="AX177" s="16">
        <v>0.1022497</v>
      </c>
      <c r="AY177" s="16">
        <v>9.9321759999999995E-2</v>
      </c>
      <c r="AZ177" s="16">
        <v>9.6541955999999998E-2</v>
      </c>
      <c r="BA177" s="16">
        <v>9.3902230000000003E-2</v>
      </c>
      <c r="BB177" s="16">
        <v>9.1387815999999997E-2</v>
      </c>
      <c r="BC177" s="16">
        <v>8.8991216999999997E-2</v>
      </c>
      <c r="BD177" s="16">
        <v>8.6706406999999999E-2</v>
      </c>
      <c r="BE177" s="16">
        <v>8.4525271999999999E-2</v>
      </c>
      <c r="BF177" s="16">
        <v>8.2444452000000001E-2</v>
      </c>
    </row>
    <row r="178" spans="1:58" x14ac:dyDescent="0.35">
      <c r="A178" s="16">
        <v>42</v>
      </c>
      <c r="B178" s="16">
        <v>19.8</v>
      </c>
      <c r="C178" s="16">
        <v>0.67972449999999995</v>
      </c>
      <c r="D178" s="16">
        <v>1</v>
      </c>
      <c r="E178" s="16">
        <v>7</v>
      </c>
      <c r="F178" s="16">
        <v>2</v>
      </c>
      <c r="G178" s="16">
        <v>2</v>
      </c>
      <c r="H178" s="16">
        <v>0.8</v>
      </c>
      <c r="I178" s="16">
        <v>347.6</v>
      </c>
      <c r="J178" s="16">
        <v>328.1</v>
      </c>
      <c r="K178" s="16" t="s">
        <v>34</v>
      </c>
      <c r="L178" s="16">
        <v>42</v>
      </c>
      <c r="M178" s="16">
        <v>1.2182066</v>
      </c>
      <c r="N178" s="16">
        <v>0.98480111000000004</v>
      </c>
      <c r="O178" s="16">
        <v>0.80496352999999998</v>
      </c>
      <c r="P178" s="16">
        <v>0.66937899999999995</v>
      </c>
      <c r="Q178" s="16">
        <v>0.56693046999999996</v>
      </c>
      <c r="R178" s="16">
        <v>0.48852926000000002</v>
      </c>
      <c r="S178" s="16">
        <v>0.42695516</v>
      </c>
      <c r="T178" s="16">
        <v>0.37771207000000001</v>
      </c>
      <c r="U178" s="16">
        <v>0.33771187000000003</v>
      </c>
      <c r="V178" s="16">
        <v>0.30473074</v>
      </c>
      <c r="W178" s="16">
        <v>0.27715948000000001</v>
      </c>
      <c r="X178" s="16">
        <v>0.25382447000000002</v>
      </c>
      <c r="Y178" s="16">
        <v>0.23384793000000001</v>
      </c>
      <c r="Z178" s="16">
        <v>0.21657270000000001</v>
      </c>
      <c r="AA178" s="16">
        <v>0.20149189000000001</v>
      </c>
      <c r="AB178" s="16">
        <v>0.18821792000000001</v>
      </c>
      <c r="AC178" s="16">
        <v>0.17644899</v>
      </c>
      <c r="AD178" s="16">
        <v>0.16594923</v>
      </c>
      <c r="AE178" s="16">
        <v>0.15652210999999999</v>
      </c>
      <c r="AF178" s="16">
        <v>0.14802009999999999</v>
      </c>
      <c r="AG178" s="16">
        <v>0.14031315</v>
      </c>
      <c r="AH178" s="16">
        <v>0.1332923</v>
      </c>
      <c r="AI178" s="16">
        <v>0.1268727</v>
      </c>
      <c r="AJ178" s="16">
        <v>0.12098302</v>
      </c>
      <c r="AK178" s="16">
        <v>0.11556245</v>
      </c>
      <c r="AL178" s="16">
        <v>0.11056439</v>
      </c>
      <c r="AM178" s="16">
        <v>0.1059317</v>
      </c>
      <c r="AN178" s="16">
        <v>0.10163511</v>
      </c>
      <c r="AO178" s="16">
        <v>9.7637229000000006E-2</v>
      </c>
      <c r="AP178" s="16">
        <v>9.3908145999999998E-2</v>
      </c>
      <c r="AQ178" s="16">
        <v>9.0419113999999995E-2</v>
      </c>
      <c r="AR178" s="16">
        <v>8.7146989999999994E-2</v>
      </c>
      <c r="AS178" s="16">
        <v>8.4078587999999996E-2</v>
      </c>
      <c r="AT178" s="16">
        <v>8.1198282999999996E-2</v>
      </c>
      <c r="AU178" s="16">
        <v>7.8484430999999993E-2</v>
      </c>
      <c r="AV178" s="16">
        <v>7.5923346000000003E-2</v>
      </c>
      <c r="AW178" s="16">
        <v>7.3505214999999999E-2</v>
      </c>
      <c r="AX178" s="16">
        <v>7.1217722999999997E-2</v>
      </c>
      <c r="AY178" s="16">
        <v>6.9052160000000001E-2</v>
      </c>
      <c r="AZ178" s="16">
        <v>6.6998041999999994E-2</v>
      </c>
      <c r="BA178" s="16">
        <v>6.5047935000000001E-2</v>
      </c>
      <c r="BB178" s="16">
        <v>6.3194214999999998E-2</v>
      </c>
      <c r="BC178" s="16">
        <v>6.1430123000000003E-2</v>
      </c>
      <c r="BD178" s="16">
        <v>5.9749614E-2</v>
      </c>
      <c r="BE178" s="16">
        <v>5.8148216000000003E-2</v>
      </c>
      <c r="BF178" s="16">
        <v>5.6620101999999999E-2</v>
      </c>
    </row>
    <row r="179" spans="1:58" x14ac:dyDescent="0.35">
      <c r="A179" s="16">
        <v>366</v>
      </c>
      <c r="B179" s="16">
        <v>13.3</v>
      </c>
      <c r="C179" s="16">
        <v>0.2232402</v>
      </c>
      <c r="D179" s="16">
        <v>1.6</v>
      </c>
      <c r="E179" s="16">
        <v>4.8000000000000007</v>
      </c>
      <c r="F179" s="16">
        <v>1.8</v>
      </c>
      <c r="G179" s="16">
        <v>1.4000000000000001</v>
      </c>
      <c r="H179" s="16">
        <v>1.4000000000000001</v>
      </c>
      <c r="I179" s="16">
        <v>308.5</v>
      </c>
      <c r="J179" s="16">
        <v>292.70000000000005</v>
      </c>
      <c r="K179" s="16" t="s">
        <v>35</v>
      </c>
      <c r="L179" s="16">
        <v>366</v>
      </c>
      <c r="M179" s="16">
        <v>1.2137401000000001</v>
      </c>
      <c r="N179" s="16">
        <v>0.94417452999999996</v>
      </c>
      <c r="O179" s="16">
        <v>0.75907009999999997</v>
      </c>
      <c r="P179" s="16">
        <v>0.62696940000000001</v>
      </c>
      <c r="Q179" s="16">
        <v>0.52948982</v>
      </c>
      <c r="R179" s="16">
        <v>0.45569554000000001</v>
      </c>
      <c r="S179" s="16">
        <v>0.39859429000000002</v>
      </c>
      <c r="T179" s="16">
        <v>0.35317510000000002</v>
      </c>
      <c r="U179" s="16">
        <v>0.31633967000000002</v>
      </c>
      <c r="V179" s="16">
        <v>0.28599574999999999</v>
      </c>
      <c r="W179" s="16">
        <v>0.26065642</v>
      </c>
      <c r="X179" s="16">
        <v>0.23921163000000001</v>
      </c>
      <c r="Y179" s="16">
        <v>0.22086096999999999</v>
      </c>
      <c r="Z179" s="16">
        <v>0.20498665999999999</v>
      </c>
      <c r="AA179" s="16">
        <v>0.19113036999999999</v>
      </c>
      <c r="AB179" s="16">
        <v>0.17892844999999999</v>
      </c>
      <c r="AC179" s="16">
        <v>0.16810684000000001</v>
      </c>
      <c r="AD179" s="16">
        <v>0.15844646000000001</v>
      </c>
      <c r="AE179" s="16">
        <v>0.14976703999999999</v>
      </c>
      <c r="AF179" s="16">
        <v>0.14193188000000001</v>
      </c>
      <c r="AG179" s="16">
        <v>0.13482305</v>
      </c>
      <c r="AH179" s="16">
        <v>0.12834638000000001</v>
      </c>
      <c r="AI179" s="16">
        <v>0.12242119999999999</v>
      </c>
      <c r="AJ179" s="16">
        <v>0.11698189000000001</v>
      </c>
      <c r="AK179" s="16">
        <v>0.11197147</v>
      </c>
      <c r="AL179" s="16">
        <v>0.10734067</v>
      </c>
      <c r="AM179" s="16">
        <v>0.10305283</v>
      </c>
      <c r="AN179" s="16">
        <v>9.9063702000000003E-2</v>
      </c>
      <c r="AO179" s="16">
        <v>9.5347515999999993E-2</v>
      </c>
      <c r="AP179" s="16">
        <v>9.1878161E-2</v>
      </c>
      <c r="AQ179" s="16">
        <v>8.8631496000000004E-2</v>
      </c>
      <c r="AR179" s="16">
        <v>8.5585973999999995E-2</v>
      </c>
      <c r="AS179" s="16">
        <v>8.2724877000000002E-2</v>
      </c>
      <c r="AT179" s="16">
        <v>8.0032900000000004E-2</v>
      </c>
      <c r="AU179" s="16">
        <v>7.7494249000000001E-2</v>
      </c>
      <c r="AV179" s="16">
        <v>7.5096510000000005E-2</v>
      </c>
      <c r="AW179" s="16">
        <v>7.2828113999999999E-2</v>
      </c>
      <c r="AX179" s="16">
        <v>7.0679753999999997E-2</v>
      </c>
      <c r="AY179" s="16">
        <v>6.8641953000000006E-2</v>
      </c>
      <c r="AZ179" s="16">
        <v>6.6706433999999995E-2</v>
      </c>
      <c r="BA179" s="16">
        <v>6.4867257999999997E-2</v>
      </c>
      <c r="BB179" s="16">
        <v>6.3115768000000003E-2</v>
      </c>
      <c r="BC179" s="16">
        <v>6.1446953999999998E-2</v>
      </c>
      <c r="BD179" s="16">
        <v>5.9855651000000003E-2</v>
      </c>
      <c r="BE179" s="16">
        <v>5.833526E-2</v>
      </c>
      <c r="BF179" s="16">
        <v>5.6882444999999997E-2</v>
      </c>
    </row>
    <row r="180" spans="1:58" x14ac:dyDescent="0.35">
      <c r="A180" s="16">
        <v>442</v>
      </c>
      <c r="B180" s="16">
        <v>41.900000000000006</v>
      </c>
      <c r="C180" s="16">
        <v>0.66636359999999994</v>
      </c>
      <c r="D180" s="16">
        <v>3</v>
      </c>
      <c r="E180" s="16">
        <v>5.8000000000000007</v>
      </c>
      <c r="F180" s="16">
        <v>1.4000000000000001</v>
      </c>
      <c r="G180" s="16">
        <v>0</v>
      </c>
      <c r="H180" s="16">
        <v>0.60000000000000009</v>
      </c>
      <c r="I180" s="16">
        <v>385.20000000000005</v>
      </c>
      <c r="J180" s="16">
        <v>367.8</v>
      </c>
      <c r="K180" s="16" t="s">
        <v>34</v>
      </c>
      <c r="L180" s="16">
        <v>442</v>
      </c>
      <c r="M180" s="16">
        <v>1.2119852</v>
      </c>
      <c r="N180" s="16">
        <v>0.98546338</v>
      </c>
      <c r="O180" s="16">
        <v>0.81089281999999996</v>
      </c>
      <c r="P180" s="16">
        <v>0.68004750999999997</v>
      </c>
      <c r="Q180" s="16">
        <v>0.58141357000000005</v>
      </c>
      <c r="R180" s="16">
        <v>0.50584304000000002</v>
      </c>
      <c r="S180" s="16">
        <v>0.44718753999999999</v>
      </c>
      <c r="T180" s="16">
        <v>0.40097469000000002</v>
      </c>
      <c r="U180" s="16">
        <v>0.36259130000000001</v>
      </c>
      <c r="V180" s="16">
        <v>0.33034754</v>
      </c>
      <c r="W180" s="16">
        <v>0.30332421999999998</v>
      </c>
      <c r="X180" s="16">
        <v>0.28030896</v>
      </c>
      <c r="Y180" s="16">
        <v>0.26048282</v>
      </c>
      <c r="Z180" s="16">
        <v>0.24324016000000001</v>
      </c>
      <c r="AA180" s="16">
        <v>0.22809278999999999</v>
      </c>
      <c r="AB180" s="16">
        <v>0.21472947000000001</v>
      </c>
      <c r="AC180" s="16">
        <v>0.20280498</v>
      </c>
      <c r="AD180" s="16">
        <v>0.19209090000000001</v>
      </c>
      <c r="AE180" s="16">
        <v>0.18242005999999999</v>
      </c>
      <c r="AF180" s="16">
        <v>0.17365544999999999</v>
      </c>
      <c r="AG180" s="16">
        <v>0.16567309</v>
      </c>
      <c r="AH180" s="16">
        <v>0.15837492</v>
      </c>
      <c r="AI180" s="16">
        <v>0.15168487999999999</v>
      </c>
      <c r="AJ180" s="16">
        <v>0.14552298</v>
      </c>
      <c r="AK180" s="16">
        <v>0.13983023</v>
      </c>
      <c r="AL180" s="16">
        <v>0.13455623</v>
      </c>
      <c r="AM180" s="16">
        <v>0.12965304</v>
      </c>
      <c r="AN180" s="16">
        <v>0.12508319000000001</v>
      </c>
      <c r="AO180" s="16">
        <v>0.12081297000000001</v>
      </c>
      <c r="AP180" s="16">
        <v>0.11681701999999999</v>
      </c>
      <c r="AQ180" s="16">
        <v>0.11306964</v>
      </c>
      <c r="AR180" s="16">
        <v>0.10954638999999999</v>
      </c>
      <c r="AS180" s="16">
        <v>0.10622732999999999</v>
      </c>
      <c r="AT180" s="16">
        <v>0.10309602</v>
      </c>
      <c r="AU180" s="16">
        <v>0.10013661</v>
      </c>
      <c r="AV180" s="16">
        <v>9.7334877E-2</v>
      </c>
      <c r="AW180" s="16">
        <v>9.4677776000000005E-2</v>
      </c>
      <c r="AX180" s="16">
        <v>9.2153898999999997E-2</v>
      </c>
      <c r="AY180" s="16">
        <v>8.9753419000000001E-2</v>
      </c>
      <c r="AZ180" s="16">
        <v>8.7470114000000002E-2</v>
      </c>
      <c r="BA180" s="16">
        <v>8.5293770000000005E-2</v>
      </c>
      <c r="BB180" s="16">
        <v>8.3217001999999998E-2</v>
      </c>
      <c r="BC180" s="16">
        <v>8.1233553999999999E-2</v>
      </c>
      <c r="BD180" s="16">
        <v>7.9338177999999995E-2</v>
      </c>
      <c r="BE180" s="16">
        <v>7.7523707999999997E-2</v>
      </c>
      <c r="BF180" s="16">
        <v>7.5784854999999998E-2</v>
      </c>
    </row>
    <row r="181" spans="1:58" x14ac:dyDescent="0.35">
      <c r="A181" s="16">
        <v>379</v>
      </c>
      <c r="B181" s="16">
        <v>28.200000000000003</v>
      </c>
      <c r="C181" s="16">
        <v>0.1079205</v>
      </c>
      <c r="D181" s="16">
        <v>2.6</v>
      </c>
      <c r="E181" s="16">
        <v>8.6</v>
      </c>
      <c r="F181" s="16">
        <v>0.60000000000000009</v>
      </c>
      <c r="G181" s="16">
        <v>1</v>
      </c>
      <c r="H181" s="16">
        <v>0.60000000000000009</v>
      </c>
      <c r="I181" s="16">
        <v>383</v>
      </c>
      <c r="J181" s="16">
        <v>333.6</v>
      </c>
      <c r="K181" s="16" t="s">
        <v>35</v>
      </c>
      <c r="L181" s="16">
        <v>379</v>
      </c>
      <c r="M181" s="16">
        <v>1.2046686</v>
      </c>
      <c r="N181" s="16">
        <v>1.0329552</v>
      </c>
      <c r="O181" s="16">
        <v>0.88909936000000001</v>
      </c>
      <c r="P181" s="16">
        <v>0.76403725</v>
      </c>
      <c r="Q181" s="16">
        <v>0.66039537999999998</v>
      </c>
      <c r="R181" s="16">
        <v>0.57718086000000002</v>
      </c>
      <c r="S181" s="16">
        <v>0.50935209000000004</v>
      </c>
      <c r="T181" s="16">
        <v>0.45365246999999997</v>
      </c>
      <c r="U181" s="16">
        <v>0.40729356</v>
      </c>
      <c r="V181" s="16">
        <v>0.36893397999999999</v>
      </c>
      <c r="W181" s="16">
        <v>0.33683934999999998</v>
      </c>
      <c r="X181" s="16">
        <v>0.30974558000000002</v>
      </c>
      <c r="Y181" s="16">
        <v>0.28654942</v>
      </c>
      <c r="Z181" s="16">
        <v>0.26633595999999998</v>
      </c>
      <c r="AA181" s="16">
        <v>0.2486157</v>
      </c>
      <c r="AB181" s="16">
        <v>0.23297866</v>
      </c>
      <c r="AC181" s="16">
        <v>0.21909820999999999</v>
      </c>
      <c r="AD181" s="16">
        <v>0.20669978999999999</v>
      </c>
      <c r="AE181" s="16">
        <v>0.19556778999999999</v>
      </c>
      <c r="AF181" s="16">
        <v>0.18551318</v>
      </c>
      <c r="AG181" s="16">
        <v>0.176394</v>
      </c>
      <c r="AH181" s="16">
        <v>0.16809199999999999</v>
      </c>
      <c r="AI181" s="16">
        <v>0.16049714000000001</v>
      </c>
      <c r="AJ181" s="16">
        <v>0.15352673999999999</v>
      </c>
      <c r="AK181" s="16">
        <v>0.14711192000000001</v>
      </c>
      <c r="AL181" s="16">
        <v>0.14118451000000001</v>
      </c>
      <c r="AM181" s="16">
        <v>0.13569075</v>
      </c>
      <c r="AN181" s="16">
        <v>0.13058858000000001</v>
      </c>
      <c r="AO181" s="16">
        <v>0.12583759</v>
      </c>
      <c r="AP181" s="16">
        <v>0.12140718</v>
      </c>
      <c r="AQ181" s="16">
        <v>0.11725785</v>
      </c>
      <c r="AR181" s="16">
        <v>0.11336233</v>
      </c>
      <c r="AS181" s="16">
        <v>0.1097007</v>
      </c>
      <c r="AT181" s="16">
        <v>0.10625464</v>
      </c>
      <c r="AU181" s="16">
        <v>0.10300452</v>
      </c>
      <c r="AV181" s="16">
        <v>9.9935285999999998E-2</v>
      </c>
      <c r="AW181" s="16">
        <v>9.7030185000000005E-2</v>
      </c>
      <c r="AX181" s="16">
        <v>9.4278604000000002E-2</v>
      </c>
      <c r="AY181" s="16">
        <v>9.1669127000000003E-2</v>
      </c>
      <c r="AZ181" s="16">
        <v>8.9190006000000002E-2</v>
      </c>
      <c r="BA181" s="16">
        <v>8.6831591999999999E-2</v>
      </c>
      <c r="BB181" s="16">
        <v>8.4586545999999999E-2</v>
      </c>
      <c r="BC181" s="16">
        <v>8.2444318000000003E-2</v>
      </c>
      <c r="BD181" s="16">
        <v>8.0398424999999996E-2</v>
      </c>
      <c r="BE181" s="16">
        <v>7.8444748999999994E-2</v>
      </c>
      <c r="BF181" s="16">
        <v>7.6575845000000003E-2</v>
      </c>
    </row>
    <row r="182" spans="1:58" x14ac:dyDescent="0.35">
      <c r="A182" s="16">
        <v>437</v>
      </c>
      <c r="B182" s="16">
        <v>11.100000000000001</v>
      </c>
      <c r="C182" s="16">
        <v>0.53241840000000007</v>
      </c>
      <c r="D182" s="16">
        <v>1.2000000000000002</v>
      </c>
      <c r="E182" s="16">
        <v>7.6000000000000005</v>
      </c>
      <c r="F182" s="16">
        <v>2.4000000000000004</v>
      </c>
      <c r="G182" s="16">
        <v>1.4000000000000001</v>
      </c>
      <c r="H182" s="16">
        <v>1.2000000000000002</v>
      </c>
      <c r="I182" s="16">
        <v>407.70000000000005</v>
      </c>
      <c r="J182" s="16">
        <v>307</v>
      </c>
      <c r="K182" s="16" t="s">
        <v>34</v>
      </c>
      <c r="L182" s="16">
        <v>437</v>
      </c>
      <c r="M182" s="16">
        <v>1.1969947000000001</v>
      </c>
      <c r="N182" s="16">
        <v>0.98613697</v>
      </c>
      <c r="O182" s="16">
        <v>0.81720232999999998</v>
      </c>
      <c r="P182" s="16">
        <v>0.68338429999999994</v>
      </c>
      <c r="Q182" s="16">
        <v>0.57966839999999997</v>
      </c>
      <c r="R182" s="16">
        <v>0.49924654000000002</v>
      </c>
      <c r="S182" s="16">
        <v>0.43587588999999999</v>
      </c>
      <c r="T182" s="16">
        <v>0.38514971999999997</v>
      </c>
      <c r="U182" s="16">
        <v>0.34394230999999997</v>
      </c>
      <c r="V182" s="16">
        <v>0.31000918</v>
      </c>
      <c r="W182" s="16">
        <v>0.28168997000000001</v>
      </c>
      <c r="X182" s="16">
        <v>0.25776570999999998</v>
      </c>
      <c r="Y182" s="16">
        <v>0.23732360999999999</v>
      </c>
      <c r="Z182" s="16">
        <v>0.21967067000000001</v>
      </c>
      <c r="AA182" s="16">
        <v>0.20428246</v>
      </c>
      <c r="AB182" s="16">
        <v>0.19075513999999999</v>
      </c>
      <c r="AC182" s="16">
        <v>0.17877900999999999</v>
      </c>
      <c r="AD182" s="16">
        <v>0.16810057</v>
      </c>
      <c r="AE182" s="16">
        <v>0.15852679</v>
      </c>
      <c r="AF182" s="16">
        <v>0.14989427999999999</v>
      </c>
      <c r="AG182" s="16">
        <v>0.14207801</v>
      </c>
      <c r="AH182" s="16">
        <v>0.13496644999999999</v>
      </c>
      <c r="AI182" s="16">
        <v>0.12846987000000001</v>
      </c>
      <c r="AJ182" s="16">
        <v>0.12251459000000001</v>
      </c>
      <c r="AK182" s="16">
        <v>0.11703755</v>
      </c>
      <c r="AL182" s="16">
        <v>0.11198465000000001</v>
      </c>
      <c r="AM182" s="16">
        <v>0.10730615</v>
      </c>
      <c r="AN182" s="16">
        <v>0.10296632999999999</v>
      </c>
      <c r="AO182" s="16">
        <v>9.8928839000000005E-2</v>
      </c>
      <c r="AP182" s="16">
        <v>9.5162346999999994E-2</v>
      </c>
      <c r="AQ182" s="16">
        <v>9.1641082999999998E-2</v>
      </c>
      <c r="AR182" s="16">
        <v>8.8345333999999998E-2</v>
      </c>
      <c r="AS182" s="16">
        <v>8.5254036000000005E-2</v>
      </c>
      <c r="AT182" s="16">
        <v>8.2348347000000002E-2</v>
      </c>
      <c r="AU182" s="16">
        <v>7.961145E-2</v>
      </c>
      <c r="AV182" s="16">
        <v>7.7028959999999994E-2</v>
      </c>
      <c r="AW182" s="16">
        <v>7.4590817000000004E-2</v>
      </c>
      <c r="AX182" s="16">
        <v>7.2284347999999998E-2</v>
      </c>
      <c r="AY182" s="16">
        <v>7.0100889E-2</v>
      </c>
      <c r="AZ182" s="16">
        <v>6.8031035000000004E-2</v>
      </c>
      <c r="BA182" s="16">
        <v>6.6064767999999996E-2</v>
      </c>
      <c r="BB182" s="16">
        <v>6.4196906999999998E-2</v>
      </c>
      <c r="BC182" s="16">
        <v>6.2418728999999999E-2</v>
      </c>
      <c r="BD182" s="16">
        <v>6.0724486000000001E-2</v>
      </c>
      <c r="BE182" s="16">
        <v>5.9109426999999999E-2</v>
      </c>
      <c r="BF182" s="16">
        <v>5.7567454999999997E-2</v>
      </c>
    </row>
    <row r="183" spans="1:58" x14ac:dyDescent="0.35">
      <c r="A183" s="16">
        <v>133</v>
      </c>
      <c r="B183" s="16">
        <v>42.7</v>
      </c>
      <c r="C183" s="16">
        <v>0.12880929999999999</v>
      </c>
      <c r="D183" s="16">
        <v>0.60000000000000009</v>
      </c>
      <c r="E183" s="16">
        <v>2.4000000000000004</v>
      </c>
      <c r="F183" s="16">
        <v>1.6</v>
      </c>
      <c r="G183" s="16">
        <v>1.2000000000000002</v>
      </c>
      <c r="H183" s="16">
        <v>1.4000000000000001</v>
      </c>
      <c r="I183" s="16">
        <v>291.40000000000003</v>
      </c>
      <c r="J183" s="16">
        <v>291.3</v>
      </c>
      <c r="K183" s="16" t="s">
        <v>35</v>
      </c>
      <c r="L183" s="16">
        <v>133</v>
      </c>
      <c r="M183" s="16">
        <v>1.1969179999999999</v>
      </c>
      <c r="N183" s="16">
        <v>0.90751892000000001</v>
      </c>
      <c r="O183" s="16">
        <v>0.71786570999999999</v>
      </c>
      <c r="P183" s="16">
        <v>0.58643413</v>
      </c>
      <c r="Q183" s="16">
        <v>0.49144547999999999</v>
      </c>
      <c r="R183" s="16">
        <v>0.42033255000000003</v>
      </c>
      <c r="S183" s="16">
        <v>0.36554676000000003</v>
      </c>
      <c r="T183" s="16">
        <v>0.32223958000000003</v>
      </c>
      <c r="U183" s="16">
        <v>0.28709593</v>
      </c>
      <c r="V183" s="16">
        <v>0.25820654999999998</v>
      </c>
      <c r="W183" s="16">
        <v>0.23413622000000001</v>
      </c>
      <c r="X183" s="16">
        <v>0.21383731</v>
      </c>
      <c r="Y183" s="16">
        <v>0.19653049</v>
      </c>
      <c r="Z183" s="16">
        <v>0.18161579999999999</v>
      </c>
      <c r="AA183" s="16">
        <v>0.16862811</v>
      </c>
      <c r="AB183" s="16">
        <v>0.15723192999999999</v>
      </c>
      <c r="AC183" s="16">
        <v>0.14715286999999999</v>
      </c>
      <c r="AD183" s="16">
        <v>0.13817847</v>
      </c>
      <c r="AE183" s="16">
        <v>0.13014263000000001</v>
      </c>
      <c r="AF183" s="16">
        <v>0.12291098</v>
      </c>
      <c r="AG183" s="16">
        <v>0.11636905</v>
      </c>
      <c r="AH183" s="16">
        <v>0.11042356</v>
      </c>
      <c r="AI183" s="16">
        <v>0.10499646</v>
      </c>
      <c r="AJ183" s="16">
        <v>0.10002676000000001</v>
      </c>
      <c r="AK183" s="16">
        <v>9.5459893000000004E-2</v>
      </c>
      <c r="AL183" s="16">
        <v>9.1250330000000004E-2</v>
      </c>
      <c r="AM183" s="16">
        <v>8.7357871000000004E-2</v>
      </c>
      <c r="AN183" s="16">
        <v>8.3752014E-2</v>
      </c>
      <c r="AO183" s="16">
        <v>8.0399341999999999E-2</v>
      </c>
      <c r="AP183" s="16">
        <v>7.7276549999999999E-2</v>
      </c>
      <c r="AQ183" s="16">
        <v>7.4361919999999998E-2</v>
      </c>
      <c r="AR183" s="16">
        <v>7.1631639999999996E-2</v>
      </c>
      <c r="AS183" s="16">
        <v>6.9074190999999993E-2</v>
      </c>
      <c r="AT183" s="16">
        <v>6.6672146000000002E-2</v>
      </c>
      <c r="AU183" s="16">
        <v>6.4412042000000003E-2</v>
      </c>
      <c r="AV183" s="16">
        <v>6.2282051999999997E-2</v>
      </c>
      <c r="AW183" s="16">
        <v>6.0271561000000001E-2</v>
      </c>
      <c r="AX183" s="16">
        <v>5.8370788E-2</v>
      </c>
      <c r="AY183" s="16">
        <v>5.6572232E-2</v>
      </c>
      <c r="AZ183" s="16">
        <v>5.4870418999999997E-2</v>
      </c>
      <c r="BA183" s="16">
        <v>5.3255267000000002E-2</v>
      </c>
      <c r="BB183" s="16">
        <v>5.1720805000000002E-2</v>
      </c>
      <c r="BC183" s="16">
        <v>5.0260435999999999E-2</v>
      </c>
      <c r="BD183" s="16">
        <v>4.8871085000000002E-2</v>
      </c>
      <c r="BE183" s="16">
        <v>4.7547108999999997E-2</v>
      </c>
      <c r="BF183" s="16">
        <v>4.6284616000000001E-2</v>
      </c>
    </row>
    <row r="184" spans="1:58" x14ac:dyDescent="0.35">
      <c r="A184" s="16">
        <v>154</v>
      </c>
      <c r="B184" s="16">
        <v>27</v>
      </c>
      <c r="C184" s="16">
        <v>0.78875139999999999</v>
      </c>
      <c r="D184" s="16">
        <v>1.8</v>
      </c>
      <c r="E184" s="16">
        <v>9</v>
      </c>
      <c r="F184" s="16">
        <v>2.2000000000000002</v>
      </c>
      <c r="G184" s="16">
        <v>1.2000000000000002</v>
      </c>
      <c r="H184" s="16">
        <v>0.60000000000000009</v>
      </c>
      <c r="I184" s="16">
        <v>327.90000000000003</v>
      </c>
      <c r="J184" s="16">
        <v>339</v>
      </c>
      <c r="K184" s="16" t="s">
        <v>34</v>
      </c>
      <c r="L184" s="16">
        <v>154</v>
      </c>
      <c r="M184" s="16">
        <v>1.1934728999999999</v>
      </c>
      <c r="N184" s="16">
        <v>1.0297662000000001</v>
      </c>
      <c r="O184" s="16">
        <v>0.89401560999999996</v>
      </c>
      <c r="P184" s="16">
        <v>0.77444922999999999</v>
      </c>
      <c r="Q184" s="16">
        <v>0.67203568999999996</v>
      </c>
      <c r="R184" s="16">
        <v>0.58715624</v>
      </c>
      <c r="S184" s="16">
        <v>0.51754314000000001</v>
      </c>
      <c r="T184" s="16">
        <v>0.46068066000000002</v>
      </c>
      <c r="U184" s="16">
        <v>0.41385618000000002</v>
      </c>
      <c r="V184" s="16">
        <v>0.3750675</v>
      </c>
      <c r="W184" s="16">
        <v>0.34246469000000002</v>
      </c>
      <c r="X184" s="16">
        <v>0.31452835000000001</v>
      </c>
      <c r="Y184" s="16">
        <v>0.29047005999999997</v>
      </c>
      <c r="Z184" s="16">
        <v>0.26960316000000001</v>
      </c>
      <c r="AA184" s="16">
        <v>0.25136386999999999</v>
      </c>
      <c r="AB184" s="16">
        <v>0.23530553000000001</v>
      </c>
      <c r="AC184" s="16">
        <v>0.22106737000000001</v>
      </c>
      <c r="AD184" s="16">
        <v>0.20835824</v>
      </c>
      <c r="AE184" s="16">
        <v>0.19692889999999999</v>
      </c>
      <c r="AF184" s="16">
        <v>0.18661427</v>
      </c>
      <c r="AG184" s="16">
        <v>0.17726502999999999</v>
      </c>
      <c r="AH184" s="16">
        <v>0.16874272000000001</v>
      </c>
      <c r="AI184" s="16">
        <v>0.16095182</v>
      </c>
      <c r="AJ184" s="16">
        <v>0.15380189</v>
      </c>
      <c r="AK184" s="16">
        <v>0.14721885000000001</v>
      </c>
      <c r="AL184" s="16">
        <v>0.14113497999999999</v>
      </c>
      <c r="AM184" s="16">
        <v>0.13549965999999999</v>
      </c>
      <c r="AN184" s="16">
        <v>0.13026383999999999</v>
      </c>
      <c r="AO184" s="16">
        <v>0.12538803000000001</v>
      </c>
      <c r="AP184" s="16">
        <v>0.12084462999999999</v>
      </c>
      <c r="AQ184" s="16">
        <v>0.11659016</v>
      </c>
      <c r="AR184" s="16">
        <v>0.11259485</v>
      </c>
      <c r="AS184" s="16">
        <v>0.10884048</v>
      </c>
      <c r="AT184" s="16">
        <v>0.10530827</v>
      </c>
      <c r="AU184" s="16">
        <v>0.10198069999999999</v>
      </c>
      <c r="AV184" s="16">
        <v>9.8835111000000003E-2</v>
      </c>
      <c r="AW184" s="16">
        <v>9.5861717999999999E-2</v>
      </c>
      <c r="AX184" s="16">
        <v>9.3046717000000001E-2</v>
      </c>
      <c r="AY184" s="16">
        <v>9.0378194999999995E-2</v>
      </c>
      <c r="AZ184" s="16">
        <v>8.7840720999999997E-2</v>
      </c>
      <c r="BA184" s="16">
        <v>8.5430681999999994E-2</v>
      </c>
      <c r="BB184" s="16">
        <v>8.3138876E-2</v>
      </c>
      <c r="BC184" s="16">
        <v>8.0953412000000002E-2</v>
      </c>
      <c r="BD184" s="16">
        <v>7.8866690000000003E-2</v>
      </c>
      <c r="BE184" s="16">
        <v>7.6872699000000003E-2</v>
      </c>
      <c r="BF184" s="16">
        <v>7.4967869000000006E-2</v>
      </c>
    </row>
    <row r="185" spans="1:58" x14ac:dyDescent="0.35">
      <c r="A185" s="16">
        <v>411</v>
      </c>
      <c r="B185" s="16">
        <v>22.8</v>
      </c>
      <c r="C185" s="16">
        <v>0.34550449999999999</v>
      </c>
      <c r="D185" s="16">
        <v>0.8</v>
      </c>
      <c r="E185" s="16">
        <v>4.6000000000000005</v>
      </c>
      <c r="F185" s="16">
        <v>1.8</v>
      </c>
      <c r="G185" s="16">
        <v>0</v>
      </c>
      <c r="H185" s="16">
        <v>1.2000000000000002</v>
      </c>
      <c r="I185" s="16">
        <v>331.90000000000003</v>
      </c>
      <c r="J185" s="16">
        <v>289.20000000000005</v>
      </c>
      <c r="K185" s="16" t="s">
        <v>35</v>
      </c>
      <c r="L185" s="16">
        <v>411</v>
      </c>
      <c r="M185" s="16">
        <v>1.1818044999999999</v>
      </c>
      <c r="N185" s="16">
        <v>0.89354264999999999</v>
      </c>
      <c r="O185" s="16">
        <v>0.70430112</v>
      </c>
      <c r="P185" s="16">
        <v>0.57398260000000001</v>
      </c>
      <c r="Q185" s="16">
        <v>0.48000860000000001</v>
      </c>
      <c r="R185" s="16">
        <v>0.40966332</v>
      </c>
      <c r="S185" s="16">
        <v>0.35569381999999999</v>
      </c>
      <c r="T185" s="16">
        <v>0.31329399000000002</v>
      </c>
      <c r="U185" s="16">
        <v>0.27933753</v>
      </c>
      <c r="V185" s="16">
        <v>0.25155875</v>
      </c>
      <c r="W185" s="16">
        <v>0.22843988000000001</v>
      </c>
      <c r="X185" s="16">
        <v>0.20893253000000001</v>
      </c>
      <c r="Y185" s="16">
        <v>0.19227351000000001</v>
      </c>
      <c r="Z185" s="16">
        <v>0.17789695</v>
      </c>
      <c r="AA185" s="16">
        <v>0.16537668999999999</v>
      </c>
      <c r="AB185" s="16">
        <v>0.15438442999999999</v>
      </c>
      <c r="AC185" s="16">
        <v>0.14466166</v>
      </c>
      <c r="AD185" s="16">
        <v>0.13600303</v>
      </c>
      <c r="AE185" s="16">
        <v>0.12824498000000001</v>
      </c>
      <c r="AF185" s="16">
        <v>0.12125653</v>
      </c>
      <c r="AG185" s="16">
        <v>0.11492898</v>
      </c>
      <c r="AH185" s="16">
        <v>0.10917722000000001</v>
      </c>
      <c r="AI185" s="16">
        <v>0.10392216999999999</v>
      </c>
      <c r="AJ185" s="16">
        <v>9.9105887000000004E-2</v>
      </c>
      <c r="AK185" s="16">
        <v>9.4676614000000006E-2</v>
      </c>
      <c r="AL185" s="16">
        <v>9.0589329999999996E-2</v>
      </c>
      <c r="AM185" s="16">
        <v>8.6808249000000004E-2</v>
      </c>
      <c r="AN185" s="16">
        <v>8.3298594000000004E-2</v>
      </c>
      <c r="AO185" s="16">
        <v>8.0033361999999997E-2</v>
      </c>
      <c r="AP185" s="16">
        <v>7.6988421000000001E-2</v>
      </c>
      <c r="AQ185" s="16">
        <v>7.4143081999999999E-2</v>
      </c>
      <c r="AR185" s="16">
        <v>7.1477987000000007E-2</v>
      </c>
      <c r="AS185" s="16">
        <v>6.8977274000000005E-2</v>
      </c>
      <c r="AT185" s="16">
        <v>6.6627845000000005E-2</v>
      </c>
      <c r="AU185" s="16">
        <v>6.4414620000000006E-2</v>
      </c>
      <c r="AV185" s="16">
        <v>6.2328479999999999E-2</v>
      </c>
      <c r="AW185" s="16">
        <v>6.0357637999999998E-2</v>
      </c>
      <c r="AX185" s="16">
        <v>5.8493125999999999E-2</v>
      </c>
      <c r="AY185" s="16">
        <v>5.6727054999999998E-2</v>
      </c>
      <c r="AZ185" s="16">
        <v>5.5051886000000001E-2</v>
      </c>
      <c r="BA185" s="16">
        <v>5.3461677999999999E-2</v>
      </c>
      <c r="BB185" s="16">
        <v>5.1951262999999998E-2</v>
      </c>
      <c r="BC185" s="16">
        <v>5.0513290000000002E-2</v>
      </c>
      <c r="BD185" s="16">
        <v>4.9142931000000001E-2</v>
      </c>
      <c r="BE185" s="16">
        <v>4.7835924000000002E-2</v>
      </c>
      <c r="BF185" s="16">
        <v>4.6588114999999999E-2</v>
      </c>
    </row>
    <row r="186" spans="1:58" x14ac:dyDescent="0.35">
      <c r="A186" s="16">
        <v>65</v>
      </c>
      <c r="B186" s="16">
        <v>9.2000000000000011</v>
      </c>
      <c r="C186" s="16">
        <v>0.17731079999999999</v>
      </c>
      <c r="D186" s="16">
        <v>2</v>
      </c>
      <c r="E186" s="16">
        <v>4.2</v>
      </c>
      <c r="F186" s="16">
        <v>2.6</v>
      </c>
      <c r="G186" s="16">
        <v>1.2000000000000002</v>
      </c>
      <c r="H186" s="16">
        <v>2.2000000000000002</v>
      </c>
      <c r="I186" s="16">
        <v>368.20000000000005</v>
      </c>
      <c r="J186" s="16">
        <v>357.40000000000003</v>
      </c>
      <c r="K186" s="16" t="s">
        <v>34</v>
      </c>
      <c r="L186" s="16">
        <v>65</v>
      </c>
      <c r="M186" s="16">
        <v>1.1802542</v>
      </c>
      <c r="N186" s="16">
        <v>0.92588276000000003</v>
      </c>
      <c r="O186" s="16">
        <v>0.74667125999999995</v>
      </c>
      <c r="P186" s="16">
        <v>0.61837047000000001</v>
      </c>
      <c r="Q186" s="16">
        <v>0.52367532000000006</v>
      </c>
      <c r="R186" s="16">
        <v>0.45186734000000001</v>
      </c>
      <c r="S186" s="16">
        <v>0.39596128000000003</v>
      </c>
      <c r="T186" s="16">
        <v>0.35137656</v>
      </c>
      <c r="U186" s="16">
        <v>0.31512551999999999</v>
      </c>
      <c r="V186" s="16">
        <v>0.28516200000000003</v>
      </c>
      <c r="W186" s="16">
        <v>0.26004490000000002</v>
      </c>
      <c r="X186" s="16">
        <v>0.23873638999999999</v>
      </c>
      <c r="Y186" s="16">
        <v>0.22046547999999999</v>
      </c>
      <c r="Z186" s="16">
        <v>0.20464553999999999</v>
      </c>
      <c r="AA186" s="16">
        <v>0.19082384999999999</v>
      </c>
      <c r="AB186" s="16">
        <v>0.17866108999999999</v>
      </c>
      <c r="AC186" s="16">
        <v>0.16788058</v>
      </c>
      <c r="AD186" s="16">
        <v>0.15826418</v>
      </c>
      <c r="AE186" s="16">
        <v>0.14963103999999999</v>
      </c>
      <c r="AF186" s="16">
        <v>0.14184110999999999</v>
      </c>
      <c r="AG186" s="16">
        <v>0.13477707</v>
      </c>
      <c r="AH186" s="16">
        <v>0.12834277999999999</v>
      </c>
      <c r="AI186" s="16">
        <v>0.12245767</v>
      </c>
      <c r="AJ186" s="16">
        <v>0.11705481</v>
      </c>
      <c r="AK186" s="16">
        <v>0.11207578</v>
      </c>
      <c r="AL186" s="16">
        <v>0.10747611999999999</v>
      </c>
      <c r="AM186" s="16">
        <v>0.10321084</v>
      </c>
      <c r="AN186" s="16">
        <v>9.9246978999999999E-2</v>
      </c>
      <c r="AO186" s="16">
        <v>9.5554151000000004E-2</v>
      </c>
      <c r="AP186" s="16">
        <v>9.2104368000000006E-2</v>
      </c>
      <c r="AQ186" s="16">
        <v>8.8875137000000007E-2</v>
      </c>
      <c r="AR186" s="16">
        <v>8.5847146999999999E-2</v>
      </c>
      <c r="AS186" s="16">
        <v>8.3003468999999996E-2</v>
      </c>
      <c r="AT186" s="16">
        <v>8.0325268000000005E-2</v>
      </c>
      <c r="AU186" s="16">
        <v>7.7798985000000001E-2</v>
      </c>
      <c r="AV186" s="16">
        <v>7.5413420999999994E-2</v>
      </c>
      <c r="AW186" s="16">
        <v>7.3157094000000006E-2</v>
      </c>
      <c r="AX186" s="16">
        <v>7.1019836000000003E-2</v>
      </c>
      <c r="AY186" s="16">
        <v>6.8991943999999999E-2</v>
      </c>
      <c r="AZ186" s="16">
        <v>6.7065045000000004E-2</v>
      </c>
      <c r="BA186" s="16">
        <v>6.5232902999999995E-2</v>
      </c>
      <c r="BB186" s="16">
        <v>6.3489019999999993E-2</v>
      </c>
      <c r="BC186" s="16">
        <v>6.1828487000000001E-2</v>
      </c>
      <c r="BD186" s="16">
        <v>6.0243983000000001E-2</v>
      </c>
      <c r="BE186" s="16">
        <v>5.8729458999999998E-2</v>
      </c>
      <c r="BF186" s="16">
        <v>5.7281587000000002E-2</v>
      </c>
    </row>
    <row r="187" spans="1:58" x14ac:dyDescent="0.35">
      <c r="A187" s="16">
        <v>403</v>
      </c>
      <c r="B187" s="16">
        <v>36.5</v>
      </c>
      <c r="C187" s="16">
        <v>0.2457009</v>
      </c>
      <c r="D187" s="16">
        <v>1</v>
      </c>
      <c r="E187" s="16">
        <v>1.8</v>
      </c>
      <c r="F187" s="16">
        <v>2.6</v>
      </c>
      <c r="G187" s="16">
        <v>0.4</v>
      </c>
      <c r="H187" s="16">
        <v>2</v>
      </c>
      <c r="I187" s="16">
        <v>439.5</v>
      </c>
      <c r="J187" s="16">
        <v>357.8</v>
      </c>
      <c r="K187" s="16" t="s">
        <v>35</v>
      </c>
      <c r="L187" s="16">
        <v>403</v>
      </c>
      <c r="M187" s="16">
        <v>1.176301</v>
      </c>
      <c r="N187" s="16">
        <v>0.89645695999999997</v>
      </c>
      <c r="O187" s="16">
        <v>0.71065568999999995</v>
      </c>
      <c r="P187" s="16">
        <v>0.58378810000000003</v>
      </c>
      <c r="Q187" s="16">
        <v>0.49152356000000003</v>
      </c>
      <c r="R187" s="16">
        <v>0.42145437000000002</v>
      </c>
      <c r="S187" s="16">
        <v>0.36776352000000001</v>
      </c>
      <c r="T187" s="16">
        <v>0.32552510000000001</v>
      </c>
      <c r="U187" s="16">
        <v>0.29145094999999999</v>
      </c>
      <c r="V187" s="16">
        <v>0.26342964000000002</v>
      </c>
      <c r="W187" s="16">
        <v>0.24002435999999999</v>
      </c>
      <c r="X187" s="16">
        <v>0.22020276999999999</v>
      </c>
      <c r="Y187" s="16">
        <v>0.20322187</v>
      </c>
      <c r="Z187" s="16">
        <v>0.18851752999999999</v>
      </c>
      <c r="AA187" s="16">
        <v>0.17566646999999999</v>
      </c>
      <c r="AB187" s="16">
        <v>0.16434188</v>
      </c>
      <c r="AC187" s="16">
        <v>0.15429308999999999</v>
      </c>
      <c r="AD187" s="16">
        <v>0.14531930000000001</v>
      </c>
      <c r="AE187" s="16">
        <v>0.13725883</v>
      </c>
      <c r="AF187" s="16">
        <v>0.12997687999999999</v>
      </c>
      <c r="AG187" s="16">
        <v>0.12336411999999999</v>
      </c>
      <c r="AH187" s="16">
        <v>0.1173415</v>
      </c>
      <c r="AI187" s="16">
        <v>0.11182578999999999</v>
      </c>
      <c r="AJ187" s="16">
        <v>0.10676476</v>
      </c>
      <c r="AK187" s="16">
        <v>0.10209805</v>
      </c>
      <c r="AL187" s="16">
        <v>9.7789540999999994E-2</v>
      </c>
      <c r="AM187" s="16">
        <v>9.3793675000000007E-2</v>
      </c>
      <c r="AN187" s="16">
        <v>9.0076304999999995E-2</v>
      </c>
      <c r="AO187" s="16">
        <v>8.6616486000000006E-2</v>
      </c>
      <c r="AP187" s="16">
        <v>8.3386904999999997E-2</v>
      </c>
      <c r="AQ187" s="16">
        <v>8.0363668999999999E-2</v>
      </c>
      <c r="AR187" s="16">
        <v>7.7528864000000003E-2</v>
      </c>
      <c r="AS187" s="16">
        <v>7.4864558999999997E-2</v>
      </c>
      <c r="AT187" s="16">
        <v>7.2358631000000007E-2</v>
      </c>
      <c r="AU187" s="16">
        <v>6.9999731999999995E-2</v>
      </c>
      <c r="AV187" s="16">
        <v>6.7774220999999996E-2</v>
      </c>
      <c r="AW187" s="16">
        <v>6.5669052000000006E-2</v>
      </c>
      <c r="AX187" s="16">
        <v>6.3672594999999998E-2</v>
      </c>
      <c r="AY187" s="16">
        <v>6.1779171000000001E-2</v>
      </c>
      <c r="AZ187" s="16">
        <v>5.9983175E-2</v>
      </c>
      <c r="BA187" s="16">
        <v>5.8278151E-2</v>
      </c>
      <c r="BB187" s="16">
        <v>5.6656577E-2</v>
      </c>
      <c r="BC187" s="16">
        <v>5.5112178999999997E-2</v>
      </c>
      <c r="BD187" s="16">
        <v>5.3639623999999997E-2</v>
      </c>
      <c r="BE187" s="16">
        <v>5.2234444999999997E-2</v>
      </c>
      <c r="BF187" s="16">
        <v>5.0892646999999999E-2</v>
      </c>
    </row>
    <row r="188" spans="1:58" x14ac:dyDescent="0.35">
      <c r="A188" s="16">
        <v>125</v>
      </c>
      <c r="B188" s="16">
        <v>24.3</v>
      </c>
      <c r="C188" s="16">
        <v>0.21596050000000003</v>
      </c>
      <c r="D188" s="16">
        <v>2.8000000000000003</v>
      </c>
      <c r="E188" s="16">
        <v>2.6</v>
      </c>
      <c r="F188" s="16">
        <v>1.8</v>
      </c>
      <c r="G188" s="16">
        <v>0.8</v>
      </c>
      <c r="H188" s="16">
        <v>1.4000000000000001</v>
      </c>
      <c r="I188" s="16">
        <v>452</v>
      </c>
      <c r="J188" s="16">
        <v>304.70000000000005</v>
      </c>
      <c r="K188" s="16" t="s">
        <v>35</v>
      </c>
      <c r="L188" s="16">
        <v>125</v>
      </c>
      <c r="M188" s="16">
        <v>1.1633635</v>
      </c>
      <c r="N188" s="16">
        <v>0.88722818999999997</v>
      </c>
      <c r="O188" s="16">
        <v>0.70713788</v>
      </c>
      <c r="P188" s="16">
        <v>0.58229434000000002</v>
      </c>
      <c r="Q188" s="16">
        <v>0.49254431999999998</v>
      </c>
      <c r="R188" s="16">
        <v>0.42580246999999999</v>
      </c>
      <c r="S188" s="16">
        <v>0.37277862</v>
      </c>
      <c r="T188" s="16">
        <v>0.33053911000000002</v>
      </c>
      <c r="U188" s="16">
        <v>0.29654792000000002</v>
      </c>
      <c r="V188" s="16">
        <v>0.26873982000000002</v>
      </c>
      <c r="W188" s="16">
        <v>0.24562781</v>
      </c>
      <c r="X188" s="16">
        <v>0.22607901999999999</v>
      </c>
      <c r="Y188" s="16">
        <v>0.20932577999999999</v>
      </c>
      <c r="Z188" s="16">
        <v>0.19481451999999999</v>
      </c>
      <c r="AA188" s="16">
        <v>0.18213499999999999</v>
      </c>
      <c r="AB188" s="16">
        <v>0.17096525000000001</v>
      </c>
      <c r="AC188" s="16">
        <v>0.16105235000000001</v>
      </c>
      <c r="AD188" s="16">
        <v>0.15219663</v>
      </c>
      <c r="AE188" s="16">
        <v>0.14423875999999999</v>
      </c>
      <c r="AF188" s="16">
        <v>0.13704893000000001</v>
      </c>
      <c r="AG188" s="16">
        <v>0.13051982000000001</v>
      </c>
      <c r="AH188" s="16">
        <v>0.12456331</v>
      </c>
      <c r="AI188" s="16">
        <v>0.11910775</v>
      </c>
      <c r="AJ188" s="16">
        <v>0.11409225000000001</v>
      </c>
      <c r="AK188" s="16">
        <v>0.10946989</v>
      </c>
      <c r="AL188" s="16">
        <v>0.10518897000000001</v>
      </c>
      <c r="AM188" s="16">
        <v>0.10121536</v>
      </c>
      <c r="AN188" s="16">
        <v>9.7515509E-2</v>
      </c>
      <c r="AO188" s="16">
        <v>9.4064876000000006E-2</v>
      </c>
      <c r="AP188" s="16">
        <v>9.0838924000000001E-2</v>
      </c>
      <c r="AQ188" s="16">
        <v>8.7814368000000004E-2</v>
      </c>
      <c r="AR188" s="16">
        <v>8.4973439999999997E-2</v>
      </c>
      <c r="AS188" s="16">
        <v>8.2303083999999999E-2</v>
      </c>
      <c r="AT188" s="16">
        <v>7.9787351000000006E-2</v>
      </c>
      <c r="AU188" s="16">
        <v>7.7409007000000002E-2</v>
      </c>
      <c r="AV188" s="16">
        <v>7.5159661000000003E-2</v>
      </c>
      <c r="AW188" s="16">
        <v>7.3028422999999995E-2</v>
      </c>
      <c r="AX188" s="16">
        <v>7.1008578000000003E-2</v>
      </c>
      <c r="AY188" s="16">
        <v>6.9090545000000003E-2</v>
      </c>
      <c r="AZ188" s="16">
        <v>6.7266441999999996E-2</v>
      </c>
      <c r="BA188" s="16">
        <v>6.5529637000000002E-2</v>
      </c>
      <c r="BB188" s="16">
        <v>6.3873947E-2</v>
      </c>
      <c r="BC188" s="16">
        <v>6.2295567000000003E-2</v>
      </c>
      <c r="BD188" s="16">
        <v>6.0790200000000003E-2</v>
      </c>
      <c r="BE188" s="16">
        <v>5.9350394000000001E-2</v>
      </c>
      <c r="BF188" s="16">
        <v>5.7971597E-2</v>
      </c>
    </row>
    <row r="189" spans="1:58" x14ac:dyDescent="0.35">
      <c r="A189" s="16">
        <v>346</v>
      </c>
      <c r="B189" s="16">
        <v>38.300000000000004</v>
      </c>
      <c r="C189" s="16">
        <v>0.27481639999999996</v>
      </c>
      <c r="D189" s="16">
        <v>0.4</v>
      </c>
      <c r="E189" s="16">
        <v>9.4</v>
      </c>
      <c r="F189" s="16">
        <v>1.2000000000000002</v>
      </c>
      <c r="G189" s="16">
        <v>0.4</v>
      </c>
      <c r="H189" s="16">
        <v>0.8</v>
      </c>
      <c r="I189" s="16">
        <v>361</v>
      </c>
      <c r="J189" s="16">
        <v>319.3</v>
      </c>
      <c r="K189" s="16" t="s">
        <v>35</v>
      </c>
      <c r="L189" s="16">
        <v>346</v>
      </c>
      <c r="M189" s="16">
        <v>1.1626508</v>
      </c>
      <c r="N189" s="16">
        <v>0.95808768</v>
      </c>
      <c r="O189" s="16">
        <v>0.81177913999999995</v>
      </c>
      <c r="P189" s="16">
        <v>0.69969124000000005</v>
      </c>
      <c r="Q189" s="16">
        <v>0.60768728999999999</v>
      </c>
      <c r="R189" s="16">
        <v>0.53018646999999997</v>
      </c>
      <c r="S189" s="16">
        <v>0.46553317</v>
      </c>
      <c r="T189" s="16">
        <v>0.41215627999999999</v>
      </c>
      <c r="U189" s="16">
        <v>0.36808297000000001</v>
      </c>
      <c r="V189" s="16">
        <v>0.3313469</v>
      </c>
      <c r="W189" s="16">
        <v>0.30043995000000001</v>
      </c>
      <c r="X189" s="16">
        <v>0.27421691999999998</v>
      </c>
      <c r="Y189" s="16">
        <v>0.25176635000000003</v>
      </c>
      <c r="Z189" s="16">
        <v>0.23238276999999999</v>
      </c>
      <c r="AA189" s="16">
        <v>0.21552867000000001</v>
      </c>
      <c r="AB189" s="16">
        <v>0.20072727000000001</v>
      </c>
      <c r="AC189" s="16">
        <v>0.18762641999999999</v>
      </c>
      <c r="AD189" s="16">
        <v>0.17597745000000001</v>
      </c>
      <c r="AE189" s="16">
        <v>0.16555928</v>
      </c>
      <c r="AF189" s="16">
        <v>0.15618907000000001</v>
      </c>
      <c r="AG189" s="16">
        <v>0.14772624000000001</v>
      </c>
      <c r="AH189" s="16">
        <v>0.14004493000000001</v>
      </c>
      <c r="AI189" s="16">
        <v>0.13304576000000001</v>
      </c>
      <c r="AJ189" s="16">
        <v>0.12664259999999999</v>
      </c>
      <c r="AK189" s="16">
        <v>0.12076290000000001</v>
      </c>
      <c r="AL189" s="16">
        <v>0.11534806</v>
      </c>
      <c r="AM189" s="16">
        <v>0.11035269</v>
      </c>
      <c r="AN189" s="16">
        <v>0.10572661999999999</v>
      </c>
      <c r="AO189" s="16">
        <v>0.10142664</v>
      </c>
      <c r="AP189" s="16">
        <v>9.7424060000000007E-2</v>
      </c>
      <c r="AQ189" s="16">
        <v>9.3692385000000003E-2</v>
      </c>
      <c r="AR189" s="16">
        <v>9.0204014999999999E-2</v>
      </c>
      <c r="AS189" s="16">
        <v>8.6932018E-2</v>
      </c>
      <c r="AT189" s="16">
        <v>8.3864376000000004E-2</v>
      </c>
      <c r="AU189" s="16">
        <v>8.0980308000000001E-2</v>
      </c>
      <c r="AV189" s="16">
        <v>7.8265293999999999E-2</v>
      </c>
      <c r="AW189" s="16">
        <v>7.5704485000000002E-2</v>
      </c>
      <c r="AX189" s="16">
        <v>7.3285378999999998E-2</v>
      </c>
      <c r="AY189" s="16">
        <v>7.0997863999999994E-2</v>
      </c>
      <c r="AZ189" s="16">
        <v>6.8830958999999997E-2</v>
      </c>
      <c r="BA189" s="16">
        <v>6.6775635E-2</v>
      </c>
      <c r="BB189" s="16">
        <v>6.4823881E-2</v>
      </c>
      <c r="BC189" s="16">
        <v>6.2969445999999998E-2</v>
      </c>
      <c r="BD189" s="16">
        <v>6.1205145000000002E-2</v>
      </c>
      <c r="BE189" s="16">
        <v>5.9525829000000002E-2</v>
      </c>
      <c r="BF189" s="16">
        <v>5.7923697000000003E-2</v>
      </c>
    </row>
    <row r="190" spans="1:58" x14ac:dyDescent="0.35">
      <c r="A190" s="16">
        <v>426</v>
      </c>
      <c r="B190" s="16">
        <v>18.5</v>
      </c>
      <c r="C190" s="16">
        <v>0.2854199</v>
      </c>
      <c r="D190" s="16">
        <v>1.6</v>
      </c>
      <c r="E190" s="16">
        <v>6.8000000000000007</v>
      </c>
      <c r="F190" s="16">
        <v>1</v>
      </c>
      <c r="G190" s="16">
        <v>1.4000000000000001</v>
      </c>
      <c r="H190" s="16">
        <v>0.8</v>
      </c>
      <c r="I190" s="16">
        <v>288.8</v>
      </c>
      <c r="J190" s="16">
        <v>357.5</v>
      </c>
      <c r="K190" s="16" t="s">
        <v>34</v>
      </c>
      <c r="L190" s="16">
        <v>426</v>
      </c>
      <c r="M190" s="16">
        <v>1.1504357000000001</v>
      </c>
      <c r="N190" s="16">
        <v>0.94606751</v>
      </c>
      <c r="O190" s="16">
        <v>0.78065795000000004</v>
      </c>
      <c r="P190" s="16">
        <v>0.65285057000000002</v>
      </c>
      <c r="Q190" s="16">
        <v>0.55528533000000002</v>
      </c>
      <c r="R190" s="16">
        <v>0.47998260999999998</v>
      </c>
      <c r="S190" s="16">
        <v>0.42106484999999999</v>
      </c>
      <c r="T190" s="16">
        <v>0.37409544</v>
      </c>
      <c r="U190" s="16">
        <v>0.33594328000000001</v>
      </c>
      <c r="V190" s="16">
        <v>0.30429824999999999</v>
      </c>
      <c r="W190" s="16">
        <v>0.27773848000000001</v>
      </c>
      <c r="X190" s="16">
        <v>0.25519288000000001</v>
      </c>
      <c r="Y190" s="16">
        <v>0.23585170999999999</v>
      </c>
      <c r="Z190" s="16">
        <v>0.21909004000000001</v>
      </c>
      <c r="AA190" s="16">
        <v>0.20442173999999999</v>
      </c>
      <c r="AB190" s="16">
        <v>0.19148797000000001</v>
      </c>
      <c r="AC190" s="16">
        <v>0.18000743999999999</v>
      </c>
      <c r="AD190" s="16">
        <v>0.16975409999999999</v>
      </c>
      <c r="AE190" s="16">
        <v>0.16053565</v>
      </c>
      <c r="AF190" s="16">
        <v>0.15220928</v>
      </c>
      <c r="AG190" s="16">
        <v>0.14464994</v>
      </c>
      <c r="AH190" s="16">
        <v>0.13775462999999999</v>
      </c>
      <c r="AI190" s="16">
        <v>0.13144554</v>
      </c>
      <c r="AJ190" s="16">
        <v>0.12564375</v>
      </c>
      <c r="AK190" s="16">
        <v>0.12029449</v>
      </c>
      <c r="AL190" s="16">
        <v>0.11534841999999999</v>
      </c>
      <c r="AM190" s="16">
        <v>0.11075833</v>
      </c>
      <c r="AN190" s="16">
        <v>0.10648908999999999</v>
      </c>
      <c r="AO190" s="16">
        <v>0.10251174</v>
      </c>
      <c r="AP190" s="16">
        <v>9.8795949999999993E-2</v>
      </c>
      <c r="AQ190" s="16">
        <v>9.5311984000000002E-2</v>
      </c>
      <c r="AR190" s="16">
        <v>9.2042847999999997E-2</v>
      </c>
      <c r="AS190" s="16">
        <v>8.8970087000000003E-2</v>
      </c>
      <c r="AT190" s="16">
        <v>8.6077145999999993E-2</v>
      </c>
      <c r="AU190" s="16">
        <v>8.3349577999999994E-2</v>
      </c>
      <c r="AV190" s="16">
        <v>8.0772444999999998E-2</v>
      </c>
      <c r="AW190" s="16">
        <v>7.8332886000000004E-2</v>
      </c>
      <c r="AX190" s="16">
        <v>7.6020441999999994E-2</v>
      </c>
      <c r="AY190" s="16">
        <v>7.3829471999999993E-2</v>
      </c>
      <c r="AZ190" s="16">
        <v>7.1748771000000003E-2</v>
      </c>
      <c r="BA190" s="16">
        <v>6.9768160999999995E-2</v>
      </c>
      <c r="BB190" s="16">
        <v>6.7882000999999997E-2</v>
      </c>
      <c r="BC190" s="16">
        <v>6.6085062999999999E-2</v>
      </c>
      <c r="BD190" s="16">
        <v>6.4372443000000001E-2</v>
      </c>
      <c r="BE190" s="16">
        <v>6.2735929999999995E-2</v>
      </c>
      <c r="BF190" s="16">
        <v>6.1171900000000001E-2</v>
      </c>
    </row>
    <row r="191" spans="1:58" x14ac:dyDescent="0.35">
      <c r="A191" s="16">
        <v>176</v>
      </c>
      <c r="B191" s="16">
        <v>46.3</v>
      </c>
      <c r="C191" s="16">
        <v>0.7149856</v>
      </c>
      <c r="D191" s="16">
        <v>1.2000000000000002</v>
      </c>
      <c r="E191" s="16">
        <v>3</v>
      </c>
      <c r="F191" s="16">
        <v>2.4000000000000004</v>
      </c>
      <c r="G191" s="16">
        <v>1.8</v>
      </c>
      <c r="H191" s="16">
        <v>0.8</v>
      </c>
      <c r="I191" s="16">
        <v>358.70000000000005</v>
      </c>
      <c r="J191" s="16">
        <v>350.1</v>
      </c>
      <c r="K191" s="16" t="s">
        <v>34</v>
      </c>
      <c r="L191" s="16">
        <v>176</v>
      </c>
      <c r="M191" s="16">
        <v>1.1292561000000001</v>
      </c>
      <c r="N191" s="16">
        <v>0.87235450999999997</v>
      </c>
      <c r="O191" s="16">
        <v>0.70136326999999998</v>
      </c>
      <c r="P191" s="16">
        <v>0.57940298000000001</v>
      </c>
      <c r="Q191" s="16">
        <v>0.48995659000000003</v>
      </c>
      <c r="R191" s="16">
        <v>0.42222625000000003</v>
      </c>
      <c r="S191" s="16">
        <v>0.36961079000000002</v>
      </c>
      <c r="T191" s="16">
        <v>0.32789584999999999</v>
      </c>
      <c r="U191" s="16">
        <v>0.29421318000000002</v>
      </c>
      <c r="V191" s="16">
        <v>0.26640080999999999</v>
      </c>
      <c r="W191" s="16">
        <v>0.24311562</v>
      </c>
      <c r="X191" s="16">
        <v>0.22339639</v>
      </c>
      <c r="Y191" s="16">
        <v>0.20651132999999999</v>
      </c>
      <c r="Z191" s="16">
        <v>0.19189233</v>
      </c>
      <c r="AA191" s="16">
        <v>0.17911563999999999</v>
      </c>
      <c r="AB191" s="16">
        <v>0.16785863000000001</v>
      </c>
      <c r="AC191" s="16">
        <v>0.15786594000000001</v>
      </c>
      <c r="AD191" s="16">
        <v>0.14893582</v>
      </c>
      <c r="AE191" s="16">
        <v>0.14090190999999999</v>
      </c>
      <c r="AF191" s="16">
        <v>0.13364147000000001</v>
      </c>
      <c r="AG191" s="16">
        <v>0.12704234</v>
      </c>
      <c r="AH191" s="16">
        <v>0.12101989</v>
      </c>
      <c r="AI191" s="16">
        <v>0.11550438</v>
      </c>
      <c r="AJ191" s="16">
        <v>0.11043198999999999</v>
      </c>
      <c r="AK191" s="16">
        <v>0.10575195</v>
      </c>
      <c r="AL191" s="16">
        <v>0.1014206</v>
      </c>
      <c r="AM191" s="16">
        <v>9.7401105000000002E-2</v>
      </c>
      <c r="AN191" s="16">
        <v>9.3659728999999997E-2</v>
      </c>
      <c r="AO191" s="16">
        <v>9.0170904999999996E-2</v>
      </c>
      <c r="AP191" s="16">
        <v>8.6908272999999994E-2</v>
      </c>
      <c r="AQ191" s="16">
        <v>8.3850524999999995E-2</v>
      </c>
      <c r="AR191" s="16">
        <v>8.0979697000000003E-2</v>
      </c>
      <c r="AS191" s="16">
        <v>7.8281134000000002E-2</v>
      </c>
      <c r="AT191" s="16">
        <v>7.5738720999999995E-2</v>
      </c>
      <c r="AU191" s="16">
        <v>7.3338494000000004E-2</v>
      </c>
      <c r="AV191" s="16">
        <v>7.1068837999999995E-2</v>
      </c>
      <c r="AW191" s="16">
        <v>6.8921141000000005E-2</v>
      </c>
      <c r="AX191" s="16">
        <v>6.6885896E-2</v>
      </c>
      <c r="AY191" s="16">
        <v>6.4953126E-2</v>
      </c>
      <c r="AZ191" s="16">
        <v>6.3117057000000004E-2</v>
      </c>
      <c r="BA191" s="16">
        <v>6.1369501E-2</v>
      </c>
      <c r="BB191" s="16">
        <v>5.9705424999999999E-2</v>
      </c>
      <c r="BC191" s="16">
        <v>5.8120224999999998E-2</v>
      </c>
      <c r="BD191" s="16">
        <v>5.6607440000000002E-2</v>
      </c>
      <c r="BE191" s="16">
        <v>5.5161040000000001E-2</v>
      </c>
      <c r="BF191" s="16">
        <v>5.3778179000000002E-2</v>
      </c>
    </row>
    <row r="192" spans="1:58" x14ac:dyDescent="0.35">
      <c r="A192" s="16">
        <v>295</v>
      </c>
      <c r="B192" s="16">
        <v>17.399999999999999</v>
      </c>
      <c r="C192" s="16">
        <v>0.24587299999999998</v>
      </c>
      <c r="D192" s="16">
        <v>2.6</v>
      </c>
      <c r="E192" s="16">
        <v>4</v>
      </c>
      <c r="F192" s="16">
        <v>1.4000000000000001</v>
      </c>
      <c r="G192" s="16">
        <v>1.4000000000000001</v>
      </c>
      <c r="H192" s="16">
        <v>1.2000000000000002</v>
      </c>
      <c r="I192" s="16">
        <v>334.40000000000003</v>
      </c>
      <c r="J192" s="16">
        <v>342.8</v>
      </c>
      <c r="K192" s="16" t="s">
        <v>34</v>
      </c>
      <c r="L192" s="16">
        <v>295</v>
      </c>
      <c r="M192" s="16">
        <v>1.1286046999999999</v>
      </c>
      <c r="N192" s="16">
        <v>0.87551718999999995</v>
      </c>
      <c r="O192" s="16">
        <v>0.70535373999999995</v>
      </c>
      <c r="P192" s="16">
        <v>0.58486402000000004</v>
      </c>
      <c r="Q192" s="16">
        <v>0.49598854999999997</v>
      </c>
      <c r="R192" s="16">
        <v>0.42877734000000001</v>
      </c>
      <c r="S192" s="16">
        <v>0.37651615999999999</v>
      </c>
      <c r="T192" s="16">
        <v>0.33454642000000001</v>
      </c>
      <c r="U192" s="16">
        <v>0.30047985999999999</v>
      </c>
      <c r="V192" s="16">
        <v>0.27247318999999998</v>
      </c>
      <c r="W192" s="16">
        <v>0.24909297999999999</v>
      </c>
      <c r="X192" s="16">
        <v>0.22924510000000001</v>
      </c>
      <c r="Y192" s="16">
        <v>0.21220127</v>
      </c>
      <c r="Z192" s="16">
        <v>0.19740616</v>
      </c>
      <c r="AA192" s="16">
        <v>0.18445661999999999</v>
      </c>
      <c r="AB192" s="16">
        <v>0.17303494</v>
      </c>
      <c r="AC192" s="16">
        <v>0.16288340000000001</v>
      </c>
      <c r="AD192" s="16">
        <v>0.15380574999999999</v>
      </c>
      <c r="AE192" s="16">
        <v>0.14564152</v>
      </c>
      <c r="AF192" s="16">
        <v>0.13826205999999999</v>
      </c>
      <c r="AG192" s="16">
        <v>0.13155662000000001</v>
      </c>
      <c r="AH192" s="16">
        <v>0.12544040000000001</v>
      </c>
      <c r="AI192" s="16">
        <v>0.11983857000000001</v>
      </c>
      <c r="AJ192" s="16">
        <v>0.11468942</v>
      </c>
      <c r="AK192" s="16">
        <v>0.10994086</v>
      </c>
      <c r="AL192" s="16">
        <v>0.10554833</v>
      </c>
      <c r="AM192" s="16">
        <v>0.10147202</v>
      </c>
      <c r="AN192" s="16">
        <v>9.7679026000000002E-2</v>
      </c>
      <c r="AO192" s="16">
        <v>9.4141766000000002E-2</v>
      </c>
      <c r="AP192" s="16">
        <v>9.0836084999999997E-2</v>
      </c>
      <c r="AQ192" s="16">
        <v>8.7738298000000006E-2</v>
      </c>
      <c r="AR192" s="16">
        <v>8.4830328999999996E-2</v>
      </c>
      <c r="AS192" s="16">
        <v>8.2096286000000004E-2</v>
      </c>
      <c r="AT192" s="16">
        <v>7.9520284999999996E-2</v>
      </c>
      <c r="AU192" s="16">
        <v>7.7089161000000003E-2</v>
      </c>
      <c r="AV192" s="16">
        <v>7.4790798000000006E-2</v>
      </c>
      <c r="AW192" s="16">
        <v>7.2615013000000006E-2</v>
      </c>
      <c r="AX192" s="16">
        <v>7.0554212000000005E-2</v>
      </c>
      <c r="AY192" s="16">
        <v>6.8597347000000003E-2</v>
      </c>
      <c r="AZ192" s="16">
        <v>6.6737547999999994E-2</v>
      </c>
      <c r="BA192" s="16">
        <v>6.4966864999999999E-2</v>
      </c>
      <c r="BB192" s="16">
        <v>6.3279903999999998E-2</v>
      </c>
      <c r="BC192" s="16">
        <v>6.1672390000000001E-2</v>
      </c>
      <c r="BD192" s="16">
        <v>6.0138672999999997E-2</v>
      </c>
      <c r="BE192" s="16">
        <v>5.8672639999999998E-2</v>
      </c>
      <c r="BF192" s="16">
        <v>5.7270288000000003E-2</v>
      </c>
    </row>
    <row r="193" spans="1:58" x14ac:dyDescent="0.35">
      <c r="A193" s="16">
        <v>312</v>
      </c>
      <c r="B193" s="16">
        <v>48.5</v>
      </c>
      <c r="C193" s="16">
        <v>0.71862970000000004</v>
      </c>
      <c r="D193" s="16">
        <v>0.8</v>
      </c>
      <c r="E193" s="16">
        <v>8</v>
      </c>
      <c r="F193" s="16">
        <v>0.8</v>
      </c>
      <c r="G193" s="16">
        <v>1.6</v>
      </c>
      <c r="H193" s="16">
        <v>0.4</v>
      </c>
      <c r="I193" s="16">
        <v>440.3</v>
      </c>
      <c r="J193" s="16">
        <v>362.5</v>
      </c>
      <c r="K193" s="16" t="s">
        <v>34</v>
      </c>
      <c r="L193" s="16">
        <v>312</v>
      </c>
      <c r="M193" s="16">
        <v>1.1267011</v>
      </c>
      <c r="N193" s="16">
        <v>0.94608610999999998</v>
      </c>
      <c r="O193" s="16">
        <v>0.80075061000000003</v>
      </c>
      <c r="P193" s="16">
        <v>0.68099010000000004</v>
      </c>
      <c r="Q193" s="16">
        <v>0.58459013999999998</v>
      </c>
      <c r="R193" s="16">
        <v>0.50786036000000001</v>
      </c>
      <c r="S193" s="16">
        <v>0.44630802000000003</v>
      </c>
      <c r="T193" s="16">
        <v>0.39624554000000001</v>
      </c>
      <c r="U193" s="16">
        <v>0.35503918000000001</v>
      </c>
      <c r="V193" s="16">
        <v>0.32074009999999997</v>
      </c>
      <c r="W193" s="16">
        <v>0.29186403999999999</v>
      </c>
      <c r="X193" s="16">
        <v>0.26728566999999998</v>
      </c>
      <c r="Y193" s="16">
        <v>0.24616468999999999</v>
      </c>
      <c r="Z193" s="16">
        <v>0.22784661</v>
      </c>
      <c r="AA193" s="16">
        <v>0.21183490999999999</v>
      </c>
      <c r="AB193" s="16">
        <v>0.19772915999999999</v>
      </c>
      <c r="AC193" s="16">
        <v>0.18522468</v>
      </c>
      <c r="AD193" s="16">
        <v>0.17406811999999999</v>
      </c>
      <c r="AE193" s="16">
        <v>0.16405748000000001</v>
      </c>
      <c r="AF193" s="16">
        <v>0.15503328999999999</v>
      </c>
      <c r="AG193" s="16">
        <v>0.14686046999999999</v>
      </c>
      <c r="AH193" s="16">
        <v>0.13942607000000001</v>
      </c>
      <c r="AI193" s="16">
        <v>0.13263006999999999</v>
      </c>
      <c r="AJ193" s="16">
        <v>0.12640272</v>
      </c>
      <c r="AK193" s="16">
        <v>0.12068507000000001</v>
      </c>
      <c r="AL193" s="16">
        <v>0.11540572</v>
      </c>
      <c r="AM193" s="16">
        <v>0.11051825</v>
      </c>
      <c r="AN193" s="16">
        <v>0.10598833000000001</v>
      </c>
      <c r="AO193" s="16">
        <v>0.10177398999999999</v>
      </c>
      <c r="AP193" s="16">
        <v>9.7849122999999996E-2</v>
      </c>
      <c r="AQ193" s="16">
        <v>9.4176561000000006E-2</v>
      </c>
      <c r="AR193" s="16">
        <v>9.0741426E-2</v>
      </c>
      <c r="AS193" s="16">
        <v>8.7524465999999995E-2</v>
      </c>
      <c r="AT193" s="16">
        <v>8.4499120999999996E-2</v>
      </c>
      <c r="AU193" s="16">
        <v>8.1652582000000001E-2</v>
      </c>
      <c r="AV193" s="16">
        <v>7.8970156999999999E-2</v>
      </c>
      <c r="AW193" s="16">
        <v>7.6435878999999998E-2</v>
      </c>
      <c r="AX193" s="16">
        <v>7.4041352000000005E-2</v>
      </c>
      <c r="AY193" s="16">
        <v>7.1774796000000002E-2</v>
      </c>
      <c r="AZ193" s="16">
        <v>6.9626056000000006E-2</v>
      </c>
      <c r="BA193" s="16">
        <v>6.7585885999999998E-2</v>
      </c>
      <c r="BB193" s="16">
        <v>6.5647474999999997E-2</v>
      </c>
      <c r="BC193" s="16">
        <v>6.3804969000000003E-2</v>
      </c>
      <c r="BD193" s="16">
        <v>6.2049989E-2</v>
      </c>
      <c r="BE193" s="16">
        <v>6.0376926999999997E-2</v>
      </c>
      <c r="BF193" s="16">
        <v>5.8780868E-2</v>
      </c>
    </row>
    <row r="194" spans="1:58" x14ac:dyDescent="0.35">
      <c r="A194" s="16">
        <v>10</v>
      </c>
      <c r="B194" s="16">
        <v>83.2</v>
      </c>
      <c r="C194" s="16">
        <v>0.87732919999999992</v>
      </c>
      <c r="D194" s="16">
        <v>2.6</v>
      </c>
      <c r="E194" s="16">
        <v>8.6</v>
      </c>
      <c r="F194" s="16">
        <v>1.2000000000000002</v>
      </c>
      <c r="G194" s="16">
        <v>1.8</v>
      </c>
      <c r="H194" s="16">
        <v>0.2</v>
      </c>
      <c r="I194" s="16">
        <v>344.1</v>
      </c>
      <c r="J194" s="16">
        <v>358.1</v>
      </c>
      <c r="K194" s="16" t="s">
        <v>34</v>
      </c>
      <c r="L194" s="16">
        <v>10</v>
      </c>
      <c r="M194" s="16">
        <v>1.1118273000000001</v>
      </c>
      <c r="N194" s="16">
        <v>0.97461366999999999</v>
      </c>
      <c r="O194" s="16">
        <v>0.85051524999999994</v>
      </c>
      <c r="P194" s="16">
        <v>0.73738353999999995</v>
      </c>
      <c r="Q194" s="16">
        <v>0.64083659999999998</v>
      </c>
      <c r="R194" s="16">
        <v>0.56170165999999999</v>
      </c>
      <c r="S194" s="16">
        <v>0.49752121999999999</v>
      </c>
      <c r="T194" s="16">
        <v>0.44500711999999998</v>
      </c>
      <c r="U194" s="16">
        <v>0.40155502999999998</v>
      </c>
      <c r="V194" s="16">
        <v>0.36547625</v>
      </c>
      <c r="W194" s="16">
        <v>0.33482944999999997</v>
      </c>
      <c r="X194" s="16">
        <v>0.30856456999999998</v>
      </c>
      <c r="Y194" s="16">
        <v>0.28590917999999999</v>
      </c>
      <c r="Z194" s="16">
        <v>0.26613212000000003</v>
      </c>
      <c r="AA194" s="16">
        <v>0.24872184999999999</v>
      </c>
      <c r="AB194" s="16">
        <v>0.23331441</v>
      </c>
      <c r="AC194" s="16">
        <v>0.21960196000000001</v>
      </c>
      <c r="AD194" s="16">
        <v>0.20733151999999999</v>
      </c>
      <c r="AE194" s="16">
        <v>0.19628641999999999</v>
      </c>
      <c r="AF194" s="16">
        <v>0.18629177999999999</v>
      </c>
      <c r="AG194" s="16">
        <v>0.17720868000000001</v>
      </c>
      <c r="AH194" s="16">
        <v>0.16892562999999999</v>
      </c>
      <c r="AI194" s="16">
        <v>0.16133824999999999</v>
      </c>
      <c r="AJ194" s="16">
        <v>0.15436812999999999</v>
      </c>
      <c r="AK194" s="16">
        <v>0.14794128000000001</v>
      </c>
      <c r="AL194" s="16">
        <v>0.14199175999999999</v>
      </c>
      <c r="AM194" s="16">
        <v>0.13647113999999999</v>
      </c>
      <c r="AN194" s="16">
        <v>0.13134024999999999</v>
      </c>
      <c r="AO194" s="16">
        <v>0.12655543</v>
      </c>
      <c r="AP194" s="16">
        <v>0.12208293000000001</v>
      </c>
      <c r="AQ194" s="16">
        <v>0.11789461</v>
      </c>
      <c r="AR194" s="16">
        <v>0.11396473999999999</v>
      </c>
      <c r="AS194" s="16">
        <v>0.11026896</v>
      </c>
      <c r="AT194" s="16">
        <v>0.10678666000000001</v>
      </c>
      <c r="AU194" s="16">
        <v>0.10349909</v>
      </c>
      <c r="AV194" s="16">
        <v>0.10039381</v>
      </c>
      <c r="AW194" s="16">
        <v>9.7456202000000006E-2</v>
      </c>
      <c r="AX194" s="16">
        <v>9.4671845000000004E-2</v>
      </c>
      <c r="AY194" s="16">
        <v>9.2028864000000002E-2</v>
      </c>
      <c r="AZ194" s="16">
        <v>8.9516334000000003E-2</v>
      </c>
      <c r="BA194" s="16">
        <v>8.7126009000000004E-2</v>
      </c>
      <c r="BB194" s="16">
        <v>8.4849938999999999E-2</v>
      </c>
      <c r="BC194" s="16">
        <v>8.2680315000000004E-2</v>
      </c>
      <c r="BD194" s="16">
        <v>8.0609150000000004E-2</v>
      </c>
      <c r="BE194" s="16">
        <v>7.8629888999999994E-2</v>
      </c>
      <c r="BF194" s="16">
        <v>7.6737568000000006E-2</v>
      </c>
    </row>
    <row r="195" spans="1:58" x14ac:dyDescent="0.35">
      <c r="A195" s="16">
        <v>490</v>
      </c>
      <c r="B195" s="16">
        <v>33.1</v>
      </c>
      <c r="C195" s="16">
        <v>0.2783523</v>
      </c>
      <c r="D195" s="16">
        <v>1.2000000000000002</v>
      </c>
      <c r="E195" s="16">
        <v>2.2000000000000002</v>
      </c>
      <c r="F195" s="16">
        <v>2</v>
      </c>
      <c r="G195" s="16">
        <v>0.60000000000000009</v>
      </c>
      <c r="H195" s="16">
        <v>1.4000000000000001</v>
      </c>
      <c r="I195" s="16">
        <v>287.90000000000003</v>
      </c>
      <c r="J195" s="16">
        <v>298.5</v>
      </c>
      <c r="K195" s="16" t="s">
        <v>35</v>
      </c>
      <c r="L195" s="16">
        <v>490</v>
      </c>
      <c r="M195" s="16">
        <v>1.1108032000000001</v>
      </c>
      <c r="N195" s="16">
        <v>0.85702895999999995</v>
      </c>
      <c r="O195" s="16">
        <v>0.68679469999999998</v>
      </c>
      <c r="P195" s="16">
        <v>0.56648092999999999</v>
      </c>
      <c r="Q195" s="16">
        <v>0.47834518999999998</v>
      </c>
      <c r="R195" s="16">
        <v>0.41179811999999999</v>
      </c>
      <c r="S195" s="16">
        <v>0.36027616000000001</v>
      </c>
      <c r="T195" s="16">
        <v>0.31930547999999997</v>
      </c>
      <c r="U195" s="16">
        <v>0.28630414999999998</v>
      </c>
      <c r="V195" s="16">
        <v>0.25916281000000002</v>
      </c>
      <c r="W195" s="16">
        <v>0.23647402000000001</v>
      </c>
      <c r="X195" s="16">
        <v>0.21726112</v>
      </c>
      <c r="Y195" s="16">
        <v>0.2007767</v>
      </c>
      <c r="Z195" s="16">
        <v>0.18648322000000001</v>
      </c>
      <c r="AA195" s="16">
        <v>0.173986</v>
      </c>
      <c r="AB195" s="16">
        <v>0.16297708</v>
      </c>
      <c r="AC195" s="16">
        <v>0.15320905000000001</v>
      </c>
      <c r="AD195" s="16">
        <v>0.14448437</v>
      </c>
      <c r="AE195" s="16">
        <v>0.13664560000000001</v>
      </c>
      <c r="AF195" s="16">
        <v>0.12956217</v>
      </c>
      <c r="AG195" s="16">
        <v>0.12313370999999999</v>
      </c>
      <c r="AH195" s="16">
        <v>0.1172744</v>
      </c>
      <c r="AI195" s="16">
        <v>0.11191002</v>
      </c>
      <c r="AJ195" s="16">
        <v>0.10698079000000001</v>
      </c>
      <c r="AK195" s="16">
        <v>0.10244027999999999</v>
      </c>
      <c r="AL195" s="16">
        <v>9.8237053000000005E-2</v>
      </c>
      <c r="AM195" s="16">
        <v>9.4338595999999997E-2</v>
      </c>
      <c r="AN195" s="16">
        <v>9.0713954999999999E-2</v>
      </c>
      <c r="AO195" s="16">
        <v>8.7332502000000006E-2</v>
      </c>
      <c r="AP195" s="16">
        <v>8.4176249999999994E-2</v>
      </c>
      <c r="AQ195" s="16">
        <v>8.1216969E-2</v>
      </c>
      <c r="AR195" s="16">
        <v>7.8439429000000005E-2</v>
      </c>
      <c r="AS195" s="16">
        <v>7.5828514999999999E-2</v>
      </c>
      <c r="AT195" s="16">
        <v>7.3371194000000001E-2</v>
      </c>
      <c r="AU195" s="16">
        <v>7.1051076000000005E-2</v>
      </c>
      <c r="AV195" s="16">
        <v>6.8859287000000005E-2</v>
      </c>
      <c r="AW195" s="16">
        <v>6.6785626000000001E-2</v>
      </c>
      <c r="AX195" s="16">
        <v>6.4820848E-2</v>
      </c>
      <c r="AY195" s="16">
        <v>6.2955648000000003E-2</v>
      </c>
      <c r="AZ195" s="16">
        <v>6.1183768999999999E-2</v>
      </c>
      <c r="BA195" s="16">
        <v>5.9498921000000003E-2</v>
      </c>
      <c r="BB195" s="16">
        <v>5.7894676999999999E-2</v>
      </c>
      <c r="BC195" s="16">
        <v>5.6365326E-2</v>
      </c>
      <c r="BD195" s="16">
        <v>5.4905760999999997E-2</v>
      </c>
      <c r="BE195" s="16">
        <v>5.3511821000000001E-2</v>
      </c>
      <c r="BF195" s="16">
        <v>5.2178360999999999E-2</v>
      </c>
    </row>
    <row r="196" spans="1:58" x14ac:dyDescent="0.35">
      <c r="A196" s="16">
        <v>302</v>
      </c>
      <c r="B196" s="16">
        <v>15</v>
      </c>
      <c r="C196" s="16">
        <v>0.20379909999999998</v>
      </c>
      <c r="D196" s="16">
        <v>1.8</v>
      </c>
      <c r="E196" s="16">
        <v>9.8000000000000007</v>
      </c>
      <c r="F196" s="16">
        <v>1</v>
      </c>
      <c r="G196" s="16">
        <v>1.6</v>
      </c>
      <c r="H196" s="16">
        <v>0.8</v>
      </c>
      <c r="I196" s="16">
        <v>380.5</v>
      </c>
      <c r="J196" s="16">
        <v>358.90000000000003</v>
      </c>
      <c r="K196" s="16" t="s">
        <v>34</v>
      </c>
      <c r="L196" s="16">
        <v>302</v>
      </c>
      <c r="M196" s="16">
        <v>1.1099482000000001</v>
      </c>
      <c r="N196" s="16">
        <v>0.94712412000000001</v>
      </c>
      <c r="O196" s="16">
        <v>0.82524704999999998</v>
      </c>
      <c r="P196" s="16">
        <v>0.72702270999999996</v>
      </c>
      <c r="Q196" s="16">
        <v>0.64269810999999999</v>
      </c>
      <c r="R196" s="16">
        <v>0.56959568999999999</v>
      </c>
      <c r="S196" s="16">
        <v>0.50704705999999999</v>
      </c>
      <c r="T196" s="16">
        <v>0.45436546</v>
      </c>
      <c r="U196" s="16">
        <v>0.41020462000000002</v>
      </c>
      <c r="V196" s="16">
        <v>0.37287247000000001</v>
      </c>
      <c r="W196" s="16">
        <v>0.34104571</v>
      </c>
      <c r="X196" s="16">
        <v>0.31370418999999999</v>
      </c>
      <c r="Y196" s="16">
        <v>0.29002654999999999</v>
      </c>
      <c r="Z196" s="16">
        <v>0.26937830000000001</v>
      </c>
      <c r="AA196" s="16">
        <v>0.25123944999999998</v>
      </c>
      <c r="AB196" s="16">
        <v>0.23520358999999999</v>
      </c>
      <c r="AC196" s="16">
        <v>0.22094563</v>
      </c>
      <c r="AD196" s="16">
        <v>0.20819161999999999</v>
      </c>
      <c r="AE196" s="16">
        <v>0.19672422000000001</v>
      </c>
      <c r="AF196" s="16">
        <v>0.18636653</v>
      </c>
      <c r="AG196" s="16">
        <v>0.17696888999999999</v>
      </c>
      <c r="AH196" s="16">
        <v>0.16840326999999999</v>
      </c>
      <c r="AI196" s="16">
        <v>0.16057096000000001</v>
      </c>
      <c r="AJ196" s="16">
        <v>0.15337857999999999</v>
      </c>
      <c r="AK196" s="16">
        <v>0.14675054000000001</v>
      </c>
      <c r="AL196" s="16">
        <v>0.14063184000000001</v>
      </c>
      <c r="AM196" s="16">
        <v>0.13495962</v>
      </c>
      <c r="AN196" s="16">
        <v>0.12968826</v>
      </c>
      <c r="AO196" s="16">
        <v>0.12478343</v>
      </c>
      <c r="AP196" s="16">
        <v>0.12020084</v>
      </c>
      <c r="AQ196" s="16">
        <v>0.11591057</v>
      </c>
      <c r="AR196" s="16">
        <v>0.11188658</v>
      </c>
      <c r="AS196" s="16">
        <v>0.10810834</v>
      </c>
      <c r="AT196" s="16">
        <v>0.10455468</v>
      </c>
      <c r="AU196" s="16">
        <v>0.10120411999999999</v>
      </c>
      <c r="AV196" s="16">
        <v>9.8041549000000006E-2</v>
      </c>
      <c r="AW196" s="16">
        <v>9.5050335E-2</v>
      </c>
      <c r="AX196" s="16">
        <v>9.2217996999999996E-2</v>
      </c>
      <c r="AY196" s="16">
        <v>8.9532352999999995E-2</v>
      </c>
      <c r="AZ196" s="16">
        <v>8.6985566E-2</v>
      </c>
      <c r="BA196" s="16">
        <v>8.4565035999999996E-2</v>
      </c>
      <c r="BB196" s="16">
        <v>8.2259417000000001E-2</v>
      </c>
      <c r="BC196" s="16">
        <v>8.0063372999999993E-2</v>
      </c>
      <c r="BD196" s="16">
        <v>7.7968768999999993E-2</v>
      </c>
      <c r="BE196" s="16">
        <v>7.5970231999999999E-2</v>
      </c>
      <c r="BF196" s="16">
        <v>7.4061750999999995E-2</v>
      </c>
    </row>
    <row r="197" spans="1:58" x14ac:dyDescent="0.35">
      <c r="A197" s="16">
        <v>95</v>
      </c>
      <c r="B197" s="16">
        <v>17.100000000000001</v>
      </c>
      <c r="C197" s="16">
        <v>0.31988280000000002</v>
      </c>
      <c r="D197" s="16">
        <v>0.60000000000000009</v>
      </c>
      <c r="E197" s="16">
        <v>6.8000000000000007</v>
      </c>
      <c r="F197" s="16">
        <v>1.6</v>
      </c>
      <c r="G197" s="16">
        <v>1.8</v>
      </c>
      <c r="H197" s="16">
        <v>1</v>
      </c>
      <c r="I197" s="16">
        <v>352.1</v>
      </c>
      <c r="J197" s="16">
        <v>305.3</v>
      </c>
      <c r="K197" s="16" t="s">
        <v>35</v>
      </c>
      <c r="L197" s="16">
        <v>95</v>
      </c>
      <c r="M197" s="16">
        <v>1.1059482</v>
      </c>
      <c r="N197" s="16">
        <v>0.89974427000000001</v>
      </c>
      <c r="O197" s="16">
        <v>0.73875164999999998</v>
      </c>
      <c r="P197" s="16">
        <v>0.61578065000000004</v>
      </c>
      <c r="Q197" s="16">
        <v>0.52205807000000004</v>
      </c>
      <c r="R197" s="16">
        <v>0.44947109000000002</v>
      </c>
      <c r="S197" s="16">
        <v>0.39224845000000003</v>
      </c>
      <c r="T197" s="16">
        <v>0.34639382000000002</v>
      </c>
      <c r="U197" s="16">
        <v>0.30906560999999999</v>
      </c>
      <c r="V197" s="16">
        <v>0.27822721</v>
      </c>
      <c r="W197" s="16">
        <v>0.25241523999999999</v>
      </c>
      <c r="X197" s="16">
        <v>0.23054326</v>
      </c>
      <c r="Y197" s="16">
        <v>0.21181531000000001</v>
      </c>
      <c r="Z197" s="16">
        <v>0.19562666000000001</v>
      </c>
      <c r="AA197" s="16">
        <v>0.18150674999999999</v>
      </c>
      <c r="AB197" s="16">
        <v>0.16909536999999999</v>
      </c>
      <c r="AC197" s="16">
        <v>0.15810937</v>
      </c>
      <c r="AD197" s="16">
        <v>0.14832185000000001</v>
      </c>
      <c r="AE197" s="16">
        <v>0.13954929999999999</v>
      </c>
      <c r="AF197" s="16">
        <v>0.13165197000000001</v>
      </c>
      <c r="AG197" s="16">
        <v>0.12450164</v>
      </c>
      <c r="AH197" s="16">
        <v>0.11800194999999999</v>
      </c>
      <c r="AI197" s="16">
        <v>0.1120727</v>
      </c>
      <c r="AJ197" s="16">
        <v>0.10664100999999999</v>
      </c>
      <c r="AK197" s="16">
        <v>0.10165448000000001</v>
      </c>
      <c r="AL197" s="16">
        <v>9.7057842000000005E-2</v>
      </c>
      <c r="AM197" s="16">
        <v>9.2807135999999998E-2</v>
      </c>
      <c r="AN197" s="16">
        <v>8.8869818000000003E-2</v>
      </c>
      <c r="AO197" s="16">
        <v>8.5213101999999999E-2</v>
      </c>
      <c r="AP197" s="16">
        <v>8.1809043999999997E-2</v>
      </c>
      <c r="AQ197" s="16">
        <v>7.8631140000000002E-2</v>
      </c>
      <c r="AR197" s="16">
        <v>7.5660652999999994E-2</v>
      </c>
      <c r="AS197" s="16">
        <v>7.2877682999999999E-2</v>
      </c>
      <c r="AT197" s="16">
        <v>7.0266031000000007E-2</v>
      </c>
      <c r="AU197" s="16">
        <v>6.7809812999999997E-2</v>
      </c>
      <c r="AV197" s="16">
        <v>6.5496906999999993E-2</v>
      </c>
      <c r="AW197" s="16">
        <v>6.3316621000000003E-2</v>
      </c>
      <c r="AX197" s="16">
        <v>6.1256724999999998E-2</v>
      </c>
      <c r="AY197" s="16">
        <v>5.9310271999999997E-2</v>
      </c>
      <c r="AZ197" s="16">
        <v>5.7469036000000001E-2</v>
      </c>
      <c r="BA197" s="16">
        <v>5.5720965999999997E-2</v>
      </c>
      <c r="BB197" s="16">
        <v>5.4062035000000001E-2</v>
      </c>
      <c r="BC197" s="16">
        <v>5.2485924000000003E-2</v>
      </c>
      <c r="BD197" s="16">
        <v>5.0986103999999997E-2</v>
      </c>
      <c r="BE197" s="16">
        <v>4.9559511000000001E-2</v>
      </c>
      <c r="BF197" s="16">
        <v>4.8198849000000002E-2</v>
      </c>
    </row>
    <row r="198" spans="1:58" x14ac:dyDescent="0.35">
      <c r="A198" s="16">
        <v>362</v>
      </c>
      <c r="B198" s="16">
        <v>18.899999999999999</v>
      </c>
      <c r="C198" s="16">
        <v>0.71008070000000001</v>
      </c>
      <c r="D198" s="16">
        <v>2.6</v>
      </c>
      <c r="E198" s="16">
        <v>8.6</v>
      </c>
      <c r="F198" s="16">
        <v>2.2000000000000002</v>
      </c>
      <c r="G198" s="16">
        <v>0.8</v>
      </c>
      <c r="H198" s="16">
        <v>0.8</v>
      </c>
      <c r="I198" s="16">
        <v>285.60000000000002</v>
      </c>
      <c r="J198" s="16">
        <v>353.40000000000003</v>
      </c>
      <c r="K198" s="16" t="s">
        <v>34</v>
      </c>
      <c r="L198" s="16">
        <v>362</v>
      </c>
      <c r="M198" s="16">
        <v>1.1026347999999999</v>
      </c>
      <c r="N198" s="16">
        <v>0.95188801999999995</v>
      </c>
      <c r="O198" s="16">
        <v>0.82418245000000001</v>
      </c>
      <c r="P198" s="16">
        <v>0.71183680999999999</v>
      </c>
      <c r="Q198" s="16">
        <v>0.61699134</v>
      </c>
      <c r="R198" s="16">
        <v>0.53997678000000005</v>
      </c>
      <c r="S198" s="16">
        <v>0.47783621999999998</v>
      </c>
      <c r="T198" s="16">
        <v>0.42670828</v>
      </c>
      <c r="U198" s="16">
        <v>0.38395855000000001</v>
      </c>
      <c r="V198" s="16">
        <v>0.34784686999999997</v>
      </c>
      <c r="W198" s="16">
        <v>0.31756833000000001</v>
      </c>
      <c r="X198" s="16">
        <v>0.29187927000000002</v>
      </c>
      <c r="Y198" s="16">
        <v>0.26993268999999998</v>
      </c>
      <c r="Z198" s="16">
        <v>0.25098288000000002</v>
      </c>
      <c r="AA198" s="16">
        <v>0.23430416000000001</v>
      </c>
      <c r="AB198" s="16">
        <v>0.21955526</v>
      </c>
      <c r="AC198" s="16">
        <v>0.20646136000000001</v>
      </c>
      <c r="AD198" s="16">
        <v>0.19475748000000001</v>
      </c>
      <c r="AE198" s="16">
        <v>0.18424539000000001</v>
      </c>
      <c r="AF198" s="16">
        <v>0.17475300999999999</v>
      </c>
      <c r="AG198" s="16">
        <v>0.16614377</v>
      </c>
      <c r="AH198" s="16">
        <v>0.15829565000000001</v>
      </c>
      <c r="AI198" s="16">
        <v>0.15111332999999999</v>
      </c>
      <c r="AJ198" s="16">
        <v>0.14452586000000001</v>
      </c>
      <c r="AK198" s="16">
        <v>0.13845935000000001</v>
      </c>
      <c r="AL198" s="16">
        <v>0.13285412999999999</v>
      </c>
      <c r="AM198" s="16">
        <v>0.12766026999999999</v>
      </c>
      <c r="AN198" s="16">
        <v>0.12283694000000001</v>
      </c>
      <c r="AO198" s="16">
        <v>0.11834488</v>
      </c>
      <c r="AP198" s="16">
        <v>0.11414935</v>
      </c>
      <c r="AQ198" s="16">
        <v>0.11022688</v>
      </c>
      <c r="AR198" s="16">
        <v>0.10654752000000001</v>
      </c>
      <c r="AS198" s="16">
        <v>0.10308681</v>
      </c>
      <c r="AT198" s="16">
        <v>9.9829382999999994E-2</v>
      </c>
      <c r="AU198" s="16">
        <v>9.6757196000000004E-2</v>
      </c>
      <c r="AV198" s="16">
        <v>9.3855604999999995E-2</v>
      </c>
      <c r="AW198" s="16">
        <v>9.1110184999999996E-2</v>
      </c>
      <c r="AX198" s="16">
        <v>8.8508799999999999E-2</v>
      </c>
      <c r="AY198" s="16">
        <v>8.6041242000000004E-2</v>
      </c>
      <c r="AZ198" s="16">
        <v>8.3697215000000005E-2</v>
      </c>
      <c r="BA198" s="16">
        <v>8.1468783000000003E-2</v>
      </c>
      <c r="BB198" s="16">
        <v>7.9346477999999998E-2</v>
      </c>
      <c r="BC198" s="16">
        <v>7.7323422000000003E-2</v>
      </c>
      <c r="BD198" s="16">
        <v>7.5393051000000003E-2</v>
      </c>
      <c r="BE198" s="16">
        <v>7.3549233000000006E-2</v>
      </c>
      <c r="BF198" s="16">
        <v>7.1786232000000005E-2</v>
      </c>
    </row>
    <row r="199" spans="1:58" x14ac:dyDescent="0.35">
      <c r="A199" s="16">
        <v>215</v>
      </c>
      <c r="B199" s="16">
        <v>18.3</v>
      </c>
      <c r="C199" s="16">
        <v>0.36010550000000002</v>
      </c>
      <c r="D199" s="16">
        <v>2.6</v>
      </c>
      <c r="E199" s="16">
        <v>2.8000000000000003</v>
      </c>
      <c r="F199" s="16">
        <v>2.6</v>
      </c>
      <c r="G199" s="16">
        <v>0.4</v>
      </c>
      <c r="H199" s="16">
        <v>1.8</v>
      </c>
      <c r="I199" s="16">
        <v>361.40000000000003</v>
      </c>
      <c r="J199" s="16">
        <v>367.3</v>
      </c>
      <c r="K199" s="16" t="s">
        <v>34</v>
      </c>
      <c r="L199" s="16">
        <v>215</v>
      </c>
      <c r="M199" s="16">
        <v>1.1018403999999999</v>
      </c>
      <c r="N199" s="16">
        <v>0.84772234999999996</v>
      </c>
      <c r="O199" s="16">
        <v>0.68024569999999995</v>
      </c>
      <c r="P199" s="16">
        <v>0.56295580000000001</v>
      </c>
      <c r="Q199" s="16">
        <v>0.47737660999999998</v>
      </c>
      <c r="R199" s="16">
        <v>0.41364223</v>
      </c>
      <c r="S199" s="16">
        <v>0.36352453000000001</v>
      </c>
      <c r="T199" s="16">
        <v>0.32266790000000001</v>
      </c>
      <c r="U199" s="16">
        <v>0.28966075000000002</v>
      </c>
      <c r="V199" s="16">
        <v>0.26267089999999998</v>
      </c>
      <c r="W199" s="16">
        <v>0.24015908</v>
      </c>
      <c r="X199" s="16">
        <v>0.22110446</v>
      </c>
      <c r="Y199" s="16">
        <v>0.20474917000000001</v>
      </c>
      <c r="Z199" s="16">
        <v>0.19054988</v>
      </c>
      <c r="AA199" s="16">
        <v>0.17812562000000001</v>
      </c>
      <c r="AB199" s="16">
        <v>0.16716743000000001</v>
      </c>
      <c r="AC199" s="16">
        <v>0.15743594999999999</v>
      </c>
      <c r="AD199" s="16">
        <v>0.14873478000000001</v>
      </c>
      <c r="AE199" s="16">
        <v>0.1409097</v>
      </c>
      <c r="AF199" s="16">
        <v>0.13383833000000001</v>
      </c>
      <c r="AG199" s="16">
        <v>0.12741509000000001</v>
      </c>
      <c r="AH199" s="16">
        <v>0.12155641</v>
      </c>
      <c r="AI199" s="16">
        <v>0.11618935</v>
      </c>
      <c r="AJ199" s="16">
        <v>0.1112567</v>
      </c>
      <c r="AK199" s="16">
        <v>0.10670640000000001</v>
      </c>
      <c r="AL199" s="16">
        <v>0.10249953000000001</v>
      </c>
      <c r="AM199" s="16">
        <v>9.8592616999999994E-2</v>
      </c>
      <c r="AN199" s="16">
        <v>9.4960331999999995E-2</v>
      </c>
      <c r="AO199" s="16">
        <v>9.1570578999999999E-2</v>
      </c>
      <c r="AP199" s="16">
        <v>8.8401295000000005E-2</v>
      </c>
      <c r="AQ199" s="16">
        <v>8.5432664000000005E-2</v>
      </c>
      <c r="AR199" s="16">
        <v>8.2643366999999995E-2</v>
      </c>
      <c r="AS199" s="16">
        <v>8.0019422000000007E-2</v>
      </c>
      <c r="AT199" s="16">
        <v>7.7547884999999997E-2</v>
      </c>
      <c r="AU199" s="16">
        <v>7.5216918999999993E-2</v>
      </c>
      <c r="AV199" s="16">
        <v>7.3012352000000003E-2</v>
      </c>
      <c r="AW199" s="16">
        <v>7.0923976999999999E-2</v>
      </c>
      <c r="AX199" s="16">
        <v>6.8944559000000002E-2</v>
      </c>
      <c r="AY199" s="16">
        <v>6.7066550000000003E-2</v>
      </c>
      <c r="AZ199" s="16">
        <v>6.5280616E-2</v>
      </c>
      <c r="BA199" s="16">
        <v>6.3581294999999996E-2</v>
      </c>
      <c r="BB199" s="16">
        <v>6.1962765000000003E-2</v>
      </c>
      <c r="BC199" s="16">
        <v>6.0418803E-2</v>
      </c>
      <c r="BD199" s="16">
        <v>5.894332E-2</v>
      </c>
      <c r="BE199" s="16">
        <v>5.7534039000000002E-2</v>
      </c>
      <c r="BF199" s="16">
        <v>5.6185662999999997E-2</v>
      </c>
    </row>
    <row r="200" spans="1:58" x14ac:dyDescent="0.35">
      <c r="A200" s="16">
        <v>375</v>
      </c>
      <c r="B200" s="16">
        <v>23.900000000000002</v>
      </c>
      <c r="C200" s="16">
        <v>0.37732579999999999</v>
      </c>
      <c r="D200" s="16">
        <v>2.6</v>
      </c>
      <c r="E200" s="16">
        <v>6.4</v>
      </c>
      <c r="F200" s="16">
        <v>0.8</v>
      </c>
      <c r="G200" s="16">
        <v>1.6</v>
      </c>
      <c r="H200" s="16">
        <v>0.60000000000000009</v>
      </c>
      <c r="I200" s="16">
        <v>297</v>
      </c>
      <c r="J200" s="16">
        <v>341.90000000000003</v>
      </c>
      <c r="K200" s="16" t="s">
        <v>34</v>
      </c>
      <c r="L200" s="16">
        <v>375</v>
      </c>
      <c r="M200" s="16">
        <v>1.0995587</v>
      </c>
      <c r="N200" s="16">
        <v>0.89573740999999996</v>
      </c>
      <c r="O200" s="16">
        <v>0.73734409000000001</v>
      </c>
      <c r="P200" s="16">
        <v>0.61809367000000004</v>
      </c>
      <c r="Q200" s="16">
        <v>0.52788442000000002</v>
      </c>
      <c r="R200" s="16">
        <v>0.45925078000000003</v>
      </c>
      <c r="S200" s="16">
        <v>0.40510910999999999</v>
      </c>
      <c r="T200" s="16">
        <v>0.36093577999999998</v>
      </c>
      <c r="U200" s="16">
        <v>0.32496005</v>
      </c>
      <c r="V200" s="16">
        <v>0.29522678000000002</v>
      </c>
      <c r="W200" s="16">
        <v>0.27039751000000001</v>
      </c>
      <c r="X200" s="16">
        <v>0.24922548</v>
      </c>
      <c r="Y200" s="16">
        <v>0.23092947999999999</v>
      </c>
      <c r="Z200" s="16">
        <v>0.21500543</v>
      </c>
      <c r="AA200" s="16">
        <v>0.20103899</v>
      </c>
      <c r="AB200" s="16">
        <v>0.18868220999999999</v>
      </c>
      <c r="AC200" s="16">
        <v>0.17767967000000001</v>
      </c>
      <c r="AD200" s="16">
        <v>0.16782552000000001</v>
      </c>
      <c r="AE200" s="16">
        <v>0.15895524999999999</v>
      </c>
      <c r="AF200" s="16">
        <v>0.15092802</v>
      </c>
      <c r="AG200" s="16">
        <v>0.14362897999999999</v>
      </c>
      <c r="AH200" s="16">
        <v>0.1369631</v>
      </c>
      <c r="AI200" s="16">
        <v>0.13085516</v>
      </c>
      <c r="AJ200" s="16">
        <v>0.12523566</v>
      </c>
      <c r="AK200" s="16">
        <v>0.12005072</v>
      </c>
      <c r="AL200" s="16">
        <v>0.11525150000000001</v>
      </c>
      <c r="AM200" s="16">
        <v>0.11079524</v>
      </c>
      <c r="AN200" s="16">
        <v>0.10664761</v>
      </c>
      <c r="AO200" s="16">
        <v>0.10277857999999999</v>
      </c>
      <c r="AP200" s="16">
        <v>9.9161595000000005E-2</v>
      </c>
      <c r="AQ200" s="16">
        <v>9.5770976999999993E-2</v>
      </c>
      <c r="AR200" s="16">
        <v>9.2589541999999997E-2</v>
      </c>
      <c r="AS200" s="16">
        <v>8.9595965999999999E-2</v>
      </c>
      <c r="AT200" s="16">
        <v>8.6774676999999995E-2</v>
      </c>
      <c r="AU200" s="16">
        <v>8.4111661000000004E-2</v>
      </c>
      <c r="AV200" s="16">
        <v>8.1594064999999993E-2</v>
      </c>
      <c r="AW200" s="16">
        <v>7.9210958999999997E-2</v>
      </c>
      <c r="AX200" s="16">
        <v>7.6951817000000006E-2</v>
      </c>
      <c r="AY200" s="16">
        <v>7.4807882000000006E-2</v>
      </c>
      <c r="AZ200" s="16">
        <v>7.2769641999999995E-2</v>
      </c>
      <c r="BA200" s="16">
        <v>7.0830299999999999E-2</v>
      </c>
      <c r="BB200" s="16">
        <v>6.8982847E-2</v>
      </c>
      <c r="BC200" s="16">
        <v>6.7221634000000002E-2</v>
      </c>
      <c r="BD200" s="16">
        <v>6.5540872999999999E-2</v>
      </c>
      <c r="BE200" s="16">
        <v>6.3934945000000007E-2</v>
      </c>
      <c r="BF200" s="16">
        <v>6.2398620000000002E-2</v>
      </c>
    </row>
    <row r="201" spans="1:58" x14ac:dyDescent="0.35">
      <c r="A201" s="16">
        <v>458</v>
      </c>
      <c r="B201" s="16">
        <v>17.100000000000001</v>
      </c>
      <c r="C201" s="16">
        <v>0.14434060000000001</v>
      </c>
      <c r="D201" s="16">
        <v>1.8</v>
      </c>
      <c r="E201" s="16">
        <v>2.4000000000000004</v>
      </c>
      <c r="F201" s="16">
        <v>2.2000000000000002</v>
      </c>
      <c r="G201" s="16">
        <v>1.2000000000000002</v>
      </c>
      <c r="H201" s="16">
        <v>2</v>
      </c>
      <c r="I201" s="16">
        <v>426.90000000000003</v>
      </c>
      <c r="J201" s="16">
        <v>329.90000000000003</v>
      </c>
      <c r="K201" s="16" t="s">
        <v>34</v>
      </c>
      <c r="L201" s="16">
        <v>458</v>
      </c>
      <c r="M201" s="16">
        <v>1.0989964999999999</v>
      </c>
      <c r="N201" s="16">
        <v>0.85870539999999995</v>
      </c>
      <c r="O201" s="16">
        <v>0.69275319999999996</v>
      </c>
      <c r="P201" s="16">
        <v>0.57489102999999997</v>
      </c>
      <c r="Q201" s="16">
        <v>0.48815581000000002</v>
      </c>
      <c r="R201" s="16">
        <v>0.42219045999999999</v>
      </c>
      <c r="S201" s="16">
        <v>0.37070149000000002</v>
      </c>
      <c r="T201" s="16">
        <v>0.32955416999999998</v>
      </c>
      <c r="U201" s="16">
        <v>0.29603800000000002</v>
      </c>
      <c r="V201" s="16">
        <v>0.26831981999999999</v>
      </c>
      <c r="W201" s="16">
        <v>0.24507682</v>
      </c>
      <c r="X201" s="16">
        <v>0.22535052999999999</v>
      </c>
      <c r="Y201" s="16">
        <v>0.20842627999999999</v>
      </c>
      <c r="Z201" s="16">
        <v>0.19375614999999999</v>
      </c>
      <c r="AA201" s="16">
        <v>0.18092941000000001</v>
      </c>
      <c r="AB201" s="16">
        <v>0.16962726</v>
      </c>
      <c r="AC201" s="16">
        <v>0.15959978</v>
      </c>
      <c r="AD201" s="16">
        <v>0.15063610999999999</v>
      </c>
      <c r="AE201" s="16">
        <v>0.14257618999999999</v>
      </c>
      <c r="AF201" s="16">
        <v>0.13529210999999999</v>
      </c>
      <c r="AG201" s="16">
        <v>0.12867345999999999</v>
      </c>
      <c r="AH201" s="16">
        <v>0.12263614</v>
      </c>
      <c r="AI201" s="16">
        <v>0.11710434</v>
      </c>
      <c r="AJ201" s="16">
        <v>0.11201817999999999</v>
      </c>
      <c r="AK201" s="16">
        <v>0.10732563000000001</v>
      </c>
      <c r="AL201" s="16">
        <v>0.10298383999999999</v>
      </c>
      <c r="AM201" s="16">
        <v>9.8952821999999996E-2</v>
      </c>
      <c r="AN201" s="16">
        <v>9.5202453000000006E-2</v>
      </c>
      <c r="AO201" s="16">
        <v>9.1704599999999997E-2</v>
      </c>
      <c r="AP201" s="16">
        <v>8.8433630999999999E-2</v>
      </c>
      <c r="AQ201" s="16">
        <v>8.5368453999999996E-2</v>
      </c>
      <c r="AR201" s="16">
        <v>8.2489930000000003E-2</v>
      </c>
      <c r="AS201" s="16">
        <v>7.9783498999999994E-2</v>
      </c>
      <c r="AT201" s="16">
        <v>7.7232189000000007E-2</v>
      </c>
      <c r="AU201" s="16">
        <v>7.4824579000000002E-2</v>
      </c>
      <c r="AV201" s="16">
        <v>7.2547926999999998E-2</v>
      </c>
      <c r="AW201" s="16">
        <v>7.0392959000000005E-2</v>
      </c>
      <c r="AX201" s="16">
        <v>6.8350084000000005E-2</v>
      </c>
      <c r="AY201" s="16">
        <v>6.6410980999999994E-2</v>
      </c>
      <c r="AZ201" s="16">
        <v>6.4568229000000005E-2</v>
      </c>
      <c r="BA201" s="16">
        <v>6.2815353000000004E-2</v>
      </c>
      <c r="BB201" s="16">
        <v>6.1144485999999998E-2</v>
      </c>
      <c r="BC201" s="16">
        <v>5.9552196000000002E-2</v>
      </c>
      <c r="BD201" s="16">
        <v>5.8031606999999999E-2</v>
      </c>
      <c r="BE201" s="16">
        <v>5.6578755000000001E-2</v>
      </c>
      <c r="BF201" s="16">
        <v>5.5189206999999997E-2</v>
      </c>
    </row>
    <row r="202" spans="1:58" x14ac:dyDescent="0.35">
      <c r="A202" s="16">
        <v>304</v>
      </c>
      <c r="B202" s="16">
        <v>19.100000000000001</v>
      </c>
      <c r="C202" s="16">
        <v>0.51849429999999996</v>
      </c>
      <c r="D202" s="16">
        <v>2.2000000000000002</v>
      </c>
      <c r="E202" s="16">
        <v>7.4</v>
      </c>
      <c r="F202" s="16">
        <v>1.4000000000000001</v>
      </c>
      <c r="G202" s="16">
        <v>0.4</v>
      </c>
      <c r="H202" s="16">
        <v>0.8</v>
      </c>
      <c r="I202" s="16">
        <v>419.1</v>
      </c>
      <c r="J202" s="16">
        <v>326.90000000000003</v>
      </c>
      <c r="K202" s="16" t="s">
        <v>34</v>
      </c>
      <c r="L202" s="16">
        <v>304</v>
      </c>
      <c r="M202" s="16">
        <v>1.0941315</v>
      </c>
      <c r="N202" s="16">
        <v>0.93192905000000004</v>
      </c>
      <c r="O202" s="16">
        <v>0.79367178999999999</v>
      </c>
      <c r="P202" s="16">
        <v>0.67812437000000003</v>
      </c>
      <c r="Q202" s="16">
        <v>0.58459401</v>
      </c>
      <c r="R202" s="16">
        <v>0.50888496999999999</v>
      </c>
      <c r="S202" s="16">
        <v>0.44817256999999999</v>
      </c>
      <c r="T202" s="16">
        <v>0.39925516</v>
      </c>
      <c r="U202" s="16">
        <v>0.35938682999999999</v>
      </c>
      <c r="V202" s="16">
        <v>0.32644152999999998</v>
      </c>
      <c r="W202" s="16">
        <v>0.29885532999999997</v>
      </c>
      <c r="X202" s="16">
        <v>0.27529355999999999</v>
      </c>
      <c r="Y202" s="16">
        <v>0.25498845999999997</v>
      </c>
      <c r="Z202" s="16">
        <v>0.23734488000000001</v>
      </c>
      <c r="AA202" s="16">
        <v>0.22188678000000001</v>
      </c>
      <c r="AB202" s="16">
        <v>0.20824361</v>
      </c>
      <c r="AC202" s="16">
        <v>0.19611608999999999</v>
      </c>
      <c r="AD202" s="16">
        <v>0.18525922</v>
      </c>
      <c r="AE202" s="16">
        <v>0.17549062000000001</v>
      </c>
      <c r="AF202" s="16">
        <v>0.16665658</v>
      </c>
      <c r="AG202" s="16">
        <v>0.15863049000000001</v>
      </c>
      <c r="AH202" s="16">
        <v>0.15130321999999999</v>
      </c>
      <c r="AI202" s="16">
        <v>0.14458668</v>
      </c>
      <c r="AJ202" s="16">
        <v>0.1384099</v>
      </c>
      <c r="AK202" s="16">
        <v>0.13271364999999999</v>
      </c>
      <c r="AL202" s="16">
        <v>0.12743795999999999</v>
      </c>
      <c r="AM202" s="16">
        <v>0.12254012</v>
      </c>
      <c r="AN202" s="16">
        <v>0.11798075</v>
      </c>
      <c r="AO202" s="16">
        <v>0.11372503</v>
      </c>
      <c r="AP202" s="16">
        <v>0.10974383</v>
      </c>
      <c r="AQ202" s="16">
        <v>0.10601338</v>
      </c>
      <c r="AR202" s="16">
        <v>0.10250533000000001</v>
      </c>
      <c r="AS202" s="16">
        <v>9.9204212E-2</v>
      </c>
      <c r="AT202" s="16">
        <v>9.6092775000000005E-2</v>
      </c>
      <c r="AU202" s="16">
        <v>9.3156084E-2</v>
      </c>
      <c r="AV202" s="16">
        <v>9.0381070999999993E-2</v>
      </c>
      <c r="AW202" s="16">
        <v>8.7752298000000006E-2</v>
      </c>
      <c r="AX202" s="16">
        <v>8.5256129999999999E-2</v>
      </c>
      <c r="AY202" s="16">
        <v>8.2885385000000006E-2</v>
      </c>
      <c r="AZ202" s="16">
        <v>8.0631346000000007E-2</v>
      </c>
      <c r="BA202" s="16">
        <v>7.8487210000000002E-2</v>
      </c>
      <c r="BB202" s="16">
        <v>7.6443083999999994E-2</v>
      </c>
      <c r="BC202" s="16">
        <v>7.4493058000000001E-2</v>
      </c>
      <c r="BD202" s="16">
        <v>7.2630309000000004E-2</v>
      </c>
      <c r="BE202" s="16">
        <v>7.0849656999999996E-2</v>
      </c>
      <c r="BF202" s="16">
        <v>6.9146006999999995E-2</v>
      </c>
    </row>
    <row r="203" spans="1:58" x14ac:dyDescent="0.35">
      <c r="A203" s="16">
        <v>418</v>
      </c>
      <c r="B203" s="16">
        <v>39.800000000000004</v>
      </c>
      <c r="C203" s="16">
        <v>0.3405666</v>
      </c>
      <c r="D203" s="16">
        <v>1</v>
      </c>
      <c r="E203" s="16">
        <v>2.6</v>
      </c>
      <c r="F203" s="16">
        <v>1.4000000000000001</v>
      </c>
      <c r="G203" s="16">
        <v>0</v>
      </c>
      <c r="H203" s="16">
        <v>1</v>
      </c>
      <c r="I203" s="16">
        <v>376.3</v>
      </c>
      <c r="J203" s="16">
        <v>359.3</v>
      </c>
      <c r="K203" s="16" t="s">
        <v>35</v>
      </c>
      <c r="L203" s="16">
        <v>418</v>
      </c>
      <c r="M203" s="16">
        <v>1.0913104</v>
      </c>
      <c r="N203" s="16">
        <v>0.82480549999999997</v>
      </c>
      <c r="O203" s="16">
        <v>0.65383338999999996</v>
      </c>
      <c r="P203" s="16">
        <v>0.53604788000000003</v>
      </c>
      <c r="Q203" s="16">
        <v>0.45136433999999998</v>
      </c>
      <c r="R203" s="16">
        <v>0.38725050999999999</v>
      </c>
      <c r="S203" s="16">
        <v>0.33805832000000002</v>
      </c>
      <c r="T203" s="16">
        <v>0.29920479999999999</v>
      </c>
      <c r="U203" s="16">
        <v>0.26785537999999998</v>
      </c>
      <c r="V203" s="16">
        <v>0.24209470999999999</v>
      </c>
      <c r="W203" s="16">
        <v>0.22061306</v>
      </c>
      <c r="X203" s="16">
        <v>0.20244412000000001</v>
      </c>
      <c r="Y203" s="16">
        <v>0.18689694000000001</v>
      </c>
      <c r="Z203" s="16">
        <v>0.17345469999999999</v>
      </c>
      <c r="AA203" s="16">
        <v>0.16172186</v>
      </c>
      <c r="AB203" s="16">
        <v>0.15139611</v>
      </c>
      <c r="AC203" s="16">
        <v>0.14223947000000001</v>
      </c>
      <c r="AD203" s="16">
        <v>0.13406113</v>
      </c>
      <c r="AE203" s="16">
        <v>0.12671445000000001</v>
      </c>
      <c r="AF203" s="16">
        <v>0.12007896999999999</v>
      </c>
      <c r="AG203" s="16">
        <v>0.11405651999999999</v>
      </c>
      <c r="AH203" s="16">
        <v>0.10856583</v>
      </c>
      <c r="AI203" s="16">
        <v>0.1035398</v>
      </c>
      <c r="AJ203" s="16">
        <v>9.8923347999999994E-2</v>
      </c>
      <c r="AK203" s="16">
        <v>9.4666607999999999E-2</v>
      </c>
      <c r="AL203" s="16">
        <v>9.0729303999999997E-2</v>
      </c>
      <c r="AM203" s="16">
        <v>8.7078527000000003E-2</v>
      </c>
      <c r="AN203" s="16">
        <v>8.3681248E-2</v>
      </c>
      <c r="AO203" s="16">
        <v>8.0515667999999999E-2</v>
      </c>
      <c r="AP203" s="16">
        <v>7.7558479999999999E-2</v>
      </c>
      <c r="AQ203" s="16">
        <v>7.4788742000000005E-2</v>
      </c>
      <c r="AR203" s="16">
        <v>7.2189890000000007E-2</v>
      </c>
      <c r="AS203" s="16">
        <v>6.9746463999999994E-2</v>
      </c>
      <c r="AT203" s="16">
        <v>6.7446812999999994E-2</v>
      </c>
      <c r="AU203" s="16">
        <v>6.5277456999999997E-2</v>
      </c>
      <c r="AV203" s="16">
        <v>6.3228369000000006E-2</v>
      </c>
      <c r="AW203" s="16">
        <v>6.1288997999999997E-2</v>
      </c>
      <c r="AX203" s="16">
        <v>5.9451892999999999E-2</v>
      </c>
      <c r="AY203" s="16">
        <v>5.7709396000000003E-2</v>
      </c>
      <c r="AZ203" s="16">
        <v>5.6053717000000003E-2</v>
      </c>
      <c r="BA203" s="16">
        <v>5.4480962000000001E-2</v>
      </c>
      <c r="BB203" s="16">
        <v>5.2983832000000002E-2</v>
      </c>
      <c r="BC203" s="16">
        <v>5.1557596999999997E-2</v>
      </c>
      <c r="BD203" s="16">
        <v>5.0197154000000001E-2</v>
      </c>
      <c r="BE203" s="16">
        <v>4.8898118999999997E-2</v>
      </c>
      <c r="BF203" s="16">
        <v>4.7655884000000003E-2</v>
      </c>
    </row>
    <row r="204" spans="1:58" x14ac:dyDescent="0.35">
      <c r="A204" s="16">
        <v>135</v>
      </c>
      <c r="B204" s="16">
        <v>37.5</v>
      </c>
      <c r="C204" s="16">
        <v>0.54078850000000001</v>
      </c>
      <c r="D204" s="16">
        <v>2.6</v>
      </c>
      <c r="E204" s="16">
        <v>9.8000000000000007</v>
      </c>
      <c r="F204" s="16">
        <v>1</v>
      </c>
      <c r="G204" s="16">
        <v>1.4000000000000001</v>
      </c>
      <c r="H204" s="16">
        <v>0.4</v>
      </c>
      <c r="I204" s="16">
        <v>353</v>
      </c>
      <c r="J204" s="16">
        <v>349.3</v>
      </c>
      <c r="K204" s="16" t="s">
        <v>35</v>
      </c>
      <c r="L204" s="16">
        <v>135</v>
      </c>
      <c r="M204" s="16">
        <v>1.0878795000000001</v>
      </c>
      <c r="N204" s="16">
        <v>0.94680052999999997</v>
      </c>
      <c r="O204" s="16">
        <v>0.83790587999999999</v>
      </c>
      <c r="P204" s="16">
        <v>0.74691337000000002</v>
      </c>
      <c r="Q204" s="16">
        <v>0.66621655000000002</v>
      </c>
      <c r="R204" s="16">
        <v>0.59518676999999998</v>
      </c>
      <c r="S204" s="16">
        <v>0.53219097999999998</v>
      </c>
      <c r="T204" s="16">
        <v>0.47836479999999998</v>
      </c>
      <c r="U204" s="16">
        <v>0.43289941999999998</v>
      </c>
      <c r="V204" s="16">
        <v>0.39444648999999998</v>
      </c>
      <c r="W204" s="16">
        <v>0.36164793000000001</v>
      </c>
      <c r="X204" s="16">
        <v>0.33338868999999999</v>
      </c>
      <c r="Y204" s="16">
        <v>0.30889738</v>
      </c>
      <c r="Z204" s="16">
        <v>0.28738153</v>
      </c>
      <c r="AA204" s="16">
        <v>0.26840483999999998</v>
      </c>
      <c r="AB204" s="16">
        <v>0.25158447</v>
      </c>
      <c r="AC204" s="16">
        <v>0.23660621000000001</v>
      </c>
      <c r="AD204" s="16">
        <v>0.22319826000000001</v>
      </c>
      <c r="AE204" s="16">
        <v>0.21113408</v>
      </c>
      <c r="AF204" s="16">
        <v>0.20021418999999999</v>
      </c>
      <c r="AG204" s="16">
        <v>0.19029441</v>
      </c>
      <c r="AH204" s="16">
        <v>0.18125390999999999</v>
      </c>
      <c r="AI204" s="16">
        <v>0.17297599999999999</v>
      </c>
      <c r="AJ204" s="16">
        <v>0.1653772</v>
      </c>
      <c r="AK204" s="16">
        <v>0.15837884999999999</v>
      </c>
      <c r="AL204" s="16">
        <v>0.15190650999999999</v>
      </c>
      <c r="AM204" s="16">
        <v>0.14590707</v>
      </c>
      <c r="AN204" s="16">
        <v>0.14033724</v>
      </c>
      <c r="AO204" s="16">
        <v>0.13514941999999999</v>
      </c>
      <c r="AP204" s="16">
        <v>0.13030875</v>
      </c>
      <c r="AQ204" s="16">
        <v>0.12578154999999999</v>
      </c>
      <c r="AR204" s="16">
        <v>0.12153348</v>
      </c>
      <c r="AS204" s="16">
        <v>0.11754270999999999</v>
      </c>
      <c r="AT204" s="16">
        <v>0.11378682</v>
      </c>
      <c r="AU204" s="16">
        <v>0.11024634</v>
      </c>
      <c r="AV204" s="16">
        <v>0.10690346000000001</v>
      </c>
      <c r="AW204" s="16">
        <v>0.10374208</v>
      </c>
      <c r="AX204" s="16">
        <v>0.10074785</v>
      </c>
      <c r="AY204" s="16">
        <v>9.7910262999999997E-2</v>
      </c>
      <c r="AZ204" s="16">
        <v>9.5217473999999996E-2</v>
      </c>
      <c r="BA204" s="16">
        <v>9.2657916000000007E-2</v>
      </c>
      <c r="BB204" s="16">
        <v>9.0221718000000006E-2</v>
      </c>
      <c r="BC204" s="16">
        <v>8.7897799999999998E-2</v>
      </c>
      <c r="BD204" s="16">
        <v>8.5678846000000003E-2</v>
      </c>
      <c r="BE204" s="16">
        <v>8.3559699000000001E-2</v>
      </c>
      <c r="BF204" s="16">
        <v>8.1534460000000003E-2</v>
      </c>
    </row>
    <row r="205" spans="1:58" x14ac:dyDescent="0.35">
      <c r="A205" s="16">
        <v>400</v>
      </c>
      <c r="B205" s="16">
        <v>31.8</v>
      </c>
      <c r="C205" s="16">
        <v>0.63679459999999999</v>
      </c>
      <c r="D205" s="16">
        <v>2.2000000000000002</v>
      </c>
      <c r="E205" s="16">
        <v>7.6000000000000005</v>
      </c>
      <c r="F205" s="16">
        <v>1.6</v>
      </c>
      <c r="G205" s="16">
        <v>0.2</v>
      </c>
      <c r="H205" s="16">
        <v>0.60000000000000009</v>
      </c>
      <c r="I205" s="16">
        <v>330</v>
      </c>
      <c r="J205" s="16">
        <v>323.70000000000005</v>
      </c>
      <c r="K205" s="16" t="s">
        <v>34</v>
      </c>
      <c r="L205" s="16">
        <v>400</v>
      </c>
      <c r="M205" s="16">
        <v>1.0863685999999999</v>
      </c>
      <c r="N205" s="16">
        <v>0.9309364</v>
      </c>
      <c r="O205" s="16">
        <v>0.79981904999999998</v>
      </c>
      <c r="P205" s="16">
        <v>0.68692189000000003</v>
      </c>
      <c r="Q205" s="16">
        <v>0.59429704999999999</v>
      </c>
      <c r="R205" s="16">
        <v>0.52054012000000005</v>
      </c>
      <c r="S205" s="16">
        <v>0.46145624000000002</v>
      </c>
      <c r="T205" s="16">
        <v>0.41336486</v>
      </c>
      <c r="U205" s="16">
        <v>0.37272896999999999</v>
      </c>
      <c r="V205" s="16">
        <v>0.33897915000000001</v>
      </c>
      <c r="W205" s="16">
        <v>0.31082736999999999</v>
      </c>
      <c r="X205" s="16">
        <v>0.28692392</v>
      </c>
      <c r="Y205" s="16">
        <v>0.26626334000000002</v>
      </c>
      <c r="Z205" s="16">
        <v>0.24826036000000001</v>
      </c>
      <c r="AA205" s="16">
        <v>0.23248427999999999</v>
      </c>
      <c r="AB205" s="16">
        <v>0.21853642000000001</v>
      </c>
      <c r="AC205" s="16">
        <v>0.20608529</v>
      </c>
      <c r="AD205" s="16">
        <v>0.19492787</v>
      </c>
      <c r="AE205" s="16">
        <v>0.18487213999999999</v>
      </c>
      <c r="AF205" s="16">
        <v>0.17577319999999999</v>
      </c>
      <c r="AG205" s="16">
        <v>0.16749457000000001</v>
      </c>
      <c r="AH205" s="16">
        <v>0.1599353</v>
      </c>
      <c r="AI205" s="16">
        <v>0.15300156000000001</v>
      </c>
      <c r="AJ205" s="16">
        <v>0.1466181</v>
      </c>
      <c r="AK205" s="16">
        <v>0.14072348000000001</v>
      </c>
      <c r="AL205" s="16">
        <v>0.13526176000000001</v>
      </c>
      <c r="AM205" s="16">
        <v>0.13018732</v>
      </c>
      <c r="AN205" s="16">
        <v>0.12545988999999999</v>
      </c>
      <c r="AO205" s="16">
        <v>0.1210439</v>
      </c>
      <c r="AP205" s="16">
        <v>0.11690884</v>
      </c>
      <c r="AQ205" s="16">
        <v>0.11302879</v>
      </c>
      <c r="AR205" s="16">
        <v>0.10938201</v>
      </c>
      <c r="AS205" s="16">
        <v>0.10594704000000001</v>
      </c>
      <c r="AT205" s="16">
        <v>0.10270720999999999</v>
      </c>
      <c r="AU205" s="16">
        <v>9.9644794999999994E-2</v>
      </c>
      <c r="AV205" s="16">
        <v>9.6746377999999994E-2</v>
      </c>
      <c r="AW205" s="16">
        <v>9.3998953999999996E-2</v>
      </c>
      <c r="AX205" s="16">
        <v>9.1390378999999994E-2</v>
      </c>
      <c r="AY205" s="16">
        <v>8.8911227999999995E-2</v>
      </c>
      <c r="AZ205" s="16">
        <v>8.6551486999999996E-2</v>
      </c>
      <c r="BA205" s="16">
        <v>8.4303199999999995E-2</v>
      </c>
      <c r="BB205" s="16">
        <v>8.2158714999999993E-2</v>
      </c>
      <c r="BC205" s="16">
        <v>8.0110654000000003E-2</v>
      </c>
      <c r="BD205" s="16">
        <v>7.8155189999999999E-2</v>
      </c>
      <c r="BE205" s="16">
        <v>7.6284744000000002E-2</v>
      </c>
      <c r="BF205" s="16">
        <v>7.4492148999999994E-2</v>
      </c>
    </row>
    <row r="206" spans="1:58" x14ac:dyDescent="0.35">
      <c r="A206" s="16">
        <v>105</v>
      </c>
      <c r="B206" s="16">
        <v>30</v>
      </c>
      <c r="C206" s="16">
        <v>0.77052430000000005</v>
      </c>
      <c r="D206" s="16">
        <v>1</v>
      </c>
      <c r="E206" s="16">
        <v>9.6000000000000014</v>
      </c>
      <c r="F206" s="16">
        <v>2.8000000000000003</v>
      </c>
      <c r="G206" s="16">
        <v>0.4</v>
      </c>
      <c r="H206" s="16">
        <v>0.60000000000000009</v>
      </c>
      <c r="I206" s="16">
        <v>363.70000000000005</v>
      </c>
      <c r="J206" s="16">
        <v>337.90000000000003</v>
      </c>
      <c r="K206" s="16" t="s">
        <v>35</v>
      </c>
      <c r="L206" s="16">
        <v>105</v>
      </c>
      <c r="M206" s="16">
        <v>1.0835025</v>
      </c>
      <c r="N206" s="16">
        <v>0.92516666999999997</v>
      </c>
      <c r="O206" s="16">
        <v>0.80618506999999995</v>
      </c>
      <c r="P206" s="16">
        <v>0.70991689000000002</v>
      </c>
      <c r="Q206" s="16">
        <v>0.62632357999999999</v>
      </c>
      <c r="R206" s="16">
        <v>0.55346960000000001</v>
      </c>
      <c r="S206" s="16">
        <v>0.49134085</v>
      </c>
      <c r="T206" s="16">
        <v>0.43921905999999999</v>
      </c>
      <c r="U206" s="16">
        <v>0.39577322999999998</v>
      </c>
      <c r="V206" s="16">
        <v>0.35910106000000003</v>
      </c>
      <c r="W206" s="16">
        <v>0.32789019000000003</v>
      </c>
      <c r="X206" s="16">
        <v>0.30111647000000002</v>
      </c>
      <c r="Y206" s="16">
        <v>0.27796264999999998</v>
      </c>
      <c r="Z206" s="16">
        <v>0.25779619999999998</v>
      </c>
      <c r="AA206" s="16">
        <v>0.24010475000000001</v>
      </c>
      <c r="AB206" s="16">
        <v>0.22449225</v>
      </c>
      <c r="AC206" s="16">
        <v>0.21061822999999999</v>
      </c>
      <c r="AD206" s="16">
        <v>0.19821373</v>
      </c>
      <c r="AE206" s="16">
        <v>0.18704577</v>
      </c>
      <c r="AF206" s="16">
        <v>0.17695638999999999</v>
      </c>
      <c r="AG206" s="16">
        <v>0.1678084</v>
      </c>
      <c r="AH206" s="16">
        <v>0.15947495</v>
      </c>
      <c r="AI206" s="16">
        <v>0.15185401000000001</v>
      </c>
      <c r="AJ206" s="16">
        <v>0.14486041999999999</v>
      </c>
      <c r="AK206" s="16">
        <v>0.13842164000000001</v>
      </c>
      <c r="AL206" s="16">
        <v>0.1324767</v>
      </c>
      <c r="AM206" s="16">
        <v>0.12697056000000001</v>
      </c>
      <c r="AN206" s="16">
        <v>0.12186001</v>
      </c>
      <c r="AO206" s="16">
        <v>0.11710268</v>
      </c>
      <c r="AP206" s="16">
        <v>0.11266399000000001</v>
      </c>
      <c r="AQ206" s="16">
        <v>0.10851458999999999</v>
      </c>
      <c r="AR206" s="16">
        <v>0.10462787</v>
      </c>
      <c r="AS206" s="16">
        <v>0.10097987</v>
      </c>
      <c r="AT206" s="16">
        <v>9.7550355000000005E-2</v>
      </c>
      <c r="AU206" s="16">
        <v>9.4321011999999996E-2</v>
      </c>
      <c r="AV206" s="16">
        <v>9.1275491E-2</v>
      </c>
      <c r="AW206" s="16">
        <v>8.8399053000000005E-2</v>
      </c>
      <c r="AX206" s="16">
        <v>8.5678264000000004E-2</v>
      </c>
      <c r="AY206" s="16">
        <v>8.3098210000000006E-2</v>
      </c>
      <c r="AZ206" s="16">
        <v>8.0650598000000004E-2</v>
      </c>
      <c r="BA206" s="16">
        <v>7.8328744000000006E-2</v>
      </c>
      <c r="BB206" s="16">
        <v>7.6120563000000002E-2</v>
      </c>
      <c r="BC206" s="16">
        <v>7.4018598000000005E-2</v>
      </c>
      <c r="BD206" s="16">
        <v>7.2016276000000004E-2</v>
      </c>
      <c r="BE206" s="16">
        <v>7.0106521000000005E-2</v>
      </c>
      <c r="BF206" s="16">
        <v>6.8284437000000003E-2</v>
      </c>
    </row>
    <row r="207" spans="1:58" x14ac:dyDescent="0.35">
      <c r="A207" s="16">
        <v>387</v>
      </c>
      <c r="B207" s="16">
        <v>40.800000000000004</v>
      </c>
      <c r="C207" s="16">
        <v>0.66567330000000002</v>
      </c>
      <c r="D207" s="16">
        <v>1.6</v>
      </c>
      <c r="E207" s="16">
        <v>2.2000000000000002</v>
      </c>
      <c r="F207" s="16">
        <v>3</v>
      </c>
      <c r="G207" s="16">
        <v>1.6</v>
      </c>
      <c r="H207" s="16">
        <v>1</v>
      </c>
      <c r="I207" s="16">
        <v>306.90000000000003</v>
      </c>
      <c r="J207" s="16">
        <v>355.3</v>
      </c>
      <c r="K207" s="16" t="s">
        <v>35</v>
      </c>
      <c r="L207" s="16">
        <v>387</v>
      </c>
      <c r="M207" s="16">
        <v>1.0785358</v>
      </c>
      <c r="N207" s="16">
        <v>0.84385878000000003</v>
      </c>
      <c r="O207" s="16">
        <v>0.68344795999999997</v>
      </c>
      <c r="P207" s="16">
        <v>0.56900488999999999</v>
      </c>
      <c r="Q207" s="16">
        <v>0.48332491999999999</v>
      </c>
      <c r="R207" s="16">
        <v>0.41807556000000001</v>
      </c>
      <c r="S207" s="16">
        <v>0.36689019</v>
      </c>
      <c r="T207" s="16">
        <v>0.32610865999999999</v>
      </c>
      <c r="U207" s="16">
        <v>0.29312694</v>
      </c>
      <c r="V207" s="16">
        <v>0.26585835000000002</v>
      </c>
      <c r="W207" s="16">
        <v>0.24304319999999999</v>
      </c>
      <c r="X207" s="16">
        <v>0.22365512000000001</v>
      </c>
      <c r="Y207" s="16">
        <v>0.20701048999999999</v>
      </c>
      <c r="Z207" s="16">
        <v>0.19258367000000001</v>
      </c>
      <c r="AA207" s="16">
        <v>0.17996562999999999</v>
      </c>
      <c r="AB207" s="16">
        <v>0.16884440000000001</v>
      </c>
      <c r="AC207" s="16">
        <v>0.15896134000000001</v>
      </c>
      <c r="AD207" s="16">
        <v>0.15012181999999999</v>
      </c>
      <c r="AE207" s="16">
        <v>0.14216930999999999</v>
      </c>
      <c r="AF207" s="16">
        <v>0.13497917000000001</v>
      </c>
      <c r="AG207" s="16">
        <v>0.12844639999999999</v>
      </c>
      <c r="AH207" s="16">
        <v>0.12248289</v>
      </c>
      <c r="AI207" s="16">
        <v>0.11701766</v>
      </c>
      <c r="AJ207" s="16">
        <v>0.11199262</v>
      </c>
      <c r="AK207" s="16">
        <v>0.10735694</v>
      </c>
      <c r="AL207" s="16">
        <v>0.10306562</v>
      </c>
      <c r="AM207" s="16">
        <v>9.9083953000000002E-2</v>
      </c>
      <c r="AN207" s="16">
        <v>9.5376349999999999E-2</v>
      </c>
      <c r="AO207" s="16">
        <v>9.1915697000000005E-2</v>
      </c>
      <c r="AP207" s="16">
        <v>8.8679439999999998E-2</v>
      </c>
      <c r="AQ207" s="16">
        <v>8.5645966000000004E-2</v>
      </c>
      <c r="AR207" s="16">
        <v>8.2797058000000007E-2</v>
      </c>
      <c r="AS207" s="16">
        <v>8.0116667000000003E-2</v>
      </c>
      <c r="AT207" s="16">
        <v>7.7590651999999996E-2</v>
      </c>
      <c r="AU207" s="16">
        <v>7.5205236999999994E-2</v>
      </c>
      <c r="AV207" s="16">
        <v>7.2948419E-2</v>
      </c>
      <c r="AW207" s="16">
        <v>7.0810660999999997E-2</v>
      </c>
      <c r="AX207" s="16">
        <v>6.8783446999999998E-2</v>
      </c>
      <c r="AY207" s="16">
        <v>6.6859446000000003E-2</v>
      </c>
      <c r="AZ207" s="16">
        <v>6.5028943000000006E-2</v>
      </c>
      <c r="BA207" s="16">
        <v>6.3286439E-2</v>
      </c>
      <c r="BB207" s="16">
        <v>6.1625513999999999E-2</v>
      </c>
      <c r="BC207" s="16">
        <v>6.0041718000000001E-2</v>
      </c>
      <c r="BD207" s="16">
        <v>5.8529451000000003E-2</v>
      </c>
      <c r="BE207" s="16">
        <v>5.7083149E-2</v>
      </c>
      <c r="BF207" s="16">
        <v>5.5699281000000003E-2</v>
      </c>
    </row>
    <row r="208" spans="1:58" x14ac:dyDescent="0.35">
      <c r="A208" s="16">
        <v>84</v>
      </c>
      <c r="B208" s="16">
        <v>14.8</v>
      </c>
      <c r="C208" s="16">
        <v>0.40438380000000002</v>
      </c>
      <c r="D208" s="16">
        <v>0.4</v>
      </c>
      <c r="E208" s="16">
        <v>9.6000000000000014</v>
      </c>
      <c r="F208" s="16">
        <v>2.2000000000000002</v>
      </c>
      <c r="G208" s="16">
        <v>1.2000000000000002</v>
      </c>
      <c r="H208" s="16">
        <v>1.4000000000000001</v>
      </c>
      <c r="I208" s="16">
        <v>290.10000000000002</v>
      </c>
      <c r="J208" s="16">
        <v>314.60000000000002</v>
      </c>
      <c r="K208" s="16" t="s">
        <v>34</v>
      </c>
      <c r="L208" s="16">
        <v>84</v>
      </c>
      <c r="M208" s="16">
        <v>1.0738151</v>
      </c>
      <c r="N208" s="16">
        <v>0.89271975000000003</v>
      </c>
      <c r="O208" s="16">
        <v>0.75992285999999998</v>
      </c>
      <c r="P208" s="16">
        <v>0.65680474</v>
      </c>
      <c r="Q208" s="16">
        <v>0.57224405</v>
      </c>
      <c r="R208" s="16">
        <v>0.50150496</v>
      </c>
      <c r="S208" s="16">
        <v>0.44250741999999998</v>
      </c>
      <c r="T208" s="16">
        <v>0.39342713000000001</v>
      </c>
      <c r="U208" s="16">
        <v>0.35242628999999998</v>
      </c>
      <c r="V208" s="16">
        <v>0.31795925000000003</v>
      </c>
      <c r="W208" s="16">
        <v>0.288748</v>
      </c>
      <c r="X208" s="16">
        <v>0.26380530000000002</v>
      </c>
      <c r="Y208" s="16">
        <v>0.24233589</v>
      </c>
      <c r="Z208" s="16">
        <v>0.223713</v>
      </c>
      <c r="AA208" s="16">
        <v>0.20744012000000001</v>
      </c>
      <c r="AB208" s="16">
        <v>0.19311904999999999</v>
      </c>
      <c r="AC208" s="16">
        <v>0.18043335999999999</v>
      </c>
      <c r="AD208" s="16">
        <v>0.16912799000000001</v>
      </c>
      <c r="AE208" s="16">
        <v>0.15900004000000001</v>
      </c>
      <c r="AF208" s="16">
        <v>0.14988323000000001</v>
      </c>
      <c r="AG208" s="16">
        <v>0.14163398999999999</v>
      </c>
      <c r="AH208" s="16">
        <v>0.13414261999999999</v>
      </c>
      <c r="AI208" s="16">
        <v>0.12731275</v>
      </c>
      <c r="AJ208" s="16">
        <v>0.12106217</v>
      </c>
      <c r="AK208" s="16">
        <v>0.11532545</v>
      </c>
      <c r="AL208" s="16">
        <v>0.11004297</v>
      </c>
      <c r="AM208" s="16">
        <v>0.10516307</v>
      </c>
      <c r="AN208" s="16">
        <v>0.10064643</v>
      </c>
      <c r="AO208" s="16">
        <v>9.6452773000000006E-2</v>
      </c>
      <c r="AP208" s="16">
        <v>9.2553026999999996E-2</v>
      </c>
      <c r="AQ208" s="16">
        <v>8.8917755000000001E-2</v>
      </c>
      <c r="AR208" s="16">
        <v>8.5519209999999998E-2</v>
      </c>
      <c r="AS208" s="16">
        <v>8.2339756E-2</v>
      </c>
      <c r="AT208" s="16">
        <v>7.9355582999999993E-2</v>
      </c>
      <c r="AU208" s="16">
        <v>7.6555080999999997E-2</v>
      </c>
      <c r="AV208" s="16">
        <v>7.391797E-2</v>
      </c>
      <c r="AW208" s="16">
        <v>7.143265E-2</v>
      </c>
      <c r="AX208" s="16">
        <v>6.9085926000000006E-2</v>
      </c>
      <c r="AY208" s="16">
        <v>6.6868864E-2</v>
      </c>
      <c r="AZ208" s="16">
        <v>6.4774282000000002E-2</v>
      </c>
      <c r="BA208" s="16">
        <v>6.2786623999999999E-2</v>
      </c>
      <c r="BB208" s="16">
        <v>6.0898960000000002E-2</v>
      </c>
      <c r="BC208" s="16">
        <v>5.9106688999999997E-2</v>
      </c>
      <c r="BD208" s="16">
        <v>5.7402058999999998E-2</v>
      </c>
      <c r="BE208" s="16">
        <v>5.5779725000000002E-2</v>
      </c>
      <c r="BF208" s="16">
        <v>5.4233231E-2</v>
      </c>
    </row>
    <row r="209" spans="1:58" x14ac:dyDescent="0.35">
      <c r="A209" s="16">
        <v>96</v>
      </c>
      <c r="B209" s="16">
        <v>33.200000000000003</v>
      </c>
      <c r="C209" s="16">
        <v>0.82274429999999998</v>
      </c>
      <c r="D209" s="16">
        <v>1.6</v>
      </c>
      <c r="E209" s="16">
        <v>7.6000000000000005</v>
      </c>
      <c r="F209" s="16">
        <v>2</v>
      </c>
      <c r="G209" s="16">
        <v>1.8</v>
      </c>
      <c r="H209" s="16">
        <v>0.4</v>
      </c>
      <c r="I209" s="16">
        <v>363.20000000000005</v>
      </c>
      <c r="J209" s="16">
        <v>322.70000000000005</v>
      </c>
      <c r="K209" s="16" t="s">
        <v>35</v>
      </c>
      <c r="L209" s="16">
        <v>96</v>
      </c>
      <c r="M209" s="16">
        <v>1.0517479000000001</v>
      </c>
      <c r="N209" s="16">
        <v>0.88181251000000005</v>
      </c>
      <c r="O209" s="16">
        <v>0.74139619000000001</v>
      </c>
      <c r="P209" s="16">
        <v>0.62797225000000001</v>
      </c>
      <c r="Q209" s="16">
        <v>0.53876047999999999</v>
      </c>
      <c r="R209" s="16">
        <v>0.46878808999999999</v>
      </c>
      <c r="S209" s="16">
        <v>0.41353877999999999</v>
      </c>
      <c r="T209" s="16">
        <v>0.36886280999999999</v>
      </c>
      <c r="U209" s="16">
        <v>0.33213732000000001</v>
      </c>
      <c r="V209" s="16">
        <v>0.30162190999999999</v>
      </c>
      <c r="W209" s="16">
        <v>0.27592527999999999</v>
      </c>
      <c r="X209" s="16">
        <v>0.25402649999999999</v>
      </c>
      <c r="Y209" s="16">
        <v>0.23515839999999999</v>
      </c>
      <c r="Z209" s="16">
        <v>0.21874321999999999</v>
      </c>
      <c r="AA209" s="16">
        <v>0.20434237999999999</v>
      </c>
      <c r="AB209" s="16">
        <v>0.19160627999999999</v>
      </c>
      <c r="AC209" s="16">
        <v>0.18027188</v>
      </c>
      <c r="AD209" s="16">
        <v>0.17011908000000001</v>
      </c>
      <c r="AE209" s="16">
        <v>0.16097607999999999</v>
      </c>
      <c r="AF209" s="16">
        <v>0.15269964999999999</v>
      </c>
      <c r="AG209" s="16">
        <v>0.14517656000000001</v>
      </c>
      <c r="AH209" s="16">
        <v>0.13830580000000001</v>
      </c>
      <c r="AI209" s="16">
        <v>0.13200704999999999</v>
      </c>
      <c r="AJ209" s="16">
        <v>0.12621288999999999</v>
      </c>
      <c r="AK209" s="16">
        <v>0.12087001999999999</v>
      </c>
      <c r="AL209" s="16">
        <v>0.11591991</v>
      </c>
      <c r="AM209" s="16">
        <v>0.11132034</v>
      </c>
      <c r="AN209" s="16">
        <v>0.10704125</v>
      </c>
      <c r="AO209" s="16">
        <v>0.1030561</v>
      </c>
      <c r="AP209" s="16">
        <v>9.9326864000000001E-2</v>
      </c>
      <c r="AQ209" s="16">
        <v>9.5826566000000002E-2</v>
      </c>
      <c r="AR209" s="16">
        <v>9.2543512999999994E-2</v>
      </c>
      <c r="AS209" s="16">
        <v>8.9454940999999996E-2</v>
      </c>
      <c r="AT209" s="16">
        <v>8.6543179999999997E-2</v>
      </c>
      <c r="AU209" s="16">
        <v>8.3799042000000004E-2</v>
      </c>
      <c r="AV209" s="16">
        <v>8.1204206000000001E-2</v>
      </c>
      <c r="AW209" s="16">
        <v>7.8748152000000002E-2</v>
      </c>
      <c r="AX209" s="16">
        <v>7.6422580000000004E-2</v>
      </c>
      <c r="AY209" s="16">
        <v>7.4217342000000006E-2</v>
      </c>
      <c r="AZ209" s="16">
        <v>7.212209E-2</v>
      </c>
      <c r="BA209" s="16">
        <v>7.0124328E-2</v>
      </c>
      <c r="BB209" s="16">
        <v>6.8220227999999994E-2</v>
      </c>
      <c r="BC209" s="16">
        <v>6.6407904000000004E-2</v>
      </c>
      <c r="BD209" s="16">
        <v>6.4679869000000001E-2</v>
      </c>
      <c r="BE209" s="16">
        <v>6.3030258000000006E-2</v>
      </c>
      <c r="BF209" s="16">
        <v>6.1452593999999999E-2</v>
      </c>
    </row>
    <row r="210" spans="1:58" x14ac:dyDescent="0.35">
      <c r="A210" s="16">
        <v>39</v>
      </c>
      <c r="B210" s="16">
        <v>32.700000000000003</v>
      </c>
      <c r="C210" s="16">
        <v>0.75436089999999989</v>
      </c>
      <c r="D210" s="16">
        <v>2.4000000000000004</v>
      </c>
      <c r="E210" s="16">
        <v>8.8000000000000007</v>
      </c>
      <c r="F210" s="16">
        <v>1.8</v>
      </c>
      <c r="G210" s="16">
        <v>1.8</v>
      </c>
      <c r="H210" s="16">
        <v>0.4</v>
      </c>
      <c r="I210" s="16">
        <v>312.40000000000003</v>
      </c>
      <c r="J210" s="16">
        <v>288.60000000000002</v>
      </c>
      <c r="K210" s="16" t="s">
        <v>35</v>
      </c>
      <c r="L210" s="16">
        <v>39</v>
      </c>
      <c r="M210" s="16">
        <v>1.0418780000000001</v>
      </c>
      <c r="N210" s="16">
        <v>0.89881544999999996</v>
      </c>
      <c r="O210" s="16">
        <v>0.78273152999999995</v>
      </c>
      <c r="P210" s="16">
        <v>0.68209361999999996</v>
      </c>
      <c r="Q210" s="16">
        <v>0.59604931000000005</v>
      </c>
      <c r="R210" s="16">
        <v>0.52457726000000005</v>
      </c>
      <c r="S210" s="16">
        <v>0.46594461999999998</v>
      </c>
      <c r="T210" s="16">
        <v>0.41775993</v>
      </c>
      <c r="U210" s="16">
        <v>0.37795668999999998</v>
      </c>
      <c r="V210" s="16">
        <v>0.34453344000000002</v>
      </c>
      <c r="W210" s="16">
        <v>0.31608340000000001</v>
      </c>
      <c r="X210" s="16">
        <v>0.29152890999999997</v>
      </c>
      <c r="Y210" s="16">
        <v>0.27019966000000001</v>
      </c>
      <c r="Z210" s="16">
        <v>0.25155374000000003</v>
      </c>
      <c r="AA210" s="16">
        <v>0.23515515000000001</v>
      </c>
      <c r="AB210" s="16">
        <v>0.22061871</v>
      </c>
      <c r="AC210" s="16">
        <v>0.20766276</v>
      </c>
      <c r="AD210" s="16">
        <v>0.19605014000000001</v>
      </c>
      <c r="AE210" s="16">
        <v>0.18559194000000001</v>
      </c>
      <c r="AF210" s="16">
        <v>0.17613095000000001</v>
      </c>
      <c r="AG210" s="16">
        <v>0.16752875</v>
      </c>
      <c r="AH210" s="16">
        <v>0.15967405000000001</v>
      </c>
      <c r="AI210" s="16">
        <v>0.15247920000000001</v>
      </c>
      <c r="AJ210" s="16">
        <v>0.14586473999999999</v>
      </c>
      <c r="AK210" s="16">
        <v>0.13976153999999999</v>
      </c>
      <c r="AL210" s="16">
        <v>0.13411782999999999</v>
      </c>
      <c r="AM210" s="16">
        <v>0.12888005</v>
      </c>
      <c r="AN210" s="16">
        <v>0.12400485999999999</v>
      </c>
      <c r="AO210" s="16">
        <v>0.11946016</v>
      </c>
      <c r="AP210" s="16">
        <v>0.11521316</v>
      </c>
      <c r="AQ210" s="16">
        <v>0.11123420000000001</v>
      </c>
      <c r="AR210" s="16">
        <v>0.10749806000000001</v>
      </c>
      <c r="AS210" s="16">
        <v>0.10398722000000001</v>
      </c>
      <c r="AT210" s="16">
        <v>0.10068102</v>
      </c>
      <c r="AU210" s="16">
        <v>9.7559228999999997E-2</v>
      </c>
      <c r="AV210" s="16">
        <v>9.4607926999999994E-2</v>
      </c>
      <c r="AW210" s="16">
        <v>9.1813839999999994E-2</v>
      </c>
      <c r="AX210" s="16">
        <v>8.9166276000000003E-2</v>
      </c>
      <c r="AY210" s="16">
        <v>8.6655318999999995E-2</v>
      </c>
      <c r="AZ210" s="16">
        <v>8.4269761999999998E-2</v>
      </c>
      <c r="BA210" s="16">
        <v>8.2000740000000003E-2</v>
      </c>
      <c r="BB210" s="16">
        <v>7.9837671999999998E-2</v>
      </c>
      <c r="BC210" s="16">
        <v>7.7773659999999994E-2</v>
      </c>
      <c r="BD210" s="16">
        <v>7.5804442E-2</v>
      </c>
      <c r="BE210" s="16">
        <v>7.3923877999999998E-2</v>
      </c>
      <c r="BF210" s="16">
        <v>7.2127461000000004E-2</v>
      </c>
    </row>
    <row r="211" spans="1:58" x14ac:dyDescent="0.35">
      <c r="A211" s="16">
        <v>63</v>
      </c>
      <c r="B211" s="16">
        <v>18.2</v>
      </c>
      <c r="C211" s="16">
        <v>0.63796010000000003</v>
      </c>
      <c r="D211" s="16">
        <v>2.4000000000000004</v>
      </c>
      <c r="E211" s="16">
        <v>9</v>
      </c>
      <c r="F211" s="16">
        <v>1.8</v>
      </c>
      <c r="G211" s="16">
        <v>0.60000000000000009</v>
      </c>
      <c r="H211" s="16">
        <v>0.8</v>
      </c>
      <c r="I211" s="16">
        <v>302.5</v>
      </c>
      <c r="J211" s="16">
        <v>352.90000000000003</v>
      </c>
      <c r="K211" s="16" t="s">
        <v>34</v>
      </c>
      <c r="L211" s="16">
        <v>63</v>
      </c>
      <c r="M211" s="16">
        <v>1.0397699</v>
      </c>
      <c r="N211" s="16">
        <v>0.89913303</v>
      </c>
      <c r="O211" s="16">
        <v>0.78666179999999997</v>
      </c>
      <c r="P211" s="16">
        <v>0.68867075</v>
      </c>
      <c r="Q211" s="16">
        <v>0.60306930999999997</v>
      </c>
      <c r="R211" s="16">
        <v>0.53135544000000001</v>
      </c>
      <c r="S211" s="16">
        <v>0.47149593000000001</v>
      </c>
      <c r="T211" s="16">
        <v>0.42167515</v>
      </c>
      <c r="U211" s="16">
        <v>0.38017493000000002</v>
      </c>
      <c r="V211" s="16">
        <v>0.34529743000000002</v>
      </c>
      <c r="W211" s="16">
        <v>0.3158859</v>
      </c>
      <c r="X211" s="16">
        <v>0.29088153999999999</v>
      </c>
      <c r="Y211" s="16">
        <v>0.26946068000000001</v>
      </c>
      <c r="Z211" s="16">
        <v>0.25074452000000003</v>
      </c>
      <c r="AA211" s="16">
        <v>0.23427305000000001</v>
      </c>
      <c r="AB211" s="16">
        <v>0.21970308999999999</v>
      </c>
      <c r="AC211" s="16">
        <v>0.20677190000000001</v>
      </c>
      <c r="AD211" s="16">
        <v>0.19519027999999999</v>
      </c>
      <c r="AE211" s="16">
        <v>0.18478188000000001</v>
      </c>
      <c r="AF211" s="16">
        <v>0.17537818999999999</v>
      </c>
      <c r="AG211" s="16">
        <v>0.16683260999999999</v>
      </c>
      <c r="AH211" s="16">
        <v>0.15903126000000001</v>
      </c>
      <c r="AI211" s="16">
        <v>0.15188998000000001</v>
      </c>
      <c r="AJ211" s="16">
        <v>0.14532954000000001</v>
      </c>
      <c r="AK211" s="16">
        <v>0.13928403</v>
      </c>
      <c r="AL211" s="16">
        <v>0.13369627000000001</v>
      </c>
      <c r="AM211" s="16">
        <v>0.12851451</v>
      </c>
      <c r="AN211" s="16">
        <v>0.12369508999999999</v>
      </c>
      <c r="AO211" s="16">
        <v>0.11920362</v>
      </c>
      <c r="AP211" s="16">
        <v>0.11500736</v>
      </c>
      <c r="AQ211" s="16">
        <v>0.11107916</v>
      </c>
      <c r="AR211" s="16">
        <v>0.10739079999999999</v>
      </c>
      <c r="AS211" s="16">
        <v>0.10392017000000001</v>
      </c>
      <c r="AT211" s="16">
        <v>0.10065172</v>
      </c>
      <c r="AU211" s="16">
        <v>9.7568906999999996E-2</v>
      </c>
      <c r="AV211" s="16">
        <v>9.4655260000000005E-2</v>
      </c>
      <c r="AW211" s="16">
        <v>9.1897256999999996E-2</v>
      </c>
      <c r="AX211" s="16">
        <v>8.9282847999999998E-2</v>
      </c>
      <c r="AY211" s="16">
        <v>8.6801127000000006E-2</v>
      </c>
      <c r="AZ211" s="16">
        <v>8.4441877999999998E-2</v>
      </c>
      <c r="BA211" s="16">
        <v>8.2197047999999995E-2</v>
      </c>
      <c r="BB211" s="16">
        <v>8.0058761000000006E-2</v>
      </c>
      <c r="BC211" s="16">
        <v>7.8021012000000001E-2</v>
      </c>
      <c r="BD211" s="16">
        <v>7.6074406999999997E-2</v>
      </c>
      <c r="BE211" s="16">
        <v>7.4214183000000003E-2</v>
      </c>
      <c r="BF211" s="16">
        <v>7.2434708E-2</v>
      </c>
    </row>
    <row r="212" spans="1:58" x14ac:dyDescent="0.35">
      <c r="A212" s="16">
        <v>272</v>
      </c>
      <c r="B212" s="16">
        <v>22</v>
      </c>
      <c r="C212" s="16">
        <v>0.77297790000000011</v>
      </c>
      <c r="D212" s="16">
        <v>2.2000000000000002</v>
      </c>
      <c r="E212" s="16">
        <v>8.8000000000000007</v>
      </c>
      <c r="F212" s="16">
        <v>2</v>
      </c>
      <c r="G212" s="16">
        <v>1</v>
      </c>
      <c r="H212" s="16">
        <v>0.60000000000000009</v>
      </c>
      <c r="I212" s="16">
        <v>374</v>
      </c>
      <c r="J212" s="16">
        <v>326.60000000000002</v>
      </c>
      <c r="K212" s="16" t="s">
        <v>34</v>
      </c>
      <c r="L212" s="16">
        <v>272</v>
      </c>
      <c r="M212" s="16">
        <v>1.0311701</v>
      </c>
      <c r="N212" s="16">
        <v>0.88865143000000002</v>
      </c>
      <c r="O212" s="16">
        <v>0.77485716000000004</v>
      </c>
      <c r="P212" s="16">
        <v>0.67694032000000004</v>
      </c>
      <c r="Q212" s="16">
        <v>0.59240168000000004</v>
      </c>
      <c r="R212" s="16">
        <v>0.52069622000000004</v>
      </c>
      <c r="S212" s="16">
        <v>0.46156250999999998</v>
      </c>
      <c r="T212" s="16">
        <v>0.41284281</v>
      </c>
      <c r="U212" s="16">
        <v>0.37248590999999998</v>
      </c>
      <c r="V212" s="16">
        <v>0.33884910000000001</v>
      </c>
      <c r="W212" s="16">
        <v>0.31024042000000002</v>
      </c>
      <c r="X212" s="16">
        <v>0.28567204000000002</v>
      </c>
      <c r="Y212" s="16">
        <v>0.26443422</v>
      </c>
      <c r="Z212" s="16">
        <v>0.24593346999999999</v>
      </c>
      <c r="AA212" s="16">
        <v>0.22969474000000001</v>
      </c>
      <c r="AB212" s="16">
        <v>0.21534181999999999</v>
      </c>
      <c r="AC212" s="16">
        <v>0.20258223</v>
      </c>
      <c r="AD212" s="16">
        <v>0.19114776999999999</v>
      </c>
      <c r="AE212" s="16">
        <v>0.1808514</v>
      </c>
      <c r="AF212" s="16">
        <v>0.17154853</v>
      </c>
      <c r="AG212" s="16">
        <v>0.1630993</v>
      </c>
      <c r="AH212" s="16">
        <v>0.15538991999999999</v>
      </c>
      <c r="AI212" s="16">
        <v>0.14833434000000001</v>
      </c>
      <c r="AJ212" s="16">
        <v>0.14185289000000001</v>
      </c>
      <c r="AK212" s="16">
        <v>0.13588431000000001</v>
      </c>
      <c r="AL212" s="16">
        <v>0.13036265999999999</v>
      </c>
      <c r="AM212" s="16">
        <v>0.12524063999999999</v>
      </c>
      <c r="AN212" s="16">
        <v>0.12048025</v>
      </c>
      <c r="AO212" s="16">
        <v>0.11605111999999999</v>
      </c>
      <c r="AP212" s="16">
        <v>0.11191323</v>
      </c>
      <c r="AQ212" s="16">
        <v>0.10803087</v>
      </c>
      <c r="AR212" s="16">
        <v>0.10438926</v>
      </c>
      <c r="AS212" s="16">
        <v>0.10096665000000001</v>
      </c>
      <c r="AT212" s="16">
        <v>9.7745641999999994E-2</v>
      </c>
      <c r="AU212" s="16">
        <v>9.4706595000000005E-2</v>
      </c>
      <c r="AV212" s="16">
        <v>9.1837092999999995E-2</v>
      </c>
      <c r="AW212" s="16">
        <v>8.9120380999999999E-2</v>
      </c>
      <c r="AX212" s="16">
        <v>8.6544602999999998E-2</v>
      </c>
      <c r="AY212" s="16">
        <v>8.4099852000000003E-2</v>
      </c>
      <c r="AZ212" s="16">
        <v>8.1780515999999998E-2</v>
      </c>
      <c r="BA212" s="16">
        <v>7.9576052999999994E-2</v>
      </c>
      <c r="BB212" s="16">
        <v>7.7473826999999995E-2</v>
      </c>
      <c r="BC212" s="16">
        <v>7.5467221000000001E-2</v>
      </c>
      <c r="BD212" s="16">
        <v>7.3551594999999997E-2</v>
      </c>
      <c r="BE212" s="16">
        <v>7.1722962000000001E-2</v>
      </c>
      <c r="BF212" s="16">
        <v>6.9976321999999994E-2</v>
      </c>
    </row>
    <row r="213" spans="1:58" x14ac:dyDescent="0.35">
      <c r="A213" s="16">
        <v>109</v>
      </c>
      <c r="B213" s="16">
        <v>15.100000000000001</v>
      </c>
      <c r="C213" s="16">
        <v>0.71331789999999995</v>
      </c>
      <c r="D213" s="16">
        <v>1.6</v>
      </c>
      <c r="E213" s="16">
        <v>6</v>
      </c>
      <c r="F213" s="16">
        <v>2.6</v>
      </c>
      <c r="G213" s="16">
        <v>1.4000000000000001</v>
      </c>
      <c r="H213" s="16">
        <v>0.8</v>
      </c>
      <c r="I213" s="16">
        <v>438.6</v>
      </c>
      <c r="J213" s="16">
        <v>303.70000000000005</v>
      </c>
      <c r="K213" s="16" t="s">
        <v>35</v>
      </c>
      <c r="L213" s="16">
        <v>109</v>
      </c>
      <c r="M213" s="16">
        <v>1.0302081999999999</v>
      </c>
      <c r="N213" s="16">
        <v>0.81694633000000005</v>
      </c>
      <c r="O213" s="16">
        <v>0.66226905999999996</v>
      </c>
      <c r="P213" s="16">
        <v>0.55007457999999998</v>
      </c>
      <c r="Q213" s="16">
        <v>0.46705588999999997</v>
      </c>
      <c r="R213" s="16">
        <v>0.40363300000000002</v>
      </c>
      <c r="S213" s="16">
        <v>0.35405469000000001</v>
      </c>
      <c r="T213" s="16">
        <v>0.31451594999999999</v>
      </c>
      <c r="U213" s="16">
        <v>0.28243527000000002</v>
      </c>
      <c r="V213" s="16">
        <v>0.2559669</v>
      </c>
      <c r="W213" s="16">
        <v>0.23379822</v>
      </c>
      <c r="X213" s="16">
        <v>0.21497769999999999</v>
      </c>
      <c r="Y213" s="16">
        <v>0.19880512</v>
      </c>
      <c r="Z213" s="16">
        <v>0.18476348000000001</v>
      </c>
      <c r="AA213" s="16">
        <v>0.17246756999999999</v>
      </c>
      <c r="AB213" s="16">
        <v>0.16160668</v>
      </c>
      <c r="AC213" s="16">
        <v>0.15194980999999999</v>
      </c>
      <c r="AD213" s="16">
        <v>0.14331405</v>
      </c>
      <c r="AE213" s="16">
        <v>0.13553709999999999</v>
      </c>
      <c r="AF213" s="16">
        <v>0.12850238</v>
      </c>
      <c r="AG213" s="16">
        <v>0.12211189</v>
      </c>
      <c r="AH213" s="16">
        <v>0.11627941999999999</v>
      </c>
      <c r="AI213" s="16">
        <v>0.11093455000000001</v>
      </c>
      <c r="AJ213" s="16">
        <v>0.10602636</v>
      </c>
      <c r="AK213" s="16">
        <v>0.10149427</v>
      </c>
      <c r="AL213" s="16">
        <v>9.7301922999999998E-2</v>
      </c>
      <c r="AM213" s="16">
        <v>9.3409776999999999E-2</v>
      </c>
      <c r="AN213" s="16">
        <v>8.9788713000000006E-2</v>
      </c>
      <c r="AO213" s="16">
        <v>8.6413830999999997E-2</v>
      </c>
      <c r="AP213" s="16">
        <v>8.3257771999999994E-2</v>
      </c>
      <c r="AQ213" s="16">
        <v>8.0302283000000002E-2</v>
      </c>
      <c r="AR213" s="16">
        <v>7.7530399E-2</v>
      </c>
      <c r="AS213" s="16">
        <v>7.4925310999999994E-2</v>
      </c>
      <c r="AT213" s="16">
        <v>7.2472379000000003E-2</v>
      </c>
      <c r="AU213" s="16">
        <v>7.0159093000000006E-2</v>
      </c>
      <c r="AV213" s="16">
        <v>6.7972465999999995E-2</v>
      </c>
      <c r="AW213" s="16">
        <v>6.5903350999999999E-2</v>
      </c>
      <c r="AX213" s="16">
        <v>6.3942723000000007E-2</v>
      </c>
      <c r="AY213" s="16">
        <v>6.2083001999999998E-2</v>
      </c>
      <c r="AZ213" s="16">
        <v>6.0317549999999998E-2</v>
      </c>
      <c r="BA213" s="16">
        <v>5.8638975000000003E-2</v>
      </c>
      <c r="BB213" s="16">
        <v>5.7041992E-2</v>
      </c>
      <c r="BC213" s="16">
        <v>5.5520399999999998E-2</v>
      </c>
      <c r="BD213" s="16">
        <v>5.4067913000000002E-2</v>
      </c>
      <c r="BE213" s="16">
        <v>5.2681193000000001E-2</v>
      </c>
      <c r="BF213" s="16">
        <v>5.1355653000000001E-2</v>
      </c>
    </row>
    <row r="214" spans="1:58" x14ac:dyDescent="0.35">
      <c r="A214" s="16">
        <v>279</v>
      </c>
      <c r="B214" s="16">
        <v>30</v>
      </c>
      <c r="C214" s="16">
        <v>0.28834369999999998</v>
      </c>
      <c r="D214" s="16">
        <v>2.8000000000000003</v>
      </c>
      <c r="E214" s="16">
        <v>7.4</v>
      </c>
      <c r="F214" s="16">
        <v>0.8</v>
      </c>
      <c r="G214" s="16">
        <v>0.2</v>
      </c>
      <c r="H214" s="16">
        <v>0.60000000000000009</v>
      </c>
      <c r="I214" s="16">
        <v>305.20000000000005</v>
      </c>
      <c r="J214" s="16">
        <v>342.90000000000003</v>
      </c>
      <c r="K214" s="16" t="s">
        <v>35</v>
      </c>
      <c r="L214" s="16">
        <v>279</v>
      </c>
      <c r="M214" s="16">
        <v>1.027882</v>
      </c>
      <c r="N214" s="16">
        <v>0.88225310999999995</v>
      </c>
      <c r="O214" s="16">
        <v>0.75929296000000002</v>
      </c>
      <c r="P214" s="16">
        <v>0.65342230000000001</v>
      </c>
      <c r="Q214" s="16">
        <v>0.56582385000000002</v>
      </c>
      <c r="R214" s="16">
        <v>0.49535101999999998</v>
      </c>
      <c r="S214" s="16">
        <v>0.43943134</v>
      </c>
      <c r="T214" s="16">
        <v>0.39438081000000003</v>
      </c>
      <c r="U214" s="16">
        <v>0.35698497000000001</v>
      </c>
      <c r="V214" s="16">
        <v>0.32488346000000001</v>
      </c>
      <c r="W214" s="16">
        <v>0.29798998999999998</v>
      </c>
      <c r="X214" s="16">
        <v>0.27516729000000001</v>
      </c>
      <c r="Y214" s="16">
        <v>0.25547408999999999</v>
      </c>
      <c r="Z214" s="16">
        <v>0.23828236999999999</v>
      </c>
      <c r="AA214" s="16">
        <v>0.22316073</v>
      </c>
      <c r="AB214" s="16">
        <v>0.20978359999999999</v>
      </c>
      <c r="AC214" s="16">
        <v>0.19786667999999999</v>
      </c>
      <c r="AD214" s="16">
        <v>0.18717362000000001</v>
      </c>
      <c r="AE214" s="16">
        <v>0.17753031999999999</v>
      </c>
      <c r="AF214" s="16">
        <v>0.16879011999999999</v>
      </c>
      <c r="AG214" s="16">
        <v>0.1608378</v>
      </c>
      <c r="AH214" s="16">
        <v>0.15357585000000001</v>
      </c>
      <c r="AI214" s="16">
        <v>0.14691873999999999</v>
      </c>
      <c r="AJ214" s="16">
        <v>0.14079103000000001</v>
      </c>
      <c r="AK214" s="16">
        <v>0.13513418999999999</v>
      </c>
      <c r="AL214" s="16">
        <v>0.12989452000000001</v>
      </c>
      <c r="AM214" s="16">
        <v>0.12503085999999999</v>
      </c>
      <c r="AN214" s="16">
        <v>0.12050234999999999</v>
      </c>
      <c r="AO214" s="16">
        <v>0.11627585999999999</v>
      </c>
      <c r="AP214" s="16">
        <v>0.1123214</v>
      </c>
      <c r="AQ214" s="16">
        <v>0.1086131</v>
      </c>
      <c r="AR214" s="16">
        <v>0.10512990999999999</v>
      </c>
      <c r="AS214" s="16">
        <v>0.10185126999999999</v>
      </c>
      <c r="AT214" s="16">
        <v>9.8760582999999999E-2</v>
      </c>
      <c r="AU214" s="16">
        <v>9.5841669000000004E-2</v>
      </c>
      <c r="AV214" s="16">
        <v>9.3080729000000001E-2</v>
      </c>
      <c r="AW214" s="16">
        <v>9.046527E-2</v>
      </c>
      <c r="AX214" s="16">
        <v>8.7984129999999994E-2</v>
      </c>
      <c r="AY214" s="16">
        <v>8.5626960000000002E-2</v>
      </c>
      <c r="AZ214" s="16">
        <v>8.3384208000000001E-2</v>
      </c>
      <c r="BA214" s="16">
        <v>8.1248692999999997E-2</v>
      </c>
      <c r="BB214" s="16">
        <v>7.9213291000000005E-2</v>
      </c>
      <c r="BC214" s="16">
        <v>7.7270634000000005E-2</v>
      </c>
      <c r="BD214" s="16">
        <v>7.5415126999999998E-2</v>
      </c>
      <c r="BE214" s="16">
        <v>7.3641396999999997E-2</v>
      </c>
      <c r="BF214" s="16">
        <v>7.1943268000000005E-2</v>
      </c>
    </row>
    <row r="215" spans="1:58" x14ac:dyDescent="0.35">
      <c r="A215" s="16">
        <v>175</v>
      </c>
      <c r="B215" s="16">
        <v>17.2</v>
      </c>
      <c r="C215" s="16">
        <v>0.45404620000000001</v>
      </c>
      <c r="D215" s="16">
        <v>2</v>
      </c>
      <c r="E215" s="16">
        <v>3.8000000000000003</v>
      </c>
      <c r="F215" s="16">
        <v>2.2000000000000002</v>
      </c>
      <c r="G215" s="16">
        <v>0</v>
      </c>
      <c r="H215" s="16">
        <v>1.2000000000000002</v>
      </c>
      <c r="I215" s="16">
        <v>430.90000000000003</v>
      </c>
      <c r="J215" s="16">
        <v>314.70000000000005</v>
      </c>
      <c r="K215" s="16" t="s">
        <v>35</v>
      </c>
      <c r="L215" s="16">
        <v>175</v>
      </c>
      <c r="M215" s="16">
        <v>1.0227630000000001</v>
      </c>
      <c r="N215" s="16">
        <v>0.78507411000000005</v>
      </c>
      <c r="O215" s="16">
        <v>0.62936740999999996</v>
      </c>
      <c r="P215" s="16">
        <v>0.52201282999999998</v>
      </c>
      <c r="Q215" s="16">
        <v>0.44374222000000002</v>
      </c>
      <c r="R215" s="16">
        <v>0.38336954000000001</v>
      </c>
      <c r="S215" s="16">
        <v>0.33665719999999999</v>
      </c>
      <c r="T215" s="16">
        <v>0.29963290999999997</v>
      </c>
      <c r="U215" s="16">
        <v>0.26974305999999998</v>
      </c>
      <c r="V215" s="16">
        <v>0.24511965999999999</v>
      </c>
      <c r="W215" s="16">
        <v>0.22449296999999999</v>
      </c>
      <c r="X215" s="16">
        <v>0.20697746</v>
      </c>
      <c r="Y215" s="16">
        <v>0.19192867</v>
      </c>
      <c r="Z215" s="16">
        <v>0.1788554</v>
      </c>
      <c r="AA215" s="16">
        <v>0.16740304</v>
      </c>
      <c r="AB215" s="16">
        <v>0.15728837000000001</v>
      </c>
      <c r="AC215" s="16">
        <v>0.14828964</v>
      </c>
      <c r="AD215" s="16">
        <v>0.14022939000000001</v>
      </c>
      <c r="AE215" s="16">
        <v>0.13296801999999999</v>
      </c>
      <c r="AF215" s="16">
        <v>0.12639216</v>
      </c>
      <c r="AG215" s="16">
        <v>0.12040894000000001</v>
      </c>
      <c r="AH215" s="16">
        <v>0.11494268000000001</v>
      </c>
      <c r="AI215" s="16">
        <v>0.10992532000000001</v>
      </c>
      <c r="AJ215" s="16">
        <v>0.10530457</v>
      </c>
      <c r="AK215" s="16">
        <v>0.10103653</v>
      </c>
      <c r="AL215" s="16">
        <v>9.7081534999999997E-2</v>
      </c>
      <c r="AM215" s="16">
        <v>9.3407645999999997E-2</v>
      </c>
      <c r="AN215" s="16">
        <v>8.9981765000000005E-2</v>
      </c>
      <c r="AO215" s="16">
        <v>8.6781703000000002E-2</v>
      </c>
      <c r="AP215" s="16">
        <v>8.3786368E-2</v>
      </c>
      <c r="AQ215" s="16">
        <v>8.0975755999999996E-2</v>
      </c>
      <c r="AR215" s="16">
        <v>7.8333459999999994E-2</v>
      </c>
      <c r="AS215" s="16">
        <v>7.5845837999999999E-2</v>
      </c>
      <c r="AT215" s="16">
        <v>7.3500164000000007E-2</v>
      </c>
      <c r="AU215" s="16">
        <v>7.1282126000000001E-2</v>
      </c>
      <c r="AV215" s="16">
        <v>6.9184079999999995E-2</v>
      </c>
      <c r="AW215" s="16">
        <v>6.7194774999999998E-2</v>
      </c>
      <c r="AX215" s="16">
        <v>6.5306507E-2</v>
      </c>
      <c r="AY215" s="16">
        <v>6.3512810000000003E-2</v>
      </c>
      <c r="AZ215" s="16">
        <v>6.1806168000000002E-2</v>
      </c>
      <c r="BA215" s="16">
        <v>6.0182079999999999E-2</v>
      </c>
      <c r="BB215" s="16">
        <v>5.8633062999999999E-2</v>
      </c>
      <c r="BC215" s="16">
        <v>5.7153992000000001E-2</v>
      </c>
      <c r="BD215" s="16">
        <v>5.5741302999999999E-2</v>
      </c>
      <c r="BE215" s="16">
        <v>5.4389725999999999E-2</v>
      </c>
      <c r="BF215" s="16">
        <v>5.3095351999999998E-2</v>
      </c>
    </row>
    <row r="216" spans="1:58" x14ac:dyDescent="0.35">
      <c r="A216" s="16">
        <v>193</v>
      </c>
      <c r="B216" s="16">
        <v>27.6</v>
      </c>
      <c r="C216" s="16">
        <v>0.1226159</v>
      </c>
      <c r="D216" s="16">
        <v>2.2000000000000002</v>
      </c>
      <c r="E216" s="16">
        <v>4</v>
      </c>
      <c r="F216" s="16">
        <v>1</v>
      </c>
      <c r="G216" s="16">
        <v>0.8</v>
      </c>
      <c r="H216" s="16">
        <v>0.8</v>
      </c>
      <c r="I216" s="16">
        <v>316.70000000000005</v>
      </c>
      <c r="J216" s="16">
        <v>305.8</v>
      </c>
      <c r="K216" s="16" t="s">
        <v>35</v>
      </c>
      <c r="L216" s="16">
        <v>193</v>
      </c>
      <c r="M216" s="16">
        <v>1.0196508</v>
      </c>
      <c r="N216" s="16">
        <v>0.78983247000000001</v>
      </c>
      <c r="O216" s="16">
        <v>0.63461000000000001</v>
      </c>
      <c r="P216" s="16">
        <v>0.52506971000000002</v>
      </c>
      <c r="Q216" s="16">
        <v>0.44525740000000003</v>
      </c>
      <c r="R216" s="16">
        <v>0.38601996999999999</v>
      </c>
      <c r="S216" s="16">
        <v>0.33915498999999999</v>
      </c>
      <c r="T216" s="16">
        <v>0.30136861999999998</v>
      </c>
      <c r="U216" s="16">
        <v>0.27096847000000002</v>
      </c>
      <c r="V216" s="16">
        <v>0.24595748000000001</v>
      </c>
      <c r="W216" s="16">
        <v>0.22497054999999999</v>
      </c>
      <c r="X216" s="16">
        <v>0.20718047000000001</v>
      </c>
      <c r="Y216" s="16">
        <v>0.19190793</v>
      </c>
      <c r="Z216" s="16">
        <v>0.17864360000000001</v>
      </c>
      <c r="AA216" s="16">
        <v>0.16702481</v>
      </c>
      <c r="AB216" s="16">
        <v>0.15676293999999999</v>
      </c>
      <c r="AC216" s="16">
        <v>0.14764210999999999</v>
      </c>
      <c r="AD216" s="16">
        <v>0.13948819000000001</v>
      </c>
      <c r="AE216" s="16">
        <v>0.13215420999999999</v>
      </c>
      <c r="AF216" s="16">
        <v>0.12552235</v>
      </c>
      <c r="AG216" s="16">
        <v>0.11949649</v>
      </c>
      <c r="AH216" s="16">
        <v>0.11399861</v>
      </c>
      <c r="AI216" s="16">
        <v>0.10896249</v>
      </c>
      <c r="AJ216" s="16">
        <v>0.10433234</v>
      </c>
      <c r="AK216" s="16">
        <v>0.10006155</v>
      </c>
      <c r="AL216" s="16">
        <v>9.6109508999999996E-2</v>
      </c>
      <c r="AM216" s="16">
        <v>9.2440799000000004E-2</v>
      </c>
      <c r="AN216" s="16">
        <v>8.9026302000000002E-2</v>
      </c>
      <c r="AO216" s="16">
        <v>8.5842155000000003E-2</v>
      </c>
      <c r="AP216" s="16">
        <v>8.2864783999999997E-2</v>
      </c>
      <c r="AQ216" s="16">
        <v>8.0074436999999998E-2</v>
      </c>
      <c r="AR216" s="16">
        <v>7.7453605999999994E-2</v>
      </c>
      <c r="AS216" s="16">
        <v>7.4988238999999998E-2</v>
      </c>
      <c r="AT216" s="16">
        <v>7.2665535000000003E-2</v>
      </c>
      <c r="AU216" s="16">
        <v>7.0471994999999996E-2</v>
      </c>
      <c r="AV216" s="16">
        <v>6.8398423E-2</v>
      </c>
      <c r="AW216" s="16">
        <v>6.6434056000000005E-2</v>
      </c>
      <c r="AX216" s="16">
        <v>6.457077E-2</v>
      </c>
      <c r="AY216" s="16">
        <v>6.2801531999999993E-2</v>
      </c>
      <c r="AZ216" s="16">
        <v>6.1119415000000003E-2</v>
      </c>
      <c r="BA216" s="16">
        <v>5.9518036000000003E-2</v>
      </c>
      <c r="BB216" s="16">
        <v>5.7992149E-2</v>
      </c>
      <c r="BC216" s="16">
        <v>5.6536596000000001E-2</v>
      </c>
      <c r="BD216" s="16">
        <v>5.5147186000000001E-2</v>
      </c>
      <c r="BE216" s="16">
        <v>5.3818375000000002E-2</v>
      </c>
      <c r="BF216" s="16">
        <v>5.2546058E-2</v>
      </c>
    </row>
    <row r="217" spans="1:58" x14ac:dyDescent="0.35">
      <c r="A217" s="16">
        <v>381</v>
      </c>
      <c r="B217" s="16">
        <v>11.4</v>
      </c>
      <c r="C217" s="16">
        <v>0.56440060000000003</v>
      </c>
      <c r="D217" s="16">
        <v>1.2000000000000002</v>
      </c>
      <c r="E217" s="16">
        <v>7</v>
      </c>
      <c r="F217" s="16">
        <v>2.6</v>
      </c>
      <c r="G217" s="16">
        <v>0.4</v>
      </c>
      <c r="H217" s="16">
        <v>1.2000000000000002</v>
      </c>
      <c r="I217" s="16">
        <v>294.20000000000005</v>
      </c>
      <c r="J217" s="16">
        <v>308</v>
      </c>
      <c r="K217" s="16" t="s">
        <v>34</v>
      </c>
      <c r="L217" s="16">
        <v>381</v>
      </c>
      <c r="M217" s="16">
        <v>1.0140212</v>
      </c>
      <c r="N217" s="16">
        <v>0.83856189000000003</v>
      </c>
      <c r="O217" s="16">
        <v>0.69401752999999999</v>
      </c>
      <c r="P217" s="16">
        <v>0.58098775000000002</v>
      </c>
      <c r="Q217" s="16">
        <v>0.49447977999999998</v>
      </c>
      <c r="R217" s="16">
        <v>0.42757933999999997</v>
      </c>
      <c r="S217" s="16">
        <v>0.37495798000000002</v>
      </c>
      <c r="T217" s="16">
        <v>0.33288634</v>
      </c>
      <c r="U217" s="16">
        <v>0.29849928999999997</v>
      </c>
      <c r="V217" s="16">
        <v>0.27003452</v>
      </c>
      <c r="W217" s="16">
        <v>0.246141</v>
      </c>
      <c r="X217" s="16">
        <v>0.22585595999999999</v>
      </c>
      <c r="Y217" s="16">
        <v>0.20848132999999999</v>
      </c>
      <c r="Z217" s="16">
        <v>0.19340836</v>
      </c>
      <c r="AA217" s="16">
        <v>0.18020897999999999</v>
      </c>
      <c r="AB217" s="16">
        <v>0.16857262000000001</v>
      </c>
      <c r="AC217" s="16">
        <v>0.15824708000000001</v>
      </c>
      <c r="AD217" s="16">
        <v>0.14902488999999999</v>
      </c>
      <c r="AE217" s="16">
        <v>0.14074326000000001</v>
      </c>
      <c r="AF217" s="16">
        <v>0.13326526999999999</v>
      </c>
      <c r="AG217" s="16">
        <v>0.12648052000000001</v>
      </c>
      <c r="AH217" s="16">
        <v>0.12030325</v>
      </c>
      <c r="AI217" s="16">
        <v>0.11464565</v>
      </c>
      <c r="AJ217" s="16">
        <v>0.10945065</v>
      </c>
      <c r="AK217" s="16">
        <v>0.10466752</v>
      </c>
      <c r="AL217" s="16">
        <v>0.10024703</v>
      </c>
      <c r="AM217" s="16">
        <v>9.6151389000000004E-2</v>
      </c>
      <c r="AN217" s="16">
        <v>9.2341251999999999E-2</v>
      </c>
      <c r="AO217" s="16">
        <v>8.8791825000000005E-2</v>
      </c>
      <c r="AP217" s="16">
        <v>8.5482693999999998E-2</v>
      </c>
      <c r="AQ217" s="16">
        <v>8.2385607E-2</v>
      </c>
      <c r="AR217" s="16">
        <v>7.9479925000000007E-2</v>
      </c>
      <c r="AS217" s="16">
        <v>7.6751158E-2</v>
      </c>
      <c r="AT217" s="16">
        <v>7.4182332000000004E-2</v>
      </c>
      <c r="AU217" s="16">
        <v>7.1762949000000006E-2</v>
      </c>
      <c r="AV217" s="16">
        <v>6.9479965000000005E-2</v>
      </c>
      <c r="AW217" s="16">
        <v>6.7320719000000001E-2</v>
      </c>
      <c r="AX217" s="16">
        <v>6.5275661999999998E-2</v>
      </c>
      <c r="AY217" s="16">
        <v>6.3336327999999997E-2</v>
      </c>
      <c r="AZ217" s="16">
        <v>6.1495617000000002E-2</v>
      </c>
      <c r="BA217" s="16">
        <v>5.9746954999999997E-2</v>
      </c>
      <c r="BB217" s="16">
        <v>5.8084834000000002E-2</v>
      </c>
      <c r="BC217" s="16">
        <v>5.6501634000000002E-2</v>
      </c>
      <c r="BD217" s="16">
        <v>5.499275E-2</v>
      </c>
      <c r="BE217" s="16">
        <v>5.3552672000000003E-2</v>
      </c>
      <c r="BF217" s="16">
        <v>5.2177183000000002E-2</v>
      </c>
    </row>
    <row r="218" spans="1:58" x14ac:dyDescent="0.35">
      <c r="A218" s="16">
        <v>253</v>
      </c>
      <c r="B218" s="16">
        <v>38.800000000000004</v>
      </c>
      <c r="C218" s="16">
        <v>0.76056749999999995</v>
      </c>
      <c r="D218" s="16">
        <v>2.4000000000000004</v>
      </c>
      <c r="E218" s="16">
        <v>8</v>
      </c>
      <c r="F218" s="16">
        <v>1.6</v>
      </c>
      <c r="G218" s="16">
        <v>0.8</v>
      </c>
      <c r="H218" s="16">
        <v>0.4</v>
      </c>
      <c r="I218" s="16">
        <v>369.40000000000003</v>
      </c>
      <c r="J218" s="16">
        <v>336</v>
      </c>
      <c r="K218" s="16" t="s">
        <v>35</v>
      </c>
      <c r="L218" s="16">
        <v>253</v>
      </c>
      <c r="M218" s="16">
        <v>1.0135943999999999</v>
      </c>
      <c r="N218" s="16">
        <v>0.86988001999999998</v>
      </c>
      <c r="O218" s="16">
        <v>0.74809313</v>
      </c>
      <c r="P218" s="16">
        <v>0.64428311999999999</v>
      </c>
      <c r="Q218" s="16">
        <v>0.55919337000000002</v>
      </c>
      <c r="R218" s="16">
        <v>0.49036713999999998</v>
      </c>
      <c r="S218" s="16">
        <v>0.43437948999999998</v>
      </c>
      <c r="T218" s="16">
        <v>0.38832213999999998</v>
      </c>
      <c r="U218" s="16">
        <v>0.35042515000000002</v>
      </c>
      <c r="V218" s="16">
        <v>0.31898453999999998</v>
      </c>
      <c r="W218" s="16">
        <v>0.29236584999999998</v>
      </c>
      <c r="X218" s="16">
        <v>0.26969760999999998</v>
      </c>
      <c r="Y218" s="16">
        <v>0.25010600999999999</v>
      </c>
      <c r="Z218" s="16">
        <v>0.23300549000000001</v>
      </c>
      <c r="AA218" s="16">
        <v>0.21796742</v>
      </c>
      <c r="AB218" s="16">
        <v>0.20465079999999999</v>
      </c>
      <c r="AC218" s="16">
        <v>0.19279613000000001</v>
      </c>
      <c r="AD218" s="16">
        <v>0.18217668000000001</v>
      </c>
      <c r="AE218" s="16">
        <v>0.17261826</v>
      </c>
      <c r="AF218" s="16">
        <v>0.16396417999999999</v>
      </c>
      <c r="AG218" s="16">
        <v>0.15609543000000001</v>
      </c>
      <c r="AH218" s="16">
        <v>0.14891036999999999</v>
      </c>
      <c r="AI218" s="16">
        <v>0.14232634999999999</v>
      </c>
      <c r="AJ218" s="16">
        <v>0.13626986999999999</v>
      </c>
      <c r="AK218" s="16">
        <v>0.13067967999999999</v>
      </c>
      <c r="AL218" s="16">
        <v>0.12550687999999999</v>
      </c>
      <c r="AM218" s="16">
        <v>0.12070373</v>
      </c>
      <c r="AN218" s="16">
        <v>0.11623174</v>
      </c>
      <c r="AO218" s="16">
        <v>0.11205859</v>
      </c>
      <c r="AP218" s="16">
        <v>0.10815555</v>
      </c>
      <c r="AQ218" s="16">
        <v>0.10449694</v>
      </c>
      <c r="AR218" s="16">
        <v>0.10106004</v>
      </c>
      <c r="AS218" s="16">
        <v>9.7824833999999999E-2</v>
      </c>
      <c r="AT218" s="16">
        <v>9.4775788E-2</v>
      </c>
      <c r="AU218" s="16">
        <v>9.1897950000000006E-2</v>
      </c>
      <c r="AV218" s="16">
        <v>8.9175344000000004E-2</v>
      </c>
      <c r="AW218" s="16">
        <v>8.6595996999999994E-2</v>
      </c>
      <c r="AX218" s="16">
        <v>8.4149309000000005E-2</v>
      </c>
      <c r="AY218" s="16">
        <v>8.1825189000000007E-2</v>
      </c>
      <c r="AZ218" s="16">
        <v>7.9615197999999998E-2</v>
      </c>
      <c r="BA218" s="16">
        <v>7.7510997999999998E-2</v>
      </c>
      <c r="BB218" s="16">
        <v>7.5505264000000002E-2</v>
      </c>
      <c r="BC218" s="16">
        <v>7.3591918000000006E-2</v>
      </c>
      <c r="BD218" s="16">
        <v>7.1765013000000002E-2</v>
      </c>
      <c r="BE218" s="16">
        <v>7.0017389999999999E-2</v>
      </c>
      <c r="BF218" s="16">
        <v>6.8345255999999993E-2</v>
      </c>
    </row>
    <row r="219" spans="1:58" x14ac:dyDescent="0.35">
      <c r="A219" s="16">
        <v>104</v>
      </c>
      <c r="B219" s="16">
        <v>12.700000000000001</v>
      </c>
      <c r="C219" s="16">
        <v>0.11808170000000001</v>
      </c>
      <c r="D219" s="16">
        <v>3</v>
      </c>
      <c r="E219" s="16">
        <v>7</v>
      </c>
      <c r="F219" s="16">
        <v>1.2000000000000002</v>
      </c>
      <c r="G219" s="16">
        <v>0.8</v>
      </c>
      <c r="H219" s="16">
        <v>1</v>
      </c>
      <c r="I219" s="16">
        <v>283.40000000000003</v>
      </c>
      <c r="J219" s="16">
        <v>292.5</v>
      </c>
      <c r="K219" s="16" t="s">
        <v>35</v>
      </c>
      <c r="L219" s="16">
        <v>104</v>
      </c>
      <c r="M219" s="16">
        <v>1.0087142</v>
      </c>
      <c r="N219" s="16">
        <v>0.83944165999999998</v>
      </c>
      <c r="O219" s="16">
        <v>0.69777727000000001</v>
      </c>
      <c r="P219" s="16">
        <v>0.58661764999999999</v>
      </c>
      <c r="Q219" s="16">
        <v>0.5012877</v>
      </c>
      <c r="R219" s="16">
        <v>0.43623870999999997</v>
      </c>
      <c r="S219" s="16">
        <v>0.38503504</v>
      </c>
      <c r="T219" s="16">
        <v>0.34246531000000002</v>
      </c>
      <c r="U219" s="16">
        <v>0.30773348</v>
      </c>
      <c r="V219" s="16">
        <v>0.27903910999999998</v>
      </c>
      <c r="W219" s="16">
        <v>0.25497553000000001</v>
      </c>
      <c r="X219" s="16">
        <v>0.23466922000000001</v>
      </c>
      <c r="Y219" s="16">
        <v>0.21720199000000001</v>
      </c>
      <c r="Z219" s="16">
        <v>0.20198199</v>
      </c>
      <c r="AA219" s="16">
        <v>0.18863564999999999</v>
      </c>
      <c r="AB219" s="16">
        <v>0.17685824999999999</v>
      </c>
      <c r="AC219" s="16">
        <v>0.16639145999999999</v>
      </c>
      <c r="AD219" s="16">
        <v>0.15701593</v>
      </c>
      <c r="AE219" s="16">
        <v>0.14857817000000001</v>
      </c>
      <c r="AF219" s="16">
        <v>0.14094722000000001</v>
      </c>
      <c r="AG219" s="16">
        <v>0.13401747</v>
      </c>
      <c r="AH219" s="16">
        <v>0.12769778000000001</v>
      </c>
      <c r="AI219" s="16">
        <v>0.12191059</v>
      </c>
      <c r="AJ219" s="16">
        <v>0.11659339000000001</v>
      </c>
      <c r="AK219" s="16">
        <v>0.11169258</v>
      </c>
      <c r="AL219" s="16">
        <v>0.10716007</v>
      </c>
      <c r="AM219" s="16">
        <v>0.10295793</v>
      </c>
      <c r="AN219" s="16">
        <v>9.9051139999999996E-2</v>
      </c>
      <c r="AO219" s="16">
        <v>9.5409258999999996E-2</v>
      </c>
      <c r="AP219" s="16">
        <v>9.2008806999999998E-2</v>
      </c>
      <c r="AQ219" s="16">
        <v>8.8824891000000003E-2</v>
      </c>
      <c r="AR219" s="16">
        <v>8.5836090000000004E-2</v>
      </c>
      <c r="AS219" s="16">
        <v>8.3026730000000007E-2</v>
      </c>
      <c r="AT219" s="16">
        <v>8.0381848000000006E-2</v>
      </c>
      <c r="AU219" s="16">
        <v>7.7887520000000002E-2</v>
      </c>
      <c r="AV219" s="16">
        <v>7.5531959999999995E-2</v>
      </c>
      <c r="AW219" s="16">
        <v>7.3302730999999996E-2</v>
      </c>
      <c r="AX219" s="16">
        <v>7.1191064999999998E-2</v>
      </c>
      <c r="AY219" s="16">
        <v>6.9188207000000002E-2</v>
      </c>
      <c r="AZ219" s="16">
        <v>6.7285985000000006E-2</v>
      </c>
      <c r="BA219" s="16">
        <v>6.5477423000000007E-2</v>
      </c>
      <c r="BB219" s="16">
        <v>6.3755825000000002E-2</v>
      </c>
      <c r="BC219" s="16">
        <v>6.2116141999999999E-2</v>
      </c>
      <c r="BD219" s="16">
        <v>6.0551400999999998E-2</v>
      </c>
      <c r="BE219" s="16">
        <v>5.9057377000000001E-2</v>
      </c>
      <c r="BF219" s="16">
        <v>5.7629093999999999E-2</v>
      </c>
    </row>
    <row r="220" spans="1:58" x14ac:dyDescent="0.35">
      <c r="A220" s="16">
        <v>323</v>
      </c>
      <c r="B220" s="16">
        <v>16.3</v>
      </c>
      <c r="C220" s="16">
        <v>0.68709909999999996</v>
      </c>
      <c r="D220" s="16">
        <v>1.8</v>
      </c>
      <c r="E220" s="16">
        <v>5.4</v>
      </c>
      <c r="F220" s="16">
        <v>2.6</v>
      </c>
      <c r="G220" s="16">
        <v>1.2000000000000002</v>
      </c>
      <c r="H220" s="16">
        <v>0.8</v>
      </c>
      <c r="I220" s="16">
        <v>441.3</v>
      </c>
      <c r="J220" s="16">
        <v>310.40000000000003</v>
      </c>
      <c r="K220" s="16" t="s">
        <v>35</v>
      </c>
      <c r="L220" s="16">
        <v>323</v>
      </c>
      <c r="M220" s="16">
        <v>0.99997610000000003</v>
      </c>
      <c r="N220" s="16">
        <v>0.78262812000000004</v>
      </c>
      <c r="O220" s="16">
        <v>0.63109307999999997</v>
      </c>
      <c r="P220" s="16">
        <v>0.52341389999999999</v>
      </c>
      <c r="Q220" s="16">
        <v>0.44444019000000001</v>
      </c>
      <c r="R220" s="16">
        <v>0.38443843</v>
      </c>
      <c r="S220" s="16">
        <v>0.33775677999999998</v>
      </c>
      <c r="T220" s="16">
        <v>0.3005622</v>
      </c>
      <c r="U220" s="16">
        <v>0.270316</v>
      </c>
      <c r="V220" s="16">
        <v>0.24529554000000001</v>
      </c>
      <c r="W220" s="16">
        <v>0.22428740999999999</v>
      </c>
      <c r="X220" s="16">
        <v>0.20642311999999999</v>
      </c>
      <c r="Y220" s="16">
        <v>0.19106339999999999</v>
      </c>
      <c r="Z220" s="16">
        <v>0.17772244000000001</v>
      </c>
      <c r="AA220" s="16">
        <v>0.16603472999999999</v>
      </c>
      <c r="AB220" s="16">
        <v>0.15571392000000001</v>
      </c>
      <c r="AC220" s="16">
        <v>0.14653542999999999</v>
      </c>
      <c r="AD220" s="16">
        <v>0.13832227999999999</v>
      </c>
      <c r="AE220" s="16">
        <v>0.13092817000000001</v>
      </c>
      <c r="AF220" s="16">
        <v>0.12423728000000001</v>
      </c>
      <c r="AG220" s="16">
        <v>0.11815997</v>
      </c>
      <c r="AH220" s="16">
        <v>0.11260596</v>
      </c>
      <c r="AI220" s="16">
        <v>0.10751639</v>
      </c>
      <c r="AJ220" s="16">
        <v>0.10283834</v>
      </c>
      <c r="AK220" s="16">
        <v>9.8520315999999997E-2</v>
      </c>
      <c r="AL220" s="16">
        <v>9.4522125999999998E-2</v>
      </c>
      <c r="AM220" s="16">
        <v>9.0810328999999995E-2</v>
      </c>
      <c r="AN220" s="16">
        <v>8.7355584E-2</v>
      </c>
      <c r="AO220" s="16">
        <v>8.4135487999999994E-2</v>
      </c>
      <c r="AP220" s="16">
        <v>8.1120527999999997E-2</v>
      </c>
      <c r="AQ220" s="16">
        <v>7.8295491999999994E-2</v>
      </c>
      <c r="AR220" s="16">
        <v>7.5645164000000001E-2</v>
      </c>
      <c r="AS220" s="16">
        <v>7.3152966999999999E-2</v>
      </c>
      <c r="AT220" s="16">
        <v>7.0803821000000003E-2</v>
      </c>
      <c r="AU220" s="16">
        <v>6.8585998999999995E-2</v>
      </c>
      <c r="AV220" s="16">
        <v>6.6489451000000005E-2</v>
      </c>
      <c r="AW220" s="16">
        <v>6.4504616000000001E-2</v>
      </c>
      <c r="AX220" s="16">
        <v>6.2623507999999994E-2</v>
      </c>
      <c r="AY220" s="16">
        <v>6.0837562999999997E-2</v>
      </c>
      <c r="AZ220" s="16">
        <v>5.9140897999999997E-2</v>
      </c>
      <c r="BA220" s="16">
        <v>5.7526328000000002E-2</v>
      </c>
      <c r="BB220" s="16">
        <v>5.5989302999999997E-2</v>
      </c>
      <c r="BC220" s="16">
        <v>5.452415E-2</v>
      </c>
      <c r="BD220" s="16">
        <v>5.3124614000000001E-2</v>
      </c>
      <c r="BE220" s="16">
        <v>5.1788140000000003E-2</v>
      </c>
      <c r="BF220" s="16">
        <v>5.0509881E-2</v>
      </c>
    </row>
    <row r="221" spans="1:58" x14ac:dyDescent="0.35">
      <c r="A221" s="16">
        <v>204</v>
      </c>
      <c r="B221" s="16">
        <v>31.6</v>
      </c>
      <c r="C221" s="16">
        <v>0.87436750000000008</v>
      </c>
      <c r="D221" s="16">
        <v>2.8000000000000003</v>
      </c>
      <c r="E221" s="16">
        <v>8.2000000000000011</v>
      </c>
      <c r="F221" s="16">
        <v>1.8</v>
      </c>
      <c r="G221" s="16">
        <v>1.6</v>
      </c>
      <c r="H221" s="16">
        <v>0.4</v>
      </c>
      <c r="I221" s="16">
        <v>293.70000000000005</v>
      </c>
      <c r="J221" s="16">
        <v>363.5</v>
      </c>
      <c r="K221" s="16" t="s">
        <v>34</v>
      </c>
      <c r="L221" s="16">
        <v>204</v>
      </c>
      <c r="M221" s="16">
        <v>0.99279803</v>
      </c>
      <c r="N221" s="16">
        <v>0.85341959999999994</v>
      </c>
      <c r="O221" s="16">
        <v>0.73489945999999995</v>
      </c>
      <c r="P221" s="16">
        <v>0.63352739999999996</v>
      </c>
      <c r="Q221" s="16">
        <v>0.55003427999999999</v>
      </c>
      <c r="R221" s="16">
        <v>0.48275855000000001</v>
      </c>
      <c r="S221" s="16">
        <v>0.42840119999999998</v>
      </c>
      <c r="T221" s="16">
        <v>0.38400667999999999</v>
      </c>
      <c r="U221" s="16">
        <v>0.34725335000000002</v>
      </c>
      <c r="V221" s="16">
        <v>0.31645972</v>
      </c>
      <c r="W221" s="16">
        <v>0.29028329000000003</v>
      </c>
      <c r="X221" s="16">
        <v>0.26788740999999999</v>
      </c>
      <c r="Y221" s="16">
        <v>0.24844678000000001</v>
      </c>
      <c r="Z221" s="16">
        <v>0.23143320000000001</v>
      </c>
      <c r="AA221" s="16">
        <v>0.21644147</v>
      </c>
      <c r="AB221" s="16">
        <v>0.20315026999999999</v>
      </c>
      <c r="AC221" s="16">
        <v>0.19130332999999999</v>
      </c>
      <c r="AD221" s="16">
        <v>0.18068582999999999</v>
      </c>
      <c r="AE221" s="16">
        <v>0.17112448999999999</v>
      </c>
      <c r="AF221" s="16">
        <v>0.1624603</v>
      </c>
      <c r="AG221" s="16">
        <v>0.15457672</v>
      </c>
      <c r="AH221" s="16">
        <v>0.14737924999999999</v>
      </c>
      <c r="AI221" s="16">
        <v>0.14077788999999999</v>
      </c>
      <c r="AJ221" s="16">
        <v>0.13470829000000001</v>
      </c>
      <c r="AK221" s="16">
        <v>0.12910783000000001</v>
      </c>
      <c r="AL221" s="16">
        <v>0.12392034</v>
      </c>
      <c r="AM221" s="16">
        <v>0.11910351</v>
      </c>
      <c r="AN221" s="16">
        <v>0.11462182999999999</v>
      </c>
      <c r="AO221" s="16">
        <v>0.11044113</v>
      </c>
      <c r="AP221" s="16">
        <v>0.10653272</v>
      </c>
      <c r="AQ221" s="16">
        <v>0.10286951</v>
      </c>
      <c r="AR221" s="16">
        <v>9.9430806999999996E-2</v>
      </c>
      <c r="AS221" s="16">
        <v>9.6197158000000005E-2</v>
      </c>
      <c r="AT221" s="16">
        <v>9.3150936000000004E-2</v>
      </c>
      <c r="AU221" s="16">
        <v>9.0274982000000004E-2</v>
      </c>
      <c r="AV221" s="16">
        <v>8.7555900000000006E-2</v>
      </c>
      <c r="AW221" s="16">
        <v>8.4982865000000005E-2</v>
      </c>
      <c r="AX221" s="16">
        <v>8.2544676999999997E-2</v>
      </c>
      <c r="AY221" s="16">
        <v>8.0230786999999998E-2</v>
      </c>
      <c r="AZ221" s="16">
        <v>7.8032114E-2</v>
      </c>
      <c r="BA221" s="16">
        <v>7.5939529000000006E-2</v>
      </c>
      <c r="BB221" s="16">
        <v>7.3946184999999998E-2</v>
      </c>
      <c r="BC221" s="16">
        <v>7.2046003999999997E-2</v>
      </c>
      <c r="BD221" s="16">
        <v>7.0232301999999996E-2</v>
      </c>
      <c r="BE221" s="16">
        <v>6.8499728999999995E-2</v>
      </c>
      <c r="BF221" s="16">
        <v>6.6843465000000005E-2</v>
      </c>
    </row>
    <row r="222" spans="1:58" x14ac:dyDescent="0.35">
      <c r="A222" s="16">
        <v>451</v>
      </c>
      <c r="B222" s="16">
        <v>36.9</v>
      </c>
      <c r="C222" s="16">
        <v>0.47205039999999998</v>
      </c>
      <c r="D222" s="16">
        <v>3</v>
      </c>
      <c r="E222" s="16">
        <v>4.2</v>
      </c>
      <c r="F222" s="16">
        <v>1</v>
      </c>
      <c r="G222" s="16">
        <v>0.8</v>
      </c>
      <c r="H222" s="16">
        <v>0.60000000000000009</v>
      </c>
      <c r="I222" s="16">
        <v>387.40000000000003</v>
      </c>
      <c r="J222" s="16">
        <v>335.90000000000003</v>
      </c>
      <c r="K222" s="16" t="s">
        <v>35</v>
      </c>
      <c r="L222" s="16">
        <v>451</v>
      </c>
      <c r="M222" s="16">
        <v>0.99114036999999999</v>
      </c>
      <c r="N222" s="16">
        <v>0.76455081000000003</v>
      </c>
      <c r="O222" s="16">
        <v>0.61351067000000004</v>
      </c>
      <c r="P222" s="16">
        <v>0.50809819000000001</v>
      </c>
      <c r="Q222" s="16">
        <v>0.43156007000000002</v>
      </c>
      <c r="R222" s="16">
        <v>0.37469172000000001</v>
      </c>
      <c r="S222" s="16">
        <v>0.32967343999999998</v>
      </c>
      <c r="T222" s="16">
        <v>0.29345641</v>
      </c>
      <c r="U222" s="16">
        <v>0.26423517000000002</v>
      </c>
      <c r="V222" s="16">
        <v>0.24014363</v>
      </c>
      <c r="W222" s="16">
        <v>0.21993017000000001</v>
      </c>
      <c r="X222" s="16">
        <v>0.20276751000000001</v>
      </c>
      <c r="Y222" s="16">
        <v>0.18805578000000001</v>
      </c>
      <c r="Z222" s="16">
        <v>0.17526423999999999</v>
      </c>
      <c r="AA222" s="16">
        <v>0.16403791000000001</v>
      </c>
      <c r="AB222" s="16">
        <v>0.15411846000000001</v>
      </c>
      <c r="AC222" s="16">
        <v>0.14529341000000001</v>
      </c>
      <c r="AD222" s="16">
        <v>0.13739546999999999</v>
      </c>
      <c r="AE222" s="16">
        <v>0.13028382999999999</v>
      </c>
      <c r="AF222" s="16">
        <v>0.12384728</v>
      </c>
      <c r="AG222" s="16">
        <v>0.11799558</v>
      </c>
      <c r="AH222" s="16">
        <v>0.11265153</v>
      </c>
      <c r="AI222" s="16">
        <v>0.10775205</v>
      </c>
      <c r="AJ222" s="16">
        <v>0.10324492</v>
      </c>
      <c r="AK222" s="16">
        <v>9.9082790000000004E-2</v>
      </c>
      <c r="AL222" s="16">
        <v>9.5228009000000002E-2</v>
      </c>
      <c r="AM222" s="16">
        <v>9.1649041000000001E-2</v>
      </c>
      <c r="AN222" s="16">
        <v>8.8315858999999997E-2</v>
      </c>
      <c r="AO222" s="16">
        <v>8.5204266000000001E-2</v>
      </c>
      <c r="AP222" s="16">
        <v>8.2294300000000001E-2</v>
      </c>
      <c r="AQ222" s="16">
        <v>7.9563550999999996E-2</v>
      </c>
      <c r="AR222" s="16">
        <v>7.6997429000000006E-2</v>
      </c>
      <c r="AS222" s="16">
        <v>7.4582279000000001E-2</v>
      </c>
      <c r="AT222" s="16">
        <v>7.2304934000000001E-2</v>
      </c>
      <c r="AU222" s="16">
        <v>7.0153698E-2</v>
      </c>
      <c r="AV222" s="16">
        <v>6.8118542000000004E-2</v>
      </c>
      <c r="AW222" s="16">
        <v>6.6190056999999997E-2</v>
      </c>
      <c r="AX222" s="16">
        <v>6.4359896E-2</v>
      </c>
      <c r="AY222" s="16">
        <v>6.2621541000000003E-2</v>
      </c>
      <c r="AZ222" s="16">
        <v>6.0968227999999999E-2</v>
      </c>
      <c r="BA222" s="16">
        <v>5.9393819E-2</v>
      </c>
      <c r="BB222" s="16">
        <v>5.7892556999999997E-2</v>
      </c>
      <c r="BC222" s="16">
        <v>5.6459621000000002E-2</v>
      </c>
      <c r="BD222" s="16">
        <v>5.5091309999999998E-2</v>
      </c>
      <c r="BE222" s="16">
        <v>5.3782969999999999E-2</v>
      </c>
      <c r="BF222" s="16">
        <v>5.2530005999999997E-2</v>
      </c>
    </row>
    <row r="223" spans="1:58" x14ac:dyDescent="0.35">
      <c r="A223" s="16">
        <v>236</v>
      </c>
      <c r="B223" s="16">
        <v>42</v>
      </c>
      <c r="C223" s="16">
        <v>0.37652140000000001</v>
      </c>
      <c r="D223" s="16">
        <v>0.4</v>
      </c>
      <c r="E223" s="16">
        <v>4</v>
      </c>
      <c r="F223" s="16">
        <v>1.4000000000000001</v>
      </c>
      <c r="G223" s="16">
        <v>0.8</v>
      </c>
      <c r="H223" s="16">
        <v>0.8</v>
      </c>
      <c r="I223" s="16">
        <v>415.8</v>
      </c>
      <c r="J223" s="16">
        <v>345.8</v>
      </c>
      <c r="K223" s="16" t="s">
        <v>35</v>
      </c>
      <c r="L223" s="16">
        <v>236</v>
      </c>
      <c r="M223" s="16">
        <v>0.98996424999999999</v>
      </c>
      <c r="N223" s="16">
        <v>0.74084841999999995</v>
      </c>
      <c r="O223" s="16">
        <v>0.58147663000000005</v>
      </c>
      <c r="P223" s="16">
        <v>0.47333850999999999</v>
      </c>
      <c r="Q223" s="16">
        <v>0.39591401999999998</v>
      </c>
      <c r="R223" s="16">
        <v>0.33831897</v>
      </c>
      <c r="S223" s="16">
        <v>0.29402843000000001</v>
      </c>
      <c r="T223" s="16">
        <v>0.25906699999999999</v>
      </c>
      <c r="U223" s="16">
        <v>0.23085801</v>
      </c>
      <c r="V223" s="16">
        <v>0.20767774999999999</v>
      </c>
      <c r="W223" s="16">
        <v>0.18832962</v>
      </c>
      <c r="X223" s="16">
        <v>0.17196766999999999</v>
      </c>
      <c r="Y223" s="16">
        <v>0.15797253999999999</v>
      </c>
      <c r="Z223" s="16">
        <v>0.14587629999999999</v>
      </c>
      <c r="AA223" s="16">
        <v>0.13532965</v>
      </c>
      <c r="AB223" s="16">
        <v>0.12605946000000001</v>
      </c>
      <c r="AC223" s="16">
        <v>0.11785335</v>
      </c>
      <c r="AD223" s="16">
        <v>0.1105511</v>
      </c>
      <c r="AE223" s="16">
        <v>0.10400353</v>
      </c>
      <c r="AF223" s="16">
        <v>9.8106950999999998E-2</v>
      </c>
      <c r="AG223" s="16">
        <v>9.2771903000000003E-2</v>
      </c>
      <c r="AH223" s="16">
        <v>8.7927117999999999E-2</v>
      </c>
      <c r="AI223" s="16">
        <v>8.3503611000000005E-2</v>
      </c>
      <c r="AJ223" s="16">
        <v>7.9454287999999998E-2</v>
      </c>
      <c r="AK223" s="16">
        <v>7.5738229000000004E-2</v>
      </c>
      <c r="AL223" s="16">
        <v>7.2315291000000004E-2</v>
      </c>
      <c r="AM223" s="16">
        <v>6.9148644999999995E-2</v>
      </c>
      <c r="AN223" s="16">
        <v>6.6215537000000005E-2</v>
      </c>
      <c r="AO223" s="16">
        <v>6.3491276999999999E-2</v>
      </c>
      <c r="AP223" s="16">
        <v>6.0956708999999998E-2</v>
      </c>
      <c r="AQ223" s="16">
        <v>5.8590125E-2</v>
      </c>
      <c r="AR223" s="16">
        <v>5.6378304999999997E-2</v>
      </c>
      <c r="AS223" s="16">
        <v>5.4306339000000002E-2</v>
      </c>
      <c r="AT223" s="16">
        <v>5.2363232000000003E-2</v>
      </c>
      <c r="AU223" s="16">
        <v>5.0536829999999998E-2</v>
      </c>
      <c r="AV223" s="16">
        <v>4.8817160999999998E-2</v>
      </c>
      <c r="AW223" s="16">
        <v>4.7195371E-2</v>
      </c>
      <c r="AX223" s="16">
        <v>4.5663546999999999E-2</v>
      </c>
      <c r="AY223" s="16">
        <v>4.4214907999999997E-2</v>
      </c>
      <c r="AZ223" s="16">
        <v>4.2844076000000002E-2</v>
      </c>
      <c r="BA223" s="16">
        <v>4.1544209999999998E-2</v>
      </c>
      <c r="BB223" s="16">
        <v>4.0310644E-2</v>
      </c>
      <c r="BC223" s="16">
        <v>3.9139166000000003E-2</v>
      </c>
      <c r="BD223" s="16">
        <v>3.8024373E-2</v>
      </c>
      <c r="BE223" s="16">
        <v>3.6962815000000003E-2</v>
      </c>
      <c r="BF223" s="16">
        <v>3.5951294000000002E-2</v>
      </c>
    </row>
    <row r="224" spans="1:58" x14ac:dyDescent="0.35">
      <c r="A224" s="16">
        <v>438</v>
      </c>
      <c r="B224" s="16">
        <v>11.6</v>
      </c>
      <c r="C224" s="16">
        <v>0.11669689999999999</v>
      </c>
      <c r="D224" s="16">
        <v>1.2000000000000002</v>
      </c>
      <c r="E224" s="16">
        <v>4.2</v>
      </c>
      <c r="F224" s="16">
        <v>1.8</v>
      </c>
      <c r="G224" s="16">
        <v>0</v>
      </c>
      <c r="H224" s="16">
        <v>1.6</v>
      </c>
      <c r="I224" s="16">
        <v>400.8</v>
      </c>
      <c r="J224" s="16">
        <v>337.1</v>
      </c>
      <c r="K224" s="16" t="s">
        <v>34</v>
      </c>
      <c r="L224" s="16">
        <v>438</v>
      </c>
      <c r="M224" s="16">
        <v>0.98908567000000003</v>
      </c>
      <c r="N224" s="16">
        <v>0.75203878000000002</v>
      </c>
      <c r="O224" s="16">
        <v>0.59717405000000001</v>
      </c>
      <c r="P224" s="16">
        <v>0.49042046</v>
      </c>
      <c r="Q224" s="16">
        <v>0.41330846999999998</v>
      </c>
      <c r="R224" s="16">
        <v>0.35547191</v>
      </c>
      <c r="S224" s="16">
        <v>0.3108165</v>
      </c>
      <c r="T224" s="16">
        <v>0.2754316</v>
      </c>
      <c r="U224" s="16">
        <v>0.24681260999999999</v>
      </c>
      <c r="V224" s="16">
        <v>0.22324169999999999</v>
      </c>
      <c r="W224" s="16">
        <v>0.20351813999999999</v>
      </c>
      <c r="X224" s="16">
        <v>0.18680045000000001</v>
      </c>
      <c r="Y224" s="16">
        <v>0.17246729</v>
      </c>
      <c r="Z224" s="16">
        <v>0.16005032</v>
      </c>
      <c r="AA224" s="16">
        <v>0.14919513000000001</v>
      </c>
      <c r="AB224" s="16">
        <v>0.13962862000000001</v>
      </c>
      <c r="AC224" s="16">
        <v>0.13113731000000001</v>
      </c>
      <c r="AD224" s="16">
        <v>0.12355338</v>
      </c>
      <c r="AE224" s="16">
        <v>0.11673789</v>
      </c>
      <c r="AF224" s="16">
        <v>0.11057971</v>
      </c>
      <c r="AG224" s="16">
        <v>0.10499261999999999</v>
      </c>
      <c r="AH224" s="16">
        <v>9.9898919000000003E-2</v>
      </c>
      <c r="AI224" s="16">
        <v>9.5237746999999998E-2</v>
      </c>
      <c r="AJ224" s="16">
        <v>9.0954669000000002E-2</v>
      </c>
      <c r="AK224" s="16">
        <v>8.7009168999999997E-2</v>
      </c>
      <c r="AL224" s="16">
        <v>8.3363086000000003E-2</v>
      </c>
      <c r="AM224" s="16">
        <v>7.9980134999999994E-2</v>
      </c>
      <c r="AN224" s="16">
        <v>7.6836667999999997E-2</v>
      </c>
      <c r="AO224" s="16">
        <v>7.3906519000000004E-2</v>
      </c>
      <c r="AP224" s="16">
        <v>7.1170821999999995E-2</v>
      </c>
      <c r="AQ224" s="16">
        <v>6.8609646999999996E-2</v>
      </c>
      <c r="AR224" s="16">
        <v>6.6207065999999995E-2</v>
      </c>
      <c r="AS224" s="16">
        <v>6.3949816000000007E-2</v>
      </c>
      <c r="AT224" s="16">
        <v>6.1825669999999999E-2</v>
      </c>
      <c r="AU224" s="16">
        <v>5.9823725000000001E-2</v>
      </c>
      <c r="AV224" s="16">
        <v>5.7932876000000001E-2</v>
      </c>
      <c r="AW224" s="16">
        <v>5.6144789000000001E-2</v>
      </c>
      <c r="AX224" s="16">
        <v>5.4450888000000003E-2</v>
      </c>
      <c r="AY224" s="16">
        <v>5.2843686000000001E-2</v>
      </c>
      <c r="AZ224" s="16">
        <v>5.1318593000000003E-2</v>
      </c>
      <c r="BA224" s="16">
        <v>4.9869623000000002E-2</v>
      </c>
      <c r="BB224" s="16">
        <v>4.8490713999999997E-2</v>
      </c>
      <c r="BC224" s="16">
        <v>4.7177656999999998E-2</v>
      </c>
      <c r="BD224" s="16">
        <v>4.5925795999999998E-2</v>
      </c>
      <c r="BE224" s="16">
        <v>4.4730051999999999E-2</v>
      </c>
      <c r="BF224" s="16">
        <v>4.3587379000000002E-2</v>
      </c>
    </row>
    <row r="225" spans="1:58" x14ac:dyDescent="0.35">
      <c r="A225" s="16">
        <v>324</v>
      </c>
      <c r="B225" s="16">
        <v>34.200000000000003</v>
      </c>
      <c r="C225" s="16">
        <v>0.66995819999999995</v>
      </c>
      <c r="D225" s="16">
        <v>2</v>
      </c>
      <c r="E225" s="16">
        <v>3.8000000000000003</v>
      </c>
      <c r="F225" s="16">
        <v>1.4000000000000001</v>
      </c>
      <c r="G225" s="16">
        <v>1.2000000000000002</v>
      </c>
      <c r="H225" s="16">
        <v>0.60000000000000009</v>
      </c>
      <c r="I225" s="16">
        <v>342.1</v>
      </c>
      <c r="J225" s="16">
        <v>363.6</v>
      </c>
      <c r="K225" s="16" t="s">
        <v>34</v>
      </c>
      <c r="L225" s="16">
        <v>324</v>
      </c>
      <c r="M225" s="16">
        <v>0.98681468000000006</v>
      </c>
      <c r="N225" s="16">
        <v>0.76783288000000005</v>
      </c>
      <c r="O225" s="16">
        <v>0.61920821999999998</v>
      </c>
      <c r="P225" s="16">
        <v>0.51380711999999995</v>
      </c>
      <c r="Q225" s="16">
        <v>0.43697107000000002</v>
      </c>
      <c r="R225" s="16">
        <v>0.37879690999999999</v>
      </c>
      <c r="S225" s="16">
        <v>0.33290732000000001</v>
      </c>
      <c r="T225" s="16">
        <v>0.29642540000000001</v>
      </c>
      <c r="U225" s="16">
        <v>0.26686897999999998</v>
      </c>
      <c r="V225" s="16">
        <v>0.24239701</v>
      </c>
      <c r="W225" s="16">
        <v>0.22189188000000001</v>
      </c>
      <c r="X225" s="16">
        <v>0.20442593000000001</v>
      </c>
      <c r="Y225" s="16">
        <v>0.18940282999999999</v>
      </c>
      <c r="Z225" s="16">
        <v>0.17633529000000001</v>
      </c>
      <c r="AA225" s="16">
        <v>0.16488087000000001</v>
      </c>
      <c r="AB225" s="16">
        <v>0.15476924</v>
      </c>
      <c r="AC225" s="16">
        <v>0.14577365</v>
      </c>
      <c r="AD225" s="16">
        <v>0.13772545999999999</v>
      </c>
      <c r="AE225" s="16">
        <v>0.13048048000000001</v>
      </c>
      <c r="AF225" s="16">
        <v>0.12392659</v>
      </c>
      <c r="AG225" s="16">
        <v>0.11796924</v>
      </c>
      <c r="AH225" s="16">
        <v>0.11252664</v>
      </c>
      <c r="AI225" s="16">
        <v>0.1075381</v>
      </c>
      <c r="AJ225" s="16">
        <v>0.1029499</v>
      </c>
      <c r="AK225" s="16">
        <v>9.8715349999999993E-2</v>
      </c>
      <c r="AL225" s="16">
        <v>9.4792627000000004E-2</v>
      </c>
      <c r="AM225" s="16">
        <v>9.1151818999999995E-2</v>
      </c>
      <c r="AN225" s="16">
        <v>8.776138E-2</v>
      </c>
      <c r="AO225" s="16">
        <v>8.4598616000000001E-2</v>
      </c>
      <c r="AP225" s="16">
        <v>8.1639268000000001E-2</v>
      </c>
      <c r="AQ225" s="16">
        <v>7.8864305999999995E-2</v>
      </c>
      <c r="AR225" s="16">
        <v>7.6259665000000004E-2</v>
      </c>
      <c r="AS225" s="16">
        <v>7.3809690999999997E-2</v>
      </c>
      <c r="AT225" s="16">
        <v>7.1498654999999994E-2</v>
      </c>
      <c r="AU225" s="16">
        <v>6.9316022000000005E-2</v>
      </c>
      <c r="AV225" s="16">
        <v>6.7251191000000002E-2</v>
      </c>
      <c r="AW225" s="16">
        <v>6.5295814999999993E-2</v>
      </c>
      <c r="AX225" s="16">
        <v>6.3441559999999994E-2</v>
      </c>
      <c r="AY225" s="16">
        <v>6.1680552E-2</v>
      </c>
      <c r="AZ225" s="16">
        <v>6.0006034E-2</v>
      </c>
      <c r="BA225" s="16">
        <v>5.8412354E-2</v>
      </c>
      <c r="BB225" s="16">
        <v>5.6894227999999998E-2</v>
      </c>
      <c r="BC225" s="16">
        <v>5.5446368000000003E-2</v>
      </c>
      <c r="BD225" s="16">
        <v>5.4063818999999999E-2</v>
      </c>
      <c r="BE225" s="16">
        <v>5.2741337999999999E-2</v>
      </c>
      <c r="BF225" s="16">
        <v>5.1475267999999998E-2</v>
      </c>
    </row>
    <row r="226" spans="1:58" x14ac:dyDescent="0.35">
      <c r="A226" s="16">
        <v>402</v>
      </c>
      <c r="B226" s="16">
        <v>39.400000000000006</v>
      </c>
      <c r="C226" s="16">
        <v>0.70382350000000005</v>
      </c>
      <c r="D226" s="16">
        <v>0.4</v>
      </c>
      <c r="E226" s="16">
        <v>6.6000000000000005</v>
      </c>
      <c r="F226" s="16">
        <v>2.2000000000000002</v>
      </c>
      <c r="G226" s="16">
        <v>0.8</v>
      </c>
      <c r="H226" s="16">
        <v>0.60000000000000009</v>
      </c>
      <c r="I226" s="16">
        <v>384.5</v>
      </c>
      <c r="J226" s="16">
        <v>311.20000000000005</v>
      </c>
      <c r="K226" s="16" t="s">
        <v>35</v>
      </c>
      <c r="L226" s="16">
        <v>402</v>
      </c>
      <c r="M226" s="16">
        <v>0.98393911000000001</v>
      </c>
      <c r="N226" s="16">
        <v>0.78679209999999999</v>
      </c>
      <c r="O226" s="16">
        <v>0.63749009000000001</v>
      </c>
      <c r="P226" s="16">
        <v>0.52699547999999996</v>
      </c>
      <c r="Q226" s="16">
        <v>0.44458555999999999</v>
      </c>
      <c r="R226" s="16">
        <v>0.38154691000000002</v>
      </c>
      <c r="S226" s="16">
        <v>0.33225929999999998</v>
      </c>
      <c r="T226" s="16">
        <v>0.29301201999999998</v>
      </c>
      <c r="U226" s="16">
        <v>0.26120460000000001</v>
      </c>
      <c r="V226" s="16">
        <v>0.23500277</v>
      </c>
      <c r="W226" s="16">
        <v>0.21311738</v>
      </c>
      <c r="X226" s="16">
        <v>0.19459654000000001</v>
      </c>
      <c r="Y226" s="16">
        <v>0.17874356999999999</v>
      </c>
      <c r="Z226" s="16">
        <v>0.16504321999999999</v>
      </c>
      <c r="AA226" s="16">
        <v>0.15309603999999999</v>
      </c>
      <c r="AB226" s="16">
        <v>0.14259574999999999</v>
      </c>
      <c r="AC226" s="16">
        <v>0.13330296</v>
      </c>
      <c r="AD226" s="16">
        <v>0.12502693000000001</v>
      </c>
      <c r="AE226" s="16">
        <v>0.11761049</v>
      </c>
      <c r="AF226" s="16">
        <v>0.1109325</v>
      </c>
      <c r="AG226" s="16">
        <v>0.10489373</v>
      </c>
      <c r="AH226" s="16">
        <v>9.9408819999999995E-2</v>
      </c>
      <c r="AI226" s="16">
        <v>9.4403847999999999E-2</v>
      </c>
      <c r="AJ226" s="16">
        <v>8.9821367999999999E-2</v>
      </c>
      <c r="AK226" s="16">
        <v>8.5612670000000002E-2</v>
      </c>
      <c r="AL226" s="16">
        <v>8.1735440000000006E-2</v>
      </c>
      <c r="AM226" s="16">
        <v>7.8151248000000006E-2</v>
      </c>
      <c r="AN226" s="16">
        <v>7.4830383E-2</v>
      </c>
      <c r="AO226" s="16">
        <v>7.1746065999999997E-2</v>
      </c>
      <c r="AP226" s="16">
        <v>6.8875507000000002E-2</v>
      </c>
      <c r="AQ226" s="16">
        <v>6.6196701999999996E-2</v>
      </c>
      <c r="AR226" s="16">
        <v>6.3692420999999999E-2</v>
      </c>
      <c r="AS226" s="16">
        <v>6.134655E-2</v>
      </c>
      <c r="AT226" s="16">
        <v>5.9145145000000003E-2</v>
      </c>
      <c r="AU226" s="16">
        <v>5.7076811999999998E-2</v>
      </c>
      <c r="AV226" s="16">
        <v>5.5130160999999997E-2</v>
      </c>
      <c r="AW226" s="16">
        <v>5.3294800000000003E-2</v>
      </c>
      <c r="AX226" s="16">
        <v>5.1560520999999998E-2</v>
      </c>
      <c r="AY226" s="16">
        <v>4.9920293999999997E-2</v>
      </c>
      <c r="AZ226" s="16">
        <v>4.8367797999999997E-2</v>
      </c>
      <c r="BA226" s="16">
        <v>4.6895913999999997E-2</v>
      </c>
      <c r="BB226" s="16">
        <v>4.550067E-2</v>
      </c>
      <c r="BC226" s="16">
        <v>4.4175308000000003E-2</v>
      </c>
      <c r="BD226" s="16">
        <v>4.2913076000000001E-2</v>
      </c>
      <c r="BE226" s="16">
        <v>4.1711811000000001E-2</v>
      </c>
      <c r="BF226" s="16">
        <v>4.0567059000000003E-2</v>
      </c>
    </row>
    <row r="227" spans="1:58" x14ac:dyDescent="0.35">
      <c r="A227" s="16">
        <v>310</v>
      </c>
      <c r="B227" s="16">
        <v>21.4</v>
      </c>
      <c r="C227" s="16">
        <v>0.25434570000000001</v>
      </c>
      <c r="D227" s="16">
        <v>2.6</v>
      </c>
      <c r="E227" s="16">
        <v>6.4</v>
      </c>
      <c r="F227" s="16">
        <v>0.8</v>
      </c>
      <c r="G227" s="16">
        <v>1.2000000000000002</v>
      </c>
      <c r="H227" s="16">
        <v>0.60000000000000009</v>
      </c>
      <c r="I227" s="16">
        <v>289.60000000000002</v>
      </c>
      <c r="J227" s="16">
        <v>356</v>
      </c>
      <c r="K227" s="16" t="s">
        <v>34</v>
      </c>
      <c r="L227" s="16">
        <v>310</v>
      </c>
      <c r="M227" s="16">
        <v>0.98236685999999995</v>
      </c>
      <c r="N227" s="16">
        <v>0.80608248999999998</v>
      </c>
      <c r="O227" s="16">
        <v>0.66613299000000004</v>
      </c>
      <c r="P227" s="16">
        <v>0.55980532999999999</v>
      </c>
      <c r="Q227" s="16">
        <v>0.47943792000000002</v>
      </c>
      <c r="R227" s="16">
        <v>0.41838276000000002</v>
      </c>
      <c r="S227" s="16">
        <v>0.36903523999999999</v>
      </c>
      <c r="T227" s="16">
        <v>0.32902189999999998</v>
      </c>
      <c r="U227" s="16">
        <v>0.29632372000000001</v>
      </c>
      <c r="V227" s="16">
        <v>0.26925173000000002</v>
      </c>
      <c r="W227" s="16">
        <v>0.24662215000000001</v>
      </c>
      <c r="X227" s="16">
        <v>0.22728044999999999</v>
      </c>
      <c r="Y227" s="16">
        <v>0.21057688999999999</v>
      </c>
      <c r="Z227" s="16">
        <v>0.19603619</v>
      </c>
      <c r="AA227" s="16">
        <v>0.18327913000000001</v>
      </c>
      <c r="AB227" s="16">
        <v>0.17199350999999999</v>
      </c>
      <c r="AC227" s="16">
        <v>0.16194043</v>
      </c>
      <c r="AD227" s="16">
        <v>0.15293416000000001</v>
      </c>
      <c r="AE227" s="16">
        <v>0.14482689000000001</v>
      </c>
      <c r="AF227" s="16">
        <v>0.13748737</v>
      </c>
      <c r="AG227" s="16">
        <v>0.13080873000000001</v>
      </c>
      <c r="AH227" s="16">
        <v>0.12471061</v>
      </c>
      <c r="AI227" s="16">
        <v>0.11912041</v>
      </c>
      <c r="AJ227" s="16">
        <v>0.11397620999999999</v>
      </c>
      <c r="AK227" s="16">
        <v>0.10923023</v>
      </c>
      <c r="AL227" s="16">
        <v>0.10483784</v>
      </c>
      <c r="AM227" s="16">
        <v>0.10076034</v>
      </c>
      <c r="AN227" s="16">
        <v>9.6965655999999997E-2</v>
      </c>
      <c r="AO227" s="16">
        <v>9.3426481000000006E-2</v>
      </c>
      <c r="AP227" s="16">
        <v>9.0118936999999996E-2</v>
      </c>
      <c r="AQ227" s="16">
        <v>8.7018728000000004E-2</v>
      </c>
      <c r="AR227" s="16">
        <v>8.4109977000000002E-2</v>
      </c>
      <c r="AS227" s="16">
        <v>8.1372179000000003E-2</v>
      </c>
      <c r="AT227" s="16">
        <v>7.8793705000000006E-2</v>
      </c>
      <c r="AU227" s="16">
        <v>7.6360955999999994E-2</v>
      </c>
      <c r="AV227" s="16">
        <v>7.4062102000000005E-2</v>
      </c>
      <c r="AW227" s="16">
        <v>7.1885973000000006E-2</v>
      </c>
      <c r="AX227" s="16">
        <v>6.9823191000000007E-2</v>
      </c>
      <c r="AY227" s="16">
        <v>6.7865983000000005E-2</v>
      </c>
      <c r="AZ227" s="16">
        <v>6.6007309E-2</v>
      </c>
      <c r="BA227" s="16">
        <v>6.4238853999999998E-2</v>
      </c>
      <c r="BB227" s="16">
        <v>6.2554866000000001E-2</v>
      </c>
      <c r="BC227" s="16">
        <v>6.0949199000000003E-2</v>
      </c>
      <c r="BD227" s="16">
        <v>5.9416811999999999E-2</v>
      </c>
      <c r="BE227" s="16">
        <v>5.7953316999999997E-2</v>
      </c>
      <c r="BF227" s="16">
        <v>5.6553390000000002E-2</v>
      </c>
    </row>
    <row r="228" spans="1:58" x14ac:dyDescent="0.35">
      <c r="A228" s="16">
        <v>75</v>
      </c>
      <c r="B228" s="16">
        <v>28.8</v>
      </c>
      <c r="C228" s="16">
        <v>0.69521389999999994</v>
      </c>
      <c r="D228" s="16">
        <v>2.2000000000000002</v>
      </c>
      <c r="E228" s="16">
        <v>7.8000000000000007</v>
      </c>
      <c r="F228" s="16">
        <v>1.4000000000000001</v>
      </c>
      <c r="G228" s="16">
        <v>1.8</v>
      </c>
      <c r="H228" s="16">
        <v>0.4</v>
      </c>
      <c r="I228" s="16">
        <v>368.6</v>
      </c>
      <c r="J228" s="16">
        <v>329.70000000000005</v>
      </c>
      <c r="K228" s="16" t="s">
        <v>35</v>
      </c>
      <c r="L228" s="16">
        <v>75</v>
      </c>
      <c r="M228" s="16">
        <v>0.98159158000000002</v>
      </c>
      <c r="N228" s="16">
        <v>0.83418857999999996</v>
      </c>
      <c r="O228" s="16">
        <v>0.71151494999999998</v>
      </c>
      <c r="P228" s="16">
        <v>0.60945886000000005</v>
      </c>
      <c r="Q228" s="16">
        <v>0.52689980999999997</v>
      </c>
      <c r="R228" s="16">
        <v>0.46093213999999999</v>
      </c>
      <c r="S228" s="16">
        <v>0.40805166999999998</v>
      </c>
      <c r="T228" s="16">
        <v>0.36517933000000002</v>
      </c>
      <c r="U228" s="16">
        <v>0.32976117999999999</v>
      </c>
      <c r="V228" s="16">
        <v>0.30008411000000002</v>
      </c>
      <c r="W228" s="16">
        <v>0.27495033000000002</v>
      </c>
      <c r="X228" s="16">
        <v>0.25343668000000003</v>
      </c>
      <c r="Y228" s="16">
        <v>0.23484525000000001</v>
      </c>
      <c r="Z228" s="16">
        <v>0.21862694999999999</v>
      </c>
      <c r="AA228" s="16">
        <v>0.20437057</v>
      </c>
      <c r="AB228" s="16">
        <v>0.19175522</v>
      </c>
      <c r="AC228" s="16">
        <v>0.18051513999999999</v>
      </c>
      <c r="AD228" s="16">
        <v>0.17043987999999999</v>
      </c>
      <c r="AE228" s="16">
        <v>0.16136616000000001</v>
      </c>
      <c r="AF228" s="16">
        <v>0.15315139</v>
      </c>
      <c r="AG228" s="16">
        <v>0.14568191999999999</v>
      </c>
      <c r="AH228" s="16">
        <v>0.13886409</v>
      </c>
      <c r="AI228" s="16">
        <v>0.13261139</v>
      </c>
      <c r="AJ228" s="16">
        <v>0.12686031</v>
      </c>
      <c r="AK228" s="16">
        <v>0.12155580000000001</v>
      </c>
      <c r="AL228" s="16">
        <v>0.11664234</v>
      </c>
      <c r="AM228" s="16">
        <v>0.11208148</v>
      </c>
      <c r="AN228" s="16">
        <v>0.10784247</v>
      </c>
      <c r="AO228" s="16">
        <v>0.10388712</v>
      </c>
      <c r="AP228" s="16">
        <v>0.10018343</v>
      </c>
      <c r="AQ228" s="16">
        <v>9.6712804999999999E-2</v>
      </c>
      <c r="AR228" s="16">
        <v>9.3459837000000004E-2</v>
      </c>
      <c r="AS228" s="16">
        <v>9.0398818000000006E-2</v>
      </c>
      <c r="AT228" s="16">
        <v>8.7511307999999996E-2</v>
      </c>
      <c r="AU228" s="16">
        <v>8.4789082000000002E-2</v>
      </c>
      <c r="AV228" s="16">
        <v>8.2214578999999996E-2</v>
      </c>
      <c r="AW228" s="16">
        <v>7.9776137999999996E-2</v>
      </c>
      <c r="AX228" s="16">
        <v>7.7466697000000001E-2</v>
      </c>
      <c r="AY228" s="16">
        <v>7.5277194000000006E-2</v>
      </c>
      <c r="AZ228" s="16">
        <v>7.3196538000000005E-2</v>
      </c>
      <c r="BA228" s="16">
        <v>7.1212515000000004E-2</v>
      </c>
      <c r="BB228" s="16">
        <v>6.9321549999999996E-2</v>
      </c>
      <c r="BC228" s="16">
        <v>6.7521370999999997E-2</v>
      </c>
      <c r="BD228" s="16">
        <v>6.5804637999999999E-2</v>
      </c>
      <c r="BE228" s="16">
        <v>6.4164862000000003E-2</v>
      </c>
      <c r="BF228" s="16">
        <v>6.2595448999999997E-2</v>
      </c>
    </row>
    <row r="229" spans="1:58" x14ac:dyDescent="0.35">
      <c r="A229" s="16">
        <v>241</v>
      </c>
      <c r="B229" s="16">
        <v>28.8</v>
      </c>
      <c r="C229" s="16">
        <v>0.60973630000000001</v>
      </c>
      <c r="D229" s="16">
        <v>1.8</v>
      </c>
      <c r="E229" s="16">
        <v>5.2</v>
      </c>
      <c r="F229" s="16">
        <v>1.4000000000000001</v>
      </c>
      <c r="G229" s="16">
        <v>0.4</v>
      </c>
      <c r="H229" s="16">
        <v>0.60000000000000009</v>
      </c>
      <c r="I229" s="16">
        <v>391.1</v>
      </c>
      <c r="J229" s="16">
        <v>330.40000000000003</v>
      </c>
      <c r="K229" s="16" t="s">
        <v>34</v>
      </c>
      <c r="L229" s="16">
        <v>241</v>
      </c>
      <c r="M229" s="16">
        <v>0.97914064000000001</v>
      </c>
      <c r="N229" s="16">
        <v>0.77237272000000001</v>
      </c>
      <c r="O229" s="16">
        <v>0.62633156999999995</v>
      </c>
      <c r="P229" s="16">
        <v>0.52312325999999998</v>
      </c>
      <c r="Q229" s="16">
        <v>0.44692706999999998</v>
      </c>
      <c r="R229" s="16">
        <v>0.38734445000000001</v>
      </c>
      <c r="S229" s="16">
        <v>0.34095982000000002</v>
      </c>
      <c r="T229" s="16">
        <v>0.30413234</v>
      </c>
      <c r="U229" s="16">
        <v>0.27433341999999999</v>
      </c>
      <c r="V229" s="16">
        <v>0.24972253</v>
      </c>
      <c r="W229" s="16">
        <v>0.22901650000000001</v>
      </c>
      <c r="X229" s="16">
        <v>0.21137723</v>
      </c>
      <c r="Y229" s="16">
        <v>0.19618165000000001</v>
      </c>
      <c r="Z229" s="16">
        <v>0.18294965999999999</v>
      </c>
      <c r="AA229" s="16">
        <v>0.17132724999999999</v>
      </c>
      <c r="AB229" s="16">
        <v>0.16103867999999999</v>
      </c>
      <c r="AC229" s="16">
        <v>0.15186825000000001</v>
      </c>
      <c r="AD229" s="16">
        <v>0.14364107000000001</v>
      </c>
      <c r="AE229" s="16">
        <v>0.13621895000000001</v>
      </c>
      <c r="AF229" s="16">
        <v>0.12948962999999999</v>
      </c>
      <c r="AG229" s="16">
        <v>0.12335962</v>
      </c>
      <c r="AH229" s="16">
        <v>0.11775202</v>
      </c>
      <c r="AI229" s="16">
        <v>0.11260212999999999</v>
      </c>
      <c r="AJ229" s="16">
        <v>0.10785528</v>
      </c>
      <c r="AK229" s="16">
        <v>0.10346716</v>
      </c>
      <c r="AL229" s="16">
        <v>9.9398419000000002E-2</v>
      </c>
      <c r="AM229" s="16">
        <v>9.5614076000000006E-2</v>
      </c>
      <c r="AN229" s="16">
        <v>9.2085793999999999E-2</v>
      </c>
      <c r="AO229" s="16">
        <v>8.8789031000000004E-2</v>
      </c>
      <c r="AP229" s="16">
        <v>8.5701718999999996E-2</v>
      </c>
      <c r="AQ229" s="16">
        <v>8.2804084E-2</v>
      </c>
      <c r="AR229" s="16">
        <v>8.0079979999999995E-2</v>
      </c>
      <c r="AS229" s="16">
        <v>7.7514753000000006E-2</v>
      </c>
      <c r="AT229" s="16">
        <v>7.5093335999999997E-2</v>
      </c>
      <c r="AU229" s="16">
        <v>7.2805210999999995E-2</v>
      </c>
      <c r="AV229" s="16">
        <v>7.0639059000000004E-2</v>
      </c>
      <c r="AW229" s="16">
        <v>6.8585619E-2</v>
      </c>
      <c r="AX229" s="16">
        <v>6.6636384000000007E-2</v>
      </c>
      <c r="AY229" s="16">
        <v>6.4784518999999999E-2</v>
      </c>
      <c r="AZ229" s="16">
        <v>6.3022784999999998E-2</v>
      </c>
      <c r="BA229" s="16">
        <v>6.1345544000000002E-2</v>
      </c>
      <c r="BB229" s="16">
        <v>5.9746325000000003E-2</v>
      </c>
      <c r="BC229" s="16">
        <v>5.8219793999999998E-2</v>
      </c>
      <c r="BD229" s="16">
        <v>5.6761197999999999E-2</v>
      </c>
      <c r="BE229" s="16">
        <v>5.5365975999999997E-2</v>
      </c>
      <c r="BF229" s="16">
        <v>5.4030164999999998E-2</v>
      </c>
    </row>
    <row r="230" spans="1:58" x14ac:dyDescent="0.35">
      <c r="A230" s="16">
        <v>150</v>
      </c>
      <c r="B230" s="16">
        <v>20.7</v>
      </c>
      <c r="C230" s="16">
        <v>0.27316699999999999</v>
      </c>
      <c r="D230" s="16">
        <v>3</v>
      </c>
      <c r="E230" s="16">
        <v>2.6</v>
      </c>
      <c r="F230" s="16">
        <v>1.6</v>
      </c>
      <c r="G230" s="16">
        <v>1.4000000000000001</v>
      </c>
      <c r="H230" s="16">
        <v>1.2000000000000002</v>
      </c>
      <c r="I230" s="16">
        <v>438.20000000000005</v>
      </c>
      <c r="J230" s="16">
        <v>349</v>
      </c>
      <c r="K230" s="16" t="s">
        <v>34</v>
      </c>
      <c r="L230" s="16">
        <v>150</v>
      </c>
      <c r="M230" s="16">
        <v>0.97823548000000005</v>
      </c>
      <c r="N230" s="16">
        <v>0.75510383000000003</v>
      </c>
      <c r="O230" s="16">
        <v>0.60755210999999998</v>
      </c>
      <c r="P230" s="16">
        <v>0.50428271000000002</v>
      </c>
      <c r="Q230" s="16">
        <v>0.42974647999999999</v>
      </c>
      <c r="R230" s="16">
        <v>0.37205558999999999</v>
      </c>
      <c r="S230" s="16">
        <v>0.32691172000000002</v>
      </c>
      <c r="T230" s="16">
        <v>0.29096788000000001</v>
      </c>
      <c r="U230" s="16">
        <v>0.26181957</v>
      </c>
      <c r="V230" s="16">
        <v>0.23775288</v>
      </c>
      <c r="W230" s="16">
        <v>0.21756338</v>
      </c>
      <c r="X230" s="16">
        <v>0.20041360999999999</v>
      </c>
      <c r="Y230" s="16">
        <v>0.18566795</v>
      </c>
      <c r="Z230" s="16">
        <v>0.17286947</v>
      </c>
      <c r="AA230" s="16">
        <v>0.161663</v>
      </c>
      <c r="AB230" s="16">
        <v>0.15177468999999999</v>
      </c>
      <c r="AC230" s="16">
        <v>0.14297715</v>
      </c>
      <c r="AD230" s="16">
        <v>0.13510454</v>
      </c>
      <c r="AE230" s="16">
        <v>0.12801594999999999</v>
      </c>
      <c r="AF230" s="16">
        <v>0.1216035</v>
      </c>
      <c r="AG230" s="16">
        <v>0.11577229</v>
      </c>
      <c r="AH230" s="16">
        <v>0.11044759</v>
      </c>
      <c r="AI230" s="16">
        <v>0.10556696</v>
      </c>
      <c r="AJ230" s="16">
        <v>0.10107785</v>
      </c>
      <c r="AK230" s="16">
        <v>9.6935906000000002E-2</v>
      </c>
      <c r="AL230" s="16">
        <v>9.3101718E-2</v>
      </c>
      <c r="AM230" s="16">
        <v>8.9540466999999999E-2</v>
      </c>
      <c r="AN230" s="16">
        <v>8.6224443999999997E-2</v>
      </c>
      <c r="AO230" s="16">
        <v>8.3130941E-2</v>
      </c>
      <c r="AP230" s="16">
        <v>8.0237553000000003E-2</v>
      </c>
      <c r="AQ230" s="16">
        <v>7.7525139000000007E-2</v>
      </c>
      <c r="AR230" s="16">
        <v>7.4978351999999998E-2</v>
      </c>
      <c r="AS230" s="16">
        <v>7.2582832999999999E-2</v>
      </c>
      <c r="AT230" s="16">
        <v>7.0324450999999996E-2</v>
      </c>
      <c r="AU230" s="16">
        <v>6.8191759000000005E-2</v>
      </c>
      <c r="AV230" s="16">
        <v>6.6175334000000002E-2</v>
      </c>
      <c r="AW230" s="16">
        <v>6.4265936999999995E-2</v>
      </c>
      <c r="AX230" s="16">
        <v>6.2455854999999998E-2</v>
      </c>
      <c r="AY230" s="16">
        <v>6.0738657000000001E-2</v>
      </c>
      <c r="AZ230" s="16">
        <v>5.9104300999999998E-2</v>
      </c>
      <c r="BA230" s="16">
        <v>5.7547900999999999E-2</v>
      </c>
      <c r="BB230" s="16">
        <v>5.6066777999999998E-2</v>
      </c>
      <c r="BC230" s="16">
        <v>5.4654486000000002E-2</v>
      </c>
      <c r="BD230" s="16">
        <v>5.3305185999999997E-2</v>
      </c>
      <c r="BE230" s="16">
        <v>5.2015251999999998E-2</v>
      </c>
      <c r="BF230" s="16">
        <v>5.0781198E-2</v>
      </c>
    </row>
    <row r="231" spans="1:58" x14ac:dyDescent="0.35">
      <c r="A231" s="16">
        <v>106</v>
      </c>
      <c r="B231" s="16">
        <v>28.900000000000002</v>
      </c>
      <c r="C231" s="16">
        <v>0.77602990000000005</v>
      </c>
      <c r="D231" s="16">
        <v>1.4000000000000001</v>
      </c>
      <c r="E231" s="16">
        <v>7.4</v>
      </c>
      <c r="F231" s="16">
        <v>1.4000000000000001</v>
      </c>
      <c r="G231" s="16">
        <v>1.8</v>
      </c>
      <c r="H231" s="16">
        <v>0.4</v>
      </c>
      <c r="I231" s="16">
        <v>441</v>
      </c>
      <c r="J231" s="16">
        <v>355.5</v>
      </c>
      <c r="K231" s="16" t="s">
        <v>34</v>
      </c>
      <c r="L231" s="16">
        <v>106</v>
      </c>
      <c r="M231" s="16">
        <v>0.97436129999999999</v>
      </c>
      <c r="N231" s="16">
        <v>0.81457626999999999</v>
      </c>
      <c r="O231" s="16">
        <v>0.68498570000000003</v>
      </c>
      <c r="P231" s="16">
        <v>0.58111835000000001</v>
      </c>
      <c r="Q231" s="16">
        <v>0.49953048999999999</v>
      </c>
      <c r="R231" s="16">
        <v>0.43549358999999999</v>
      </c>
      <c r="S231" s="16">
        <v>0.38425130000000002</v>
      </c>
      <c r="T231" s="16">
        <v>0.34270966000000003</v>
      </c>
      <c r="U231" s="16">
        <v>0.30861928999999999</v>
      </c>
      <c r="V231" s="16">
        <v>0.28026107</v>
      </c>
      <c r="W231" s="16">
        <v>0.25634518000000001</v>
      </c>
      <c r="X231" s="16">
        <v>0.23592763999999999</v>
      </c>
      <c r="Y231" s="16">
        <v>0.21831123999999999</v>
      </c>
      <c r="Z231" s="16">
        <v>0.20296295</v>
      </c>
      <c r="AA231" s="16">
        <v>0.18948102</v>
      </c>
      <c r="AB231" s="16">
        <v>0.17754755999999999</v>
      </c>
      <c r="AC231" s="16">
        <v>0.16691726000000001</v>
      </c>
      <c r="AD231" s="16">
        <v>0.15738727</v>
      </c>
      <c r="AE231" s="16">
        <v>0.14880246999999999</v>
      </c>
      <c r="AF231" s="16">
        <v>0.14102986000000001</v>
      </c>
      <c r="AG231" s="16">
        <v>0.13396084</v>
      </c>
      <c r="AH231" s="16">
        <v>0.12750663000000001</v>
      </c>
      <c r="AI231" s="16">
        <v>0.12158935</v>
      </c>
      <c r="AJ231" s="16">
        <v>0.11615387000000001</v>
      </c>
      <c r="AK231" s="16">
        <v>0.11113597</v>
      </c>
      <c r="AL231" s="16">
        <v>0.10648874</v>
      </c>
      <c r="AM231" s="16">
        <v>0.10217878</v>
      </c>
      <c r="AN231" s="16">
        <v>9.8170877000000004E-2</v>
      </c>
      <c r="AO231" s="16">
        <v>9.4432235000000003E-2</v>
      </c>
      <c r="AP231" s="16">
        <v>9.0936436999999995E-2</v>
      </c>
      <c r="AQ231" s="16">
        <v>8.7663271000000001E-2</v>
      </c>
      <c r="AR231" s="16">
        <v>8.4594219999999998E-2</v>
      </c>
      <c r="AS231" s="16">
        <v>8.1706165999999997E-2</v>
      </c>
      <c r="AT231" s="16">
        <v>7.8990817000000005E-2</v>
      </c>
      <c r="AU231" s="16">
        <v>7.6428204999999999E-2</v>
      </c>
      <c r="AV231" s="16">
        <v>7.4005089999999996E-2</v>
      </c>
      <c r="AW231" s="16">
        <v>7.1715675000000007E-2</v>
      </c>
      <c r="AX231" s="16">
        <v>6.9545537000000004E-2</v>
      </c>
      <c r="AY231" s="16">
        <v>6.7487917999999994E-2</v>
      </c>
      <c r="AZ231" s="16">
        <v>6.5534576999999997E-2</v>
      </c>
      <c r="BA231" s="16">
        <v>6.3677712999999997E-2</v>
      </c>
      <c r="BB231" s="16">
        <v>6.1910864000000003E-2</v>
      </c>
      <c r="BC231" s="16">
        <v>6.0228031000000001E-2</v>
      </c>
      <c r="BD231" s="16">
        <v>5.8622810999999997E-2</v>
      </c>
      <c r="BE231" s="16">
        <v>5.7091068000000002E-2</v>
      </c>
      <c r="BF231" s="16">
        <v>5.562814E-2</v>
      </c>
    </row>
    <row r="232" spans="1:58" x14ac:dyDescent="0.35">
      <c r="A232" s="16">
        <v>432</v>
      </c>
      <c r="B232" s="16">
        <v>23.4</v>
      </c>
      <c r="C232" s="16">
        <v>0.27578079999999999</v>
      </c>
      <c r="D232" s="16">
        <v>0.8</v>
      </c>
      <c r="E232" s="16">
        <v>5</v>
      </c>
      <c r="F232" s="16">
        <v>1</v>
      </c>
      <c r="G232" s="16">
        <v>0.60000000000000009</v>
      </c>
      <c r="H232" s="16">
        <v>0.8</v>
      </c>
      <c r="I232" s="16">
        <v>379.5</v>
      </c>
      <c r="J232" s="16">
        <v>353.20000000000005</v>
      </c>
      <c r="K232" s="16" t="s">
        <v>34</v>
      </c>
      <c r="L232" s="16">
        <v>432</v>
      </c>
      <c r="M232" s="16">
        <v>0.97185916000000006</v>
      </c>
      <c r="N232" s="16">
        <v>0.74438304</v>
      </c>
      <c r="O232" s="16">
        <v>0.59223968000000005</v>
      </c>
      <c r="P232" s="16">
        <v>0.48658410000000002</v>
      </c>
      <c r="Q232" s="16">
        <v>0.41010109</v>
      </c>
      <c r="R232" s="16">
        <v>0.35250196</v>
      </c>
      <c r="S232" s="16">
        <v>0.30779152999999998</v>
      </c>
      <c r="T232" s="16">
        <v>0.27232513000000003</v>
      </c>
      <c r="U232" s="16">
        <v>0.24364394</v>
      </c>
      <c r="V232" s="16">
        <v>0.22002496999999999</v>
      </c>
      <c r="W232" s="16">
        <v>0.20025928000000001</v>
      </c>
      <c r="X232" s="16">
        <v>0.18349651</v>
      </c>
      <c r="Y232" s="16">
        <v>0.16912514000000001</v>
      </c>
      <c r="Z232" s="16">
        <v>0.15666963</v>
      </c>
      <c r="AA232" s="16">
        <v>0.14578205</v>
      </c>
      <c r="AB232" s="16">
        <v>0.13618717999999999</v>
      </c>
      <c r="AC232" s="16">
        <v>0.12767265999999999</v>
      </c>
      <c r="AD232" s="16">
        <v>0.12007123</v>
      </c>
      <c r="AE232" s="16">
        <v>0.11323957</v>
      </c>
      <c r="AF232" s="16">
        <v>0.10707357000000001</v>
      </c>
      <c r="AG232" s="16">
        <v>0.10148446</v>
      </c>
      <c r="AH232" s="16">
        <v>9.6392459999999999E-2</v>
      </c>
      <c r="AI232" s="16">
        <v>9.1738388000000004E-2</v>
      </c>
      <c r="AJ232" s="16">
        <v>8.7466008999999997E-2</v>
      </c>
      <c r="AK232" s="16">
        <v>8.3535745999999994E-2</v>
      </c>
      <c r="AL232" s="16">
        <v>7.9909391999999996E-2</v>
      </c>
      <c r="AM232" s="16">
        <v>7.6547748999999998E-2</v>
      </c>
      <c r="AN232" s="16">
        <v>7.3427580000000006E-2</v>
      </c>
      <c r="AO232" s="16">
        <v>7.0524967999999993E-2</v>
      </c>
      <c r="AP232" s="16">
        <v>6.7818396000000003E-2</v>
      </c>
      <c r="AQ232" s="16">
        <v>6.5287611999999995E-2</v>
      </c>
      <c r="AR232" s="16">
        <v>6.2918238000000001E-2</v>
      </c>
      <c r="AS232" s="16">
        <v>6.0695216000000003E-2</v>
      </c>
      <c r="AT232" s="16">
        <v>5.8605815999999998E-2</v>
      </c>
      <c r="AU232" s="16">
        <v>5.6640006999999999E-2</v>
      </c>
      <c r="AV232" s="16">
        <v>5.4785248000000002E-2</v>
      </c>
      <c r="AW232" s="16">
        <v>5.3033485999999998E-2</v>
      </c>
      <c r="AX232" s="16">
        <v>5.1376316999999998E-2</v>
      </c>
      <c r="AY232" s="16">
        <v>4.9806830000000003E-2</v>
      </c>
      <c r="AZ232" s="16">
        <v>4.8319239E-2</v>
      </c>
      <c r="BA232" s="16">
        <v>4.6907841999999998E-2</v>
      </c>
      <c r="BB232" s="16">
        <v>4.5567028000000002E-2</v>
      </c>
      <c r="BC232" s="16">
        <v>4.4291016000000002E-2</v>
      </c>
      <c r="BD232" s="16">
        <v>4.3075721999999997E-2</v>
      </c>
      <c r="BE232" s="16">
        <v>4.1916861999999999E-2</v>
      </c>
      <c r="BF232" s="16">
        <v>4.0810834999999997E-2</v>
      </c>
    </row>
    <row r="233" spans="1:58" x14ac:dyDescent="0.35">
      <c r="A233" s="16">
        <v>252</v>
      </c>
      <c r="B233" s="16">
        <v>21.8</v>
      </c>
      <c r="C233" s="16">
        <v>0.64534049999999998</v>
      </c>
      <c r="D233" s="16">
        <v>2.8000000000000003</v>
      </c>
      <c r="E233" s="16">
        <v>4.2</v>
      </c>
      <c r="F233" s="16">
        <v>1.8</v>
      </c>
      <c r="G233" s="16">
        <v>1.4000000000000001</v>
      </c>
      <c r="H233" s="16">
        <v>0.8</v>
      </c>
      <c r="I233" s="16">
        <v>397.5</v>
      </c>
      <c r="J233" s="16">
        <v>327.90000000000003</v>
      </c>
      <c r="K233" s="16" t="s">
        <v>34</v>
      </c>
      <c r="L233" s="16">
        <v>252</v>
      </c>
      <c r="M233" s="16">
        <v>0.96912419999999999</v>
      </c>
      <c r="N233" s="16">
        <v>0.74981903999999999</v>
      </c>
      <c r="O233" s="16">
        <v>0.60372835000000002</v>
      </c>
      <c r="P233" s="16">
        <v>0.50088286000000004</v>
      </c>
      <c r="Q233" s="16">
        <v>0.42612937000000001</v>
      </c>
      <c r="R233" s="16">
        <v>0.36926818</v>
      </c>
      <c r="S233" s="16">
        <v>0.32471311000000003</v>
      </c>
      <c r="T233" s="16">
        <v>0.28924796000000003</v>
      </c>
      <c r="U233" s="16">
        <v>0.26052125999999998</v>
      </c>
      <c r="V233" s="16">
        <v>0.23682687999999999</v>
      </c>
      <c r="W233" s="16">
        <v>0.21691899000000001</v>
      </c>
      <c r="X233" s="16">
        <v>0.19997028</v>
      </c>
      <c r="Y233" s="16">
        <v>0.18536322</v>
      </c>
      <c r="Z233" s="16">
        <v>0.17265920000000001</v>
      </c>
      <c r="AA233" s="16">
        <v>0.16151521999999999</v>
      </c>
      <c r="AB233" s="16">
        <v>0.15166107000000001</v>
      </c>
      <c r="AC233" s="16">
        <v>0.14288813</v>
      </c>
      <c r="AD233" s="16">
        <v>0.13502966999999999</v>
      </c>
      <c r="AE233" s="16">
        <v>0.12795276999999999</v>
      </c>
      <c r="AF233" s="16">
        <v>0.12154569</v>
      </c>
      <c r="AG233" s="16">
        <v>0.11572074</v>
      </c>
      <c r="AH233" s="16">
        <v>0.11039988000000001</v>
      </c>
      <c r="AI233" s="16">
        <v>0.10552014</v>
      </c>
      <c r="AJ233" s="16">
        <v>0.1010327</v>
      </c>
      <c r="AK233" s="16">
        <v>9.6889548000000006E-2</v>
      </c>
      <c r="AL233" s="16">
        <v>9.3052171000000003E-2</v>
      </c>
      <c r="AM233" s="16">
        <v>8.9488580999999998E-2</v>
      </c>
      <c r="AN233" s="16">
        <v>8.6171493000000002E-2</v>
      </c>
      <c r="AO233" s="16">
        <v>8.3075530999999994E-2</v>
      </c>
      <c r="AP233" s="16">
        <v>8.0178894000000001E-2</v>
      </c>
      <c r="AQ233" s="16">
        <v>7.7463648999999996E-2</v>
      </c>
      <c r="AR233" s="16">
        <v>7.4914612000000005E-2</v>
      </c>
      <c r="AS233" s="16">
        <v>7.2516486000000005E-2</v>
      </c>
      <c r="AT233" s="16">
        <v>7.0255488000000005E-2</v>
      </c>
      <c r="AU233" s="16">
        <v>6.8119988000000006E-2</v>
      </c>
      <c r="AV233" s="16">
        <v>6.6099918999999993E-2</v>
      </c>
      <c r="AW233" s="16">
        <v>6.4186826000000002E-2</v>
      </c>
      <c r="AX233" s="16">
        <v>6.2373839E-2</v>
      </c>
      <c r="AY233" s="16">
        <v>6.0653052999999998E-2</v>
      </c>
      <c r="AZ233" s="16">
        <v>5.9016357999999998E-2</v>
      </c>
      <c r="BA233" s="16">
        <v>5.7458113999999998E-2</v>
      </c>
      <c r="BB233" s="16">
        <v>5.5974256E-2</v>
      </c>
      <c r="BC233" s="16">
        <v>5.4559160000000002E-2</v>
      </c>
      <c r="BD233" s="16">
        <v>5.3207501999999997E-2</v>
      </c>
      <c r="BE233" s="16">
        <v>5.1915146000000002E-2</v>
      </c>
      <c r="BF233" s="16">
        <v>5.0678462000000001E-2</v>
      </c>
    </row>
    <row r="234" spans="1:58" x14ac:dyDescent="0.35">
      <c r="A234" s="16">
        <v>164</v>
      </c>
      <c r="B234" s="16">
        <v>8.9</v>
      </c>
      <c r="C234" s="16">
        <v>0.44134320000000005</v>
      </c>
      <c r="D234" s="16">
        <v>1.6</v>
      </c>
      <c r="E234" s="16">
        <v>4.8000000000000007</v>
      </c>
      <c r="F234" s="16">
        <v>2.2000000000000002</v>
      </c>
      <c r="G234" s="16">
        <v>1.4000000000000001</v>
      </c>
      <c r="H234" s="16">
        <v>1.4000000000000001</v>
      </c>
      <c r="I234" s="16">
        <v>357.90000000000003</v>
      </c>
      <c r="J234" s="16">
        <v>340.5</v>
      </c>
      <c r="K234" s="16" t="s">
        <v>34</v>
      </c>
      <c r="L234" s="16">
        <v>164</v>
      </c>
      <c r="M234" s="16">
        <v>0.96844523999999998</v>
      </c>
      <c r="N234" s="16">
        <v>0.75570196000000001</v>
      </c>
      <c r="O234" s="16">
        <v>0.60937202000000001</v>
      </c>
      <c r="P234" s="16">
        <v>0.50520217000000001</v>
      </c>
      <c r="Q234" s="16">
        <v>0.42862331999999997</v>
      </c>
      <c r="R234" s="16">
        <v>0.37030460999999998</v>
      </c>
      <c r="S234" s="16">
        <v>0.32475859000000001</v>
      </c>
      <c r="T234" s="16">
        <v>0.28841981</v>
      </c>
      <c r="U234" s="16">
        <v>0.2588838</v>
      </c>
      <c r="V234" s="16">
        <v>0.23446955</v>
      </c>
      <c r="W234" s="16">
        <v>0.21399914</v>
      </c>
      <c r="X234" s="16">
        <v>0.1966204</v>
      </c>
      <c r="Y234" s="16">
        <v>0.18169141999999999</v>
      </c>
      <c r="Z234" s="16">
        <v>0.16873635000000001</v>
      </c>
      <c r="AA234" s="16">
        <v>0.15739605000000001</v>
      </c>
      <c r="AB234" s="16">
        <v>0.14738671</v>
      </c>
      <c r="AC234" s="16">
        <v>0.13848831</v>
      </c>
      <c r="AD234" s="16">
        <v>0.13052726000000001</v>
      </c>
      <c r="AE234" s="16">
        <v>0.12336563</v>
      </c>
      <c r="AF234" s="16">
        <v>0.11688914</v>
      </c>
      <c r="AG234" s="16">
        <v>0.11100388</v>
      </c>
      <c r="AH234" s="16">
        <v>0.10563641999999999</v>
      </c>
      <c r="AI234" s="16">
        <v>0.10072151999999999</v>
      </c>
      <c r="AJ234" s="16">
        <v>9.6205525E-2</v>
      </c>
      <c r="AK234" s="16">
        <v>9.2043914000000004E-2</v>
      </c>
      <c r="AL234" s="16">
        <v>8.8193595E-2</v>
      </c>
      <c r="AM234" s="16">
        <v>8.4624625999999994E-2</v>
      </c>
      <c r="AN234" s="16">
        <v>8.1308030000000003E-2</v>
      </c>
      <c r="AO234" s="16">
        <v>7.8216447999999994E-2</v>
      </c>
      <c r="AP234" s="16">
        <v>7.5328030000000004E-2</v>
      </c>
      <c r="AQ234" s="16">
        <v>7.2626418999999998E-2</v>
      </c>
      <c r="AR234" s="16">
        <v>7.0092581000000001E-2</v>
      </c>
      <c r="AS234" s="16">
        <v>6.7711614000000003E-2</v>
      </c>
      <c r="AT234" s="16">
        <v>6.5471135E-2</v>
      </c>
      <c r="AU234" s="16">
        <v>6.3357651000000001E-2</v>
      </c>
      <c r="AV234" s="16">
        <v>6.1363813000000003E-2</v>
      </c>
      <c r="AW234" s="16">
        <v>5.9478271999999999E-2</v>
      </c>
      <c r="AX234" s="16">
        <v>5.7692196000000001E-2</v>
      </c>
      <c r="AY234" s="16">
        <v>5.5999726E-2</v>
      </c>
      <c r="AZ234" s="16">
        <v>5.4392758999999999E-2</v>
      </c>
      <c r="BA234" s="16">
        <v>5.2865397000000001E-2</v>
      </c>
      <c r="BB234" s="16">
        <v>5.1412705000000003E-2</v>
      </c>
      <c r="BC234" s="16">
        <v>5.0028481E-2</v>
      </c>
      <c r="BD234" s="16">
        <v>4.8708700000000001E-2</v>
      </c>
      <c r="BE234" s="16">
        <v>4.7448738999999997E-2</v>
      </c>
      <c r="BF234" s="16">
        <v>4.6244594999999999E-2</v>
      </c>
    </row>
    <row r="235" spans="1:58" x14ac:dyDescent="0.35">
      <c r="A235" s="16">
        <v>472</v>
      </c>
      <c r="B235" s="16">
        <v>30.900000000000002</v>
      </c>
      <c r="C235" s="16">
        <v>0.4031246</v>
      </c>
      <c r="D235" s="16">
        <v>1.2000000000000002</v>
      </c>
      <c r="E235" s="16">
        <v>6.8000000000000007</v>
      </c>
      <c r="F235" s="16">
        <v>0.8</v>
      </c>
      <c r="G235" s="16">
        <v>1.8</v>
      </c>
      <c r="H235" s="16">
        <v>0.4</v>
      </c>
      <c r="I235" s="16">
        <v>420.6</v>
      </c>
      <c r="J235" s="16">
        <v>294.3</v>
      </c>
      <c r="K235" s="16" t="s">
        <v>35</v>
      </c>
      <c r="L235" s="16">
        <v>472</v>
      </c>
      <c r="M235" s="16">
        <v>0.96174806000000002</v>
      </c>
      <c r="N235" s="16">
        <v>0.78652750999999999</v>
      </c>
      <c r="O235" s="16">
        <v>0.65018213000000002</v>
      </c>
      <c r="P235" s="16">
        <v>0.54638874999999998</v>
      </c>
      <c r="Q235" s="16">
        <v>0.46752002999999998</v>
      </c>
      <c r="R235" s="16">
        <v>0.40628022000000003</v>
      </c>
      <c r="S235" s="16">
        <v>0.35770987999999998</v>
      </c>
      <c r="T235" s="16">
        <v>0.31859927999999998</v>
      </c>
      <c r="U235" s="16">
        <v>0.28662691000000001</v>
      </c>
      <c r="V235" s="16">
        <v>0.26008432999999997</v>
      </c>
      <c r="W235" s="16">
        <v>0.23772842999999999</v>
      </c>
      <c r="X235" s="16">
        <v>0.21866179999999999</v>
      </c>
      <c r="Y235" s="16">
        <v>0.20221813</v>
      </c>
      <c r="Z235" s="16">
        <v>0.18789776999999999</v>
      </c>
      <c r="AA235" s="16">
        <v>0.17532339999999999</v>
      </c>
      <c r="AB235" s="16">
        <v>0.1641985</v>
      </c>
      <c r="AC235" s="16">
        <v>0.15428385</v>
      </c>
      <c r="AD235" s="16">
        <v>0.14539874</v>
      </c>
      <c r="AE235" s="16">
        <v>0.13739667999999999</v>
      </c>
      <c r="AF235" s="16">
        <v>0.13014895000000001</v>
      </c>
      <c r="AG235" s="16">
        <v>0.12356499</v>
      </c>
      <c r="AH235" s="16">
        <v>0.11755018</v>
      </c>
      <c r="AI235" s="16">
        <v>0.11203645</v>
      </c>
      <c r="AJ235" s="16">
        <v>0.10697144</v>
      </c>
      <c r="AK235" s="16">
        <v>0.10229592999999999</v>
      </c>
      <c r="AL235" s="16">
        <v>9.7967200000000004E-2</v>
      </c>
      <c r="AM235" s="16">
        <v>9.3956865000000001E-2</v>
      </c>
      <c r="AN235" s="16">
        <v>9.0227163999999999E-2</v>
      </c>
      <c r="AO235" s="16">
        <v>8.6746946000000005E-2</v>
      </c>
      <c r="AP235" s="16">
        <v>8.3497330999999994E-2</v>
      </c>
      <c r="AQ235" s="16">
        <v>8.0453232E-2</v>
      </c>
      <c r="AR235" s="16">
        <v>7.7600293000000001E-2</v>
      </c>
      <c r="AS235" s="16">
        <v>7.4918947999999999E-2</v>
      </c>
      <c r="AT235" s="16">
        <v>7.2395734000000003E-2</v>
      </c>
      <c r="AU235" s="16">
        <v>7.0016034000000005E-2</v>
      </c>
      <c r="AV235" s="16">
        <v>6.7768237999999995E-2</v>
      </c>
      <c r="AW235" s="16">
        <v>6.5644830000000001E-2</v>
      </c>
      <c r="AX235" s="16">
        <v>6.3632942999999997E-2</v>
      </c>
      <c r="AY235" s="16">
        <v>6.1726093000000003E-2</v>
      </c>
      <c r="AZ235" s="16">
        <v>5.9917111000000002E-2</v>
      </c>
      <c r="BA235" s="16">
        <v>5.8197434999999999E-2</v>
      </c>
      <c r="BB235" s="16">
        <v>5.6561537000000002E-2</v>
      </c>
      <c r="BC235" s="16">
        <v>5.5004101E-2</v>
      </c>
      <c r="BD235" s="16">
        <v>5.3519922999999997E-2</v>
      </c>
      <c r="BE235" s="16">
        <v>5.2104082000000003E-2</v>
      </c>
      <c r="BF235" s="16">
        <v>5.0752480000000003E-2</v>
      </c>
    </row>
    <row r="236" spans="1:58" x14ac:dyDescent="0.35">
      <c r="A236" s="16">
        <v>374</v>
      </c>
      <c r="B236" s="16">
        <v>20.8</v>
      </c>
      <c r="C236" s="16">
        <v>0.18092159999999999</v>
      </c>
      <c r="D236" s="16">
        <v>2.6</v>
      </c>
      <c r="E236" s="16">
        <v>2.2000000000000002</v>
      </c>
      <c r="F236" s="16">
        <v>1.6</v>
      </c>
      <c r="G236" s="16">
        <v>1.2000000000000002</v>
      </c>
      <c r="H236" s="16">
        <v>1.4000000000000001</v>
      </c>
      <c r="I236" s="16">
        <v>432</v>
      </c>
      <c r="J236" s="16">
        <v>321.40000000000003</v>
      </c>
      <c r="K236" s="16" t="s">
        <v>35</v>
      </c>
      <c r="L236" s="16">
        <v>374</v>
      </c>
      <c r="M236" s="16">
        <v>0.95434576000000004</v>
      </c>
      <c r="N236" s="16">
        <v>0.73731117999999995</v>
      </c>
      <c r="O236" s="16">
        <v>0.59342450000000002</v>
      </c>
      <c r="P236" s="16">
        <v>0.49336708000000001</v>
      </c>
      <c r="Q236" s="16">
        <v>0.42047699999999999</v>
      </c>
      <c r="R236" s="16">
        <v>0.36395748999999999</v>
      </c>
      <c r="S236" s="16">
        <v>0.31991774000000001</v>
      </c>
      <c r="T236" s="16">
        <v>0.28488404000000001</v>
      </c>
      <c r="U236" s="16">
        <v>0.25645470999999997</v>
      </c>
      <c r="V236" s="16">
        <v>0.23293622</v>
      </c>
      <c r="W236" s="16">
        <v>0.21319084999999999</v>
      </c>
      <c r="X236" s="16">
        <v>0.1964061</v>
      </c>
      <c r="Y236" s="16">
        <v>0.18198420000000001</v>
      </c>
      <c r="Z236" s="16">
        <v>0.16946821000000001</v>
      </c>
      <c r="AA236" s="16">
        <v>0.15850633</v>
      </c>
      <c r="AB236" s="16">
        <v>0.14882946</v>
      </c>
      <c r="AC236" s="16">
        <v>0.14022457999999999</v>
      </c>
      <c r="AD236" s="16">
        <v>0.13252042</v>
      </c>
      <c r="AE236" s="16">
        <v>0.12558453999999999</v>
      </c>
      <c r="AF236" s="16">
        <v>0.119307</v>
      </c>
      <c r="AG236" s="16">
        <v>0.11359996999999999</v>
      </c>
      <c r="AH236" s="16">
        <v>0.10838932</v>
      </c>
      <c r="AI236" s="16">
        <v>0.10361265</v>
      </c>
      <c r="AJ236" s="16">
        <v>9.9216603E-2</v>
      </c>
      <c r="AK236" s="16">
        <v>9.5159314999999994E-2</v>
      </c>
      <c r="AL236" s="16">
        <v>9.1403596000000004E-2</v>
      </c>
      <c r="AM236" s="16">
        <v>8.7915823000000004E-2</v>
      </c>
      <c r="AN236" s="16">
        <v>8.4668673999999999E-2</v>
      </c>
      <c r="AO236" s="16">
        <v>8.1639274999999997E-2</v>
      </c>
      <c r="AP236" s="16">
        <v>7.8804000999999999E-2</v>
      </c>
      <c r="AQ236" s="16">
        <v>7.6145820000000003E-2</v>
      </c>
      <c r="AR236" s="16">
        <v>7.3650770000000004E-2</v>
      </c>
      <c r="AS236" s="16">
        <v>7.1303874000000003E-2</v>
      </c>
      <c r="AT236" s="16">
        <v>6.9089733E-2</v>
      </c>
      <c r="AU236" s="16">
        <v>6.6998488999999994E-2</v>
      </c>
      <c r="AV236" s="16">
        <v>6.5021560000000006E-2</v>
      </c>
      <c r="AW236" s="16">
        <v>6.3149608999999995E-2</v>
      </c>
      <c r="AX236" s="16">
        <v>6.1374482000000001E-2</v>
      </c>
      <c r="AY236" s="16">
        <v>5.9690728999999998E-2</v>
      </c>
      <c r="AZ236" s="16">
        <v>5.8087422999999999E-2</v>
      </c>
      <c r="BA236" s="16">
        <v>5.6561012000000001E-2</v>
      </c>
      <c r="BB236" s="16">
        <v>5.5107313999999998E-2</v>
      </c>
      <c r="BC236" s="16">
        <v>5.3721617999999999E-2</v>
      </c>
      <c r="BD236" s="16">
        <v>5.2397001999999998E-2</v>
      </c>
      <c r="BE236" s="16">
        <v>5.1131098999999999E-2</v>
      </c>
      <c r="BF236" s="16">
        <v>4.9920029999999997E-2</v>
      </c>
    </row>
    <row r="237" spans="1:58" x14ac:dyDescent="0.35">
      <c r="A237" s="16">
        <v>59</v>
      </c>
      <c r="B237" s="16">
        <v>30.6</v>
      </c>
      <c r="C237" s="16">
        <v>0.8471919</v>
      </c>
      <c r="D237" s="16">
        <v>3</v>
      </c>
      <c r="E237" s="16">
        <v>9.8000000000000007</v>
      </c>
      <c r="F237" s="16">
        <v>2</v>
      </c>
      <c r="G237" s="16">
        <v>1.4000000000000001</v>
      </c>
      <c r="H237" s="16">
        <v>0.4</v>
      </c>
      <c r="I237" s="16">
        <v>314.60000000000002</v>
      </c>
      <c r="J237" s="16">
        <v>328.5</v>
      </c>
      <c r="K237" s="16" t="s">
        <v>35</v>
      </c>
      <c r="L237" s="16">
        <v>59</v>
      </c>
      <c r="M237" s="16">
        <v>0.9534049</v>
      </c>
      <c r="N237" s="16">
        <v>0.83018981999999997</v>
      </c>
      <c r="O237" s="16">
        <v>0.73631537000000002</v>
      </c>
      <c r="P237" s="16">
        <v>0.65885609000000001</v>
      </c>
      <c r="Q237" s="16">
        <v>0.59075862000000001</v>
      </c>
      <c r="R237" s="16">
        <v>0.53045529000000002</v>
      </c>
      <c r="S237" s="16">
        <v>0.47661427000000001</v>
      </c>
      <c r="T237" s="16">
        <v>0.43033241999999999</v>
      </c>
      <c r="U237" s="16">
        <v>0.39081561999999997</v>
      </c>
      <c r="V237" s="16">
        <v>0.35715132999999999</v>
      </c>
      <c r="W237" s="16">
        <v>0.32821134000000002</v>
      </c>
      <c r="X237" s="16">
        <v>0.30316111000000001</v>
      </c>
      <c r="Y237" s="16">
        <v>0.28137329</v>
      </c>
      <c r="Z237" s="16">
        <v>0.26216247999999998</v>
      </c>
      <c r="AA237" s="16">
        <v>0.24514894000000001</v>
      </c>
      <c r="AB237" s="16">
        <v>0.2300258</v>
      </c>
      <c r="AC237" s="16">
        <v>0.21652609</v>
      </c>
      <c r="AD237" s="16">
        <v>0.20441472999999999</v>
      </c>
      <c r="AE237" s="16">
        <v>0.19348994999999999</v>
      </c>
      <c r="AF237" s="16">
        <v>0.18358356000000001</v>
      </c>
      <c r="AG237" s="16">
        <v>0.17457473000000001</v>
      </c>
      <c r="AH237" s="16">
        <v>0.16634773</v>
      </c>
      <c r="AI237" s="16">
        <v>0.15880615000000001</v>
      </c>
      <c r="AJ237" s="16">
        <v>0.15187812000000001</v>
      </c>
      <c r="AK237" s="16">
        <v>0.14548606</v>
      </c>
      <c r="AL237" s="16">
        <v>0.13956801999999999</v>
      </c>
      <c r="AM237" s="16">
        <v>0.13408148</v>
      </c>
      <c r="AN237" s="16">
        <v>0.12898225999999999</v>
      </c>
      <c r="AO237" s="16">
        <v>0.12422717</v>
      </c>
      <c r="AP237" s="16">
        <v>0.1197889</v>
      </c>
      <c r="AQ237" s="16">
        <v>0.11563366999999999</v>
      </c>
      <c r="AR237" s="16">
        <v>0.11173411</v>
      </c>
      <c r="AS237" s="16">
        <v>0.10806829</v>
      </c>
      <c r="AT237" s="16">
        <v>0.10461789000000001</v>
      </c>
      <c r="AU237" s="16">
        <v>0.10136512</v>
      </c>
      <c r="AV237" s="16">
        <v>9.8291545999999994E-2</v>
      </c>
      <c r="AW237" s="16">
        <v>9.5384248000000005E-2</v>
      </c>
      <c r="AX237" s="16">
        <v>9.2630841000000005E-2</v>
      </c>
      <c r="AY237" s="16">
        <v>9.0019688E-2</v>
      </c>
      <c r="AZ237" s="16">
        <v>8.7542548999999997E-2</v>
      </c>
      <c r="BA237" s="16">
        <v>8.5187547000000002E-2</v>
      </c>
      <c r="BB237" s="16">
        <v>8.2944825E-2</v>
      </c>
      <c r="BC237" s="16">
        <v>8.0805212000000001E-2</v>
      </c>
      <c r="BD237" s="16">
        <v>7.8763388000000004E-2</v>
      </c>
      <c r="BE237" s="16">
        <v>7.6813995999999996E-2</v>
      </c>
      <c r="BF237" s="16">
        <v>7.4950299999999997E-2</v>
      </c>
    </row>
    <row r="238" spans="1:58" x14ac:dyDescent="0.35">
      <c r="A238" s="16">
        <v>294</v>
      </c>
      <c r="B238" s="16">
        <v>10.3</v>
      </c>
      <c r="C238" s="16">
        <v>0.46874540000000003</v>
      </c>
      <c r="D238" s="16">
        <v>2.2000000000000002</v>
      </c>
      <c r="E238" s="16">
        <v>4.2</v>
      </c>
      <c r="F238" s="16">
        <v>3</v>
      </c>
      <c r="G238" s="16">
        <v>1</v>
      </c>
      <c r="H238" s="16">
        <v>1.6</v>
      </c>
      <c r="I238" s="16">
        <v>293.5</v>
      </c>
      <c r="J238" s="16">
        <v>292.70000000000005</v>
      </c>
      <c r="K238" s="16" t="s">
        <v>35</v>
      </c>
      <c r="L238" s="16">
        <v>294</v>
      </c>
      <c r="M238" s="16">
        <v>0.95057546999999998</v>
      </c>
      <c r="N238" s="16">
        <v>0.74014716999999997</v>
      </c>
      <c r="O238" s="16">
        <v>0.59755491999999999</v>
      </c>
      <c r="P238" s="16">
        <v>0.49650496</v>
      </c>
      <c r="Q238" s="16">
        <v>0.42208621000000002</v>
      </c>
      <c r="R238" s="16">
        <v>0.36561727999999999</v>
      </c>
      <c r="S238" s="16">
        <v>0.32146740000000001</v>
      </c>
      <c r="T238" s="16">
        <v>0.28630501000000003</v>
      </c>
      <c r="U238" s="16">
        <v>0.25769924999999999</v>
      </c>
      <c r="V238" s="16">
        <v>0.23394492</v>
      </c>
      <c r="W238" s="16">
        <v>0.21396177999999999</v>
      </c>
      <c r="X238" s="16">
        <v>0.19694969000000001</v>
      </c>
      <c r="Y238" s="16">
        <v>0.18230593</v>
      </c>
      <c r="Z238" s="16">
        <v>0.1695815</v>
      </c>
      <c r="AA238" s="16">
        <v>0.15842955</v>
      </c>
      <c r="AB238" s="16">
        <v>0.14858093999999999</v>
      </c>
      <c r="AC238" s="16">
        <v>0.13982199000000001</v>
      </c>
      <c r="AD238" s="16">
        <v>0.1319814</v>
      </c>
      <c r="AE238" s="16">
        <v>0.12492379000000001</v>
      </c>
      <c r="AF238" s="16">
        <v>0.11854146</v>
      </c>
      <c r="AG238" s="16">
        <v>0.11274035</v>
      </c>
      <c r="AH238" s="16">
        <v>0.10744721</v>
      </c>
      <c r="AI238" s="16">
        <v>0.10259902999999999</v>
      </c>
      <c r="AJ238" s="16">
        <v>9.8140827999999999E-2</v>
      </c>
      <c r="AK238" s="16">
        <v>9.4029247999999996E-2</v>
      </c>
      <c r="AL238" s="16">
        <v>9.0225808000000005E-2</v>
      </c>
      <c r="AM238" s="16">
        <v>8.6695641000000004E-2</v>
      </c>
      <c r="AN238" s="16">
        <v>8.3411865000000002E-2</v>
      </c>
      <c r="AO238" s="16">
        <v>8.0349974000000005E-2</v>
      </c>
      <c r="AP238" s="16">
        <v>7.7488272999999996E-2</v>
      </c>
      <c r="AQ238" s="16">
        <v>7.4807592000000006E-2</v>
      </c>
      <c r="AR238" s="16">
        <v>7.2292566000000003E-2</v>
      </c>
      <c r="AS238" s="16">
        <v>6.9929465999999996E-2</v>
      </c>
      <c r="AT238" s="16">
        <v>6.7703567000000006E-2</v>
      </c>
      <c r="AU238" s="16">
        <v>6.5602295000000005E-2</v>
      </c>
      <c r="AV238" s="16">
        <v>6.3616416999999995E-2</v>
      </c>
      <c r="AW238" s="16">
        <v>6.1737227999999998E-2</v>
      </c>
      <c r="AX238" s="16">
        <v>5.9956721999999997E-2</v>
      </c>
      <c r="AY238" s="16">
        <v>5.8267909999999999E-2</v>
      </c>
      <c r="AZ238" s="16">
        <v>5.6663196999999998E-2</v>
      </c>
      <c r="BA238" s="16">
        <v>5.5136791999999997E-2</v>
      </c>
      <c r="BB238" s="16">
        <v>5.3683002E-2</v>
      </c>
      <c r="BC238" s="16">
        <v>5.2298012999999997E-2</v>
      </c>
      <c r="BD238" s="16">
        <v>5.0976108999999999E-2</v>
      </c>
      <c r="BE238" s="16">
        <v>4.9713476999999999E-2</v>
      </c>
      <c r="BF238" s="16">
        <v>4.8505776E-2</v>
      </c>
    </row>
    <row r="239" spans="1:58" x14ac:dyDescent="0.35">
      <c r="A239" s="16">
        <v>12</v>
      </c>
      <c r="B239" s="16">
        <v>11.600000000000001</v>
      </c>
      <c r="C239" s="16">
        <v>0.1230165</v>
      </c>
      <c r="D239" s="16">
        <v>1.6</v>
      </c>
      <c r="E239" s="16">
        <v>9</v>
      </c>
      <c r="F239" s="16">
        <v>1</v>
      </c>
      <c r="G239" s="16">
        <v>1.6</v>
      </c>
      <c r="H239" s="16">
        <v>0.8</v>
      </c>
      <c r="I239" s="16">
        <v>394.5</v>
      </c>
      <c r="J239" s="16">
        <v>291.90000000000003</v>
      </c>
      <c r="K239" s="16" t="s">
        <v>35</v>
      </c>
      <c r="L239" s="16">
        <v>12</v>
      </c>
      <c r="M239" s="16">
        <v>0.94061673000000001</v>
      </c>
      <c r="N239" s="16">
        <v>0.80119914000000003</v>
      </c>
      <c r="O239" s="16">
        <v>0.69168841999999997</v>
      </c>
      <c r="P239" s="16">
        <v>0.60004418999999998</v>
      </c>
      <c r="Q239" s="16">
        <v>0.52294289999999999</v>
      </c>
      <c r="R239" s="16">
        <v>0.45908681000000001</v>
      </c>
      <c r="S239" s="16">
        <v>0.40675271000000002</v>
      </c>
      <c r="T239" s="16">
        <v>0.36361738999999998</v>
      </c>
      <c r="U239" s="16">
        <v>0.32775452999999999</v>
      </c>
      <c r="V239" s="16">
        <v>0.29767394000000003</v>
      </c>
      <c r="W239" s="16">
        <v>0.27218842999999998</v>
      </c>
      <c r="X239" s="16">
        <v>0.25037131000000001</v>
      </c>
      <c r="Y239" s="16">
        <v>0.23151805</v>
      </c>
      <c r="Z239" s="16">
        <v>0.21508335000000001</v>
      </c>
      <c r="AA239" s="16">
        <v>0.20065089999999999</v>
      </c>
      <c r="AB239" s="16">
        <v>0.18788116999999999</v>
      </c>
      <c r="AC239" s="16">
        <v>0.17651589000000001</v>
      </c>
      <c r="AD239" s="16">
        <v>0.1663375</v>
      </c>
      <c r="AE239" s="16">
        <v>0.15717643000000001</v>
      </c>
      <c r="AF239" s="16">
        <v>0.14889261000000001</v>
      </c>
      <c r="AG239" s="16">
        <v>0.14136504999999999</v>
      </c>
      <c r="AH239" s="16">
        <v>0.13449991</v>
      </c>
      <c r="AI239" s="16">
        <v>0.12821388</v>
      </c>
      <c r="AJ239" s="16">
        <v>0.12243853</v>
      </c>
      <c r="AK239" s="16">
        <v>0.11711822</v>
      </c>
      <c r="AL239" s="16">
        <v>0.11219519</v>
      </c>
      <c r="AM239" s="16">
        <v>0.10762960000000001</v>
      </c>
      <c r="AN239" s="16">
        <v>0.10338904</v>
      </c>
      <c r="AO239" s="16">
        <v>9.9442057E-2</v>
      </c>
      <c r="AP239" s="16">
        <v>9.5751590999999997E-2</v>
      </c>
      <c r="AQ239" s="16">
        <v>9.2293650000000005E-2</v>
      </c>
      <c r="AR239" s="16">
        <v>8.9052460999999999E-2</v>
      </c>
      <c r="AS239" s="16">
        <v>8.6008801999999995E-2</v>
      </c>
      <c r="AT239" s="16">
        <v>8.3144790999999996E-2</v>
      </c>
      <c r="AU239" s="16">
        <v>8.0443501000000001E-2</v>
      </c>
      <c r="AV239" s="16">
        <v>7.7892302999999996E-2</v>
      </c>
      <c r="AW239" s="16">
        <v>7.5481593999999999E-2</v>
      </c>
      <c r="AX239" s="16">
        <v>7.3198556999999997E-2</v>
      </c>
      <c r="AY239" s="16">
        <v>7.1034855999999993E-2</v>
      </c>
      <c r="AZ239" s="16">
        <v>6.8981439000000006E-2</v>
      </c>
      <c r="BA239" s="16">
        <v>6.7029342000000006E-2</v>
      </c>
      <c r="BB239" s="16">
        <v>6.5171047999999995E-2</v>
      </c>
      <c r="BC239" s="16">
        <v>6.3401191999999995E-2</v>
      </c>
      <c r="BD239" s="16">
        <v>6.1713845000000003E-2</v>
      </c>
      <c r="BE239" s="16">
        <v>6.0103695999999998E-2</v>
      </c>
      <c r="BF239" s="16">
        <v>5.8565411999999997E-2</v>
      </c>
    </row>
    <row r="240" spans="1:58" x14ac:dyDescent="0.35">
      <c r="A240" s="16">
        <v>4</v>
      </c>
      <c r="B240" s="16">
        <v>41.400000000000006</v>
      </c>
      <c r="C240" s="16">
        <v>0.79115710000000006</v>
      </c>
      <c r="D240" s="16">
        <v>1</v>
      </c>
      <c r="E240" s="16">
        <v>6</v>
      </c>
      <c r="F240" s="16">
        <v>1.6</v>
      </c>
      <c r="G240" s="16">
        <v>0.4</v>
      </c>
      <c r="H240" s="16">
        <v>0.4</v>
      </c>
      <c r="I240" s="16">
        <v>408.8</v>
      </c>
      <c r="J240" s="16">
        <v>313.40000000000003</v>
      </c>
      <c r="K240" s="16" t="s">
        <v>35</v>
      </c>
      <c r="L240" s="16">
        <v>4</v>
      </c>
      <c r="M240" s="16">
        <v>0.93985516000000002</v>
      </c>
      <c r="N240" s="16">
        <v>0.75961250000000002</v>
      </c>
      <c r="O240" s="16">
        <v>0.62276900000000002</v>
      </c>
      <c r="P240" s="16">
        <v>0.51959211000000005</v>
      </c>
      <c r="Q240" s="16">
        <v>0.44219333</v>
      </c>
      <c r="R240" s="16">
        <v>0.38309625000000003</v>
      </c>
      <c r="S240" s="16">
        <v>0.33682972</v>
      </c>
      <c r="T240" s="16">
        <v>0.29977538999999997</v>
      </c>
      <c r="U240" s="16">
        <v>0.26950192000000001</v>
      </c>
      <c r="V240" s="16">
        <v>0.24438666000000001</v>
      </c>
      <c r="W240" s="16">
        <v>0.22326301000000001</v>
      </c>
      <c r="X240" s="16">
        <v>0.20526617999999999</v>
      </c>
      <c r="Y240" s="16">
        <v>0.18976428000000001</v>
      </c>
      <c r="Z240" s="16">
        <v>0.17628442</v>
      </c>
      <c r="AA240" s="16">
        <v>0.16445993</v>
      </c>
      <c r="AB240" s="16">
        <v>0.15400734999999999</v>
      </c>
      <c r="AC240" s="16">
        <v>0.14470464</v>
      </c>
      <c r="AD240" s="16">
        <v>0.13637289</v>
      </c>
      <c r="AE240" s="16">
        <v>0.12886934</v>
      </c>
      <c r="AF240" s="16">
        <v>0.12207722999999999</v>
      </c>
      <c r="AG240" s="16">
        <v>0.11590309</v>
      </c>
      <c r="AH240" s="16">
        <v>0.11026774</v>
      </c>
      <c r="AI240" s="16">
        <v>0.10510443</v>
      </c>
      <c r="AJ240" s="16">
        <v>0.10035566</v>
      </c>
      <c r="AK240" s="16">
        <v>9.5975301999999998E-2</v>
      </c>
      <c r="AL240" s="16">
        <v>9.1923623999999995E-2</v>
      </c>
      <c r="AM240" s="16">
        <v>8.8165745000000004E-2</v>
      </c>
      <c r="AN240" s="16">
        <v>8.4671065000000004E-2</v>
      </c>
      <c r="AO240" s="16">
        <v>8.1414617999999994E-2</v>
      </c>
      <c r="AP240" s="16">
        <v>7.8372337E-2</v>
      </c>
      <c r="AQ240" s="16">
        <v>7.5524740000000007E-2</v>
      </c>
      <c r="AR240" s="16">
        <v>7.2854332999999993E-2</v>
      </c>
      <c r="AS240" s="16">
        <v>7.0345065999999998E-2</v>
      </c>
      <c r="AT240" s="16">
        <v>6.7983611999999999E-2</v>
      </c>
      <c r="AU240" s="16">
        <v>6.5757141000000005E-2</v>
      </c>
      <c r="AV240" s="16">
        <v>6.3654407999999996E-2</v>
      </c>
      <c r="AW240" s="16">
        <v>6.1666145999999998E-2</v>
      </c>
      <c r="AX240" s="16">
        <v>5.9784357000000003E-2</v>
      </c>
      <c r="AY240" s="16">
        <v>5.8000382000000003E-2</v>
      </c>
      <c r="AZ240" s="16">
        <v>5.6308246999999999E-2</v>
      </c>
      <c r="BA240" s="16">
        <v>5.4700229000000003E-2</v>
      </c>
      <c r="BB240" s="16">
        <v>5.3170062999999997E-2</v>
      </c>
      <c r="BC240" s="16">
        <v>5.1712754999999999E-2</v>
      </c>
      <c r="BD240" s="16">
        <v>5.0323751E-2</v>
      </c>
      <c r="BE240" s="16">
        <v>4.8998140000000003E-2</v>
      </c>
      <c r="BF240" s="16">
        <v>4.7732024999999997E-2</v>
      </c>
    </row>
    <row r="241" spans="1:58" x14ac:dyDescent="0.35">
      <c r="A241" s="16">
        <v>29</v>
      </c>
      <c r="B241" s="16">
        <v>11.3</v>
      </c>
      <c r="C241" s="16">
        <v>0.51390120000000006</v>
      </c>
      <c r="D241" s="16">
        <v>2.4000000000000004</v>
      </c>
      <c r="E241" s="16">
        <v>3.8000000000000003</v>
      </c>
      <c r="F241" s="16">
        <v>2.6</v>
      </c>
      <c r="G241" s="16">
        <v>1.2000000000000002</v>
      </c>
      <c r="H241" s="16">
        <v>1.4000000000000001</v>
      </c>
      <c r="I241" s="16">
        <v>306.40000000000003</v>
      </c>
      <c r="J241" s="16">
        <v>295.60000000000002</v>
      </c>
      <c r="K241" s="16" t="s">
        <v>34</v>
      </c>
      <c r="L241" s="16">
        <v>29</v>
      </c>
      <c r="M241" s="16">
        <v>0.93718135000000002</v>
      </c>
      <c r="N241" s="16">
        <v>0.73037094000000002</v>
      </c>
      <c r="O241" s="16">
        <v>0.59026003000000005</v>
      </c>
      <c r="P241" s="16">
        <v>0.49085125000000002</v>
      </c>
      <c r="Q241" s="16">
        <v>0.41756420999999999</v>
      </c>
      <c r="R241" s="16">
        <v>0.36198418999999998</v>
      </c>
      <c r="S241" s="16">
        <v>0.31845772</v>
      </c>
      <c r="T241" s="16">
        <v>0.28370803999999999</v>
      </c>
      <c r="U241" s="16">
        <v>0.25543091000000001</v>
      </c>
      <c r="V241" s="16">
        <v>0.23196728999999999</v>
      </c>
      <c r="W241" s="16">
        <v>0.21222205</v>
      </c>
      <c r="X241" s="16">
        <v>0.19541401999999999</v>
      </c>
      <c r="Y241" s="16">
        <v>0.18095106</v>
      </c>
      <c r="Z241" s="16">
        <v>0.16838047</v>
      </c>
      <c r="AA241" s="16">
        <v>0.15736513999999999</v>
      </c>
      <c r="AB241" s="16">
        <v>0.14763385000000001</v>
      </c>
      <c r="AC241" s="16">
        <v>0.13897783</v>
      </c>
      <c r="AD241" s="16">
        <v>0.13122611000000001</v>
      </c>
      <c r="AE241" s="16">
        <v>0.12424718999999999</v>
      </c>
      <c r="AF241" s="16">
        <v>0.11793202999999999</v>
      </c>
      <c r="AG241" s="16">
        <v>0.11219083000000001</v>
      </c>
      <c r="AH241" s="16">
        <v>0.10695062</v>
      </c>
      <c r="AI241" s="16">
        <v>0.10214867</v>
      </c>
      <c r="AJ241" s="16">
        <v>9.7731641999999994E-2</v>
      </c>
      <c r="AK241" s="16">
        <v>9.3656718999999999E-2</v>
      </c>
      <c r="AL241" s="16">
        <v>8.9886002000000007E-2</v>
      </c>
      <c r="AM241" s="16">
        <v>8.6385800999999998E-2</v>
      </c>
      <c r="AN241" s="16">
        <v>8.3129562000000004E-2</v>
      </c>
      <c r="AO241" s="16">
        <v>8.0092192000000006E-2</v>
      </c>
      <c r="AP241" s="16">
        <v>7.7252327999999995E-2</v>
      </c>
      <c r="AQ241" s="16">
        <v>7.4591882999999998E-2</v>
      </c>
      <c r="AR241" s="16">
        <v>7.2095618E-2</v>
      </c>
      <c r="AS241" s="16">
        <v>6.9748937999999996E-2</v>
      </c>
      <c r="AT241" s="16">
        <v>6.7537859000000006E-2</v>
      </c>
      <c r="AU241" s="16">
        <v>6.5450787999999996E-2</v>
      </c>
      <c r="AV241" s="16">
        <v>6.3478082000000005E-2</v>
      </c>
      <c r="AW241" s="16">
        <v>6.1610947999999999E-2</v>
      </c>
      <c r="AX241" s="16">
        <v>5.9841539999999999E-2</v>
      </c>
      <c r="AY241" s="16">
        <v>5.8162313E-2</v>
      </c>
      <c r="AZ241" s="16">
        <v>5.6566928000000002E-2</v>
      </c>
      <c r="BA241" s="16">
        <v>5.5049478999999998E-2</v>
      </c>
      <c r="BB241" s="16">
        <v>5.3604423999999998E-2</v>
      </c>
      <c r="BC241" s="16">
        <v>5.2227914E-2</v>
      </c>
      <c r="BD241" s="16">
        <v>5.0913393000000001E-2</v>
      </c>
      <c r="BE241" s="16">
        <v>4.9657452999999997E-2</v>
      </c>
      <c r="BF241" s="16">
        <v>4.8456289E-2</v>
      </c>
    </row>
    <row r="242" spans="1:58" x14ac:dyDescent="0.35">
      <c r="A242" s="16">
        <v>143</v>
      </c>
      <c r="B242" s="16">
        <v>12.200000000000001</v>
      </c>
      <c r="C242" s="16">
        <v>0.30664249999999998</v>
      </c>
      <c r="D242" s="16">
        <v>0.60000000000000009</v>
      </c>
      <c r="E242" s="16">
        <v>3.8000000000000003</v>
      </c>
      <c r="F242" s="16">
        <v>2.2000000000000002</v>
      </c>
      <c r="G242" s="16">
        <v>1</v>
      </c>
      <c r="H242" s="16">
        <v>1.6</v>
      </c>
      <c r="I242" s="16">
        <v>440.8</v>
      </c>
      <c r="J242" s="16">
        <v>302.5</v>
      </c>
      <c r="K242" s="16" t="s">
        <v>34</v>
      </c>
      <c r="L242" s="16">
        <v>143</v>
      </c>
      <c r="M242" s="16">
        <v>0.93355184999999996</v>
      </c>
      <c r="N242" s="16">
        <v>0.70935464000000004</v>
      </c>
      <c r="O242" s="16">
        <v>0.56273388999999996</v>
      </c>
      <c r="P242" s="16">
        <v>0.46147153000000002</v>
      </c>
      <c r="Q242" s="16">
        <v>0.38819689000000002</v>
      </c>
      <c r="R242" s="16">
        <v>0.33317327000000002</v>
      </c>
      <c r="S242" s="16">
        <v>0.29055434000000002</v>
      </c>
      <c r="T242" s="16">
        <v>0.25670799999999999</v>
      </c>
      <c r="U242" s="16">
        <v>0.22927006</v>
      </c>
      <c r="V242" s="16">
        <v>0.20662498000000001</v>
      </c>
      <c r="W242" s="16">
        <v>0.18766414000000001</v>
      </c>
      <c r="X242" s="16">
        <v>0.17158324</v>
      </c>
      <c r="Y242" s="16">
        <v>0.15779287</v>
      </c>
      <c r="Z242" s="16">
        <v>0.14584883000000001</v>
      </c>
      <c r="AA242" s="16">
        <v>0.13541471999999999</v>
      </c>
      <c r="AB242" s="16">
        <v>0.12622671999999999</v>
      </c>
      <c r="AC242" s="16">
        <v>0.11808043</v>
      </c>
      <c r="AD242" s="16">
        <v>0.11081100000000001</v>
      </c>
      <c r="AE242" s="16">
        <v>0.10428859</v>
      </c>
      <c r="AF242" s="16">
        <v>9.8407968999999998E-2</v>
      </c>
      <c r="AG242" s="16">
        <v>9.3080059000000007E-2</v>
      </c>
      <c r="AH242" s="16">
        <v>8.8234298000000003E-2</v>
      </c>
      <c r="AI242" s="16">
        <v>8.3809442999999997E-2</v>
      </c>
      <c r="AJ242" s="16">
        <v>7.9755700999999998E-2</v>
      </c>
      <c r="AK242" s="16">
        <v>7.6029092000000006E-2</v>
      </c>
      <c r="AL242" s="16">
        <v>7.2592988999999997E-2</v>
      </c>
      <c r="AM242" s="16">
        <v>6.9417409999999999E-2</v>
      </c>
      <c r="AN242" s="16">
        <v>6.6471673999999994E-2</v>
      </c>
      <c r="AO242" s="16">
        <v>6.3735515000000006E-2</v>
      </c>
      <c r="AP242" s="16">
        <v>6.1187274999999999E-2</v>
      </c>
      <c r="AQ242" s="16">
        <v>5.8808531999999997E-2</v>
      </c>
      <c r="AR242" s="16">
        <v>5.6583472000000003E-2</v>
      </c>
      <c r="AS242" s="16">
        <v>5.4499209E-2</v>
      </c>
      <c r="AT242" s="16">
        <v>5.2543323000000003E-2</v>
      </c>
      <c r="AU242" s="16">
        <v>5.0704754999999997E-2</v>
      </c>
      <c r="AV242" s="16">
        <v>4.8973620000000002E-2</v>
      </c>
      <c r="AW242" s="16">
        <v>4.7340382E-2</v>
      </c>
      <c r="AX242" s="16">
        <v>4.5798097000000003E-2</v>
      </c>
      <c r="AY242" s="16">
        <v>4.4339682999999998E-2</v>
      </c>
      <c r="AZ242" s="16">
        <v>4.2958814999999997E-2</v>
      </c>
      <c r="BA242" s="16">
        <v>4.1650206000000002E-2</v>
      </c>
      <c r="BB242" s="16">
        <v>4.0407628000000001E-2</v>
      </c>
      <c r="BC242" s="16">
        <v>3.9226933999999998E-2</v>
      </c>
      <c r="BD242" s="16">
        <v>3.8104206000000002E-2</v>
      </c>
      <c r="BE242" s="16">
        <v>3.7034836000000002E-2</v>
      </c>
      <c r="BF242" s="16">
        <v>3.6015797000000002E-2</v>
      </c>
    </row>
    <row r="243" spans="1:58" x14ac:dyDescent="0.35">
      <c r="A243" s="16">
        <v>249</v>
      </c>
      <c r="B243" s="16">
        <v>21.1</v>
      </c>
      <c r="C243" s="16">
        <v>0.52207130000000002</v>
      </c>
      <c r="D243" s="16">
        <v>1</v>
      </c>
      <c r="E243" s="16">
        <v>3.4000000000000004</v>
      </c>
      <c r="F243" s="16">
        <v>1.8</v>
      </c>
      <c r="G243" s="16">
        <v>0.8</v>
      </c>
      <c r="H243" s="16">
        <v>1</v>
      </c>
      <c r="I243" s="16">
        <v>346.20000000000005</v>
      </c>
      <c r="J243" s="16">
        <v>340.70000000000005</v>
      </c>
      <c r="K243" s="16" t="s">
        <v>34</v>
      </c>
      <c r="L243" s="16">
        <v>249</v>
      </c>
      <c r="M243" s="16">
        <v>0.93341297000000001</v>
      </c>
      <c r="N243" s="16">
        <v>0.71360290000000004</v>
      </c>
      <c r="O243" s="16">
        <v>0.56917983000000005</v>
      </c>
      <c r="P243" s="16">
        <v>0.46876001</v>
      </c>
      <c r="Q243" s="16">
        <v>0.39595875000000003</v>
      </c>
      <c r="R243" s="16">
        <v>0.34142401999999999</v>
      </c>
      <c r="S243" s="16">
        <v>0.29909337000000003</v>
      </c>
      <c r="T243" s="16">
        <v>0.26540881</v>
      </c>
      <c r="U243" s="16">
        <v>0.2380815</v>
      </c>
      <c r="V243" s="16">
        <v>0.21548696000000001</v>
      </c>
      <c r="W243" s="16">
        <v>0.19653435</v>
      </c>
      <c r="X243" s="16">
        <v>0.18044361</v>
      </c>
      <c r="Y243" s="16">
        <v>0.16661964000000001</v>
      </c>
      <c r="Z243" s="16">
        <v>0.15462646999999999</v>
      </c>
      <c r="AA243" s="16">
        <v>0.14413063000000001</v>
      </c>
      <c r="AB243" s="16">
        <v>0.13486964000000001</v>
      </c>
      <c r="AC243" s="16">
        <v>0.12664053</v>
      </c>
      <c r="AD243" s="16">
        <v>0.11928266</v>
      </c>
      <c r="AE243" s="16">
        <v>0.11266559</v>
      </c>
      <c r="AF243" s="16">
        <v>0.1066845</v>
      </c>
      <c r="AG243" s="16">
        <v>0.10125534999999999</v>
      </c>
      <c r="AH243" s="16">
        <v>9.6303291999999999E-2</v>
      </c>
      <c r="AI243" s="16">
        <v>9.1769606000000004E-2</v>
      </c>
      <c r="AJ243" s="16">
        <v>8.7606102000000005E-2</v>
      </c>
      <c r="AK243" s="16">
        <v>8.3770259999999999E-2</v>
      </c>
      <c r="AL243" s="16">
        <v>8.0223269999999999E-2</v>
      </c>
      <c r="AM243" s="16">
        <v>7.6934308000000007E-2</v>
      </c>
      <c r="AN243" s="16">
        <v>7.3877401999999995E-2</v>
      </c>
      <c r="AO243" s="16">
        <v>7.1029103999999996E-2</v>
      </c>
      <c r="AP243" s="16">
        <v>6.8371377999999997E-2</v>
      </c>
      <c r="AQ243" s="16">
        <v>6.5882652999999999E-2</v>
      </c>
      <c r="AR243" s="16">
        <v>6.3549399000000006E-2</v>
      </c>
      <c r="AS243" s="16">
        <v>6.1359663000000002E-2</v>
      </c>
      <c r="AT243" s="16">
        <v>5.9298578999999997E-2</v>
      </c>
      <c r="AU243" s="16">
        <v>5.7356358000000003E-2</v>
      </c>
      <c r="AV243" s="16">
        <v>5.5523239000000002E-2</v>
      </c>
      <c r="AW243" s="16">
        <v>5.3789842999999997E-2</v>
      </c>
      <c r="AX243" s="16">
        <v>5.2148147999999998E-2</v>
      </c>
      <c r="AY243" s="16">
        <v>5.0592154E-2</v>
      </c>
      <c r="AZ243" s="16">
        <v>4.9116041999999999E-2</v>
      </c>
      <c r="BA243" s="16">
        <v>4.7713223999999999E-2</v>
      </c>
      <c r="BB243" s="16">
        <v>4.6379555000000003E-2</v>
      </c>
      <c r="BC243" s="16">
        <v>4.5109518000000001E-2</v>
      </c>
      <c r="BD243" s="16">
        <v>4.3898091E-2</v>
      </c>
      <c r="BE243" s="16">
        <v>4.2742159000000002E-2</v>
      </c>
      <c r="BF243" s="16">
        <v>4.1638345E-2</v>
      </c>
    </row>
    <row r="244" spans="1:58" x14ac:dyDescent="0.35">
      <c r="A244" s="16">
        <v>271</v>
      </c>
      <c r="B244" s="16">
        <v>27.700000000000003</v>
      </c>
      <c r="C244" s="16">
        <v>0.1925598</v>
      </c>
      <c r="D244" s="16">
        <v>2</v>
      </c>
      <c r="E244" s="16">
        <v>6</v>
      </c>
      <c r="F244" s="16">
        <v>0.4</v>
      </c>
      <c r="G244" s="16">
        <v>2</v>
      </c>
      <c r="H244" s="16">
        <v>0.4</v>
      </c>
      <c r="I244" s="16">
        <v>396.1</v>
      </c>
      <c r="J244" s="16">
        <v>307.60000000000002</v>
      </c>
      <c r="K244" s="16" t="s">
        <v>35</v>
      </c>
      <c r="L244" s="16">
        <v>271</v>
      </c>
      <c r="M244" s="16">
        <v>0.93239760000000005</v>
      </c>
      <c r="N244" s="16">
        <v>0.74871093</v>
      </c>
      <c r="O244" s="16">
        <v>0.61380928999999995</v>
      </c>
      <c r="P244" s="16">
        <v>0.51435178999999998</v>
      </c>
      <c r="Q244" s="16">
        <v>0.4396081</v>
      </c>
      <c r="R244" s="16">
        <v>0.382025</v>
      </c>
      <c r="S244" s="16">
        <v>0.33672538000000002</v>
      </c>
      <c r="T244" s="16">
        <v>0.30029519999999998</v>
      </c>
      <c r="U244" s="16">
        <v>0.27049773999999999</v>
      </c>
      <c r="V244" s="16">
        <v>0.24577594999999999</v>
      </c>
      <c r="W244" s="16">
        <v>0.22495862999999999</v>
      </c>
      <c r="X244" s="16">
        <v>0.20721423999999999</v>
      </c>
      <c r="Y244" s="16">
        <v>0.19192119999999999</v>
      </c>
      <c r="Z244" s="16">
        <v>0.17860591000000001</v>
      </c>
      <c r="AA244" s="16">
        <v>0.16691661999999999</v>
      </c>
      <c r="AB244" s="16">
        <v>0.15657241999999999</v>
      </c>
      <c r="AC244" s="16">
        <v>0.14736289999999999</v>
      </c>
      <c r="AD244" s="16">
        <v>0.13910483000000001</v>
      </c>
      <c r="AE244" s="16">
        <v>0.13166469</v>
      </c>
      <c r="AF244" s="16">
        <v>0.12492772000000001</v>
      </c>
      <c r="AG244" s="16">
        <v>0.11879764</v>
      </c>
      <c r="AH244" s="16">
        <v>0.11319957</v>
      </c>
      <c r="AI244" s="16">
        <v>0.10806818999999999</v>
      </c>
      <c r="AJ244" s="16">
        <v>0.10335021</v>
      </c>
      <c r="AK244" s="16">
        <v>9.8994121000000004E-2</v>
      </c>
      <c r="AL244" s="16">
        <v>9.4961724999999997E-2</v>
      </c>
      <c r="AM244" s="16">
        <v>9.1219462000000001E-2</v>
      </c>
      <c r="AN244" s="16">
        <v>8.7737508000000006E-2</v>
      </c>
      <c r="AO244" s="16">
        <v>8.4486066999999998E-2</v>
      </c>
      <c r="AP244" s="16">
        <v>8.1445857999999996E-2</v>
      </c>
      <c r="AQ244" s="16">
        <v>7.8600705000000007E-2</v>
      </c>
      <c r="AR244" s="16">
        <v>7.5930445999999999E-2</v>
      </c>
      <c r="AS244" s="16">
        <v>7.3417081999999995E-2</v>
      </c>
      <c r="AT244" s="16">
        <v>7.1049578000000002E-2</v>
      </c>
      <c r="AU244" s="16">
        <v>6.8816408999999995E-2</v>
      </c>
      <c r="AV244" s="16">
        <v>6.6704944000000002E-2</v>
      </c>
      <c r="AW244" s="16">
        <v>6.4707547000000004E-2</v>
      </c>
      <c r="AX244" s="16">
        <v>6.2813288999999994E-2</v>
      </c>
      <c r="AY244" s="16">
        <v>6.1015862999999997E-2</v>
      </c>
      <c r="AZ244" s="16">
        <v>5.9308812000000002E-2</v>
      </c>
      <c r="BA244" s="16">
        <v>5.7683895999999998E-2</v>
      </c>
      <c r="BB244" s="16">
        <v>5.6137379000000001E-2</v>
      </c>
      <c r="BC244" s="16">
        <v>5.4662968999999999E-2</v>
      </c>
      <c r="BD244" s="16">
        <v>5.3255267000000002E-2</v>
      </c>
      <c r="BE244" s="16">
        <v>5.1910884999999997E-2</v>
      </c>
      <c r="BF244" s="16">
        <v>5.0625271999999999E-2</v>
      </c>
    </row>
    <row r="245" spans="1:58" x14ac:dyDescent="0.35">
      <c r="A245" s="16">
        <v>309</v>
      </c>
      <c r="B245" s="16">
        <v>23.6</v>
      </c>
      <c r="C245" s="16">
        <v>0.80091769999999995</v>
      </c>
      <c r="D245" s="16">
        <v>1.8</v>
      </c>
      <c r="E245" s="16">
        <v>5.8000000000000007</v>
      </c>
      <c r="F245" s="16">
        <v>3</v>
      </c>
      <c r="G245" s="16">
        <v>0.60000000000000009</v>
      </c>
      <c r="H245" s="16">
        <v>0.60000000000000009</v>
      </c>
      <c r="I245" s="16">
        <v>324.40000000000003</v>
      </c>
      <c r="J245" s="16">
        <v>297.60000000000002</v>
      </c>
      <c r="K245" s="16" t="s">
        <v>35</v>
      </c>
      <c r="L245" s="16">
        <v>309</v>
      </c>
      <c r="M245" s="16">
        <v>0.92981422000000002</v>
      </c>
      <c r="N245" s="16">
        <v>0.75233762999999998</v>
      </c>
      <c r="O245" s="16">
        <v>0.61683606999999996</v>
      </c>
      <c r="P245" s="16">
        <v>0.51725292</v>
      </c>
      <c r="Q245" s="16">
        <v>0.44308831999999998</v>
      </c>
      <c r="R245" s="16">
        <v>0.38466653000000001</v>
      </c>
      <c r="S245" s="16">
        <v>0.33871837999999999</v>
      </c>
      <c r="T245" s="16">
        <v>0.30205156999999999</v>
      </c>
      <c r="U245" s="16">
        <v>0.27227857999999999</v>
      </c>
      <c r="V245" s="16">
        <v>0.24767997999999999</v>
      </c>
      <c r="W245" s="16">
        <v>0.22692344</v>
      </c>
      <c r="X245" s="16">
        <v>0.20922577000000001</v>
      </c>
      <c r="Y245" s="16">
        <v>0.19397311</v>
      </c>
      <c r="Z245" s="16">
        <v>0.18070850999999999</v>
      </c>
      <c r="AA245" s="16">
        <v>0.16905629999999999</v>
      </c>
      <c r="AB245" s="16">
        <v>0.15874808000000001</v>
      </c>
      <c r="AC245" s="16">
        <v>0.14956488000000001</v>
      </c>
      <c r="AD245" s="16">
        <v>0.14133364000000001</v>
      </c>
      <c r="AE245" s="16">
        <v>0.13391595000000001</v>
      </c>
      <c r="AF245" s="16">
        <v>0.1271968</v>
      </c>
      <c r="AG245" s="16">
        <v>0.12108157999999999</v>
      </c>
      <c r="AH245" s="16">
        <v>0.1154935</v>
      </c>
      <c r="AI245" s="16">
        <v>0.11036681</v>
      </c>
      <c r="AJ245" s="16">
        <v>0.10564738999999999</v>
      </c>
      <c r="AK245" s="16">
        <v>0.10128972999999999</v>
      </c>
      <c r="AL245" s="16">
        <v>9.7249396000000002E-2</v>
      </c>
      <c r="AM245" s="16">
        <v>9.3495107999999993E-2</v>
      </c>
      <c r="AN245" s="16">
        <v>8.9997776000000002E-2</v>
      </c>
      <c r="AO245" s="16">
        <v>8.6735107000000006E-2</v>
      </c>
      <c r="AP245" s="16">
        <v>8.3680823000000001E-2</v>
      </c>
      <c r="AQ245" s="16">
        <v>8.0815210999999998E-2</v>
      </c>
      <c r="AR245" s="16">
        <v>7.8122190999999994E-2</v>
      </c>
      <c r="AS245" s="16">
        <v>7.5589627000000006E-2</v>
      </c>
      <c r="AT245" s="16">
        <v>7.3200345E-2</v>
      </c>
      <c r="AU245" s="16">
        <v>7.0945411999999999E-2</v>
      </c>
      <c r="AV245" s="16">
        <v>6.8811387000000002E-2</v>
      </c>
      <c r="AW245" s="16">
        <v>6.6788531999999998E-2</v>
      </c>
      <c r="AX245" s="16">
        <v>6.4869538000000004E-2</v>
      </c>
      <c r="AY245" s="16">
        <v>6.3047043999999997E-2</v>
      </c>
      <c r="AZ245" s="16">
        <v>6.1314445000000002E-2</v>
      </c>
      <c r="BA245" s="16">
        <v>5.9665479E-2</v>
      </c>
      <c r="BB245" s="16">
        <v>5.8094494000000003E-2</v>
      </c>
      <c r="BC245" s="16">
        <v>5.6595907000000001E-2</v>
      </c>
      <c r="BD245" s="16">
        <v>5.5163875000000001E-2</v>
      </c>
      <c r="BE245" s="16">
        <v>5.3794947000000003E-2</v>
      </c>
      <c r="BF245" s="16">
        <v>5.2485187000000003E-2</v>
      </c>
    </row>
    <row r="246" spans="1:58" x14ac:dyDescent="0.35">
      <c r="A246" s="16">
        <v>179</v>
      </c>
      <c r="B246" s="16">
        <v>31.400000000000002</v>
      </c>
      <c r="C246" s="16">
        <v>0.58460829999999997</v>
      </c>
      <c r="D246" s="16">
        <v>2.4000000000000004</v>
      </c>
      <c r="E246" s="16">
        <v>6.6000000000000005</v>
      </c>
      <c r="F246" s="16">
        <v>0.8</v>
      </c>
      <c r="G246" s="16">
        <v>1.2000000000000002</v>
      </c>
      <c r="H246" s="16">
        <v>0.4</v>
      </c>
      <c r="I246" s="16">
        <v>361.6</v>
      </c>
      <c r="J246" s="16">
        <v>336</v>
      </c>
      <c r="K246" s="16" t="s">
        <v>35</v>
      </c>
      <c r="L246" s="16">
        <v>179</v>
      </c>
      <c r="M246" s="16">
        <v>0.92463666</v>
      </c>
      <c r="N246" s="16">
        <v>0.75978540999999999</v>
      </c>
      <c r="O246" s="16">
        <v>0.62937564000000001</v>
      </c>
      <c r="P246" s="16">
        <v>0.5306071</v>
      </c>
      <c r="Q246" s="16">
        <v>0.45606955999999998</v>
      </c>
      <c r="R246" s="16">
        <v>0.39745768999999997</v>
      </c>
      <c r="S246" s="16">
        <v>0.35101184000000002</v>
      </c>
      <c r="T246" s="16">
        <v>0.31364837000000001</v>
      </c>
      <c r="U246" s="16">
        <v>0.28310958000000003</v>
      </c>
      <c r="V246" s="16">
        <v>0.25773233000000001</v>
      </c>
      <c r="W246" s="16">
        <v>0.23625483</v>
      </c>
      <c r="X246" s="16">
        <v>0.21788388</v>
      </c>
      <c r="Y246" s="16">
        <v>0.20201527999999999</v>
      </c>
      <c r="Z246" s="16">
        <v>0.18819</v>
      </c>
      <c r="AA246" s="16">
        <v>0.17604844</v>
      </c>
      <c r="AB246" s="16">
        <v>0.16529648</v>
      </c>
      <c r="AC246" s="16">
        <v>0.15570886</v>
      </c>
      <c r="AD246" s="16">
        <v>0.14711431999999999</v>
      </c>
      <c r="AE246" s="16">
        <v>0.13936319999999999</v>
      </c>
      <c r="AF246" s="16">
        <v>0.13234444000000001</v>
      </c>
      <c r="AG246" s="16">
        <v>0.12595294000000001</v>
      </c>
      <c r="AH246" s="16">
        <v>0.12010927</v>
      </c>
      <c r="AI246" s="16">
        <v>0.11475051999999999</v>
      </c>
      <c r="AJ246" s="16">
        <v>0.10982031</v>
      </c>
      <c r="AK246" s="16">
        <v>0.10526625000000001</v>
      </c>
      <c r="AL246" s="16">
        <v>0.10104871999999999</v>
      </c>
      <c r="AM246" s="16">
        <v>9.7130373000000006E-2</v>
      </c>
      <c r="AN246" s="16">
        <v>9.3483195000000005E-2</v>
      </c>
      <c r="AO246" s="16">
        <v>9.0081699000000001E-2</v>
      </c>
      <c r="AP246" s="16">
        <v>8.6899079000000004E-2</v>
      </c>
      <c r="AQ246" s="16">
        <v>8.3914310000000006E-2</v>
      </c>
      <c r="AR246" s="16">
        <v>8.1111863000000006E-2</v>
      </c>
      <c r="AS246" s="16">
        <v>7.8476987999999998E-2</v>
      </c>
      <c r="AT246" s="16">
        <v>7.5994252999999998E-2</v>
      </c>
      <c r="AU246" s="16">
        <v>7.3650679999999996E-2</v>
      </c>
      <c r="AV246" s="16">
        <v>7.1433372999999994E-2</v>
      </c>
      <c r="AW246" s="16">
        <v>6.9334432000000001E-2</v>
      </c>
      <c r="AX246" s="16">
        <v>6.7344792000000001E-2</v>
      </c>
      <c r="AY246" s="16">
        <v>6.5456352999999995E-2</v>
      </c>
      <c r="AZ246" s="16">
        <v>6.3661143000000003E-2</v>
      </c>
      <c r="BA246" s="16">
        <v>6.1953350999999997E-2</v>
      </c>
      <c r="BB246" s="16">
        <v>6.0326889000000002E-2</v>
      </c>
      <c r="BC246" s="16">
        <v>5.8775898E-2</v>
      </c>
      <c r="BD246" s="16">
        <v>5.7295430000000001E-2</v>
      </c>
      <c r="BE246" s="16">
        <v>5.5880684E-2</v>
      </c>
      <c r="BF246" s="16">
        <v>5.4526883999999998E-2</v>
      </c>
    </row>
    <row r="247" spans="1:58" x14ac:dyDescent="0.35">
      <c r="A247" s="16">
        <v>353</v>
      </c>
      <c r="B247" s="16">
        <v>36.6</v>
      </c>
      <c r="C247" s="16">
        <v>0.61060579999999998</v>
      </c>
      <c r="D247" s="16">
        <v>1.4000000000000001</v>
      </c>
      <c r="E247" s="16">
        <v>8</v>
      </c>
      <c r="F247" s="16">
        <v>1</v>
      </c>
      <c r="G247" s="16">
        <v>0.4</v>
      </c>
      <c r="H247" s="16">
        <v>0.4</v>
      </c>
      <c r="I247" s="16">
        <v>407.8</v>
      </c>
      <c r="J247" s="16">
        <v>356.6</v>
      </c>
      <c r="K247" s="16" t="s">
        <v>35</v>
      </c>
      <c r="L247" s="16">
        <v>353</v>
      </c>
      <c r="M247" s="16">
        <v>0.92231560000000001</v>
      </c>
      <c r="N247" s="16">
        <v>0.79431516000000002</v>
      </c>
      <c r="O247" s="16">
        <v>0.69020610999999998</v>
      </c>
      <c r="P247" s="16">
        <v>0.59921002000000001</v>
      </c>
      <c r="Q247" s="16">
        <v>0.52142823000000005</v>
      </c>
      <c r="R247" s="16">
        <v>0.45798492000000002</v>
      </c>
      <c r="S247" s="16">
        <v>0.40668762000000003</v>
      </c>
      <c r="T247" s="16">
        <v>0.36481792000000002</v>
      </c>
      <c r="U247" s="16">
        <v>0.33005710999999999</v>
      </c>
      <c r="V247" s="16">
        <v>0.30081787999999998</v>
      </c>
      <c r="W247" s="16">
        <v>0.27595034000000002</v>
      </c>
      <c r="X247" s="16">
        <v>0.25458097000000002</v>
      </c>
      <c r="Y247" s="16">
        <v>0.23604860999999999</v>
      </c>
      <c r="Z247" s="16">
        <v>0.21985003</v>
      </c>
      <c r="AA247" s="16">
        <v>0.20557302</v>
      </c>
      <c r="AB247" s="16">
        <v>0.19289885000000001</v>
      </c>
      <c r="AC247" s="16">
        <v>0.18158179999999999</v>
      </c>
      <c r="AD247" s="16">
        <v>0.17141838000000001</v>
      </c>
      <c r="AE247" s="16">
        <v>0.16224214000000001</v>
      </c>
      <c r="AF247" s="16">
        <v>0.15392061000000001</v>
      </c>
      <c r="AG247" s="16">
        <v>0.14633990999999999</v>
      </c>
      <c r="AH247" s="16">
        <v>0.13940732</v>
      </c>
      <c r="AI247" s="16">
        <v>0.13304263</v>
      </c>
      <c r="AJ247" s="16">
        <v>0.12718115999999999</v>
      </c>
      <c r="AK247" s="16">
        <v>0.1217657</v>
      </c>
      <c r="AL247" s="16">
        <v>0.11674834000000001</v>
      </c>
      <c r="AM247" s="16">
        <v>0.1120887</v>
      </c>
      <c r="AN247" s="16">
        <v>0.10775071</v>
      </c>
      <c r="AO247" s="16">
        <v>0.10370071</v>
      </c>
      <c r="AP247" s="16">
        <v>9.9912560999999997E-2</v>
      </c>
      <c r="AQ247" s="16">
        <v>9.6363030000000002E-2</v>
      </c>
      <c r="AR247" s="16">
        <v>9.3030400999999999E-2</v>
      </c>
      <c r="AS247" s="16">
        <v>8.9896053000000004E-2</v>
      </c>
      <c r="AT247" s="16">
        <v>8.6943060000000003E-2</v>
      </c>
      <c r="AU247" s="16">
        <v>8.4155612000000005E-2</v>
      </c>
      <c r="AV247" s="16">
        <v>8.1522457000000006E-2</v>
      </c>
      <c r="AW247" s="16">
        <v>7.9029553000000002E-2</v>
      </c>
      <c r="AX247" s="16">
        <v>7.6666585999999995E-2</v>
      </c>
      <c r="AY247" s="16">
        <v>7.4424541999999996E-2</v>
      </c>
      <c r="AZ247" s="16">
        <v>7.2295092000000005E-2</v>
      </c>
      <c r="BA247" s="16">
        <v>7.0271431999999995E-2</v>
      </c>
      <c r="BB247" s="16">
        <v>6.8345681000000005E-2</v>
      </c>
      <c r="BC247" s="16">
        <v>6.6508621000000004E-2</v>
      </c>
      <c r="BD247" s="16">
        <v>6.4755194000000002E-2</v>
      </c>
      <c r="BE247" s="16">
        <v>6.3081114999999993E-2</v>
      </c>
      <c r="BF247" s="16">
        <v>6.1481167000000003E-2</v>
      </c>
    </row>
    <row r="248" spans="1:58" x14ac:dyDescent="0.35">
      <c r="A248" s="16">
        <v>466</v>
      </c>
      <c r="B248" s="16">
        <v>25.1</v>
      </c>
      <c r="C248" s="16">
        <v>0.10657170000000001</v>
      </c>
      <c r="D248" s="16">
        <v>2.8000000000000003</v>
      </c>
      <c r="E248" s="16">
        <v>3</v>
      </c>
      <c r="F248" s="16">
        <v>1.2000000000000002</v>
      </c>
      <c r="G248" s="16">
        <v>1</v>
      </c>
      <c r="H248" s="16">
        <v>1</v>
      </c>
      <c r="I248" s="16">
        <v>438.5</v>
      </c>
      <c r="J248" s="16">
        <v>306.20000000000005</v>
      </c>
      <c r="K248" s="16" t="s">
        <v>35</v>
      </c>
      <c r="L248" s="16">
        <v>466</v>
      </c>
      <c r="M248" s="16">
        <v>0.91506010000000004</v>
      </c>
      <c r="N248" s="16">
        <v>0.70362930999999995</v>
      </c>
      <c r="O248" s="16">
        <v>0.56455553000000003</v>
      </c>
      <c r="P248" s="16">
        <v>0.46773230999999998</v>
      </c>
      <c r="Q248" s="16">
        <v>0.39817714999999998</v>
      </c>
      <c r="R248" s="16">
        <v>0.34486382999999998</v>
      </c>
      <c r="S248" s="16">
        <v>0.30327769999999998</v>
      </c>
      <c r="T248" s="16">
        <v>0.27015254</v>
      </c>
      <c r="U248" s="16">
        <v>0.24335324999999999</v>
      </c>
      <c r="V248" s="16">
        <v>0.22124346</v>
      </c>
      <c r="W248" s="16">
        <v>0.20267718000000001</v>
      </c>
      <c r="X248" s="16">
        <v>0.18686739999999999</v>
      </c>
      <c r="Y248" s="16">
        <v>0.17325452999999999</v>
      </c>
      <c r="Z248" s="16">
        <v>0.16142149</v>
      </c>
      <c r="AA248" s="16">
        <v>0.15104920999999999</v>
      </c>
      <c r="AB248" s="16">
        <v>0.14188555999999999</v>
      </c>
      <c r="AC248" s="16">
        <v>0.13373002</v>
      </c>
      <c r="AD248" s="16">
        <v>0.12642882999999999</v>
      </c>
      <c r="AE248" s="16">
        <v>0.11985128</v>
      </c>
      <c r="AF248" s="16">
        <v>0.11389982999999999</v>
      </c>
      <c r="AG248" s="16">
        <v>0.1084855</v>
      </c>
      <c r="AH248" s="16">
        <v>0.10353778</v>
      </c>
      <c r="AI248" s="16">
        <v>9.9002547999999996E-2</v>
      </c>
      <c r="AJ248" s="16">
        <v>9.4830647000000004E-2</v>
      </c>
      <c r="AK248" s="16">
        <v>9.0979776999999998E-2</v>
      </c>
      <c r="AL248" s="16">
        <v>8.7409317E-2</v>
      </c>
      <c r="AM248" s="16">
        <v>8.4093414000000005E-2</v>
      </c>
      <c r="AN248" s="16">
        <v>8.1007420999999996E-2</v>
      </c>
      <c r="AO248" s="16">
        <v>7.8127487999999995E-2</v>
      </c>
      <c r="AP248" s="16">
        <v>7.5429961000000004E-2</v>
      </c>
      <c r="AQ248" s="16">
        <v>7.2900466999999997E-2</v>
      </c>
      <c r="AR248" s="16">
        <v>7.0525788000000006E-2</v>
      </c>
      <c r="AS248" s="16">
        <v>6.8291335999999994E-2</v>
      </c>
      <c r="AT248" s="16">
        <v>6.6184810999999996E-2</v>
      </c>
      <c r="AU248" s="16">
        <v>6.4194850999999997E-2</v>
      </c>
      <c r="AV248" s="16">
        <v>6.2312681000000002E-2</v>
      </c>
      <c r="AW248" s="16">
        <v>6.0529970000000002E-2</v>
      </c>
      <c r="AX248" s="16">
        <v>5.8839992000000001E-2</v>
      </c>
      <c r="AY248" s="16">
        <v>5.7235185000000001E-2</v>
      </c>
      <c r="AZ248" s="16">
        <v>5.5709193999999997E-2</v>
      </c>
      <c r="BA248" s="16">
        <v>5.4256137000000003E-2</v>
      </c>
      <c r="BB248" s="16">
        <v>5.2871998000000003E-2</v>
      </c>
      <c r="BC248" s="16">
        <v>5.1551978999999998E-2</v>
      </c>
      <c r="BD248" s="16">
        <v>5.0290752000000001E-2</v>
      </c>
      <c r="BE248" s="16">
        <v>4.9084510999999997E-2</v>
      </c>
      <c r="BF248" s="16">
        <v>4.7929949999999999E-2</v>
      </c>
    </row>
    <row r="249" spans="1:58" x14ac:dyDescent="0.35">
      <c r="A249" s="16">
        <v>232</v>
      </c>
      <c r="B249" s="16">
        <v>22.7</v>
      </c>
      <c r="C249" s="16">
        <v>0.2517025</v>
      </c>
      <c r="D249" s="16">
        <v>1.8</v>
      </c>
      <c r="E249" s="16">
        <v>1.8</v>
      </c>
      <c r="F249" s="16">
        <v>2.6</v>
      </c>
      <c r="G249" s="16">
        <v>1.8</v>
      </c>
      <c r="H249" s="16">
        <v>2</v>
      </c>
      <c r="I249" s="16">
        <v>395.6</v>
      </c>
      <c r="J249" s="16">
        <v>332.40000000000003</v>
      </c>
      <c r="K249" s="16" t="s">
        <v>34</v>
      </c>
      <c r="L249" s="16">
        <v>232</v>
      </c>
      <c r="M249" s="16">
        <v>0.91428697000000003</v>
      </c>
      <c r="N249" s="16">
        <v>0.74820721000000001</v>
      </c>
      <c r="O249" s="16">
        <v>0.61948466000000002</v>
      </c>
      <c r="P249" s="16">
        <v>0.52302497999999997</v>
      </c>
      <c r="Q249" s="16">
        <v>0.44971684000000001</v>
      </c>
      <c r="R249" s="16">
        <v>0.39267984</v>
      </c>
      <c r="S249" s="16">
        <v>0.34752654999999999</v>
      </c>
      <c r="T249" s="16">
        <v>0.31090023999999999</v>
      </c>
      <c r="U249" s="16">
        <v>0.28072398999999998</v>
      </c>
      <c r="V249" s="16">
        <v>0.25551865000000001</v>
      </c>
      <c r="W249" s="16">
        <v>0.23418045000000001</v>
      </c>
      <c r="X249" s="16">
        <v>0.21591835000000001</v>
      </c>
      <c r="Y249" s="16">
        <v>0.20014278999999999</v>
      </c>
      <c r="Z249" s="16">
        <v>0.18638151999999999</v>
      </c>
      <c r="AA249" s="16">
        <v>0.17428051999999999</v>
      </c>
      <c r="AB249" s="16">
        <v>0.16356944000000001</v>
      </c>
      <c r="AC249" s="16">
        <v>0.15402609</v>
      </c>
      <c r="AD249" s="16">
        <v>0.14546946999999999</v>
      </c>
      <c r="AE249" s="16">
        <v>0.13775523000000001</v>
      </c>
      <c r="AF249" s="16">
        <v>0.13076651</v>
      </c>
      <c r="AG249" s="16">
        <v>0.12440912</v>
      </c>
      <c r="AH249" s="16">
        <v>0.11860196000000001</v>
      </c>
      <c r="AI249" s="16">
        <v>0.11327764</v>
      </c>
      <c r="AJ249" s="16">
        <v>0.1083771</v>
      </c>
      <c r="AK249" s="16">
        <v>0.10385302</v>
      </c>
      <c r="AL249" s="16">
        <v>9.9662981999999997E-2</v>
      </c>
      <c r="AM249" s="16">
        <v>9.5771827000000004E-2</v>
      </c>
      <c r="AN249" s="16">
        <v>9.2149980000000006E-2</v>
      </c>
      <c r="AO249" s="16">
        <v>8.8768854999999994E-2</v>
      </c>
      <c r="AP249" s="16">
        <v>8.5605577000000002E-2</v>
      </c>
      <c r="AQ249" s="16">
        <v>8.2639404E-2</v>
      </c>
      <c r="AR249" s="16">
        <v>7.9853914999999998E-2</v>
      </c>
      <c r="AS249" s="16">
        <v>7.7233582999999995E-2</v>
      </c>
      <c r="AT249" s="16">
        <v>7.4762702E-2</v>
      </c>
      <c r="AU249" s="16">
        <v>7.2430216000000006E-2</v>
      </c>
      <c r="AV249" s="16">
        <v>7.0224188000000007E-2</v>
      </c>
      <c r="AW249" s="16">
        <v>6.8135611999999998E-2</v>
      </c>
      <c r="AX249" s="16">
        <v>6.6155440999999995E-2</v>
      </c>
      <c r="AY249" s="16">
        <v>6.4275294999999996E-2</v>
      </c>
      <c r="AZ249" s="16">
        <v>6.2488038000000003E-2</v>
      </c>
      <c r="BA249" s="16">
        <v>6.0787587999999997E-2</v>
      </c>
      <c r="BB249" s="16">
        <v>5.9168294000000003E-2</v>
      </c>
      <c r="BC249" s="16">
        <v>5.7623203999999997E-2</v>
      </c>
      <c r="BD249" s="16">
        <v>5.6147928999999999E-2</v>
      </c>
      <c r="BE249" s="16">
        <v>5.4738848999999999E-2</v>
      </c>
      <c r="BF249" s="16">
        <v>5.3390484000000002E-2</v>
      </c>
    </row>
    <row r="250" spans="1:58" x14ac:dyDescent="0.35">
      <c r="A250" s="16">
        <v>83</v>
      </c>
      <c r="B250" s="16">
        <v>39.6</v>
      </c>
      <c r="C250" s="16">
        <v>0.10721679999999999</v>
      </c>
      <c r="D250" s="16">
        <v>2.6</v>
      </c>
      <c r="E250" s="16">
        <v>10</v>
      </c>
      <c r="F250" s="16">
        <v>0.4</v>
      </c>
      <c r="G250" s="16">
        <v>0.4</v>
      </c>
      <c r="H250" s="16">
        <v>0.4</v>
      </c>
      <c r="I250" s="16">
        <v>300.8</v>
      </c>
      <c r="J250" s="16">
        <v>325.20000000000005</v>
      </c>
      <c r="K250" s="16" t="s">
        <v>35</v>
      </c>
      <c r="L250" s="16">
        <v>83</v>
      </c>
      <c r="M250" s="16">
        <v>0.91099554000000005</v>
      </c>
      <c r="N250" s="16">
        <v>0.79324138</v>
      </c>
      <c r="O250" s="16">
        <v>0.70550281000000004</v>
      </c>
      <c r="P250" s="16">
        <v>0.63524537999999997</v>
      </c>
      <c r="Q250" s="16">
        <v>0.57391965</v>
      </c>
      <c r="R250" s="16">
        <v>0.51937531999999997</v>
      </c>
      <c r="S250" s="16">
        <v>0.47089899000000002</v>
      </c>
      <c r="T250" s="16">
        <v>0.42804863999999998</v>
      </c>
      <c r="U250" s="16">
        <v>0.39050856</v>
      </c>
      <c r="V250" s="16">
        <v>0.35812422999999999</v>
      </c>
      <c r="W250" s="16">
        <v>0.33005839999999997</v>
      </c>
      <c r="X250" s="16">
        <v>0.30595856999999999</v>
      </c>
      <c r="Y250" s="16">
        <v>0.28485554000000002</v>
      </c>
      <c r="Z250" s="16">
        <v>0.26622683000000003</v>
      </c>
      <c r="AA250" s="16">
        <v>0.24972573000000001</v>
      </c>
      <c r="AB250" s="16">
        <v>0.23503267999999999</v>
      </c>
      <c r="AC250" s="16">
        <v>0.22185613000000001</v>
      </c>
      <c r="AD250" s="16">
        <v>0.20997389999999999</v>
      </c>
      <c r="AE250" s="16">
        <v>0.19923357999999999</v>
      </c>
      <c r="AF250" s="16">
        <v>0.18949309</v>
      </c>
      <c r="AG250" s="16">
        <v>0.18060333000000001</v>
      </c>
      <c r="AH250" s="16">
        <v>0.17246349</v>
      </c>
      <c r="AI250" s="16">
        <v>0.16499014000000001</v>
      </c>
      <c r="AJ250" s="16">
        <v>0.15810592000000001</v>
      </c>
      <c r="AK250" s="16">
        <v>0.15174514</v>
      </c>
      <c r="AL250" s="16">
        <v>0.14585166999999999</v>
      </c>
      <c r="AM250" s="16">
        <v>0.14037362</v>
      </c>
      <c r="AN250" s="16">
        <v>0.13526945000000001</v>
      </c>
      <c r="AO250" s="16">
        <v>0.13050269</v>
      </c>
      <c r="AP250" s="16">
        <v>0.12603997</v>
      </c>
      <c r="AQ250" s="16">
        <v>0.12185273000000001</v>
      </c>
      <c r="AR250" s="16">
        <v>0.11792010999999999</v>
      </c>
      <c r="AS250" s="16">
        <v>0.11421752</v>
      </c>
      <c r="AT250" s="16">
        <v>0.11072427</v>
      </c>
      <c r="AU250" s="16">
        <v>0.10742319</v>
      </c>
      <c r="AV250" s="16">
        <v>0.10429937</v>
      </c>
      <c r="AW250" s="16">
        <v>0.10134023</v>
      </c>
      <c r="AX250" s="16">
        <v>9.8531335999999997E-2</v>
      </c>
      <c r="AY250" s="16">
        <v>9.5861390000000005E-2</v>
      </c>
      <c r="AZ250" s="16">
        <v>9.3319803000000007E-2</v>
      </c>
      <c r="BA250" s="16">
        <v>9.0898640000000003E-2</v>
      </c>
      <c r="BB250" s="16">
        <v>8.8591090999999997E-2</v>
      </c>
      <c r="BC250" s="16">
        <v>8.6388125999999996E-2</v>
      </c>
      <c r="BD250" s="16">
        <v>8.4282197000000003E-2</v>
      </c>
      <c r="BE250" s="16">
        <v>8.2268341999999994E-2</v>
      </c>
      <c r="BF250" s="16">
        <v>8.0341055999999994E-2</v>
      </c>
    </row>
    <row r="251" spans="1:58" x14ac:dyDescent="0.35">
      <c r="A251" s="16">
        <v>318</v>
      </c>
      <c r="B251" s="16">
        <v>12.9</v>
      </c>
      <c r="C251" s="16">
        <v>0.74257949999999995</v>
      </c>
      <c r="D251" s="16">
        <v>2</v>
      </c>
      <c r="E251" s="16">
        <v>9.8000000000000007</v>
      </c>
      <c r="F251" s="16">
        <v>2.6</v>
      </c>
      <c r="G251" s="16">
        <v>0.8</v>
      </c>
      <c r="H251" s="16">
        <v>0.8</v>
      </c>
      <c r="I251" s="16">
        <v>404</v>
      </c>
      <c r="J251" s="16">
        <v>340.20000000000005</v>
      </c>
      <c r="K251" s="16" t="s">
        <v>34</v>
      </c>
      <c r="L251" s="16">
        <v>318</v>
      </c>
      <c r="M251" s="16">
        <v>0.90230708999999998</v>
      </c>
      <c r="N251" s="16">
        <v>0.77808666000000004</v>
      </c>
      <c r="O251" s="16">
        <v>0.68601345999999996</v>
      </c>
      <c r="P251" s="16">
        <v>0.61276012999999996</v>
      </c>
      <c r="Q251" s="16">
        <v>0.54948925999999998</v>
      </c>
      <c r="R251" s="16">
        <v>0.49292395</v>
      </c>
      <c r="S251" s="16">
        <v>0.44305438000000003</v>
      </c>
      <c r="T251" s="16">
        <v>0.39989596999999999</v>
      </c>
      <c r="U251" s="16">
        <v>0.36297467</v>
      </c>
      <c r="V251" s="16">
        <v>0.3313489</v>
      </c>
      <c r="W251" s="16">
        <v>0.30413410000000002</v>
      </c>
      <c r="X251" s="16">
        <v>0.28057360999999997</v>
      </c>
      <c r="Y251" s="16">
        <v>0.26006003999999999</v>
      </c>
      <c r="Z251" s="16">
        <v>0.24207339999999999</v>
      </c>
      <c r="AA251" s="16">
        <v>0.22620994</v>
      </c>
      <c r="AB251" s="16">
        <v>0.21212922000000001</v>
      </c>
      <c r="AC251" s="16">
        <v>0.19956984999999999</v>
      </c>
      <c r="AD251" s="16">
        <v>0.18829678</v>
      </c>
      <c r="AE251" s="16">
        <v>0.17813772999999999</v>
      </c>
      <c r="AF251" s="16">
        <v>0.16893986</v>
      </c>
      <c r="AG251" s="16">
        <v>0.16057588</v>
      </c>
      <c r="AH251" s="16">
        <v>0.15294057</v>
      </c>
      <c r="AI251" s="16">
        <v>0.14594528000000001</v>
      </c>
      <c r="AJ251" s="16">
        <v>0.13951464</v>
      </c>
      <c r="AK251" s="16">
        <v>0.13358576999999999</v>
      </c>
      <c r="AL251" s="16">
        <v>0.12810100999999999</v>
      </c>
      <c r="AM251" s="16">
        <v>0.12301384999999999</v>
      </c>
      <c r="AN251" s="16">
        <v>0.1182822</v>
      </c>
      <c r="AO251" s="16">
        <v>0.11387376</v>
      </c>
      <c r="AP251" s="16">
        <v>0.10975335</v>
      </c>
      <c r="AQ251" s="16">
        <v>0.10589469999999999</v>
      </c>
      <c r="AR251" s="16">
        <v>0.10227524</v>
      </c>
      <c r="AS251" s="16">
        <v>9.8874724999999997E-2</v>
      </c>
      <c r="AT251" s="16">
        <v>9.5674178999999998E-2</v>
      </c>
      <c r="AU251" s="16">
        <v>9.2652999E-2</v>
      </c>
      <c r="AV251" s="16">
        <v>8.9798391000000005E-2</v>
      </c>
      <c r="AW251" s="16">
        <v>8.7096512000000001E-2</v>
      </c>
      <c r="AX251" s="16">
        <v>8.4537930999999997E-2</v>
      </c>
      <c r="AY251" s="16">
        <v>8.2109734000000004E-2</v>
      </c>
      <c r="AZ251" s="16">
        <v>7.9802863000000002E-2</v>
      </c>
      <c r="BA251" s="16">
        <v>7.7609994000000002E-2</v>
      </c>
      <c r="BB251" s="16">
        <v>7.5522795000000004E-2</v>
      </c>
      <c r="BC251" s="16">
        <v>7.3532939000000005E-2</v>
      </c>
      <c r="BD251" s="16">
        <v>7.1633048000000005E-2</v>
      </c>
      <c r="BE251" s="16">
        <v>6.9818645999999998E-2</v>
      </c>
      <c r="BF251" s="16">
        <v>6.8083920000000006E-2</v>
      </c>
    </row>
    <row r="252" spans="1:58" x14ac:dyDescent="0.35">
      <c r="A252" s="16">
        <v>434</v>
      </c>
      <c r="B252" s="16">
        <v>8.6000000000000014</v>
      </c>
      <c r="C252" s="16">
        <v>0.44488159999999999</v>
      </c>
      <c r="D252" s="16">
        <v>2.8000000000000003</v>
      </c>
      <c r="E252" s="16">
        <v>5</v>
      </c>
      <c r="F252" s="16">
        <v>2.6</v>
      </c>
      <c r="G252" s="16">
        <v>0.4</v>
      </c>
      <c r="H252" s="16">
        <v>1.6</v>
      </c>
      <c r="I252" s="16">
        <v>283.20000000000005</v>
      </c>
      <c r="J252" s="16">
        <v>302.10000000000002</v>
      </c>
      <c r="K252" s="16" t="s">
        <v>34</v>
      </c>
      <c r="L252" s="16">
        <v>434</v>
      </c>
      <c r="M252" s="16">
        <v>0.90212333</v>
      </c>
      <c r="N252" s="16">
        <v>0.70567888000000001</v>
      </c>
      <c r="O252" s="16">
        <v>0.57017267000000005</v>
      </c>
      <c r="P252" s="16">
        <v>0.47370564999999998</v>
      </c>
      <c r="Q252" s="16">
        <v>0.40263778</v>
      </c>
      <c r="R252" s="16">
        <v>0.34903726000000002</v>
      </c>
      <c r="S252" s="16">
        <v>0.30683940999999998</v>
      </c>
      <c r="T252" s="16">
        <v>0.27324601999999998</v>
      </c>
      <c r="U252" s="16">
        <v>0.24594237999999999</v>
      </c>
      <c r="V252" s="16">
        <v>0.22338046</v>
      </c>
      <c r="W252" s="16">
        <v>0.20449324999999999</v>
      </c>
      <c r="X252" s="16">
        <v>0.18836000999999999</v>
      </c>
      <c r="Y252" s="16">
        <v>0.17446180999999999</v>
      </c>
      <c r="Z252" s="16">
        <v>0.16236571999999999</v>
      </c>
      <c r="AA252" s="16">
        <v>0.15173908</v>
      </c>
      <c r="AB252" s="16">
        <v>0.14233937999999999</v>
      </c>
      <c r="AC252" s="16">
        <v>0.13396853</v>
      </c>
      <c r="AD252" s="16">
        <v>0.12647131</v>
      </c>
      <c r="AE252" s="16">
        <v>0.11972052</v>
      </c>
      <c r="AF252" s="16">
        <v>0.11360987</v>
      </c>
      <c r="AG252" s="16">
        <v>0.10805523</v>
      </c>
      <c r="AH252" s="16">
        <v>0.10298377</v>
      </c>
      <c r="AI252" s="16">
        <v>9.8337076999999995E-2</v>
      </c>
      <c r="AJ252" s="16">
        <v>9.4066173000000003E-2</v>
      </c>
      <c r="AK252" s="16">
        <v>9.0128190999999996E-2</v>
      </c>
      <c r="AL252" s="16">
        <v>8.6482547000000007E-2</v>
      </c>
      <c r="AM252" s="16">
        <v>8.3099671E-2</v>
      </c>
      <c r="AN252" s="16">
        <v>7.9952165000000006E-2</v>
      </c>
      <c r="AO252" s="16">
        <v>7.7019319000000003E-2</v>
      </c>
      <c r="AP252" s="16">
        <v>7.4278332000000002E-2</v>
      </c>
      <c r="AQ252" s="16">
        <v>7.1710347999999993E-2</v>
      </c>
      <c r="AR252" s="16">
        <v>6.9300838000000003E-2</v>
      </c>
      <c r="AS252" s="16">
        <v>6.7035966000000002E-2</v>
      </c>
      <c r="AT252" s="16">
        <v>6.4903185000000002E-2</v>
      </c>
      <c r="AU252" s="16">
        <v>6.2891885999999994E-2</v>
      </c>
      <c r="AV252" s="16">
        <v>6.0991425000000002E-2</v>
      </c>
      <c r="AW252" s="16">
        <v>5.9193666999999998E-2</v>
      </c>
      <c r="AX252" s="16">
        <v>5.7490483000000002E-2</v>
      </c>
      <c r="AY252" s="16">
        <v>5.5875688999999999E-2</v>
      </c>
      <c r="AZ252" s="16">
        <v>5.4341171000000001E-2</v>
      </c>
      <c r="BA252" s="16">
        <v>5.2882202000000003E-2</v>
      </c>
      <c r="BB252" s="16">
        <v>5.1493399000000002E-2</v>
      </c>
      <c r="BC252" s="16">
        <v>5.0169687999999997E-2</v>
      </c>
      <c r="BD252" s="16">
        <v>4.8906605999999998E-2</v>
      </c>
      <c r="BE252" s="16">
        <v>4.7700167000000002E-2</v>
      </c>
      <c r="BF252" s="16">
        <v>4.6547122000000003E-2</v>
      </c>
    </row>
    <row r="253" spans="1:58" x14ac:dyDescent="0.35">
      <c r="A253" s="16">
        <v>410</v>
      </c>
      <c r="B253" s="16">
        <v>40.300000000000004</v>
      </c>
      <c r="C253" s="16">
        <v>0.59669349999999999</v>
      </c>
      <c r="D253" s="16">
        <v>1.2000000000000002</v>
      </c>
      <c r="E253" s="16">
        <v>7.4</v>
      </c>
      <c r="F253" s="16">
        <v>1.2000000000000002</v>
      </c>
      <c r="G253" s="16">
        <v>0.2</v>
      </c>
      <c r="H253" s="16">
        <v>0.4</v>
      </c>
      <c r="I253" s="16">
        <v>310.5</v>
      </c>
      <c r="J253" s="16">
        <v>360.6</v>
      </c>
      <c r="K253" s="16" t="s">
        <v>35</v>
      </c>
      <c r="L253" s="16">
        <v>410</v>
      </c>
      <c r="M253" s="16">
        <v>0.90065234999999999</v>
      </c>
      <c r="N253" s="16">
        <v>0.77438819000000003</v>
      </c>
      <c r="O253" s="16">
        <v>0.66960757999999998</v>
      </c>
      <c r="P253" s="16">
        <v>0.58026683000000001</v>
      </c>
      <c r="Q253" s="16">
        <v>0.50563281999999998</v>
      </c>
      <c r="R253" s="16">
        <v>0.44379357000000003</v>
      </c>
      <c r="S253" s="16">
        <v>0.39349385999999997</v>
      </c>
      <c r="T253" s="16">
        <v>0.35280033999999999</v>
      </c>
      <c r="U253" s="16">
        <v>0.31914341000000002</v>
      </c>
      <c r="V253" s="16">
        <v>0.29084536</v>
      </c>
      <c r="W253" s="16">
        <v>0.26675689000000002</v>
      </c>
      <c r="X253" s="16">
        <v>0.24604819999999999</v>
      </c>
      <c r="Y253" s="16">
        <v>0.22808148</v>
      </c>
      <c r="Z253" s="16">
        <v>0.21236545000000001</v>
      </c>
      <c r="AA253" s="16">
        <v>0.1985151</v>
      </c>
      <c r="AB253" s="16">
        <v>0.18621808000000001</v>
      </c>
      <c r="AC253" s="16">
        <v>0.1752367</v>
      </c>
      <c r="AD253" s="16">
        <v>0.1653734</v>
      </c>
      <c r="AE253" s="16">
        <v>0.15646939000000001</v>
      </c>
      <c r="AF253" s="16">
        <v>0.14839350000000001</v>
      </c>
      <c r="AG253" s="16">
        <v>0.14103990999999999</v>
      </c>
      <c r="AH253" s="16">
        <v>0.13431482</v>
      </c>
      <c r="AI253" s="16">
        <v>0.12814321000000001</v>
      </c>
      <c r="AJ253" s="16">
        <v>0.12246076</v>
      </c>
      <c r="AK253" s="16">
        <v>0.11721144999999999</v>
      </c>
      <c r="AL253" s="16">
        <v>0.11234967</v>
      </c>
      <c r="AM253" s="16">
        <v>0.10783527</v>
      </c>
      <c r="AN253" s="16">
        <v>0.10363301</v>
      </c>
      <c r="AO253" s="16">
        <v>9.9712618000000003E-2</v>
      </c>
      <c r="AP253" s="16">
        <v>9.6047327000000002E-2</v>
      </c>
      <c r="AQ253" s="16">
        <v>9.2612608999999999E-2</v>
      </c>
      <c r="AR253" s="16">
        <v>8.9387849000000005E-2</v>
      </c>
      <c r="AS253" s="16">
        <v>8.6356260000000004E-2</v>
      </c>
      <c r="AT253" s="16">
        <v>8.3500899000000003E-2</v>
      </c>
      <c r="AU253" s="16">
        <v>8.0807552000000005E-2</v>
      </c>
      <c r="AV253" s="16">
        <v>7.8262246999999993E-2</v>
      </c>
      <c r="AW253" s="16">
        <v>7.5854099999999994E-2</v>
      </c>
      <c r="AX253" s="16">
        <v>7.3572903999999995E-2</v>
      </c>
      <c r="AY253" s="16">
        <v>7.1409143999999994E-2</v>
      </c>
      <c r="AZ253" s="16">
        <v>6.9354474999999999E-2</v>
      </c>
      <c r="BA253" s="16">
        <v>6.7401320000000001E-2</v>
      </c>
      <c r="BB253" s="16">
        <v>6.5544463999999997E-2</v>
      </c>
      <c r="BC253" s="16">
        <v>6.3775002999999997E-2</v>
      </c>
      <c r="BD253" s="16">
        <v>6.2086123999999999E-2</v>
      </c>
      <c r="BE253" s="16">
        <v>6.0473271000000002E-2</v>
      </c>
      <c r="BF253" s="16">
        <v>5.8931623000000002E-2</v>
      </c>
    </row>
    <row r="254" spans="1:58" x14ac:dyDescent="0.35">
      <c r="A254" s="16">
        <v>116</v>
      </c>
      <c r="B254" s="16">
        <v>9.8000000000000007</v>
      </c>
      <c r="C254" s="16">
        <v>0.17730879999999999</v>
      </c>
      <c r="D254" s="16">
        <v>2.4000000000000004</v>
      </c>
      <c r="E254" s="16">
        <v>3.8000000000000003</v>
      </c>
      <c r="F254" s="16">
        <v>1.8</v>
      </c>
      <c r="G254" s="16">
        <v>0</v>
      </c>
      <c r="H254" s="16">
        <v>1.6</v>
      </c>
      <c r="I254" s="16">
        <v>432.70000000000005</v>
      </c>
      <c r="J254" s="16">
        <v>306.5</v>
      </c>
      <c r="K254" s="16" t="s">
        <v>34</v>
      </c>
      <c r="L254" s="16">
        <v>116</v>
      </c>
      <c r="M254" s="16">
        <v>0.89815968000000002</v>
      </c>
      <c r="N254" s="16">
        <v>0.68932210999999999</v>
      </c>
      <c r="O254" s="16">
        <v>0.55276053999999997</v>
      </c>
      <c r="P254" s="16">
        <v>0.45895845000000002</v>
      </c>
      <c r="Q254" s="16">
        <v>0.38982000999999999</v>
      </c>
      <c r="R254" s="16">
        <v>0.33748268999999997</v>
      </c>
      <c r="S254" s="16">
        <v>0.29684611999999999</v>
      </c>
      <c r="T254" s="16">
        <v>0.26453483</v>
      </c>
      <c r="U254" s="16">
        <v>0.23835069</v>
      </c>
      <c r="V254" s="16">
        <v>0.21665487</v>
      </c>
      <c r="W254" s="16">
        <v>0.19842649000000001</v>
      </c>
      <c r="X254" s="16">
        <v>0.18291798000000001</v>
      </c>
      <c r="Y254" s="16">
        <v>0.16957262000000001</v>
      </c>
      <c r="Z254" s="16">
        <v>0.15797405</v>
      </c>
      <c r="AA254" s="16">
        <v>0.14780299</v>
      </c>
      <c r="AB254" s="16">
        <v>0.13881291000000001</v>
      </c>
      <c r="AC254" s="16">
        <v>0.13080963000000001</v>
      </c>
      <c r="AD254" s="16">
        <v>0.12363964</v>
      </c>
      <c r="AE254" s="16">
        <v>0.11717959</v>
      </c>
      <c r="AF254" s="16">
        <v>0.11132903</v>
      </c>
      <c r="AG254" s="16">
        <v>0.10600788999999999</v>
      </c>
      <c r="AH254" s="16">
        <v>0.10114331999999999</v>
      </c>
      <c r="AI254" s="16">
        <v>9.6683264000000005E-2</v>
      </c>
      <c r="AJ254" s="16">
        <v>9.2578351000000003E-2</v>
      </c>
      <c r="AK254" s="16">
        <v>8.8785908999999996E-2</v>
      </c>
      <c r="AL254" s="16">
        <v>8.5273384999999993E-2</v>
      </c>
      <c r="AM254" s="16">
        <v>8.2011453999999998E-2</v>
      </c>
      <c r="AN254" s="16">
        <v>7.8971677000000004E-2</v>
      </c>
      <c r="AO254" s="16">
        <v>7.6134197000000001E-2</v>
      </c>
      <c r="AP254" s="16">
        <v>7.3480763000000004E-2</v>
      </c>
      <c r="AQ254" s="16">
        <v>7.0991494000000002E-2</v>
      </c>
      <c r="AR254" s="16">
        <v>6.8653836999999995E-2</v>
      </c>
      <c r="AS254" s="16">
        <v>6.6454805000000006E-2</v>
      </c>
      <c r="AT254" s="16">
        <v>6.4381562000000003E-2</v>
      </c>
      <c r="AU254" s="16">
        <v>6.2423381999999999E-2</v>
      </c>
      <c r="AV254" s="16">
        <v>6.0571226999999998E-2</v>
      </c>
      <c r="AW254" s="16">
        <v>5.8816663999999998E-2</v>
      </c>
      <c r="AX254" s="16">
        <v>5.7152270999999998E-2</v>
      </c>
      <c r="AY254" s="16">
        <v>5.5571089999999997E-2</v>
      </c>
      <c r="AZ254" s="16">
        <v>5.4068930000000001E-2</v>
      </c>
      <c r="BA254" s="16">
        <v>5.2639882999999998E-2</v>
      </c>
      <c r="BB254" s="16">
        <v>5.1278058000000001E-2</v>
      </c>
      <c r="BC254" s="16">
        <v>4.9979161000000001E-2</v>
      </c>
      <c r="BD254" s="16">
        <v>4.8737968999999999E-2</v>
      </c>
      <c r="BE254" s="16">
        <v>4.7551288999999997E-2</v>
      </c>
      <c r="BF254" s="16">
        <v>4.6415031000000002E-2</v>
      </c>
    </row>
    <row r="255" spans="1:58" x14ac:dyDescent="0.35">
      <c r="A255" s="16">
        <v>478</v>
      </c>
      <c r="B255" s="16">
        <v>21.3</v>
      </c>
      <c r="C255" s="16">
        <v>0.52814629999999996</v>
      </c>
      <c r="D255" s="16">
        <v>0.60000000000000009</v>
      </c>
      <c r="E255" s="16">
        <v>3.6</v>
      </c>
      <c r="F255" s="16">
        <v>1.8</v>
      </c>
      <c r="G255" s="16">
        <v>1.8</v>
      </c>
      <c r="H255" s="16">
        <v>1</v>
      </c>
      <c r="I255" s="16">
        <v>442.1</v>
      </c>
      <c r="J255" s="16">
        <v>352.40000000000003</v>
      </c>
      <c r="K255" s="16" t="s">
        <v>34</v>
      </c>
      <c r="L255" s="16">
        <v>478</v>
      </c>
      <c r="M255" s="16">
        <v>0.89615350999999999</v>
      </c>
      <c r="N255" s="16">
        <v>0.69240992999999995</v>
      </c>
      <c r="O255" s="16">
        <v>0.55616045000000003</v>
      </c>
      <c r="P255" s="16">
        <v>0.46012725999999998</v>
      </c>
      <c r="Q255" s="16">
        <v>0.38943195000000003</v>
      </c>
      <c r="R255" s="16">
        <v>0.33569902000000001</v>
      </c>
      <c r="S255" s="16">
        <v>0.29372954000000001</v>
      </c>
      <c r="T255" s="16">
        <v>0.26019274999999997</v>
      </c>
      <c r="U255" s="16">
        <v>0.23286773</v>
      </c>
      <c r="V255" s="16">
        <v>0.21022777000000001</v>
      </c>
      <c r="W255" s="16">
        <v>0.19120598999999999</v>
      </c>
      <c r="X255" s="16">
        <v>0.17502195000000001</v>
      </c>
      <c r="Y255" s="16">
        <v>0.16110822999999999</v>
      </c>
      <c r="Z255" s="16">
        <v>0.14903277000000001</v>
      </c>
      <c r="AA255" s="16">
        <v>0.13846307999999999</v>
      </c>
      <c r="AB255" s="16">
        <v>0.12914233999999999</v>
      </c>
      <c r="AC255" s="16">
        <v>0.12086653</v>
      </c>
      <c r="AD255" s="16">
        <v>0.11347406</v>
      </c>
      <c r="AE255" s="16">
        <v>0.10683450999999999</v>
      </c>
      <c r="AF255" s="16">
        <v>0.10084264</v>
      </c>
      <c r="AG255" s="16">
        <v>9.5407695000000001E-2</v>
      </c>
      <c r="AH255" s="16">
        <v>9.0461432999999994E-2</v>
      </c>
      <c r="AI255" s="16">
        <v>8.5941449000000003E-2</v>
      </c>
      <c r="AJ255" s="16">
        <v>8.1799641000000006E-2</v>
      </c>
      <c r="AK255" s="16">
        <v>7.7987424999999999E-2</v>
      </c>
      <c r="AL255" s="16">
        <v>7.4470356000000001E-2</v>
      </c>
      <c r="AM255" s="16">
        <v>7.1217879999999997E-2</v>
      </c>
      <c r="AN255" s="16">
        <v>6.8201095000000003E-2</v>
      </c>
      <c r="AO255" s="16">
        <v>6.5397284999999999E-2</v>
      </c>
      <c r="AP255" s="16">
        <v>6.2784456000000002E-2</v>
      </c>
      <c r="AQ255" s="16">
        <v>6.0345434000000003E-2</v>
      </c>
      <c r="AR255" s="16">
        <v>5.8063812999999999E-2</v>
      </c>
      <c r="AS255" s="16">
        <v>5.5926508999999999E-2</v>
      </c>
      <c r="AT255" s="16">
        <v>5.3919472000000003E-2</v>
      </c>
      <c r="AU255" s="16">
        <v>5.2031841000000002E-2</v>
      </c>
      <c r="AV255" s="16">
        <v>5.0253979999999997E-2</v>
      </c>
      <c r="AW255" s="16">
        <v>4.8576739000000001E-2</v>
      </c>
      <c r="AX255" s="16">
        <v>4.6992775000000001E-2</v>
      </c>
      <c r="AY255" s="16">
        <v>4.5495000000000001E-2</v>
      </c>
      <c r="AZ255" s="16">
        <v>4.4076390999999999E-2</v>
      </c>
      <c r="BA255" s="16">
        <v>4.2731239999999997E-2</v>
      </c>
      <c r="BB255" s="16">
        <v>4.1454259E-2</v>
      </c>
      <c r="BC255" s="16">
        <v>4.0240850000000002E-2</v>
      </c>
      <c r="BD255" s="16">
        <v>3.9086942E-2</v>
      </c>
      <c r="BE255" s="16">
        <v>3.7988015E-2</v>
      </c>
      <c r="BF255" s="16">
        <v>3.6940377000000003E-2</v>
      </c>
    </row>
    <row r="256" spans="1:58" x14ac:dyDescent="0.35">
      <c r="A256" s="16">
        <v>13</v>
      </c>
      <c r="B256" s="16">
        <v>40.1</v>
      </c>
      <c r="C256" s="16">
        <v>0.23170829999999998</v>
      </c>
      <c r="D256" s="16">
        <v>1.6</v>
      </c>
      <c r="E256" s="16">
        <v>5.4</v>
      </c>
      <c r="F256" s="16">
        <v>0.60000000000000009</v>
      </c>
      <c r="G256" s="16">
        <v>0.60000000000000009</v>
      </c>
      <c r="H256" s="16">
        <v>0.4</v>
      </c>
      <c r="I256" s="16">
        <v>308.3</v>
      </c>
      <c r="J256" s="16">
        <v>342.5</v>
      </c>
      <c r="K256" s="16" t="s">
        <v>35</v>
      </c>
      <c r="L256" s="16">
        <v>13</v>
      </c>
      <c r="M256" s="16">
        <v>0.89547378</v>
      </c>
      <c r="N256" s="16">
        <v>0.72047852999999995</v>
      </c>
      <c r="O256" s="16">
        <v>0.59048557000000002</v>
      </c>
      <c r="P256" s="16">
        <v>0.49580534999999998</v>
      </c>
      <c r="Q256" s="16">
        <v>0.42541846999999999</v>
      </c>
      <c r="R256" s="16">
        <v>0.37030007999999998</v>
      </c>
      <c r="S256" s="16">
        <v>0.32660052000000001</v>
      </c>
      <c r="T256" s="16">
        <v>0.29185358</v>
      </c>
      <c r="U256" s="16">
        <v>0.26348019</v>
      </c>
      <c r="V256" s="16">
        <v>0.23993115000000001</v>
      </c>
      <c r="W256" s="16">
        <v>0.22010262</v>
      </c>
      <c r="X256" s="16">
        <v>0.20316100000000001</v>
      </c>
      <c r="Y256" s="16">
        <v>0.18852761000000001</v>
      </c>
      <c r="Z256" s="16">
        <v>0.17577490000000001</v>
      </c>
      <c r="AA256" s="16">
        <v>0.16455944</v>
      </c>
      <c r="AB256" s="16">
        <v>0.15462434</v>
      </c>
      <c r="AC256" s="16">
        <v>0.14576227999999999</v>
      </c>
      <c r="AD256" s="16">
        <v>0.13780576</v>
      </c>
      <c r="AE256" s="16">
        <v>0.13062491000000001</v>
      </c>
      <c r="AF256" s="16">
        <v>0.12411052</v>
      </c>
      <c r="AG256" s="16">
        <v>0.11817496</v>
      </c>
      <c r="AH256" s="16">
        <v>0.11274454</v>
      </c>
      <c r="AI256" s="16">
        <v>0.10775712</v>
      </c>
      <c r="AJ256" s="16">
        <v>0.10315895999999999</v>
      </c>
      <c r="AK256" s="16">
        <v>9.8908201000000001E-2</v>
      </c>
      <c r="AL256" s="16">
        <v>9.4966859000000001E-2</v>
      </c>
      <c r="AM256" s="16">
        <v>9.1302171000000001E-2</v>
      </c>
      <c r="AN256" s="16">
        <v>8.7886541999999998E-2</v>
      </c>
      <c r="AO256" s="16">
        <v>8.4695577999999994E-2</v>
      </c>
      <c r="AP256" s="16">
        <v>8.1707977000000001E-2</v>
      </c>
      <c r="AQ256" s="16">
        <v>7.8904568999999994E-2</v>
      </c>
      <c r="AR256" s="16">
        <v>7.6270699999999997E-2</v>
      </c>
      <c r="AS256" s="16">
        <v>7.3789149999999998E-2</v>
      </c>
      <c r="AT256" s="16">
        <v>7.1448602E-2</v>
      </c>
      <c r="AU256" s="16">
        <v>6.9237798000000003E-2</v>
      </c>
      <c r="AV256" s="16">
        <v>6.7145705E-2</v>
      </c>
      <c r="AW256" s="16">
        <v>6.5163000999999998E-2</v>
      </c>
      <c r="AX256" s="16">
        <v>6.3282012999999998E-2</v>
      </c>
      <c r="AY256" s="16">
        <v>6.1495464E-2</v>
      </c>
      <c r="AZ256" s="16">
        <v>5.9796855000000003E-2</v>
      </c>
      <c r="BA256" s="16">
        <v>5.8180022999999997E-2</v>
      </c>
      <c r="BB256" s="16">
        <v>5.6638971000000003E-2</v>
      </c>
      <c r="BC256" s="16">
        <v>5.5168427999999999E-2</v>
      </c>
      <c r="BD256" s="16">
        <v>5.3763564999999999E-2</v>
      </c>
      <c r="BE256" s="16">
        <v>5.2420814000000003E-2</v>
      </c>
      <c r="BF256" s="16">
        <v>5.1135770999999997E-2</v>
      </c>
    </row>
    <row r="257" spans="1:58" x14ac:dyDescent="0.35">
      <c r="A257" s="16">
        <v>265</v>
      </c>
      <c r="B257" s="16">
        <v>30.400000000000002</v>
      </c>
      <c r="C257" s="16">
        <v>0.66226079999999998</v>
      </c>
      <c r="D257" s="16">
        <v>1.6</v>
      </c>
      <c r="E257" s="16">
        <v>8</v>
      </c>
      <c r="F257" s="16">
        <v>1.2000000000000002</v>
      </c>
      <c r="G257" s="16">
        <v>0.8</v>
      </c>
      <c r="H257" s="16">
        <v>0.4</v>
      </c>
      <c r="I257" s="16">
        <v>422.1</v>
      </c>
      <c r="J257" s="16">
        <v>340.1</v>
      </c>
      <c r="K257" s="16" t="s">
        <v>35</v>
      </c>
      <c r="L257" s="16">
        <v>265</v>
      </c>
      <c r="M257" s="16">
        <v>0.88954555999999996</v>
      </c>
      <c r="N257" s="16">
        <v>0.76383060000000003</v>
      </c>
      <c r="O257" s="16">
        <v>0.65922755</v>
      </c>
      <c r="P257" s="16">
        <v>0.56987392999999997</v>
      </c>
      <c r="Q257" s="16">
        <v>0.49545308999999998</v>
      </c>
      <c r="R257" s="16">
        <v>0.43483307999999998</v>
      </c>
      <c r="S257" s="16">
        <v>0.38580727999999997</v>
      </c>
      <c r="T257" s="16">
        <v>0.34575781</v>
      </c>
      <c r="U257" s="16">
        <v>0.31249033999999998</v>
      </c>
      <c r="V257" s="16">
        <v>0.28456979999999998</v>
      </c>
      <c r="W257" s="16">
        <v>0.26086798</v>
      </c>
      <c r="X257" s="16">
        <v>0.2405439</v>
      </c>
      <c r="Y257" s="16">
        <v>0.22295751999999999</v>
      </c>
      <c r="Z257" s="16">
        <v>0.20759453</v>
      </c>
      <c r="AA257" s="16">
        <v>0.19407430000000001</v>
      </c>
      <c r="AB257" s="16">
        <v>0.18208504</v>
      </c>
      <c r="AC257" s="16">
        <v>0.17139456</v>
      </c>
      <c r="AD257" s="16">
        <v>0.16180211</v>
      </c>
      <c r="AE257" s="16">
        <v>0.15315039</v>
      </c>
      <c r="AF257" s="16">
        <v>0.14531024000000001</v>
      </c>
      <c r="AG257" s="16">
        <v>0.13817673999999999</v>
      </c>
      <c r="AH257" s="16">
        <v>0.13165188</v>
      </c>
      <c r="AI257" s="16">
        <v>0.12566863</v>
      </c>
      <c r="AJ257" s="16">
        <v>0.12016178</v>
      </c>
      <c r="AK257" s="16">
        <v>0.11507653</v>
      </c>
      <c r="AL257" s="16">
        <v>0.11036666000000001</v>
      </c>
      <c r="AM257" s="16">
        <v>0.10599103999999999</v>
      </c>
      <c r="AN257" s="16">
        <v>0.10191774000000001</v>
      </c>
      <c r="AO257" s="16">
        <v>9.8120198000000006E-2</v>
      </c>
      <c r="AP257" s="16">
        <v>9.4569138999999997E-2</v>
      </c>
      <c r="AQ257" s="16">
        <v>9.1234617000000004E-2</v>
      </c>
      <c r="AR257" s="16">
        <v>8.8105067999999995E-2</v>
      </c>
      <c r="AS257" s="16">
        <v>8.5163653000000006E-2</v>
      </c>
      <c r="AT257" s="16">
        <v>8.2390428000000002E-2</v>
      </c>
      <c r="AU257" s="16">
        <v>7.9773552999999997E-2</v>
      </c>
      <c r="AV257" s="16">
        <v>7.7299124999999996E-2</v>
      </c>
      <c r="AW257" s="16">
        <v>7.4956462000000001E-2</v>
      </c>
      <c r="AX257" s="16">
        <v>7.2735637000000006E-2</v>
      </c>
      <c r="AY257" s="16">
        <v>7.0628382000000003E-2</v>
      </c>
      <c r="AZ257" s="16">
        <v>6.8626083000000004E-2</v>
      </c>
      <c r="BA257" s="16">
        <v>6.6721990999999994E-2</v>
      </c>
      <c r="BB257" s="16">
        <v>6.4909651999999998E-2</v>
      </c>
      <c r="BC257" s="16">
        <v>6.3181289000000002E-2</v>
      </c>
      <c r="BD257" s="16">
        <v>6.1533510999999999E-2</v>
      </c>
      <c r="BE257" s="16">
        <v>5.9957806000000002E-2</v>
      </c>
      <c r="BF257" s="16">
        <v>5.8450232999999997E-2</v>
      </c>
    </row>
    <row r="258" spans="1:58" x14ac:dyDescent="0.35">
      <c r="A258" s="16">
        <v>340</v>
      </c>
      <c r="B258" s="16">
        <v>16.700000000000003</v>
      </c>
      <c r="C258" s="16">
        <v>0.81437759999999992</v>
      </c>
      <c r="D258" s="16">
        <v>2.4000000000000004</v>
      </c>
      <c r="E258" s="16">
        <v>9.4</v>
      </c>
      <c r="F258" s="16">
        <v>2.8000000000000003</v>
      </c>
      <c r="G258" s="16">
        <v>1.2000000000000002</v>
      </c>
      <c r="H258" s="16">
        <v>0.60000000000000009</v>
      </c>
      <c r="I258" s="16">
        <v>368.70000000000005</v>
      </c>
      <c r="J258" s="16">
        <v>305.3</v>
      </c>
      <c r="K258" s="16" t="s">
        <v>35</v>
      </c>
      <c r="L258" s="16">
        <v>340</v>
      </c>
      <c r="M258" s="16">
        <v>0.88636415999999996</v>
      </c>
      <c r="N258" s="16">
        <v>0.76422679000000004</v>
      </c>
      <c r="O258" s="16">
        <v>0.67284827999999997</v>
      </c>
      <c r="P258" s="16">
        <v>0.59803390999999995</v>
      </c>
      <c r="Q258" s="16">
        <v>0.53265435000000005</v>
      </c>
      <c r="R258" s="16">
        <v>0.47554684000000003</v>
      </c>
      <c r="S258" s="16">
        <v>0.42636331999999999</v>
      </c>
      <c r="T258" s="16">
        <v>0.38450023999999999</v>
      </c>
      <c r="U258" s="16">
        <v>0.34904977999999998</v>
      </c>
      <c r="V258" s="16">
        <v>0.31873931999999999</v>
      </c>
      <c r="W258" s="16">
        <v>0.29264553999999998</v>
      </c>
      <c r="X258" s="16">
        <v>0.27006342999999999</v>
      </c>
      <c r="Y258" s="16">
        <v>0.25040196999999997</v>
      </c>
      <c r="Z258" s="16">
        <v>0.23317154000000001</v>
      </c>
      <c r="AA258" s="16">
        <v>0.21797644999999999</v>
      </c>
      <c r="AB258" s="16">
        <v>0.20449951</v>
      </c>
      <c r="AC258" s="16">
        <v>0.19246572000000001</v>
      </c>
      <c r="AD258" s="16">
        <v>0.18166551</v>
      </c>
      <c r="AE258" s="16">
        <v>0.17192948999999999</v>
      </c>
      <c r="AF258" s="16">
        <v>0.16310763</v>
      </c>
      <c r="AG258" s="16">
        <v>0.15508473</v>
      </c>
      <c r="AH258" s="16">
        <v>0.14775516</v>
      </c>
      <c r="AI258" s="16">
        <v>0.14103462999999999</v>
      </c>
      <c r="AJ258" s="16">
        <v>0.13485749</v>
      </c>
      <c r="AK258" s="16">
        <v>0.12915994</v>
      </c>
      <c r="AL258" s="16">
        <v>0.12388507</v>
      </c>
      <c r="AM258" s="16">
        <v>0.11899177</v>
      </c>
      <c r="AN258" s="16">
        <v>0.11444236000000001</v>
      </c>
      <c r="AO258" s="16">
        <v>0.11020244</v>
      </c>
      <c r="AP258" s="16">
        <v>0.1062381</v>
      </c>
      <c r="AQ258" s="16">
        <v>0.10252636</v>
      </c>
      <c r="AR258" s="16">
        <v>9.9044993999999997E-2</v>
      </c>
      <c r="AS258" s="16">
        <v>9.5774948999999998E-2</v>
      </c>
      <c r="AT258" s="16">
        <v>9.2696539999999994E-2</v>
      </c>
      <c r="AU258" s="16">
        <v>8.9790247000000004E-2</v>
      </c>
      <c r="AV258" s="16">
        <v>8.7045080999999996E-2</v>
      </c>
      <c r="AW258" s="16">
        <v>8.4447637000000006E-2</v>
      </c>
      <c r="AX258" s="16">
        <v>8.1988454000000002E-2</v>
      </c>
      <c r="AY258" s="16">
        <v>7.9656050000000006E-2</v>
      </c>
      <c r="AZ258" s="16">
        <v>7.7440426000000007E-2</v>
      </c>
      <c r="BA258" s="16">
        <v>7.5332887000000001E-2</v>
      </c>
      <c r="BB258" s="16">
        <v>7.3327622999999995E-2</v>
      </c>
      <c r="BC258" s="16">
        <v>7.1414380999999999E-2</v>
      </c>
      <c r="BD258" s="16">
        <v>6.9589406000000006E-2</v>
      </c>
      <c r="BE258" s="16">
        <v>6.7847244000000001E-2</v>
      </c>
      <c r="BF258" s="16">
        <v>6.6180616999999997E-2</v>
      </c>
    </row>
    <row r="259" spans="1:58" x14ac:dyDescent="0.35">
      <c r="A259" s="16">
        <v>137</v>
      </c>
      <c r="B259" s="16">
        <v>39.200000000000003</v>
      </c>
      <c r="C259" s="16">
        <v>0.798238</v>
      </c>
      <c r="D259" s="16">
        <v>2.8000000000000003</v>
      </c>
      <c r="E259" s="16">
        <v>5.6000000000000005</v>
      </c>
      <c r="F259" s="16">
        <v>2</v>
      </c>
      <c r="G259" s="16">
        <v>0.2</v>
      </c>
      <c r="H259" s="16">
        <v>0.4</v>
      </c>
      <c r="I259" s="16">
        <v>429.5</v>
      </c>
      <c r="J259" s="16">
        <v>296.60000000000002</v>
      </c>
      <c r="K259" s="16" t="s">
        <v>35</v>
      </c>
      <c r="L259" s="16">
        <v>137</v>
      </c>
      <c r="M259" s="16">
        <v>0.88246553999999999</v>
      </c>
      <c r="N259" s="16">
        <v>0.70884555999999999</v>
      </c>
      <c r="O259" s="16">
        <v>0.58142722000000002</v>
      </c>
      <c r="P259" s="16">
        <v>0.48829788000000002</v>
      </c>
      <c r="Q259" s="16">
        <v>0.41933315999999998</v>
      </c>
      <c r="R259" s="16">
        <v>0.36651304000000001</v>
      </c>
      <c r="S259" s="16">
        <v>0.32447304999999999</v>
      </c>
      <c r="T259" s="16">
        <v>0.29089656000000003</v>
      </c>
      <c r="U259" s="16">
        <v>0.26363977999999999</v>
      </c>
      <c r="V259" s="16">
        <v>0.2410572</v>
      </c>
      <c r="W259" s="16">
        <v>0.22195379000000001</v>
      </c>
      <c r="X259" s="16">
        <v>0.20562331</v>
      </c>
      <c r="Y259" s="16">
        <v>0.19148886000000001</v>
      </c>
      <c r="Z259" s="16">
        <v>0.17914215999999999</v>
      </c>
      <c r="AA259" s="16">
        <v>0.16826640000000001</v>
      </c>
      <c r="AB259" s="16">
        <v>0.15860958</v>
      </c>
      <c r="AC259" s="16">
        <v>0.14998031000000001</v>
      </c>
      <c r="AD259" s="16">
        <v>0.14222445</v>
      </c>
      <c r="AE259" s="16">
        <v>0.13521150000000001</v>
      </c>
      <c r="AF259" s="16">
        <v>0.12884208999999999</v>
      </c>
      <c r="AG259" s="16">
        <v>0.1230282</v>
      </c>
      <c r="AH259" s="16">
        <v>0.11769966</v>
      </c>
      <c r="AI259" s="16">
        <v>0.11279960999999999</v>
      </c>
      <c r="AJ259" s="16">
        <v>0.1082769</v>
      </c>
      <c r="AK259" s="16">
        <v>0.10408863</v>
      </c>
      <c r="AL259" s="16">
        <v>0.1002005</v>
      </c>
      <c r="AM259" s="16">
        <v>9.6581027E-2</v>
      </c>
      <c r="AN259" s="16">
        <v>9.3201286999999994E-2</v>
      </c>
      <c r="AO259" s="16">
        <v>9.0038426000000005E-2</v>
      </c>
      <c r="AP259" s="16">
        <v>8.7073222000000006E-2</v>
      </c>
      <c r="AQ259" s="16">
        <v>8.4287174000000006E-2</v>
      </c>
      <c r="AR259" s="16">
        <v>8.1664196999999994E-2</v>
      </c>
      <c r="AS259" s="16">
        <v>7.9190842999999997E-2</v>
      </c>
      <c r="AT259" s="16">
        <v>7.6854035000000001E-2</v>
      </c>
      <c r="AU259" s="16">
        <v>7.4643239E-2</v>
      </c>
      <c r="AV259" s="16">
        <v>7.2547926999999998E-2</v>
      </c>
      <c r="AW259" s="16">
        <v>7.0559226000000003E-2</v>
      </c>
      <c r="AX259" s="16">
        <v>6.8668924000000006E-2</v>
      </c>
      <c r="AY259" s="16">
        <v>6.6870041000000005E-2</v>
      </c>
      <c r="AZ259" s="16">
        <v>6.5157317000000006E-2</v>
      </c>
      <c r="BA259" s="16">
        <v>6.3524052999999997E-2</v>
      </c>
      <c r="BB259" s="16">
        <v>6.1964328999999999E-2</v>
      </c>
      <c r="BC259" s="16">
        <v>6.0473780999999997E-2</v>
      </c>
      <c r="BD259" s="16">
        <v>5.9047668999999997E-2</v>
      </c>
      <c r="BE259" s="16">
        <v>5.7681978000000002E-2</v>
      </c>
      <c r="BF259" s="16">
        <v>5.6372207000000001E-2</v>
      </c>
    </row>
    <row r="260" spans="1:58" x14ac:dyDescent="0.35">
      <c r="A260" s="16">
        <v>77</v>
      </c>
      <c r="B260" s="16">
        <v>9.8000000000000007</v>
      </c>
      <c r="C260" s="16">
        <v>0.3311404</v>
      </c>
      <c r="D260" s="16">
        <v>2</v>
      </c>
      <c r="E260" s="16">
        <v>9.2000000000000011</v>
      </c>
      <c r="F260" s="16">
        <v>1</v>
      </c>
      <c r="G260" s="16">
        <v>1.8</v>
      </c>
      <c r="H260" s="16">
        <v>0.8</v>
      </c>
      <c r="I260" s="16">
        <v>433</v>
      </c>
      <c r="J260" s="16">
        <v>368.70000000000005</v>
      </c>
      <c r="K260" s="16" t="s">
        <v>34</v>
      </c>
      <c r="L260" s="16">
        <v>77</v>
      </c>
      <c r="M260" s="16">
        <v>0.87606251000000002</v>
      </c>
      <c r="N260" s="16">
        <v>0.75022990000000001</v>
      </c>
      <c r="O260" s="16">
        <v>0.65382779000000002</v>
      </c>
      <c r="P260" s="16">
        <v>0.57363927000000003</v>
      </c>
      <c r="Q260" s="16">
        <v>0.50493794999999997</v>
      </c>
      <c r="R260" s="16">
        <v>0.44657268999999999</v>
      </c>
      <c r="S260" s="16">
        <v>0.39766796999999998</v>
      </c>
      <c r="T260" s="16">
        <v>0.35681721999999999</v>
      </c>
      <c r="U260" s="16">
        <v>0.32248791999999998</v>
      </c>
      <c r="V260" s="16">
        <v>0.29342854000000002</v>
      </c>
      <c r="W260" s="16">
        <v>0.26864585000000002</v>
      </c>
      <c r="X260" s="16">
        <v>0.24734801000000001</v>
      </c>
      <c r="Y260" s="16">
        <v>0.22889628000000001</v>
      </c>
      <c r="Z260" s="16">
        <v>0.21278256000000001</v>
      </c>
      <c r="AA260" s="16">
        <v>0.19861197</v>
      </c>
      <c r="AB260" s="16">
        <v>0.18606344</v>
      </c>
      <c r="AC260" s="16">
        <v>0.17487912999999999</v>
      </c>
      <c r="AD260" s="16">
        <v>0.164854</v>
      </c>
      <c r="AE260" s="16">
        <v>0.15582720999999999</v>
      </c>
      <c r="AF260" s="16">
        <v>0.14765485</v>
      </c>
      <c r="AG260" s="16">
        <v>0.14022449000000001</v>
      </c>
      <c r="AH260" s="16">
        <v>0.13344595000000001</v>
      </c>
      <c r="AI260" s="16">
        <v>0.12723556</v>
      </c>
      <c r="AJ260" s="16">
        <v>0.12153161</v>
      </c>
      <c r="AK260" s="16">
        <v>0.11627319</v>
      </c>
      <c r="AL260" s="16">
        <v>0.11140915999999999</v>
      </c>
      <c r="AM260" s="16">
        <v>0.10689919000000001</v>
      </c>
      <c r="AN260" s="16">
        <v>0.10271453999999999</v>
      </c>
      <c r="AO260" s="16">
        <v>9.8813846999999996E-2</v>
      </c>
      <c r="AP260" s="16">
        <v>9.5164894999999999E-2</v>
      </c>
      <c r="AQ260" s="16">
        <v>9.1749816999999997E-2</v>
      </c>
      <c r="AR260" s="16">
        <v>8.8548318000000001E-2</v>
      </c>
      <c r="AS260" s="16">
        <v>8.5541836999999996E-2</v>
      </c>
      <c r="AT260" s="16">
        <v>8.2713567000000002E-2</v>
      </c>
      <c r="AU260" s="16">
        <v>8.0044374000000001E-2</v>
      </c>
      <c r="AV260" s="16">
        <v>7.7525541000000003E-2</v>
      </c>
      <c r="AW260" s="16">
        <v>7.5143120999999993E-2</v>
      </c>
      <c r="AX260" s="16">
        <v>7.2890148000000002E-2</v>
      </c>
      <c r="AY260" s="16">
        <v>7.0755451999999996E-2</v>
      </c>
      <c r="AZ260" s="16">
        <v>6.8726040000000002E-2</v>
      </c>
      <c r="BA260" s="16">
        <v>6.6795856000000001E-2</v>
      </c>
      <c r="BB260" s="16">
        <v>6.4959644999999996E-2</v>
      </c>
      <c r="BC260" s="16">
        <v>6.3210867000000004E-2</v>
      </c>
      <c r="BD260" s="16">
        <v>6.1545778000000002E-2</v>
      </c>
      <c r="BE260" s="16">
        <v>5.9955619000000002E-2</v>
      </c>
      <c r="BF260" s="16">
        <v>5.8434974000000001E-2</v>
      </c>
    </row>
    <row r="261" spans="1:58" x14ac:dyDescent="0.35">
      <c r="A261" s="16">
        <v>196</v>
      </c>
      <c r="B261" s="16">
        <v>17</v>
      </c>
      <c r="C261" s="16">
        <v>0.52573890000000001</v>
      </c>
      <c r="D261" s="16">
        <v>1.4000000000000001</v>
      </c>
      <c r="E261" s="16">
        <v>7</v>
      </c>
      <c r="F261" s="16">
        <v>1.4000000000000001</v>
      </c>
      <c r="G261" s="16">
        <v>0</v>
      </c>
      <c r="H261" s="16">
        <v>0.8</v>
      </c>
      <c r="I261" s="16">
        <v>312.8</v>
      </c>
      <c r="J261" s="16">
        <v>356.6</v>
      </c>
      <c r="K261" s="16" t="s">
        <v>34</v>
      </c>
      <c r="L261" s="16">
        <v>196</v>
      </c>
      <c r="M261" s="16">
        <v>0.87464565000000005</v>
      </c>
      <c r="N261" s="16">
        <v>0.73754363999999994</v>
      </c>
      <c r="O261" s="16">
        <v>0.62405085999999999</v>
      </c>
      <c r="P261" s="16">
        <v>0.53311615999999995</v>
      </c>
      <c r="Q261" s="16">
        <v>0.46018144</v>
      </c>
      <c r="R261" s="16">
        <v>0.40219152000000002</v>
      </c>
      <c r="S261" s="16">
        <v>0.35600722000000001</v>
      </c>
      <c r="T261" s="16">
        <v>0.31877129999999998</v>
      </c>
      <c r="U261" s="16">
        <v>0.28824686999999999</v>
      </c>
      <c r="V261" s="16">
        <v>0.26266316000000001</v>
      </c>
      <c r="W261" s="16">
        <v>0.24097219</v>
      </c>
      <c r="X261" s="16">
        <v>0.22238985</v>
      </c>
      <c r="Y261" s="16">
        <v>0.20630796000000001</v>
      </c>
      <c r="Z261" s="16">
        <v>0.19226800999999999</v>
      </c>
      <c r="AA261" s="16">
        <v>0.17990749</v>
      </c>
      <c r="AB261" s="16">
        <v>0.16892909</v>
      </c>
      <c r="AC261" s="16">
        <v>0.15912391000000001</v>
      </c>
      <c r="AD261" s="16">
        <v>0.15031554999999999</v>
      </c>
      <c r="AE261" s="16">
        <v>0.14236109</v>
      </c>
      <c r="AF261" s="16">
        <v>0.13514207</v>
      </c>
      <c r="AG261" s="16">
        <v>0.12856493999999999</v>
      </c>
      <c r="AH261" s="16">
        <v>0.12254602000000001</v>
      </c>
      <c r="AI261" s="16">
        <v>0.11701779</v>
      </c>
      <c r="AJ261" s="16">
        <v>0.11192241999999999</v>
      </c>
      <c r="AK261" s="16">
        <v>0.10721187</v>
      </c>
      <c r="AL261" s="16">
        <v>0.1028454</v>
      </c>
      <c r="AM261" s="16">
        <v>9.8787844E-2</v>
      </c>
      <c r="AN261" s="16">
        <v>9.500625E-2</v>
      </c>
      <c r="AO261" s="16">
        <v>9.1475107E-2</v>
      </c>
      <c r="AP261" s="16">
        <v>8.8169642000000006E-2</v>
      </c>
      <c r="AQ261" s="16">
        <v>8.5070722000000001E-2</v>
      </c>
      <c r="AR261" s="16">
        <v>8.2159437000000002E-2</v>
      </c>
      <c r="AS261" s="16">
        <v>7.9419337000000007E-2</v>
      </c>
      <c r="AT261" s="16">
        <v>7.6837257000000006E-2</v>
      </c>
      <c r="AU261" s="16">
        <v>7.4399218000000003E-2</v>
      </c>
      <c r="AV261" s="16">
        <v>7.2094008000000001E-2</v>
      </c>
      <c r="AW261" s="16">
        <v>6.9911949000000001E-2</v>
      </c>
      <c r="AX261" s="16">
        <v>6.7842639999999996E-2</v>
      </c>
      <c r="AY261" s="16">
        <v>6.5878174999999997E-2</v>
      </c>
      <c r="AZ261" s="16">
        <v>6.4011857000000005E-2</v>
      </c>
      <c r="BA261" s="16">
        <v>6.2237035000000003E-2</v>
      </c>
      <c r="BB261" s="16">
        <v>6.0546814999999997E-2</v>
      </c>
      <c r="BC261" s="16">
        <v>5.8934702999999998E-2</v>
      </c>
      <c r="BD261" s="16">
        <v>5.7396020999999998E-2</v>
      </c>
      <c r="BE261" s="16">
        <v>5.5926178E-2</v>
      </c>
      <c r="BF261" s="16">
        <v>5.4521332999999998E-2</v>
      </c>
    </row>
    <row r="262" spans="1:58" x14ac:dyDescent="0.35">
      <c r="A262" s="16">
        <v>449</v>
      </c>
      <c r="B262" s="16">
        <v>42.800000000000004</v>
      </c>
      <c r="C262" s="16">
        <v>0.85748019999999991</v>
      </c>
      <c r="D262" s="16">
        <v>0.60000000000000009</v>
      </c>
      <c r="E262" s="16">
        <v>8.6</v>
      </c>
      <c r="F262" s="16">
        <v>2.6</v>
      </c>
      <c r="G262" s="16">
        <v>0.2</v>
      </c>
      <c r="H262" s="16">
        <v>0.4</v>
      </c>
      <c r="I262" s="16">
        <v>436.70000000000005</v>
      </c>
      <c r="J262" s="16">
        <v>291</v>
      </c>
      <c r="K262" s="16" t="s">
        <v>35</v>
      </c>
      <c r="L262" s="16">
        <v>449</v>
      </c>
      <c r="M262" s="16">
        <v>0.87433916</v>
      </c>
      <c r="N262" s="16">
        <v>0.73866092999999999</v>
      </c>
      <c r="O262" s="16">
        <v>0.63464158999999998</v>
      </c>
      <c r="P262" s="16">
        <v>0.54805630000000005</v>
      </c>
      <c r="Q262" s="16">
        <v>0.47502333000000002</v>
      </c>
      <c r="R262" s="16">
        <v>0.41462242999999999</v>
      </c>
      <c r="S262" s="16">
        <v>0.36529505000000001</v>
      </c>
      <c r="T262" s="16">
        <v>0.32484299</v>
      </c>
      <c r="U262" s="16">
        <v>0.29139301000000001</v>
      </c>
      <c r="V262" s="16">
        <v>0.26345133999999998</v>
      </c>
      <c r="W262" s="16">
        <v>0.23987214000000001</v>
      </c>
      <c r="X262" s="16">
        <v>0.21978158</v>
      </c>
      <c r="Y262" s="16">
        <v>0.20248258</v>
      </c>
      <c r="Z262" s="16">
        <v>0.18745856</v>
      </c>
      <c r="AA262" s="16">
        <v>0.17430925</v>
      </c>
      <c r="AB262" s="16">
        <v>0.16271490999999999</v>
      </c>
      <c r="AC262" s="16">
        <v>0.15242241000000001</v>
      </c>
      <c r="AD262" s="16">
        <v>0.14323309000000001</v>
      </c>
      <c r="AE262" s="16">
        <v>0.13498388</v>
      </c>
      <c r="AF262" s="16">
        <v>0.1275385</v>
      </c>
      <c r="AG262" s="16">
        <v>0.12078965</v>
      </c>
      <c r="AH262" s="16">
        <v>0.11464694</v>
      </c>
      <c r="AI262" s="16">
        <v>0.10903422</v>
      </c>
      <c r="AJ262" s="16">
        <v>0.1038876</v>
      </c>
      <c r="AK262" s="16">
        <v>9.9153205999999994E-2</v>
      </c>
      <c r="AL262" s="16">
        <v>9.4784617000000002E-2</v>
      </c>
      <c r="AM262" s="16">
        <v>9.0741589999999997E-2</v>
      </c>
      <c r="AN262" s="16">
        <v>8.6990602E-2</v>
      </c>
      <c r="AO262" s="16">
        <v>8.3502813999999995E-2</v>
      </c>
      <c r="AP262" s="16">
        <v>8.0252825999999999E-2</v>
      </c>
      <c r="AQ262" s="16">
        <v>7.7217630999999995E-2</v>
      </c>
      <c r="AR262" s="16">
        <v>7.4373960000000003E-2</v>
      </c>
      <c r="AS262" s="16">
        <v>7.1708917999999996E-2</v>
      </c>
      <c r="AT262" s="16">
        <v>6.9206036999999998E-2</v>
      </c>
      <c r="AU262" s="16">
        <v>6.6848985999999999E-2</v>
      </c>
      <c r="AV262" s="16">
        <v>6.4627147999999995E-2</v>
      </c>
      <c r="AW262" s="16">
        <v>6.2530473000000003E-2</v>
      </c>
      <c r="AX262" s="16">
        <v>6.0550258000000003E-2</v>
      </c>
      <c r="AY262" s="16">
        <v>5.8674678000000001E-2</v>
      </c>
      <c r="AZ262" s="16">
        <v>5.6896769E-2</v>
      </c>
      <c r="BA262" s="16">
        <v>5.5209991E-2</v>
      </c>
      <c r="BB262" s="16">
        <v>5.3607646000000002E-2</v>
      </c>
      <c r="BC262" s="16">
        <v>5.2083574000000001E-2</v>
      </c>
      <c r="BD262" s="16">
        <v>5.0632312999999998E-2</v>
      </c>
      <c r="BE262" s="16">
        <v>4.9249991999999999E-2</v>
      </c>
      <c r="BF262" s="16">
        <v>4.7931033999999997E-2</v>
      </c>
    </row>
    <row r="263" spans="1:58" x14ac:dyDescent="0.35">
      <c r="A263" s="16">
        <v>321</v>
      </c>
      <c r="B263" s="16">
        <v>44.3</v>
      </c>
      <c r="C263" s="16">
        <v>0.41667130000000002</v>
      </c>
      <c r="D263" s="16">
        <v>2</v>
      </c>
      <c r="E263" s="16">
        <v>1.8</v>
      </c>
      <c r="F263" s="16">
        <v>2</v>
      </c>
      <c r="G263" s="16">
        <v>0.60000000000000009</v>
      </c>
      <c r="H263" s="16">
        <v>1.2000000000000002</v>
      </c>
      <c r="I263" s="16">
        <v>335.6</v>
      </c>
      <c r="J263" s="16">
        <v>357.70000000000005</v>
      </c>
      <c r="K263" s="16" t="s">
        <v>34</v>
      </c>
      <c r="L263" s="16">
        <v>321</v>
      </c>
      <c r="M263" s="16">
        <v>0.87145804999999998</v>
      </c>
      <c r="N263" s="16">
        <v>0.67375242999999996</v>
      </c>
      <c r="O263" s="16">
        <v>0.54290521000000003</v>
      </c>
      <c r="P263" s="16">
        <v>0.45125221999999998</v>
      </c>
      <c r="Q263" s="16">
        <v>0.38444223999999999</v>
      </c>
      <c r="R263" s="16">
        <v>0.33473468000000001</v>
      </c>
      <c r="S263" s="16">
        <v>0.29571939000000003</v>
      </c>
      <c r="T263" s="16">
        <v>0.26422932999999998</v>
      </c>
      <c r="U263" s="16">
        <v>0.23875358999999999</v>
      </c>
      <c r="V263" s="16">
        <v>0.21762623</v>
      </c>
      <c r="W263" s="16">
        <v>0.19986686000000001</v>
      </c>
      <c r="X263" s="16">
        <v>0.18473658000000001</v>
      </c>
      <c r="Y263" s="16">
        <v>0.17168253999999999</v>
      </c>
      <c r="Z263" s="16">
        <v>0.16029739000000001</v>
      </c>
      <c r="AA263" s="16">
        <v>0.15028944999999999</v>
      </c>
      <c r="AB263" s="16">
        <v>0.14142742999999999</v>
      </c>
      <c r="AC263" s="16">
        <v>0.13352822</v>
      </c>
      <c r="AD263" s="16">
        <v>0.12644236</v>
      </c>
      <c r="AE263" s="16">
        <v>0.12005</v>
      </c>
      <c r="AF263" s="16">
        <v>0.11425476</v>
      </c>
      <c r="AG263" s="16">
        <v>0.10897477999999999</v>
      </c>
      <c r="AH263" s="16">
        <v>0.10414373</v>
      </c>
      <c r="AI263" s="16">
        <v>9.9708192000000001E-2</v>
      </c>
      <c r="AJ263" s="16">
        <v>9.5621809000000002E-2</v>
      </c>
      <c r="AK263" s="16">
        <v>9.1843045999999998E-2</v>
      </c>
      <c r="AL263" s="16">
        <v>8.8338009999999995E-2</v>
      </c>
      <c r="AM263" s="16">
        <v>8.5078902999999997E-2</v>
      </c>
      <c r="AN263" s="16">
        <v>8.2040742E-2</v>
      </c>
      <c r="AO263" s="16">
        <v>7.9201258999999996E-2</v>
      </c>
      <c r="AP263" s="16">
        <v>7.6541774000000007E-2</v>
      </c>
      <c r="AQ263" s="16">
        <v>7.4044584999999996E-2</v>
      </c>
      <c r="AR263" s="16">
        <v>7.1696326000000005E-2</v>
      </c>
      <c r="AS263" s="16">
        <v>6.9483578000000004E-2</v>
      </c>
      <c r="AT263" s="16">
        <v>6.7395411000000002E-2</v>
      </c>
      <c r="AU263" s="16">
        <v>6.5420687000000005E-2</v>
      </c>
      <c r="AV263" s="16">
        <v>6.3550487000000003E-2</v>
      </c>
      <c r="AW263" s="16">
        <v>6.1777245000000001E-2</v>
      </c>
      <c r="AX263" s="16">
        <v>6.0093178999999997E-2</v>
      </c>
      <c r="AY263" s="16">
        <v>5.8491658000000002E-2</v>
      </c>
      <c r="AZ263" s="16">
        <v>5.6967139E-2</v>
      </c>
      <c r="BA263" s="16">
        <v>5.5514477E-2</v>
      </c>
      <c r="BB263" s="16">
        <v>5.4128612999999999E-2</v>
      </c>
      <c r="BC263" s="16">
        <v>5.2805195999999999E-2</v>
      </c>
      <c r="BD263" s="16">
        <v>5.1539946000000003E-2</v>
      </c>
      <c r="BE263" s="16">
        <v>5.0329081999999997E-2</v>
      </c>
      <c r="BF263" s="16">
        <v>4.9168706E-2</v>
      </c>
    </row>
    <row r="264" spans="1:58" x14ac:dyDescent="0.35">
      <c r="A264" s="16">
        <v>37</v>
      </c>
      <c r="B264" s="16">
        <v>39.200000000000003</v>
      </c>
      <c r="C264" s="16">
        <v>0.56490149999999995</v>
      </c>
      <c r="D264" s="16">
        <v>1.8</v>
      </c>
      <c r="E264" s="16">
        <v>3.6</v>
      </c>
      <c r="F264" s="16">
        <v>1.4000000000000001</v>
      </c>
      <c r="G264" s="16">
        <v>0.2</v>
      </c>
      <c r="H264" s="16">
        <v>0.60000000000000009</v>
      </c>
      <c r="I264" s="16">
        <v>340.90000000000003</v>
      </c>
      <c r="J264" s="16">
        <v>310.10000000000002</v>
      </c>
      <c r="K264" s="16" t="s">
        <v>35</v>
      </c>
      <c r="L264" s="16">
        <v>37</v>
      </c>
      <c r="M264" s="16">
        <v>0.87103014999999995</v>
      </c>
      <c r="N264" s="16">
        <v>0.67204297000000002</v>
      </c>
      <c r="O264" s="16">
        <v>0.54242789999999996</v>
      </c>
      <c r="P264" s="16">
        <v>0.45166671000000003</v>
      </c>
      <c r="Q264" s="16">
        <v>0.38595349000000001</v>
      </c>
      <c r="R264" s="16">
        <v>0.33542686999999999</v>
      </c>
      <c r="S264" s="16">
        <v>0.29532236000000001</v>
      </c>
      <c r="T264" s="16">
        <v>0.26368766999999999</v>
      </c>
      <c r="U264" s="16">
        <v>0.23798474999999999</v>
      </c>
      <c r="V264" s="16">
        <v>0.21671878999999999</v>
      </c>
      <c r="W264" s="16">
        <v>0.19887128000000001</v>
      </c>
      <c r="X264" s="16">
        <v>0.18368022000000001</v>
      </c>
      <c r="Y264" s="16">
        <v>0.17059867000000001</v>
      </c>
      <c r="Z264" s="16">
        <v>0.15921645000000001</v>
      </c>
      <c r="AA264" s="16">
        <v>0.14922604</v>
      </c>
      <c r="AB264" s="16">
        <v>0.14038886</v>
      </c>
      <c r="AC264" s="16">
        <v>0.13251368999999999</v>
      </c>
      <c r="AD264" s="16">
        <v>0.12545237000000001</v>
      </c>
      <c r="AE264" s="16">
        <v>0.11908302</v>
      </c>
      <c r="AF264" s="16">
        <v>0.1133092</v>
      </c>
      <c r="AG264" s="16">
        <v>0.10805115</v>
      </c>
      <c r="AH264" s="16">
        <v>0.10324029999999999</v>
      </c>
      <c r="AI264" s="16">
        <v>9.8822005000000004E-2</v>
      </c>
      <c r="AJ264" s="16">
        <v>9.4748191999999995E-2</v>
      </c>
      <c r="AK264" s="16">
        <v>9.0980537E-2</v>
      </c>
      <c r="AL264" s="16">
        <v>8.7485828000000002E-2</v>
      </c>
      <c r="AM264" s="16">
        <v>8.4235340000000006E-2</v>
      </c>
      <c r="AN264" s="16">
        <v>8.1203602E-2</v>
      </c>
      <c r="AO264" s="16">
        <v>7.8368968999999997E-2</v>
      </c>
      <c r="AP264" s="16">
        <v>7.5712681000000004E-2</v>
      </c>
      <c r="AQ264" s="16">
        <v>7.3218904000000001E-2</v>
      </c>
      <c r="AR264" s="16">
        <v>7.0872106000000004E-2</v>
      </c>
      <c r="AS264" s="16">
        <v>6.8660348999999996E-2</v>
      </c>
      <c r="AT264" s="16">
        <v>6.6572376000000003E-2</v>
      </c>
      <c r="AU264" s="16">
        <v>6.4597300999999996E-2</v>
      </c>
      <c r="AV264" s="16">
        <v>6.2726668999999999E-2</v>
      </c>
      <c r="AW264" s="16">
        <v>6.0952342999999999E-2</v>
      </c>
      <c r="AX264" s="16">
        <v>5.9267319999999998E-2</v>
      </c>
      <c r="AY264" s="16">
        <v>5.7665475000000001E-2</v>
      </c>
      <c r="AZ264" s="16">
        <v>5.6140101999999997E-2</v>
      </c>
      <c r="BA264" s="16">
        <v>5.4686774E-2</v>
      </c>
      <c r="BB264" s="16">
        <v>5.3300212999999999E-2</v>
      </c>
      <c r="BC264" s="16">
        <v>5.1975694000000003E-2</v>
      </c>
      <c r="BD264" s="16">
        <v>5.0708979000000001E-2</v>
      </c>
      <c r="BE264" s="16">
        <v>4.9496602000000001E-2</v>
      </c>
      <c r="BF264" s="16">
        <v>4.8334866999999997E-2</v>
      </c>
    </row>
    <row r="265" spans="1:58" x14ac:dyDescent="0.35">
      <c r="A265" s="16">
        <v>102</v>
      </c>
      <c r="B265" s="16">
        <v>19.399999999999999</v>
      </c>
      <c r="C265" s="16">
        <v>0.50229109999999999</v>
      </c>
      <c r="D265" s="16">
        <v>0.60000000000000009</v>
      </c>
      <c r="E265" s="16">
        <v>3.2</v>
      </c>
      <c r="F265" s="16">
        <v>2.4000000000000004</v>
      </c>
      <c r="G265" s="16">
        <v>1.6</v>
      </c>
      <c r="H265" s="16">
        <v>1.2000000000000002</v>
      </c>
      <c r="I265" s="16">
        <v>373.5</v>
      </c>
      <c r="J265" s="16">
        <v>365.90000000000003</v>
      </c>
      <c r="K265" s="16" t="s">
        <v>34</v>
      </c>
      <c r="L265" s="16">
        <v>102</v>
      </c>
      <c r="M265" s="16">
        <v>0.87028318999999998</v>
      </c>
      <c r="N265" s="16">
        <v>0.67202276000000005</v>
      </c>
      <c r="O265" s="16">
        <v>0.53954904999999997</v>
      </c>
      <c r="P265" s="16">
        <v>0.44642221999999998</v>
      </c>
      <c r="Q265" s="16">
        <v>0.37788804999999998</v>
      </c>
      <c r="R265" s="16">
        <v>0.32574554999999999</v>
      </c>
      <c r="S265" s="16">
        <v>0.28501499000000002</v>
      </c>
      <c r="T265" s="16">
        <v>0.25246719000000001</v>
      </c>
      <c r="U265" s="16">
        <v>0.22594379000000001</v>
      </c>
      <c r="V265" s="16">
        <v>0.20397629</v>
      </c>
      <c r="W265" s="16">
        <v>0.18552042999999999</v>
      </c>
      <c r="X265" s="16">
        <v>0.16981371000000001</v>
      </c>
      <c r="Y265" s="16">
        <v>0.15631147000000001</v>
      </c>
      <c r="Z265" s="16">
        <v>0.14459352</v>
      </c>
      <c r="AA265" s="16">
        <v>0.13434062999999999</v>
      </c>
      <c r="AB265" s="16">
        <v>0.1252972</v>
      </c>
      <c r="AC265" s="16">
        <v>0.11727042999999999</v>
      </c>
      <c r="AD265" s="16">
        <v>0.11009946</v>
      </c>
      <c r="AE265" s="16">
        <v>0.10365982</v>
      </c>
      <c r="AF265" s="16">
        <v>9.7848280999999995E-2</v>
      </c>
      <c r="AG265" s="16">
        <v>9.2579938000000001E-2</v>
      </c>
      <c r="AH265" s="16">
        <v>8.7785534999999998E-2</v>
      </c>
      <c r="AI265" s="16">
        <v>8.3405212000000006E-2</v>
      </c>
      <c r="AJ265" s="16">
        <v>7.9388431999999995E-2</v>
      </c>
      <c r="AK265" s="16">
        <v>7.5693338999999998E-2</v>
      </c>
      <c r="AL265" s="16">
        <v>7.2283708000000002E-2</v>
      </c>
      <c r="AM265" s="16">
        <v>6.9129802000000004E-2</v>
      </c>
      <c r="AN265" s="16">
        <v>6.6204510999999994E-2</v>
      </c>
      <c r="AO265" s="16">
        <v>6.3486472000000002E-2</v>
      </c>
      <c r="AP265" s="16">
        <v>6.0954175999999999E-2</v>
      </c>
      <c r="AQ265" s="16">
        <v>5.8589744999999999E-2</v>
      </c>
      <c r="AR265" s="16">
        <v>5.6378460999999998E-2</v>
      </c>
      <c r="AS265" s="16">
        <v>5.4305855E-2</v>
      </c>
      <c r="AT265" s="16">
        <v>5.2360792000000003E-2</v>
      </c>
      <c r="AU265" s="16">
        <v>5.0531205000000003E-2</v>
      </c>
      <c r="AV265" s="16">
        <v>4.8807953000000001E-2</v>
      </c>
      <c r="AW265" s="16">
        <v>4.7182298999999997E-2</v>
      </c>
      <c r="AX265" s="16">
        <v>4.5646517999999997E-2</v>
      </c>
      <c r="AY265" s="16">
        <v>4.4194639000000001E-2</v>
      </c>
      <c r="AZ265" s="16">
        <v>4.2819493E-2</v>
      </c>
      <c r="BA265" s="16">
        <v>4.1515648000000002E-2</v>
      </c>
      <c r="BB265" s="16">
        <v>4.0277749000000002E-2</v>
      </c>
      <c r="BC265" s="16">
        <v>3.9101432999999998E-2</v>
      </c>
      <c r="BD265" s="16">
        <v>3.7982792000000001E-2</v>
      </c>
      <c r="BE265" s="16">
        <v>3.6917395999999998E-2</v>
      </c>
      <c r="BF265" s="16">
        <v>3.5901710000000003E-2</v>
      </c>
    </row>
    <row r="266" spans="1:58" x14ac:dyDescent="0.35">
      <c r="A266" s="16">
        <v>463</v>
      </c>
      <c r="B266" s="16">
        <v>33.700000000000003</v>
      </c>
      <c r="C266" s="16">
        <v>0.52026159999999999</v>
      </c>
      <c r="D266" s="16">
        <v>1.6</v>
      </c>
      <c r="E266" s="16">
        <v>4</v>
      </c>
      <c r="F266" s="16">
        <v>1.2000000000000002</v>
      </c>
      <c r="G266" s="16">
        <v>0.4</v>
      </c>
      <c r="H266" s="16">
        <v>0.60000000000000009</v>
      </c>
      <c r="I266" s="16">
        <v>327.8</v>
      </c>
      <c r="J266" s="16">
        <v>295.8</v>
      </c>
      <c r="K266" s="16" t="s">
        <v>35</v>
      </c>
      <c r="L266" s="16">
        <v>463</v>
      </c>
      <c r="M266" s="16">
        <v>0.86653203000000001</v>
      </c>
      <c r="N266" s="16">
        <v>0.67339115999999999</v>
      </c>
      <c r="O266" s="16">
        <v>0.54407101999999996</v>
      </c>
      <c r="P266" s="16">
        <v>0.45329624000000002</v>
      </c>
      <c r="Q266" s="16">
        <v>0.38727592999999999</v>
      </c>
      <c r="R266" s="16">
        <v>0.33596348999999998</v>
      </c>
      <c r="S266" s="16">
        <v>0.29592775999999998</v>
      </c>
      <c r="T266" s="16">
        <v>0.26424026</v>
      </c>
      <c r="U266" s="16">
        <v>0.23843902</v>
      </c>
      <c r="V266" s="16">
        <v>0.21706665</v>
      </c>
      <c r="W266" s="16">
        <v>0.19911845</v>
      </c>
      <c r="X266" s="16">
        <v>0.18381283000000001</v>
      </c>
      <c r="Y266" s="16">
        <v>0.17061630999999999</v>
      </c>
      <c r="Z266" s="16">
        <v>0.15912190000000001</v>
      </c>
      <c r="AA266" s="16">
        <v>0.14902934000000001</v>
      </c>
      <c r="AB266" s="16">
        <v>0.14009525</v>
      </c>
      <c r="AC266" s="16">
        <v>0.13213280999999999</v>
      </c>
      <c r="AD266" s="16">
        <v>0.1249894</v>
      </c>
      <c r="AE266" s="16">
        <v>0.11854474</v>
      </c>
      <c r="AF266" s="16">
        <v>0.11270186</v>
      </c>
      <c r="AG266" s="16">
        <v>0.10737884</v>
      </c>
      <c r="AH266" s="16">
        <v>0.10250895</v>
      </c>
      <c r="AI266" s="16">
        <v>9.8035849999999994E-2</v>
      </c>
      <c r="AJ266" s="16">
        <v>9.3913234999999998E-2</v>
      </c>
      <c r="AK266" s="16">
        <v>9.0100801999999994E-2</v>
      </c>
      <c r="AL266" s="16">
        <v>8.6565270999999999E-2</v>
      </c>
      <c r="AM266" s="16">
        <v>8.3278469999999993E-2</v>
      </c>
      <c r="AN266" s="16">
        <v>8.0212079000000006E-2</v>
      </c>
      <c r="AO266" s="16">
        <v>7.7346012000000006E-2</v>
      </c>
      <c r="AP266" s="16">
        <v>7.4661120999999997E-2</v>
      </c>
      <c r="AQ266" s="16">
        <v>7.2142102E-2</v>
      </c>
      <c r="AR266" s="16">
        <v>6.9772467000000005E-2</v>
      </c>
      <c r="AS266" s="16">
        <v>6.7540011999999996E-2</v>
      </c>
      <c r="AT266" s="16">
        <v>6.5433167E-2</v>
      </c>
      <c r="AU266" s="16">
        <v>6.3441753000000004E-2</v>
      </c>
      <c r="AV266" s="16">
        <v>6.1555982000000002E-2</v>
      </c>
      <c r="AW266" s="16">
        <v>5.9768110999999999E-2</v>
      </c>
      <c r="AX266" s="16">
        <v>5.8070774999999998E-2</v>
      </c>
      <c r="AY266" s="16">
        <v>5.6457846999999999E-2</v>
      </c>
      <c r="AZ266" s="16">
        <v>5.4923192000000003E-2</v>
      </c>
      <c r="BA266" s="16">
        <v>5.3462154999999997E-2</v>
      </c>
      <c r="BB266" s="16">
        <v>5.2068814999999997E-2</v>
      </c>
      <c r="BC266" s="16">
        <v>5.0738182E-2</v>
      </c>
      <c r="BD266" s="16">
        <v>4.9466736999999997E-2</v>
      </c>
      <c r="BE266" s="16">
        <v>4.8250756999999998E-2</v>
      </c>
      <c r="BF266" s="16">
        <v>4.7086353999999997E-2</v>
      </c>
    </row>
    <row r="267" spans="1:58" x14ac:dyDescent="0.35">
      <c r="A267" s="16">
        <v>430</v>
      </c>
      <c r="B267" s="16">
        <v>31.400000000000002</v>
      </c>
      <c r="C267" s="16">
        <v>0.7924717</v>
      </c>
      <c r="D267" s="16">
        <v>1.2000000000000002</v>
      </c>
      <c r="E267" s="16">
        <v>5.2</v>
      </c>
      <c r="F267" s="16">
        <v>2</v>
      </c>
      <c r="G267" s="16">
        <v>1.8</v>
      </c>
      <c r="H267" s="16">
        <v>0.4</v>
      </c>
      <c r="I267" s="16">
        <v>430.40000000000003</v>
      </c>
      <c r="J267" s="16">
        <v>288.8</v>
      </c>
      <c r="K267" s="16" t="s">
        <v>35</v>
      </c>
      <c r="L267" s="16">
        <v>430</v>
      </c>
      <c r="M267" s="16">
        <v>0.86606209999999995</v>
      </c>
      <c r="N267" s="16">
        <v>0.68308192000000001</v>
      </c>
      <c r="O267" s="16">
        <v>0.55546324999999996</v>
      </c>
      <c r="P267" s="16">
        <v>0.46373078000000001</v>
      </c>
      <c r="Q267" s="16">
        <v>0.39568030999999998</v>
      </c>
      <c r="R267" s="16">
        <v>0.34350957999999998</v>
      </c>
      <c r="S267" s="16">
        <v>0.30253047</v>
      </c>
      <c r="T267" s="16">
        <v>0.26966636999999999</v>
      </c>
      <c r="U267" s="16">
        <v>0.24283165000000001</v>
      </c>
      <c r="V267" s="16">
        <v>0.22055026999999999</v>
      </c>
      <c r="W267" s="16">
        <v>0.20177227</v>
      </c>
      <c r="X267" s="16">
        <v>0.18574351</v>
      </c>
      <c r="Y267" s="16">
        <v>0.17190443</v>
      </c>
      <c r="Z267" s="16">
        <v>0.15983896</v>
      </c>
      <c r="AA267" s="16">
        <v>0.14922895999999999</v>
      </c>
      <c r="AB267" s="16">
        <v>0.13982849</v>
      </c>
      <c r="AC267" s="16">
        <v>0.13144222</v>
      </c>
      <c r="AD267" s="16">
        <v>0.12392083</v>
      </c>
      <c r="AE267" s="16">
        <v>0.11713524</v>
      </c>
      <c r="AF267" s="16">
        <v>0.11099071000000001</v>
      </c>
      <c r="AG267" s="16">
        <v>0.10539666</v>
      </c>
      <c r="AH267" s="16">
        <v>0.10028339999999999</v>
      </c>
      <c r="AI267" s="16">
        <v>9.5594577E-2</v>
      </c>
      <c r="AJ267" s="16">
        <v>9.1281123000000006E-2</v>
      </c>
      <c r="AK267" s="16">
        <v>8.7299137999999998E-2</v>
      </c>
      <c r="AL267" s="16">
        <v>8.3613171999999999E-2</v>
      </c>
      <c r="AM267" s="16">
        <v>8.0194026000000002E-2</v>
      </c>
      <c r="AN267" s="16">
        <v>7.7014357000000006E-2</v>
      </c>
      <c r="AO267" s="16">
        <v>7.4048638E-2</v>
      </c>
      <c r="AP267" s="16">
        <v>7.1275353E-2</v>
      </c>
      <c r="AQ267" s="16">
        <v>6.8681120999999998E-2</v>
      </c>
      <c r="AR267" s="16">
        <v>6.6247879999999995E-2</v>
      </c>
      <c r="AS267" s="16">
        <v>6.3960201999999994E-2</v>
      </c>
      <c r="AT267" s="16">
        <v>6.1807758999999997E-2</v>
      </c>
      <c r="AU267" s="16">
        <v>5.9776701000000002E-2</v>
      </c>
      <c r="AV267" s="16">
        <v>5.7858761000000002E-2</v>
      </c>
      <c r="AW267" s="16">
        <v>5.6045025999999998E-2</v>
      </c>
      <c r="AX267" s="16">
        <v>5.4327607E-2</v>
      </c>
      <c r="AY267" s="16">
        <v>5.2700099E-2</v>
      </c>
      <c r="AZ267" s="16">
        <v>5.1155008000000002E-2</v>
      </c>
      <c r="BA267" s="16">
        <v>4.9686889999999997E-2</v>
      </c>
      <c r="BB267" s="16">
        <v>4.8290624999999997E-2</v>
      </c>
      <c r="BC267" s="16">
        <v>4.6960633000000002E-2</v>
      </c>
      <c r="BD267" s="16">
        <v>4.5693006000000001E-2</v>
      </c>
      <c r="BE267" s="16">
        <v>4.4483818000000001E-2</v>
      </c>
      <c r="BF267" s="16">
        <v>4.3327983E-2</v>
      </c>
    </row>
    <row r="268" spans="1:58" x14ac:dyDescent="0.35">
      <c r="A268" s="16">
        <v>129</v>
      </c>
      <c r="B268" s="16">
        <v>40.1</v>
      </c>
      <c r="C268" s="16">
        <v>0.7993886</v>
      </c>
      <c r="D268" s="16">
        <v>1.8</v>
      </c>
      <c r="E268" s="16">
        <v>4.4000000000000004</v>
      </c>
      <c r="F268" s="16">
        <v>2.2000000000000002</v>
      </c>
      <c r="G268" s="16">
        <v>1.2000000000000002</v>
      </c>
      <c r="H268" s="16">
        <v>0.4</v>
      </c>
      <c r="I268" s="16">
        <v>450.20000000000005</v>
      </c>
      <c r="J268" s="16">
        <v>297.60000000000002</v>
      </c>
      <c r="K268" s="16" t="s">
        <v>35</v>
      </c>
      <c r="L268" s="16">
        <v>129</v>
      </c>
      <c r="M268" s="16">
        <v>0.86582327000000003</v>
      </c>
      <c r="N268" s="16">
        <v>0.67733854000000004</v>
      </c>
      <c r="O268" s="16">
        <v>0.54911423000000004</v>
      </c>
      <c r="P268" s="16">
        <v>0.45860656999999999</v>
      </c>
      <c r="Q268" s="16">
        <v>0.39116260000000003</v>
      </c>
      <c r="R268" s="16">
        <v>0.33979091</v>
      </c>
      <c r="S268" s="16">
        <v>0.29969898</v>
      </c>
      <c r="T268" s="16">
        <v>0.26764536</v>
      </c>
      <c r="U268" s="16">
        <v>0.24145688000000001</v>
      </c>
      <c r="V268" s="16">
        <v>0.21970071999999999</v>
      </c>
      <c r="W268" s="16">
        <v>0.20137716999999999</v>
      </c>
      <c r="X268" s="16">
        <v>0.18575185999999999</v>
      </c>
      <c r="Y268" s="16">
        <v>0.17227930999999999</v>
      </c>
      <c r="Z268" s="16">
        <v>0.16054371000000001</v>
      </c>
      <c r="AA268" s="16">
        <v>0.15023632000000001</v>
      </c>
      <c r="AB268" s="16">
        <v>0.14111157999999999</v>
      </c>
      <c r="AC268" s="16">
        <v>0.13297965</v>
      </c>
      <c r="AD268" s="16">
        <v>0.12568271</v>
      </c>
      <c r="AE268" s="16">
        <v>0.11910386000000001</v>
      </c>
      <c r="AF268" s="16">
        <v>0.11314508</v>
      </c>
      <c r="AG268" s="16">
        <v>0.10771511</v>
      </c>
      <c r="AH268" s="16">
        <v>0.10274924000000001</v>
      </c>
      <c r="AI268" s="16">
        <v>9.8192534999999997E-2</v>
      </c>
      <c r="AJ268" s="16">
        <v>9.4000079E-2</v>
      </c>
      <c r="AK268" s="16">
        <v>9.0121828000000001E-2</v>
      </c>
      <c r="AL268" s="16">
        <v>8.6525782999999995E-2</v>
      </c>
      <c r="AM268" s="16">
        <v>8.3185731999999998E-2</v>
      </c>
      <c r="AN268" s="16">
        <v>8.0075458000000002E-2</v>
      </c>
      <c r="AO268" s="16">
        <v>7.7172272E-2</v>
      </c>
      <c r="AP268" s="16">
        <v>7.4452146999999996E-2</v>
      </c>
      <c r="AQ268" s="16">
        <v>7.1901022999999994E-2</v>
      </c>
      <c r="AR268" s="16">
        <v>6.9506659999999998E-2</v>
      </c>
      <c r="AS268" s="16">
        <v>6.7251272000000001E-2</v>
      </c>
      <c r="AT268" s="16">
        <v>6.5123633E-2</v>
      </c>
      <c r="AU268" s="16">
        <v>6.3115768000000003E-2</v>
      </c>
      <c r="AV268" s="16">
        <v>6.1214800999999999E-2</v>
      </c>
      <c r="AW268" s="16">
        <v>5.9413802000000002E-2</v>
      </c>
      <c r="AX268" s="16">
        <v>5.7705584999999997E-2</v>
      </c>
      <c r="AY268" s="16">
        <v>5.6082353000000001E-2</v>
      </c>
      <c r="AZ268" s="16">
        <v>5.4539796000000001E-2</v>
      </c>
      <c r="BA268" s="16">
        <v>5.3071885999999999E-2</v>
      </c>
      <c r="BB268" s="16">
        <v>5.1672230999999999E-2</v>
      </c>
      <c r="BC268" s="16">
        <v>5.0336815E-2</v>
      </c>
      <c r="BD268" s="16">
        <v>4.9061485000000002E-2</v>
      </c>
      <c r="BE268" s="16">
        <v>4.7841698000000002E-2</v>
      </c>
      <c r="BF268" s="16">
        <v>4.6674739999999999E-2</v>
      </c>
    </row>
    <row r="269" spans="1:58" x14ac:dyDescent="0.35">
      <c r="A269" s="16">
        <v>170</v>
      </c>
      <c r="B269" s="16">
        <v>20.5</v>
      </c>
      <c r="C269" s="16">
        <v>0.3119864</v>
      </c>
      <c r="D269" s="16">
        <v>1.4000000000000001</v>
      </c>
      <c r="E269" s="16">
        <v>2.6</v>
      </c>
      <c r="F269" s="16">
        <v>1.2000000000000002</v>
      </c>
      <c r="G269" s="16">
        <v>1.8</v>
      </c>
      <c r="H269" s="16">
        <v>1</v>
      </c>
      <c r="I269" s="16">
        <v>406.20000000000005</v>
      </c>
      <c r="J269" s="16">
        <v>319.5</v>
      </c>
      <c r="K269" s="16" t="s">
        <v>34</v>
      </c>
      <c r="L269" s="16">
        <v>170</v>
      </c>
      <c r="M269" s="16">
        <v>0.86063564000000004</v>
      </c>
      <c r="N269" s="16">
        <v>0.66928399000000005</v>
      </c>
      <c r="O269" s="16">
        <v>0.54090570999999998</v>
      </c>
      <c r="P269" s="16">
        <v>0.45017582</v>
      </c>
      <c r="Q269" s="16">
        <v>0.38340651999999997</v>
      </c>
      <c r="R269" s="16">
        <v>0.33246395000000001</v>
      </c>
      <c r="S269" s="16">
        <v>0.29253706000000002</v>
      </c>
      <c r="T269" s="16">
        <v>0.26053405000000002</v>
      </c>
      <c r="U269" s="16">
        <v>0.23440411999999999</v>
      </c>
      <c r="V269" s="16">
        <v>0.21271714999999999</v>
      </c>
      <c r="W269" s="16">
        <v>0.19447301</v>
      </c>
      <c r="X269" s="16">
        <v>0.17893511000000001</v>
      </c>
      <c r="Y269" s="16">
        <v>0.1655575</v>
      </c>
      <c r="Z269" s="16">
        <v>0.15392702999999999</v>
      </c>
      <c r="AA269" s="16">
        <v>0.14372851</v>
      </c>
      <c r="AB269" s="16">
        <v>0.13471282000000001</v>
      </c>
      <c r="AC269" s="16">
        <v>0.12669152</v>
      </c>
      <c r="AD269" s="16">
        <v>0.11950595</v>
      </c>
      <c r="AE269" s="16">
        <v>0.11303509</v>
      </c>
      <c r="AF269" s="16">
        <v>0.10717754</v>
      </c>
      <c r="AG269" s="16">
        <v>0.10184762</v>
      </c>
      <c r="AH269" s="16">
        <v>9.6982099000000002E-2</v>
      </c>
      <c r="AI269" s="16">
        <v>9.2521980000000004E-2</v>
      </c>
      <c r="AJ269" s="16">
        <v>8.8419333000000003E-2</v>
      </c>
      <c r="AK269" s="16">
        <v>8.4633640999999996E-2</v>
      </c>
      <c r="AL269" s="16">
        <v>8.1128947000000007E-2</v>
      </c>
      <c r="AM269" s="16">
        <v>7.7879183000000005E-2</v>
      </c>
      <c r="AN269" s="16">
        <v>7.4855148999999996E-2</v>
      </c>
      <c r="AO269" s="16">
        <v>7.2033956999999996E-2</v>
      </c>
      <c r="AP269" s="16">
        <v>6.9394909000000005E-2</v>
      </c>
      <c r="AQ269" s="16">
        <v>6.6924065000000005E-2</v>
      </c>
      <c r="AR269" s="16">
        <v>6.4605042000000001E-2</v>
      </c>
      <c r="AS269" s="16">
        <v>6.2425487000000002E-2</v>
      </c>
      <c r="AT269" s="16">
        <v>6.0373988000000003E-2</v>
      </c>
      <c r="AU269" s="16">
        <v>5.8437432999999997E-2</v>
      </c>
      <c r="AV269" s="16">
        <v>5.6607998999999999E-2</v>
      </c>
      <c r="AW269" s="16">
        <v>5.4876047999999997E-2</v>
      </c>
      <c r="AX269" s="16">
        <v>5.3235537999999999E-2</v>
      </c>
      <c r="AY269" s="16">
        <v>5.167998E-2</v>
      </c>
      <c r="AZ269" s="16">
        <v>5.0202135000000002E-2</v>
      </c>
      <c r="BA269" s="16">
        <v>4.8797148999999998E-2</v>
      </c>
      <c r="BB269" s="16">
        <v>4.7459621E-2</v>
      </c>
      <c r="BC269" s="16">
        <v>4.6184520999999999E-2</v>
      </c>
      <c r="BD269" s="16">
        <v>4.4968866000000003E-2</v>
      </c>
      <c r="BE269" s="16">
        <v>4.3807647999999998E-2</v>
      </c>
      <c r="BF269" s="16">
        <v>4.2697627000000002E-2</v>
      </c>
    </row>
    <row r="270" spans="1:58" x14ac:dyDescent="0.35">
      <c r="A270" s="16">
        <v>171</v>
      </c>
      <c r="B270" s="16">
        <v>27.3</v>
      </c>
      <c r="C270" s="16">
        <v>0.54405709999999996</v>
      </c>
      <c r="D270" s="16">
        <v>2</v>
      </c>
      <c r="E270" s="16">
        <v>3.4000000000000004</v>
      </c>
      <c r="F270" s="16">
        <v>1.4000000000000001</v>
      </c>
      <c r="G270" s="16">
        <v>2</v>
      </c>
      <c r="H270" s="16">
        <v>0.60000000000000009</v>
      </c>
      <c r="I270" s="16">
        <v>332</v>
      </c>
      <c r="J270" s="16">
        <v>312.5</v>
      </c>
      <c r="K270" s="16" t="s">
        <v>35</v>
      </c>
      <c r="L270" s="16">
        <v>171</v>
      </c>
      <c r="M270" s="16">
        <v>0.85710275000000002</v>
      </c>
      <c r="N270" s="16">
        <v>0.67116754999999995</v>
      </c>
      <c r="O270" s="16">
        <v>0.54465598000000004</v>
      </c>
      <c r="P270" s="16">
        <v>0.45435398999999999</v>
      </c>
      <c r="Q270" s="16">
        <v>0.38751593000000001</v>
      </c>
      <c r="R270" s="16">
        <v>0.33653829000000002</v>
      </c>
      <c r="S270" s="16">
        <v>0.29657355000000002</v>
      </c>
      <c r="T270" s="16">
        <v>0.26459146</v>
      </c>
      <c r="U270" s="16">
        <v>0.23847025999999999</v>
      </c>
      <c r="V270" s="16">
        <v>0.21677585999999999</v>
      </c>
      <c r="W270" s="16">
        <v>0.19849738</v>
      </c>
      <c r="X270" s="16">
        <v>0.18292342</v>
      </c>
      <c r="Y270" s="16">
        <v>0.16950973999999999</v>
      </c>
      <c r="Z270" s="16">
        <v>0.15783869</v>
      </c>
      <c r="AA270" s="16">
        <v>0.14759965</v>
      </c>
      <c r="AB270" s="16">
        <v>0.13854656000000001</v>
      </c>
      <c r="AC270" s="16">
        <v>0.1304892</v>
      </c>
      <c r="AD270" s="16">
        <v>0.12326541000000001</v>
      </c>
      <c r="AE270" s="16">
        <v>0.11675829</v>
      </c>
      <c r="AF270" s="16">
        <v>0.11086421</v>
      </c>
      <c r="AG270" s="16">
        <v>0.10550147</v>
      </c>
      <c r="AH270" s="16">
        <v>0.100603</v>
      </c>
      <c r="AI270" s="16">
        <v>9.6109635999999998E-2</v>
      </c>
      <c r="AJ270" s="16">
        <v>9.1973848999999996E-2</v>
      </c>
      <c r="AK270" s="16">
        <v>8.8156961000000006E-2</v>
      </c>
      <c r="AL270" s="16">
        <v>8.4622100000000006E-2</v>
      </c>
      <c r="AM270" s="16">
        <v>8.1339239999999993E-2</v>
      </c>
      <c r="AN270" s="16">
        <v>7.8283547999999994E-2</v>
      </c>
      <c r="AO270" s="16">
        <v>7.5431995000000002E-2</v>
      </c>
      <c r="AP270" s="16">
        <v>7.2765372999999994E-2</v>
      </c>
      <c r="AQ270" s="16">
        <v>7.0265912E-2</v>
      </c>
      <c r="AR270" s="16">
        <v>6.7920320000000006E-2</v>
      </c>
      <c r="AS270" s="16">
        <v>6.5712407E-2</v>
      </c>
      <c r="AT270" s="16">
        <v>6.3631013E-2</v>
      </c>
      <c r="AU270" s="16">
        <v>6.1665828999999998E-2</v>
      </c>
      <c r="AV270" s="16">
        <v>5.9808480999999997E-2</v>
      </c>
      <c r="AW270" s="16">
        <v>5.804931E-2</v>
      </c>
      <c r="AX270" s="16">
        <v>5.6381498000000002E-2</v>
      </c>
      <c r="AY270" s="16">
        <v>5.479854E-2</v>
      </c>
      <c r="AZ270" s="16">
        <v>5.3293053E-2</v>
      </c>
      <c r="BA270" s="16">
        <v>5.1861565999999998E-2</v>
      </c>
      <c r="BB270" s="16">
        <v>5.0498559999999998E-2</v>
      </c>
      <c r="BC270" s="16">
        <v>4.9197033000000001E-2</v>
      </c>
      <c r="BD270" s="16">
        <v>4.7954541000000003E-2</v>
      </c>
      <c r="BE270" s="16">
        <v>4.6766832000000001E-2</v>
      </c>
      <c r="BF270" s="16">
        <v>4.5630469999999999E-2</v>
      </c>
    </row>
    <row r="271" spans="1:58" x14ac:dyDescent="0.35">
      <c r="A271" s="16">
        <v>394</v>
      </c>
      <c r="B271" s="16">
        <v>24.3</v>
      </c>
      <c r="C271" s="16">
        <v>0.26225950000000003</v>
      </c>
      <c r="D271" s="16">
        <v>1.4000000000000001</v>
      </c>
      <c r="E271" s="16">
        <v>2</v>
      </c>
      <c r="F271" s="16">
        <v>1.8</v>
      </c>
      <c r="G271" s="16">
        <v>0.8</v>
      </c>
      <c r="H271" s="16">
        <v>1.4000000000000001</v>
      </c>
      <c r="I271" s="16">
        <v>372.70000000000005</v>
      </c>
      <c r="J271" s="16">
        <v>308.3</v>
      </c>
      <c r="K271" s="16" t="s">
        <v>35</v>
      </c>
      <c r="L271" s="16">
        <v>394</v>
      </c>
      <c r="M271" s="16">
        <v>0.85440092999999995</v>
      </c>
      <c r="N271" s="16">
        <v>0.66103208000000002</v>
      </c>
      <c r="O271" s="16">
        <v>0.53233713000000005</v>
      </c>
      <c r="P271" s="16">
        <v>0.44277592999999998</v>
      </c>
      <c r="Q271" s="16">
        <v>0.3762393</v>
      </c>
      <c r="R271" s="16">
        <v>0.32588940999999999</v>
      </c>
      <c r="S271" s="16">
        <v>0.28691970999999999</v>
      </c>
      <c r="T271" s="16">
        <v>0.25586203000000002</v>
      </c>
      <c r="U271" s="16">
        <v>0.23056699</v>
      </c>
      <c r="V271" s="16">
        <v>0.20962662000000001</v>
      </c>
      <c r="W271" s="16">
        <v>0.19202155000000001</v>
      </c>
      <c r="X271" s="16">
        <v>0.17702201000000001</v>
      </c>
      <c r="Y271" s="16">
        <v>0.16409642999999999</v>
      </c>
      <c r="Z271" s="16">
        <v>0.15284352000000001</v>
      </c>
      <c r="AA271" s="16">
        <v>0.14295803000000001</v>
      </c>
      <c r="AB271" s="16">
        <v>0.13420628000000001</v>
      </c>
      <c r="AC271" s="16">
        <v>0.1264063</v>
      </c>
      <c r="AD271" s="16">
        <v>0.11940903999999999</v>
      </c>
      <c r="AE271" s="16">
        <v>0.11309900000000001</v>
      </c>
      <c r="AF271" s="16">
        <v>0.10737695999999999</v>
      </c>
      <c r="AG271" s="16">
        <v>0.10216672</v>
      </c>
      <c r="AH271" s="16">
        <v>9.7401990999999993E-2</v>
      </c>
      <c r="AI271" s="16">
        <v>9.3028046000000003E-2</v>
      </c>
      <c r="AJ271" s="16">
        <v>8.8999242000000006E-2</v>
      </c>
      <c r="AK271" s="16">
        <v>8.5280374000000006E-2</v>
      </c>
      <c r="AL271" s="16">
        <v>8.1831098000000005E-2</v>
      </c>
      <c r="AM271" s="16">
        <v>7.8623697000000006E-2</v>
      </c>
      <c r="AN271" s="16">
        <v>7.5637914000000001E-2</v>
      </c>
      <c r="AO271" s="16">
        <v>7.2851330000000006E-2</v>
      </c>
      <c r="AP271" s="16">
        <v>7.0242590999999993E-2</v>
      </c>
      <c r="AQ271" s="16">
        <v>6.7795201999999999E-2</v>
      </c>
      <c r="AR271" s="16">
        <v>6.5496832000000005E-2</v>
      </c>
      <c r="AS271" s="16">
        <v>6.3333451999999998E-2</v>
      </c>
      <c r="AT271" s="16">
        <v>6.1294463E-2</v>
      </c>
      <c r="AU271" s="16">
        <v>5.9371158E-2</v>
      </c>
      <c r="AV271" s="16">
        <v>5.7551752999999997E-2</v>
      </c>
      <c r="AW271" s="16">
        <v>5.5826567000000001E-2</v>
      </c>
      <c r="AX271" s="16">
        <v>5.4190330000000002E-2</v>
      </c>
      <c r="AY271" s="16">
        <v>5.2637450000000002E-2</v>
      </c>
      <c r="AZ271" s="16">
        <v>5.1162186999999998E-2</v>
      </c>
      <c r="BA271" s="16">
        <v>4.9758110000000001E-2</v>
      </c>
      <c r="BB271" s="16">
        <v>4.8420845999999997E-2</v>
      </c>
      <c r="BC271" s="16">
        <v>4.7145445000000001E-2</v>
      </c>
      <c r="BD271" s="16">
        <v>4.5927342000000003E-2</v>
      </c>
      <c r="BE271" s="16">
        <v>4.4763829999999998E-2</v>
      </c>
      <c r="BF271" s="16">
        <v>4.3651462000000002E-2</v>
      </c>
    </row>
    <row r="272" spans="1:58" x14ac:dyDescent="0.35">
      <c r="A272" s="16">
        <v>297</v>
      </c>
      <c r="B272" s="16">
        <v>22.2</v>
      </c>
      <c r="C272" s="16">
        <v>0.88247180000000003</v>
      </c>
      <c r="D272" s="16">
        <v>2.8000000000000003</v>
      </c>
      <c r="E272" s="16">
        <v>7.4</v>
      </c>
      <c r="F272" s="16">
        <v>2</v>
      </c>
      <c r="G272" s="16">
        <v>1.8</v>
      </c>
      <c r="H272" s="16">
        <v>0.4</v>
      </c>
      <c r="I272" s="16">
        <v>425.1</v>
      </c>
      <c r="J272" s="16">
        <v>309</v>
      </c>
      <c r="K272" s="16" t="s">
        <v>34</v>
      </c>
      <c r="L272" s="16">
        <v>297</v>
      </c>
      <c r="M272" s="16">
        <v>0.85391556999999996</v>
      </c>
      <c r="N272" s="16">
        <v>0.72083025999999994</v>
      </c>
      <c r="O272" s="16">
        <v>0.61178189999999999</v>
      </c>
      <c r="P272" s="16">
        <v>0.52322245000000001</v>
      </c>
      <c r="Q272" s="16">
        <v>0.45268479</v>
      </c>
      <c r="R272" s="16">
        <v>0.39666423000000001</v>
      </c>
      <c r="S272" s="16">
        <v>0.35158803999999999</v>
      </c>
      <c r="T272" s="16">
        <v>0.31486576999999999</v>
      </c>
      <c r="U272" s="16">
        <v>0.28451960999999998</v>
      </c>
      <c r="V272" s="16">
        <v>0.25910096999999999</v>
      </c>
      <c r="W272" s="16">
        <v>0.23754784000000001</v>
      </c>
      <c r="X272" s="16">
        <v>0.21906829999999999</v>
      </c>
      <c r="Y272" s="16">
        <v>0.20306945000000001</v>
      </c>
      <c r="Z272" s="16">
        <v>0.18909439</v>
      </c>
      <c r="AA272" s="16">
        <v>0.17678869</v>
      </c>
      <c r="AB272" s="16">
        <v>0.16588433</v>
      </c>
      <c r="AC272" s="16">
        <v>0.15615639000000001</v>
      </c>
      <c r="AD272" s="16">
        <v>0.14743029999999999</v>
      </c>
      <c r="AE272" s="16">
        <v>0.13956133000000001</v>
      </c>
      <c r="AF272" s="16">
        <v>0.13243083999999999</v>
      </c>
      <c r="AG272" s="16">
        <v>0.12594704000000001</v>
      </c>
      <c r="AH272" s="16">
        <v>0.12002239000000001</v>
      </c>
      <c r="AI272" s="16">
        <v>0.11458814</v>
      </c>
      <c r="AJ272" s="16">
        <v>0.10959318</v>
      </c>
      <c r="AK272" s="16">
        <v>0.10497910000000001</v>
      </c>
      <c r="AL272" s="16">
        <v>0.10070634000000001</v>
      </c>
      <c r="AM272" s="16">
        <v>9.6743106999999995E-2</v>
      </c>
      <c r="AN272" s="16">
        <v>9.3059100000000006E-2</v>
      </c>
      <c r="AO272" s="16">
        <v>8.9624866999999997E-2</v>
      </c>
      <c r="AP272" s="16">
        <v>8.6406149000000002E-2</v>
      </c>
      <c r="AQ272" s="16">
        <v>8.3391488E-2</v>
      </c>
      <c r="AR272" s="16">
        <v>8.0562233999999996E-2</v>
      </c>
      <c r="AS272" s="16">
        <v>7.7899552999999996E-2</v>
      </c>
      <c r="AT272" s="16">
        <v>7.5395271E-2</v>
      </c>
      <c r="AU272" s="16">
        <v>7.3030703000000002E-2</v>
      </c>
      <c r="AV272" s="16">
        <v>7.0795350000000007E-2</v>
      </c>
      <c r="AW272" s="16">
        <v>6.8681799000000002E-2</v>
      </c>
      <c r="AX272" s="16">
        <v>6.6679059999999998E-2</v>
      </c>
      <c r="AY272" s="16">
        <v>6.4779870000000003E-2</v>
      </c>
      <c r="AZ272" s="16">
        <v>6.2974854999999996E-2</v>
      </c>
      <c r="BA272" s="16">
        <v>6.1257369999999998E-2</v>
      </c>
      <c r="BB272" s="16">
        <v>5.9624277000000003E-2</v>
      </c>
      <c r="BC272" s="16">
        <v>5.8067108999999999E-2</v>
      </c>
      <c r="BD272" s="16">
        <v>5.6580439000000003E-2</v>
      </c>
      <c r="BE272" s="16">
        <v>5.5160962000000001E-2</v>
      </c>
      <c r="BF272" s="16">
        <v>5.3804262999999998E-2</v>
      </c>
    </row>
    <row r="273" spans="1:58" x14ac:dyDescent="0.35">
      <c r="A273" s="16">
        <v>122</v>
      </c>
      <c r="B273" s="16">
        <v>37.1</v>
      </c>
      <c r="C273" s="16">
        <v>0.64487589999999995</v>
      </c>
      <c r="D273" s="16">
        <v>2.6</v>
      </c>
      <c r="E273" s="16">
        <v>4.6000000000000005</v>
      </c>
      <c r="F273" s="16">
        <v>1.4000000000000001</v>
      </c>
      <c r="G273" s="16">
        <v>1.6</v>
      </c>
      <c r="H273" s="16">
        <v>0.4</v>
      </c>
      <c r="I273" s="16">
        <v>398.3</v>
      </c>
      <c r="J273" s="16">
        <v>339.20000000000005</v>
      </c>
      <c r="K273" s="16" t="s">
        <v>35</v>
      </c>
      <c r="L273" s="16">
        <v>122</v>
      </c>
      <c r="M273" s="16">
        <v>0.85350280999999995</v>
      </c>
      <c r="N273" s="16">
        <v>0.67022758999999998</v>
      </c>
      <c r="O273" s="16">
        <v>0.54494953000000002</v>
      </c>
      <c r="P273" s="16">
        <v>0.45559481000000002</v>
      </c>
      <c r="Q273" s="16">
        <v>0.38988416999999997</v>
      </c>
      <c r="R273" s="16">
        <v>0.33927088999999999</v>
      </c>
      <c r="S273" s="16">
        <v>0.29960096000000003</v>
      </c>
      <c r="T273" s="16">
        <v>0.26782309999999998</v>
      </c>
      <c r="U273" s="16">
        <v>0.24190556999999999</v>
      </c>
      <c r="V273" s="16">
        <v>0.22035420999999999</v>
      </c>
      <c r="W273" s="16">
        <v>0.20216646999999999</v>
      </c>
      <c r="X273" s="16">
        <v>0.18661352</v>
      </c>
      <c r="Y273" s="16">
        <v>0.17317340000000001</v>
      </c>
      <c r="Z273" s="16">
        <v>0.16145404999999999</v>
      </c>
      <c r="AA273" s="16">
        <v>0.15115066999999999</v>
      </c>
      <c r="AB273" s="16">
        <v>0.1420206</v>
      </c>
      <c r="AC273" s="16">
        <v>0.13387805</v>
      </c>
      <c r="AD273" s="16">
        <v>0.12657313000000001</v>
      </c>
      <c r="AE273" s="16">
        <v>0.11998525</v>
      </c>
      <c r="AF273" s="16">
        <v>0.11401543</v>
      </c>
      <c r="AG273" s="16">
        <v>0.10857925</v>
      </c>
      <c r="AH273" s="16">
        <v>0.10360725</v>
      </c>
      <c r="AI273" s="16">
        <v>9.9045127999999996E-2</v>
      </c>
      <c r="AJ273" s="16">
        <v>9.4845362000000003E-2</v>
      </c>
      <c r="AK273" s="16">
        <v>9.0964980000000001E-2</v>
      </c>
      <c r="AL273" s="16">
        <v>8.7368526000000002E-2</v>
      </c>
      <c r="AM273" s="16">
        <v>8.4027409999999997E-2</v>
      </c>
      <c r="AN273" s="16">
        <v>8.0917037999999997E-2</v>
      </c>
      <c r="AO273" s="16">
        <v>7.8010701000000002E-2</v>
      </c>
      <c r="AP273" s="16">
        <v>7.5290404000000005E-2</v>
      </c>
      <c r="AQ273" s="16">
        <v>7.2740227000000005E-2</v>
      </c>
      <c r="AR273" s="16">
        <v>7.0345803999999998E-2</v>
      </c>
      <c r="AS273" s="16">
        <v>6.8091117000000007E-2</v>
      </c>
      <c r="AT273" s="16">
        <v>6.5965689999999993E-2</v>
      </c>
      <c r="AU273" s="16">
        <v>6.3956789999999999E-2</v>
      </c>
      <c r="AV273" s="16">
        <v>6.2056924999999999E-2</v>
      </c>
      <c r="AW273" s="16">
        <v>6.0257785000000001E-2</v>
      </c>
      <c r="AX273" s="16">
        <v>5.8552216999999997E-2</v>
      </c>
      <c r="AY273" s="16">
        <v>5.6931552000000003E-2</v>
      </c>
      <c r="AZ273" s="16">
        <v>5.5390126999999997E-2</v>
      </c>
      <c r="BA273" s="16">
        <v>5.3922816999999998E-2</v>
      </c>
      <c r="BB273" s="16">
        <v>5.2524816000000002E-2</v>
      </c>
      <c r="BC273" s="16">
        <v>5.1191904000000003E-2</v>
      </c>
      <c r="BD273" s="16">
        <v>4.9918916000000001E-2</v>
      </c>
      <c r="BE273" s="16">
        <v>4.8701807999999999E-2</v>
      </c>
      <c r="BF273" s="16">
        <v>4.7537118000000003E-2</v>
      </c>
    </row>
    <row r="274" spans="1:58" x14ac:dyDescent="0.35">
      <c r="A274" s="16">
        <v>273</v>
      </c>
      <c r="B274" s="16">
        <v>12</v>
      </c>
      <c r="C274" s="16">
        <v>0.66770070000000004</v>
      </c>
      <c r="D274" s="16">
        <v>1.8</v>
      </c>
      <c r="E274" s="16">
        <v>4.6000000000000005</v>
      </c>
      <c r="F274" s="16">
        <v>2.6</v>
      </c>
      <c r="G274" s="16">
        <v>1.2000000000000002</v>
      </c>
      <c r="H274" s="16">
        <v>1</v>
      </c>
      <c r="I274" s="16">
        <v>424.1</v>
      </c>
      <c r="J274" s="16">
        <v>341.20000000000005</v>
      </c>
      <c r="K274" s="16" t="s">
        <v>34</v>
      </c>
      <c r="L274" s="16">
        <v>273</v>
      </c>
      <c r="M274" s="16">
        <v>0.85194415000000001</v>
      </c>
      <c r="N274" s="16">
        <v>0.66028768000000004</v>
      </c>
      <c r="O274" s="16">
        <v>0.53207749000000004</v>
      </c>
      <c r="P274" s="16">
        <v>0.44215879000000002</v>
      </c>
      <c r="Q274" s="16">
        <v>0.37604395000000002</v>
      </c>
      <c r="R274" s="16">
        <v>0.32581648000000002</v>
      </c>
      <c r="S274" s="16">
        <v>0.28661466000000002</v>
      </c>
      <c r="T274" s="16">
        <v>0.25530794000000001</v>
      </c>
      <c r="U274" s="16">
        <v>0.22982854999999999</v>
      </c>
      <c r="V274" s="16">
        <v>0.20873633</v>
      </c>
      <c r="W274" s="16">
        <v>0.19100937000000001</v>
      </c>
      <c r="X274" s="16">
        <v>0.17591013</v>
      </c>
      <c r="Y274" s="16">
        <v>0.16289998999999999</v>
      </c>
      <c r="Z274" s="16">
        <v>0.15157445</v>
      </c>
      <c r="AA274" s="16">
        <v>0.14163338</v>
      </c>
      <c r="AB274" s="16">
        <v>0.13283734</v>
      </c>
      <c r="AC274" s="16">
        <v>0.12500422</v>
      </c>
      <c r="AD274" s="16">
        <v>0.11798632000000001</v>
      </c>
      <c r="AE274" s="16">
        <v>0.11166257</v>
      </c>
      <c r="AF274" s="16">
        <v>0.10593846</v>
      </c>
      <c r="AG274" s="16">
        <v>0.10073195</v>
      </c>
      <c r="AH274" s="16">
        <v>9.5976502000000005E-2</v>
      </c>
      <c r="AI274" s="16">
        <v>9.1618172999999997E-2</v>
      </c>
      <c r="AJ274" s="16">
        <v>8.7610900000000005E-2</v>
      </c>
      <c r="AK274" s="16">
        <v>8.3909689999999995E-2</v>
      </c>
      <c r="AL274" s="16">
        <v>8.0483526E-2</v>
      </c>
      <c r="AM274" s="16">
        <v>7.7303848999999994E-2</v>
      </c>
      <c r="AN274" s="16">
        <v>7.4344865999999996E-2</v>
      </c>
      <c r="AO274" s="16">
        <v>7.1584738999999994E-2</v>
      </c>
      <c r="AP274" s="16">
        <v>6.9003507000000006E-2</v>
      </c>
      <c r="AQ274" s="16">
        <v>6.6585921000000006E-2</v>
      </c>
      <c r="AR274" s="16">
        <v>6.4318210000000001E-2</v>
      </c>
      <c r="AS274" s="16">
        <v>6.2183712000000002E-2</v>
      </c>
      <c r="AT274" s="16">
        <v>6.0174320000000003E-2</v>
      </c>
      <c r="AU274" s="16">
        <v>5.8276616000000003E-2</v>
      </c>
      <c r="AV274" s="16">
        <v>5.6483798000000002E-2</v>
      </c>
      <c r="AW274" s="16">
        <v>5.4787139999999998E-2</v>
      </c>
      <c r="AX274" s="16">
        <v>5.3179029000000003E-2</v>
      </c>
      <c r="AY274" s="16">
        <v>5.1653218000000001E-2</v>
      </c>
      <c r="AZ274" s="16">
        <v>5.0203886000000003E-2</v>
      </c>
      <c r="BA274" s="16">
        <v>4.8825484000000002E-2</v>
      </c>
      <c r="BB274" s="16">
        <v>4.7512884999999998E-2</v>
      </c>
      <c r="BC274" s="16">
        <v>4.6261351999999999E-2</v>
      </c>
      <c r="BD274" s="16">
        <v>4.5067333000000001E-2</v>
      </c>
      <c r="BE274" s="16">
        <v>4.3926712E-2</v>
      </c>
      <c r="BF274" s="16">
        <v>4.2835872999999997E-2</v>
      </c>
    </row>
    <row r="275" spans="1:58" x14ac:dyDescent="0.35">
      <c r="A275" s="16">
        <v>205</v>
      </c>
      <c r="B275" s="16">
        <v>23.6</v>
      </c>
      <c r="C275" s="16">
        <v>0.71310899999999999</v>
      </c>
      <c r="D275" s="16">
        <v>2.4000000000000004</v>
      </c>
      <c r="E275" s="16">
        <v>4.8000000000000007</v>
      </c>
      <c r="F275" s="16">
        <v>1.6</v>
      </c>
      <c r="G275" s="16">
        <v>0.60000000000000009</v>
      </c>
      <c r="H275" s="16">
        <v>0.60000000000000009</v>
      </c>
      <c r="I275" s="16">
        <v>404.40000000000003</v>
      </c>
      <c r="J275" s="16">
        <v>317.90000000000003</v>
      </c>
      <c r="K275" s="16" t="s">
        <v>34</v>
      </c>
      <c r="L275" s="16">
        <v>205</v>
      </c>
      <c r="M275" s="16">
        <v>0.84961998000000005</v>
      </c>
      <c r="N275" s="16">
        <v>0.66439079999999995</v>
      </c>
      <c r="O275" s="16">
        <v>0.53767091</v>
      </c>
      <c r="P275" s="16">
        <v>0.44936481</v>
      </c>
      <c r="Q275" s="16">
        <v>0.38381757999999999</v>
      </c>
      <c r="R275" s="16">
        <v>0.33325902000000002</v>
      </c>
      <c r="S275" s="16">
        <v>0.29382807</v>
      </c>
      <c r="T275" s="16">
        <v>0.26239108999999999</v>
      </c>
      <c r="U275" s="16">
        <v>0.23689478999999999</v>
      </c>
      <c r="V275" s="16">
        <v>0.21576530999999999</v>
      </c>
      <c r="W275" s="16">
        <v>0.19794548000000001</v>
      </c>
      <c r="X275" s="16">
        <v>0.18274422000000001</v>
      </c>
      <c r="Y275" s="16">
        <v>0.16962145000000001</v>
      </c>
      <c r="Z275" s="16">
        <v>0.15818608000000001</v>
      </c>
      <c r="AA275" s="16">
        <v>0.14813372</v>
      </c>
      <c r="AB275" s="16">
        <v>0.13923057999999999</v>
      </c>
      <c r="AC275" s="16">
        <v>0.13128793</v>
      </c>
      <c r="AD275" s="16">
        <v>0.12416384</v>
      </c>
      <c r="AE275" s="16">
        <v>0.11773537000000001</v>
      </c>
      <c r="AF275" s="16">
        <v>0.11190972</v>
      </c>
      <c r="AG275" s="16">
        <v>0.10660432</v>
      </c>
      <c r="AH275" s="16">
        <v>0.10175091999999999</v>
      </c>
      <c r="AI275" s="16">
        <v>9.7297027999999994E-2</v>
      </c>
      <c r="AJ275" s="16">
        <v>9.3197278999999994E-2</v>
      </c>
      <c r="AK275" s="16">
        <v>8.9406609999999997E-2</v>
      </c>
      <c r="AL275" s="16">
        <v>8.5892497999999998E-2</v>
      </c>
      <c r="AM275" s="16">
        <v>8.2626976000000005E-2</v>
      </c>
      <c r="AN275" s="16">
        <v>7.9585023000000005E-2</v>
      </c>
      <c r="AO275" s="16">
        <v>7.6745108000000006E-2</v>
      </c>
      <c r="AP275" s="16">
        <v>7.4086032999999996E-2</v>
      </c>
      <c r="AQ275" s="16">
        <v>7.1591862000000006E-2</v>
      </c>
      <c r="AR275" s="16">
        <v>6.9248579000000005E-2</v>
      </c>
      <c r="AS275" s="16">
        <v>6.7042395000000005E-2</v>
      </c>
      <c r="AT275" s="16">
        <v>6.4963482000000003E-2</v>
      </c>
      <c r="AU275" s="16">
        <v>6.2999368E-2</v>
      </c>
      <c r="AV275" s="16">
        <v>6.1140973000000001E-2</v>
      </c>
      <c r="AW275" s="16">
        <v>5.9379495999999997E-2</v>
      </c>
      <c r="AX275" s="16">
        <v>5.770836E-2</v>
      </c>
      <c r="AY275" s="16">
        <v>5.6120977000000002E-2</v>
      </c>
      <c r="AZ275" s="16">
        <v>5.4612279E-2</v>
      </c>
      <c r="BA275" s="16">
        <v>5.3176704999999998E-2</v>
      </c>
      <c r="BB275" s="16">
        <v>5.1807921E-2</v>
      </c>
      <c r="BC275" s="16">
        <v>5.0501591999999998E-2</v>
      </c>
      <c r="BD275" s="16">
        <v>4.9254439999999997E-2</v>
      </c>
      <c r="BE275" s="16">
        <v>4.8061151000000003E-2</v>
      </c>
      <c r="BF275" s="16">
        <v>4.6918985000000003E-2</v>
      </c>
    </row>
    <row r="276" spans="1:58" x14ac:dyDescent="0.35">
      <c r="A276" s="16">
        <v>61</v>
      </c>
      <c r="B276" s="16">
        <v>11</v>
      </c>
      <c r="C276" s="16">
        <v>0.38962339999999995</v>
      </c>
      <c r="D276" s="16">
        <v>0.60000000000000009</v>
      </c>
      <c r="E276" s="16">
        <v>9.4</v>
      </c>
      <c r="F276" s="16">
        <v>1.8</v>
      </c>
      <c r="G276" s="16">
        <v>1.6</v>
      </c>
      <c r="H276" s="16">
        <v>1</v>
      </c>
      <c r="I276" s="16">
        <v>360.90000000000003</v>
      </c>
      <c r="J276" s="16">
        <v>293.8</v>
      </c>
      <c r="K276" s="16" t="s">
        <v>35</v>
      </c>
      <c r="L276" s="16">
        <v>61</v>
      </c>
      <c r="M276" s="16">
        <v>0.84718477999999997</v>
      </c>
      <c r="N276" s="16">
        <v>0.71736252</v>
      </c>
      <c r="O276" s="16">
        <v>0.61981410000000003</v>
      </c>
      <c r="P276" s="16">
        <v>0.54235250000000002</v>
      </c>
      <c r="Q276" s="16">
        <v>0.47792037999999998</v>
      </c>
      <c r="R276" s="16">
        <v>0.42334417000000002</v>
      </c>
      <c r="S276" s="16">
        <v>0.37713179000000002</v>
      </c>
      <c r="T276" s="16">
        <v>0.33809804999999998</v>
      </c>
      <c r="U276" s="16">
        <v>0.30504701000000001</v>
      </c>
      <c r="V276" s="16">
        <v>0.27690904999999999</v>
      </c>
      <c r="W276" s="16">
        <v>0.25280481999999999</v>
      </c>
      <c r="X276" s="16">
        <v>0.23201397000000001</v>
      </c>
      <c r="Y276" s="16">
        <v>0.21395623999999999</v>
      </c>
      <c r="Z276" s="16">
        <v>0.19816329999999999</v>
      </c>
      <c r="AA276" s="16">
        <v>0.18425809000000001</v>
      </c>
      <c r="AB276" s="16">
        <v>0.17194398</v>
      </c>
      <c r="AC276" s="16">
        <v>0.16097222</v>
      </c>
      <c r="AD276" s="16">
        <v>0.15115049</v>
      </c>
      <c r="AE276" s="16">
        <v>0.14231293</v>
      </c>
      <c r="AF276" s="16">
        <v>0.13432425000000001</v>
      </c>
      <c r="AG276" s="16">
        <v>0.12708125000000001</v>
      </c>
      <c r="AH276" s="16">
        <v>0.12047727</v>
      </c>
      <c r="AI276" s="16">
        <v>0.11444221</v>
      </c>
      <c r="AJ276" s="16">
        <v>0.10890671</v>
      </c>
      <c r="AK276" s="16">
        <v>0.10381687000000001</v>
      </c>
      <c r="AL276" s="16">
        <v>9.9119648000000005E-2</v>
      </c>
      <c r="AM276" s="16">
        <v>9.4775565000000006E-2</v>
      </c>
      <c r="AN276" s="16">
        <v>9.0745449000000006E-2</v>
      </c>
      <c r="AO276" s="16">
        <v>8.7003111999999994E-2</v>
      </c>
      <c r="AP276" s="16">
        <v>8.3514674999999997E-2</v>
      </c>
      <c r="AQ276" s="16">
        <v>8.0257118000000002E-2</v>
      </c>
      <c r="AR276" s="16">
        <v>7.7209860000000005E-2</v>
      </c>
      <c r="AS276" s="16">
        <v>7.4354000000000003E-2</v>
      </c>
      <c r="AT276" s="16">
        <v>7.1674324999999997E-2</v>
      </c>
      <c r="AU276" s="16">
        <v>6.9153576999999994E-2</v>
      </c>
      <c r="AV276" s="16">
        <v>6.6780201999999997E-2</v>
      </c>
      <c r="AW276" s="16">
        <v>6.4542100000000005E-2</v>
      </c>
      <c r="AX276" s="16">
        <v>6.2427855999999997E-2</v>
      </c>
      <c r="AY276" s="16">
        <v>6.0428910000000002E-2</v>
      </c>
      <c r="AZ276" s="16">
        <v>5.8537494000000002E-2</v>
      </c>
      <c r="BA276" s="16">
        <v>5.6742948000000001E-2</v>
      </c>
      <c r="BB276" s="16">
        <v>5.5039457999999999E-2</v>
      </c>
      <c r="BC276" s="16">
        <v>5.3420785999999998E-2</v>
      </c>
      <c r="BD276" s="16">
        <v>5.1881231E-2</v>
      </c>
      <c r="BE276" s="16">
        <v>5.0415127999999997E-2</v>
      </c>
      <c r="BF276" s="16">
        <v>4.9017898999999997E-2</v>
      </c>
    </row>
    <row r="277" spans="1:58" x14ac:dyDescent="0.35">
      <c r="A277" s="16">
        <v>327</v>
      </c>
      <c r="B277" s="16">
        <v>15.5</v>
      </c>
      <c r="C277" s="16">
        <v>0.74506190000000005</v>
      </c>
      <c r="D277" s="16">
        <v>0.8</v>
      </c>
      <c r="E277" s="16">
        <v>6.2</v>
      </c>
      <c r="F277" s="16">
        <v>2.8000000000000003</v>
      </c>
      <c r="G277" s="16">
        <v>0.60000000000000009</v>
      </c>
      <c r="H277" s="16">
        <v>0.8</v>
      </c>
      <c r="I277" s="16">
        <v>355.8</v>
      </c>
      <c r="J277" s="16">
        <v>295</v>
      </c>
      <c r="K277" s="16" t="s">
        <v>34</v>
      </c>
      <c r="L277" s="16">
        <v>327</v>
      </c>
      <c r="M277" s="16">
        <v>0.84641080999999996</v>
      </c>
      <c r="N277" s="16">
        <v>0.67598391000000002</v>
      </c>
      <c r="O277" s="16">
        <v>0.54991674000000001</v>
      </c>
      <c r="P277" s="16">
        <v>0.45786849000000002</v>
      </c>
      <c r="Q277" s="16">
        <v>0.38929533999999999</v>
      </c>
      <c r="R277" s="16">
        <v>0.33655277</v>
      </c>
      <c r="S277" s="16">
        <v>0.29507154000000002</v>
      </c>
      <c r="T277" s="16">
        <v>0.26183118999999999</v>
      </c>
      <c r="U277" s="16">
        <v>0.23471971999999999</v>
      </c>
      <c r="V277" s="16">
        <v>0.21224935</v>
      </c>
      <c r="W277" s="16">
        <v>0.19336165</v>
      </c>
      <c r="X277" s="16">
        <v>0.17729026000000001</v>
      </c>
      <c r="Y277" s="16">
        <v>0.16346161000000001</v>
      </c>
      <c r="Z277" s="16">
        <v>0.15145369</v>
      </c>
      <c r="AA277" s="16">
        <v>0.14093272000000001</v>
      </c>
      <c r="AB277" s="16">
        <v>0.13165009</v>
      </c>
      <c r="AC277" s="16">
        <v>0.12340366999999999</v>
      </c>
      <c r="AD277" s="16">
        <v>0.11602974000000001</v>
      </c>
      <c r="AE277" s="16">
        <v>0.10940165</v>
      </c>
      <c r="AF277" s="16">
        <v>0.10341596</v>
      </c>
      <c r="AG277" s="16">
        <v>9.7985946000000004E-2</v>
      </c>
      <c r="AH277" s="16">
        <v>9.3039080999999996E-2</v>
      </c>
      <c r="AI277" s="16">
        <v>8.8513127999999996E-2</v>
      </c>
      <c r="AJ277" s="16">
        <v>8.4360130000000005E-2</v>
      </c>
      <c r="AK277" s="16">
        <v>8.0537282000000002E-2</v>
      </c>
      <c r="AL277" s="16">
        <v>7.7005982000000001E-2</v>
      </c>
      <c r="AM277" s="16">
        <v>7.3735817999999995E-2</v>
      </c>
      <c r="AN277" s="16">
        <v>7.0699557999999996E-2</v>
      </c>
      <c r="AO277" s="16">
        <v>6.7875825000000001E-2</v>
      </c>
      <c r="AP277" s="16">
        <v>6.5242446999999995E-2</v>
      </c>
      <c r="AQ277" s="16">
        <v>6.2780536999999997E-2</v>
      </c>
      <c r="AR277" s="16">
        <v>6.0476440999999999E-2</v>
      </c>
      <c r="AS277" s="16">
        <v>5.8314356999999997E-2</v>
      </c>
      <c r="AT277" s="16">
        <v>5.6282396999999998E-2</v>
      </c>
      <c r="AU277" s="16">
        <v>5.4370727000000001E-2</v>
      </c>
      <c r="AV277" s="16">
        <v>5.2568398000000002E-2</v>
      </c>
      <c r="AW277" s="16">
        <v>5.0865608999999999E-2</v>
      </c>
      <c r="AX277" s="16">
        <v>4.9255400999999997E-2</v>
      </c>
      <c r="AY277" s="16">
        <v>4.7731406999999997E-2</v>
      </c>
      <c r="AZ277" s="16">
        <v>4.6287100999999997E-2</v>
      </c>
      <c r="BA277" s="16">
        <v>4.4917094999999997E-2</v>
      </c>
      <c r="BB277" s="16">
        <v>4.3616436000000001E-2</v>
      </c>
      <c r="BC277" s="16">
        <v>4.2378075000000001E-2</v>
      </c>
      <c r="BD277" s="16">
        <v>4.1198741999999997E-2</v>
      </c>
      <c r="BE277" s="16">
        <v>4.0075012E-2</v>
      </c>
      <c r="BF277" s="16">
        <v>3.9003021999999998E-2</v>
      </c>
    </row>
    <row r="278" spans="1:58" x14ac:dyDescent="0.35">
      <c r="A278" s="16">
        <v>92</v>
      </c>
      <c r="B278" s="16">
        <v>15.8</v>
      </c>
      <c r="C278" s="16">
        <v>0.73214349999999995</v>
      </c>
      <c r="D278" s="16">
        <v>2</v>
      </c>
      <c r="E278" s="16">
        <v>6</v>
      </c>
      <c r="F278" s="16">
        <v>2.2000000000000002</v>
      </c>
      <c r="G278" s="16">
        <v>1.4000000000000001</v>
      </c>
      <c r="H278" s="16">
        <v>0.60000000000000009</v>
      </c>
      <c r="I278" s="16">
        <v>405.5</v>
      </c>
      <c r="J278" s="16">
        <v>326</v>
      </c>
      <c r="K278" s="16" t="s">
        <v>34</v>
      </c>
      <c r="L278" s="16">
        <v>92</v>
      </c>
      <c r="M278" s="16">
        <v>0.84359061999999996</v>
      </c>
      <c r="N278" s="16">
        <v>0.67847884000000003</v>
      </c>
      <c r="O278" s="16">
        <v>0.55627662</v>
      </c>
      <c r="P278" s="16">
        <v>0.46646317999999998</v>
      </c>
      <c r="Q278" s="16">
        <v>0.39918807000000001</v>
      </c>
      <c r="R278" s="16">
        <v>0.34733784000000001</v>
      </c>
      <c r="S278" s="16">
        <v>0.30651021000000001</v>
      </c>
      <c r="T278" s="16">
        <v>0.27368742000000001</v>
      </c>
      <c r="U278" s="16">
        <v>0.24680561000000001</v>
      </c>
      <c r="V278" s="16">
        <v>0.22443719000000001</v>
      </c>
      <c r="W278" s="16">
        <v>0.20555580000000001</v>
      </c>
      <c r="X278" s="16">
        <v>0.18942580000000001</v>
      </c>
      <c r="Y278" s="16">
        <v>0.17550193</v>
      </c>
      <c r="Z278" s="16">
        <v>0.16336706000000001</v>
      </c>
      <c r="AA278" s="16">
        <v>0.1527027</v>
      </c>
      <c r="AB278" s="16">
        <v>0.14326446000000001</v>
      </c>
      <c r="AC278" s="16">
        <v>0.13485146000000001</v>
      </c>
      <c r="AD278" s="16">
        <v>0.12731159</v>
      </c>
      <c r="AE278" s="16">
        <v>0.12051231</v>
      </c>
      <c r="AF278" s="16">
        <v>0.11435215999999999</v>
      </c>
      <c r="AG278" s="16">
        <v>0.10874771</v>
      </c>
      <c r="AH278" s="16">
        <v>0.10362456</v>
      </c>
      <c r="AI278" s="16">
        <v>9.8929033E-2</v>
      </c>
      <c r="AJ278" s="16">
        <v>9.4610087999999995E-2</v>
      </c>
      <c r="AK278" s="16">
        <v>9.0618088999999999E-2</v>
      </c>
      <c r="AL278" s="16">
        <v>8.6923479999999997E-2</v>
      </c>
      <c r="AM278" s="16">
        <v>8.3492219000000006E-2</v>
      </c>
      <c r="AN278" s="16">
        <v>8.0298752000000001E-2</v>
      </c>
      <c r="AO278" s="16">
        <v>7.7320255000000004E-2</v>
      </c>
      <c r="AP278" s="16">
        <v>7.4532828999999995E-2</v>
      </c>
      <c r="AQ278" s="16">
        <v>7.1922913000000005E-2</v>
      </c>
      <c r="AR278" s="16">
        <v>6.9474727E-2</v>
      </c>
      <c r="AS278" s="16">
        <v>6.7170418999999995E-2</v>
      </c>
      <c r="AT278" s="16">
        <v>6.4999424E-2</v>
      </c>
      <c r="AU278" s="16">
        <v>6.2950804999999999E-2</v>
      </c>
      <c r="AV278" s="16">
        <v>6.1014164000000003E-2</v>
      </c>
      <c r="AW278" s="16">
        <v>5.9182782000000003E-2</v>
      </c>
      <c r="AX278" s="16">
        <v>5.7446658999999997E-2</v>
      </c>
      <c r="AY278" s="16">
        <v>5.5799111999999998E-2</v>
      </c>
      <c r="AZ278" s="16">
        <v>5.4233819000000003E-2</v>
      </c>
      <c r="BA278" s="16">
        <v>5.2745174999999998E-2</v>
      </c>
      <c r="BB278" s="16">
        <v>5.1328678000000003E-2</v>
      </c>
      <c r="BC278" s="16">
        <v>4.9977724000000001E-2</v>
      </c>
      <c r="BD278" s="16">
        <v>4.8688388999999999E-2</v>
      </c>
      <c r="BE278" s="16">
        <v>4.7457103E-2</v>
      </c>
      <c r="BF278" s="16">
        <v>4.6279509000000003E-2</v>
      </c>
    </row>
    <row r="279" spans="1:58" x14ac:dyDescent="0.35">
      <c r="A279" s="16">
        <v>460</v>
      </c>
      <c r="B279" s="16">
        <v>41.400000000000006</v>
      </c>
      <c r="C279" s="16">
        <v>0.18479610000000002</v>
      </c>
      <c r="D279" s="16">
        <v>2</v>
      </c>
      <c r="E279" s="16">
        <v>1.6</v>
      </c>
      <c r="F279" s="16">
        <v>1.2000000000000002</v>
      </c>
      <c r="G279" s="16">
        <v>1.6</v>
      </c>
      <c r="H279" s="16">
        <v>1</v>
      </c>
      <c r="I279" s="16">
        <v>445.3</v>
      </c>
      <c r="J279" s="16">
        <v>288.3</v>
      </c>
      <c r="K279" s="16" t="s">
        <v>35</v>
      </c>
      <c r="L279" s="16">
        <v>460</v>
      </c>
      <c r="M279" s="16">
        <v>0.83740829999999999</v>
      </c>
      <c r="N279" s="16">
        <v>0.65449214</v>
      </c>
      <c r="O279" s="16">
        <v>0.53063088999999997</v>
      </c>
      <c r="P279" s="16">
        <v>0.44317280999999997</v>
      </c>
      <c r="Q279" s="16">
        <v>0.37882280000000002</v>
      </c>
      <c r="R279" s="16">
        <v>0.3298566</v>
      </c>
      <c r="S279" s="16">
        <v>0.29151025000000003</v>
      </c>
      <c r="T279" s="16">
        <v>0.26081958</v>
      </c>
      <c r="U279" s="16">
        <v>0.23569225999999999</v>
      </c>
      <c r="V279" s="16">
        <v>0.21477491000000001</v>
      </c>
      <c r="W279" s="16">
        <v>0.19713105</v>
      </c>
      <c r="X279" s="16">
        <v>0.18207182</v>
      </c>
      <c r="Y279" s="16">
        <v>0.16908335999999999</v>
      </c>
      <c r="Z279" s="16">
        <v>0.1577646</v>
      </c>
      <c r="AA279" s="16">
        <v>0.14781579</v>
      </c>
      <c r="AB279" s="16">
        <v>0.13900776000000001</v>
      </c>
      <c r="AC279" s="16">
        <v>0.13115342999999999</v>
      </c>
      <c r="AD279" s="16">
        <v>0.12410346</v>
      </c>
      <c r="AE279" s="16">
        <v>0.11773802999999999</v>
      </c>
      <c r="AF279" s="16">
        <v>0.1119633</v>
      </c>
      <c r="AG279" s="16">
        <v>0.10670022999999999</v>
      </c>
      <c r="AH279" s="16">
        <v>0.10188475</v>
      </c>
      <c r="AI279" s="16">
        <v>9.7464323000000005E-2</v>
      </c>
      <c r="AJ279" s="16">
        <v>9.3388200000000005E-2</v>
      </c>
      <c r="AK279" s="16">
        <v>8.9617564999999996E-2</v>
      </c>
      <c r="AL279" s="16">
        <v>8.6120442000000005E-2</v>
      </c>
      <c r="AM279" s="16">
        <v>8.2868366999999998E-2</v>
      </c>
      <c r="AN279" s="16">
        <v>7.9837948000000006E-2</v>
      </c>
      <c r="AO279" s="16">
        <v>7.7005668999999999E-2</v>
      </c>
      <c r="AP279" s="16">
        <v>7.4352301999999995E-2</v>
      </c>
      <c r="AQ279" s="16">
        <v>7.1861549999999996E-2</v>
      </c>
      <c r="AR279" s="16">
        <v>6.9520988000000006E-2</v>
      </c>
      <c r="AS279" s="16">
        <v>6.7315749999999994E-2</v>
      </c>
      <c r="AT279" s="16">
        <v>6.5234914000000005E-2</v>
      </c>
      <c r="AU279" s="16">
        <v>6.3268103000000006E-2</v>
      </c>
      <c r="AV279" s="16">
        <v>6.1405946000000003E-2</v>
      </c>
      <c r="AW279" s="16">
        <v>5.9641E-2</v>
      </c>
      <c r="AX279" s="16">
        <v>5.7965685000000003E-2</v>
      </c>
      <c r="AY279" s="16">
        <v>5.6374441999999997E-2</v>
      </c>
      <c r="AZ279" s="16">
        <v>5.4859421999999998E-2</v>
      </c>
      <c r="BA279" s="16">
        <v>5.3415961999999997E-2</v>
      </c>
      <c r="BB279" s="16">
        <v>5.2041179999999999E-2</v>
      </c>
      <c r="BC279" s="16">
        <v>5.0728399E-2</v>
      </c>
      <c r="BD279" s="16">
        <v>4.9472771999999998E-2</v>
      </c>
      <c r="BE279" s="16">
        <v>4.8272334E-2</v>
      </c>
      <c r="BF279" s="16">
        <v>4.7122706E-2</v>
      </c>
    </row>
    <row r="280" spans="1:58" x14ac:dyDescent="0.35">
      <c r="A280" s="16">
        <v>148</v>
      </c>
      <c r="B280" s="16">
        <v>25.3</v>
      </c>
      <c r="C280" s="16">
        <v>0.5427168</v>
      </c>
      <c r="D280" s="16">
        <v>0.60000000000000009</v>
      </c>
      <c r="E280" s="16">
        <v>3.2</v>
      </c>
      <c r="F280" s="16">
        <v>2.2000000000000002</v>
      </c>
      <c r="G280" s="16">
        <v>0.8</v>
      </c>
      <c r="H280" s="16">
        <v>1</v>
      </c>
      <c r="I280" s="16">
        <v>346.6</v>
      </c>
      <c r="J280" s="16">
        <v>334.70000000000005</v>
      </c>
      <c r="K280" s="16" t="s">
        <v>35</v>
      </c>
      <c r="L280" s="16">
        <v>148</v>
      </c>
      <c r="M280" s="16">
        <v>0.83699751</v>
      </c>
      <c r="N280" s="16">
        <v>0.63507402000000002</v>
      </c>
      <c r="O280" s="16">
        <v>0.50445861000000003</v>
      </c>
      <c r="P280" s="16">
        <v>0.41464456999999999</v>
      </c>
      <c r="Q280" s="16">
        <v>0.34971796999999999</v>
      </c>
      <c r="R280" s="16">
        <v>0.30086901999999999</v>
      </c>
      <c r="S280" s="16">
        <v>0.26302069</v>
      </c>
      <c r="T280" s="16">
        <v>0.23290511999999999</v>
      </c>
      <c r="U280" s="16">
        <v>0.20842200999999999</v>
      </c>
      <c r="V280" s="16">
        <v>0.18818571000000001</v>
      </c>
      <c r="W280" s="16">
        <v>0.17120089999999999</v>
      </c>
      <c r="X280" s="16">
        <v>0.15677309</v>
      </c>
      <c r="Y280" s="16">
        <v>0.14437975</v>
      </c>
      <c r="Z280" s="16">
        <v>0.13363105</v>
      </c>
      <c r="AA280" s="16">
        <v>0.12422643999999999</v>
      </c>
      <c r="AB280" s="16">
        <v>0.11593515</v>
      </c>
      <c r="AC280" s="16">
        <v>0.10857645</v>
      </c>
      <c r="AD280" s="16">
        <v>0.10200621999999999</v>
      </c>
      <c r="AE280" s="16">
        <v>9.6106759999999999E-2</v>
      </c>
      <c r="AF280" s="16">
        <v>9.0781316000000001E-2</v>
      </c>
      <c r="AG280" s="16">
        <v>8.5955970000000007E-2</v>
      </c>
      <c r="AH280" s="16">
        <v>8.1561618000000002E-2</v>
      </c>
      <c r="AI280" s="16">
        <v>7.7544555000000001E-2</v>
      </c>
      <c r="AJ280" s="16">
        <v>7.3862187999999995E-2</v>
      </c>
      <c r="AK280" s="16">
        <v>7.0474788999999996E-2</v>
      </c>
      <c r="AL280" s="16">
        <v>6.7350543999999998E-2</v>
      </c>
      <c r="AM280" s="16">
        <v>6.4459048000000005E-2</v>
      </c>
      <c r="AN280" s="16">
        <v>6.1776577999999999E-2</v>
      </c>
      <c r="AO280" s="16">
        <v>5.9283584E-2</v>
      </c>
      <c r="AP280" s="16">
        <v>5.6959610000000001E-2</v>
      </c>
      <c r="AQ280" s="16">
        <v>5.4787926000000001E-2</v>
      </c>
      <c r="AR280" s="16">
        <v>5.2756249999999998E-2</v>
      </c>
      <c r="AS280" s="16">
        <v>5.0851483000000003E-2</v>
      </c>
      <c r="AT280" s="16">
        <v>4.9063466E-2</v>
      </c>
      <c r="AU280" s="16">
        <v>4.7381520000000003E-2</v>
      </c>
      <c r="AV280" s="16">
        <v>4.5796088999999998E-2</v>
      </c>
      <c r="AW280" s="16">
        <v>4.4299364000000001E-2</v>
      </c>
      <c r="AX280" s="16">
        <v>4.2884141000000001E-2</v>
      </c>
      <c r="AY280" s="16">
        <v>4.1545662999999997E-2</v>
      </c>
      <c r="AZ280" s="16">
        <v>4.0278435000000001E-2</v>
      </c>
      <c r="BA280" s="16">
        <v>3.9075933E-2</v>
      </c>
      <c r="BB280" s="16">
        <v>3.7933778000000001E-2</v>
      </c>
      <c r="BC280" s="16">
        <v>3.6847927000000003E-2</v>
      </c>
      <c r="BD280" s="16">
        <v>3.5814411999999997E-2</v>
      </c>
      <c r="BE280" s="16">
        <v>3.4829541999999998E-2</v>
      </c>
      <c r="BF280" s="16">
        <v>3.3890682999999998E-2</v>
      </c>
    </row>
    <row r="281" spans="1:58" x14ac:dyDescent="0.35">
      <c r="A281" s="16">
        <v>146</v>
      </c>
      <c r="B281" s="16">
        <v>26.6</v>
      </c>
      <c r="C281" s="16">
        <v>0.44122410000000001</v>
      </c>
      <c r="D281" s="16">
        <v>1</v>
      </c>
      <c r="E281" s="16">
        <v>7.2</v>
      </c>
      <c r="F281" s="16">
        <v>0.8</v>
      </c>
      <c r="G281" s="16">
        <v>1.6</v>
      </c>
      <c r="H281" s="16">
        <v>0.4</v>
      </c>
      <c r="I281" s="16">
        <v>353.70000000000005</v>
      </c>
      <c r="J281" s="16">
        <v>290.5</v>
      </c>
      <c r="K281" s="16" t="s">
        <v>35</v>
      </c>
      <c r="L281" s="16">
        <v>146</v>
      </c>
      <c r="M281" s="16">
        <v>0.83685856999999997</v>
      </c>
      <c r="N281" s="16">
        <v>0.69839351999999999</v>
      </c>
      <c r="O281" s="16">
        <v>0.58724862</v>
      </c>
      <c r="P281" s="16">
        <v>0.49936077000000001</v>
      </c>
      <c r="Q281" s="16">
        <v>0.43069315000000002</v>
      </c>
      <c r="R281" s="16">
        <v>0.37633266999999998</v>
      </c>
      <c r="S281" s="16">
        <v>0.33267263000000002</v>
      </c>
      <c r="T281" s="16">
        <v>0.29713431000000001</v>
      </c>
      <c r="U281" s="16">
        <v>0.26776802999999999</v>
      </c>
      <c r="V281" s="16">
        <v>0.24317494000000001</v>
      </c>
      <c r="W281" s="16">
        <v>0.22232579999999999</v>
      </c>
      <c r="X281" s="16">
        <v>0.20445268</v>
      </c>
      <c r="Y281" s="16">
        <v>0.18898849000000001</v>
      </c>
      <c r="Z281" s="16">
        <v>0.17548731000000001</v>
      </c>
      <c r="AA281" s="16">
        <v>0.16361459</v>
      </c>
      <c r="AB281" s="16">
        <v>0.15309685000000001</v>
      </c>
      <c r="AC281" s="16">
        <v>0.14372185000000001</v>
      </c>
      <c r="AD281" s="16">
        <v>0.13532034000000001</v>
      </c>
      <c r="AE281" s="16">
        <v>0.12774882000000001</v>
      </c>
      <c r="AF281" s="16">
        <v>0.12089674</v>
      </c>
      <c r="AG281" s="16">
        <v>0.11466701999999999</v>
      </c>
      <c r="AH281" s="16">
        <v>0.10897808</v>
      </c>
      <c r="AI281" s="16">
        <v>0.10376939</v>
      </c>
      <c r="AJ281" s="16">
        <v>9.8982342000000001E-2</v>
      </c>
      <c r="AK281" s="16">
        <v>9.4571016999999993E-2</v>
      </c>
      <c r="AL281" s="16">
        <v>9.0489960999999994E-2</v>
      </c>
      <c r="AM281" s="16">
        <v>8.6709715000000007E-2</v>
      </c>
      <c r="AN281" s="16">
        <v>8.3193548000000006E-2</v>
      </c>
      <c r="AO281" s="16">
        <v>7.9919069999999995E-2</v>
      </c>
      <c r="AP281" s="16">
        <v>7.6862976E-2</v>
      </c>
      <c r="AQ281" s="16">
        <v>7.4002138999999995E-2</v>
      </c>
      <c r="AR281" s="16">
        <v>7.1325466000000004E-2</v>
      </c>
      <c r="AS281" s="16">
        <v>6.8809158999999995E-2</v>
      </c>
      <c r="AT281" s="16">
        <v>6.6443614999999998E-2</v>
      </c>
      <c r="AU281" s="16">
        <v>6.4212933E-2</v>
      </c>
      <c r="AV281" s="16">
        <v>6.2107768000000001E-2</v>
      </c>
      <c r="AW281" s="16">
        <v>6.0120020000000003E-2</v>
      </c>
      <c r="AX281" s="16">
        <v>5.8237702000000002E-2</v>
      </c>
      <c r="AY281" s="16">
        <v>5.6454979000000002E-2</v>
      </c>
      <c r="AZ281" s="16">
        <v>5.4765489000000001E-2</v>
      </c>
      <c r="BA281" s="16">
        <v>5.3160860999999997E-2</v>
      </c>
      <c r="BB281" s="16">
        <v>5.1635485000000002E-2</v>
      </c>
      <c r="BC281" s="16">
        <v>5.0183828999999999E-2</v>
      </c>
      <c r="BD281" s="16">
        <v>4.8800736999999997E-2</v>
      </c>
      <c r="BE281" s="16">
        <v>4.7482840999999998E-2</v>
      </c>
      <c r="BF281" s="16">
        <v>4.6224698000000002E-2</v>
      </c>
    </row>
    <row r="282" spans="1:58" x14ac:dyDescent="0.35">
      <c r="A282" s="16">
        <v>450</v>
      </c>
      <c r="B282" s="16">
        <v>66.400000000000006</v>
      </c>
      <c r="C282" s="16">
        <v>0.8671489</v>
      </c>
      <c r="D282" s="16">
        <v>1</v>
      </c>
      <c r="E282" s="16">
        <v>8.2000000000000011</v>
      </c>
      <c r="F282" s="16">
        <v>1.4000000000000001</v>
      </c>
      <c r="G282" s="16">
        <v>1</v>
      </c>
      <c r="H282" s="16">
        <v>0.2</v>
      </c>
      <c r="I282" s="16">
        <v>398</v>
      </c>
      <c r="J282" s="16">
        <v>363.5</v>
      </c>
      <c r="K282" s="16" t="s">
        <v>34</v>
      </c>
      <c r="L282" s="16">
        <v>450</v>
      </c>
      <c r="M282" s="16">
        <v>0.83427578000000002</v>
      </c>
      <c r="N282" s="16">
        <v>0.71628928000000003</v>
      </c>
      <c r="O282" s="16">
        <v>0.61771286000000003</v>
      </c>
      <c r="P282" s="16">
        <v>0.53424859000000002</v>
      </c>
      <c r="Q282" s="16">
        <v>0.46481282000000002</v>
      </c>
      <c r="R282" s="16">
        <v>0.40827793000000001</v>
      </c>
      <c r="S282" s="16">
        <v>0.36226413000000002</v>
      </c>
      <c r="T282" s="16">
        <v>0.32427567000000002</v>
      </c>
      <c r="U282" s="16">
        <v>0.29265645000000001</v>
      </c>
      <c r="V282" s="16">
        <v>0.26606672999999997</v>
      </c>
      <c r="W282" s="16">
        <v>0.24344982000000001</v>
      </c>
      <c r="X282" s="16">
        <v>0.22403081999999999</v>
      </c>
      <c r="Y282" s="16">
        <v>0.20720215</v>
      </c>
      <c r="Z282" s="16">
        <v>0.19250481999999999</v>
      </c>
      <c r="AA282" s="16">
        <v>0.17956011</v>
      </c>
      <c r="AB282" s="16">
        <v>0.16809298</v>
      </c>
      <c r="AC282" s="16">
        <v>0.15786986</v>
      </c>
      <c r="AD282" s="16">
        <v>0.14870119000000001</v>
      </c>
      <c r="AE282" s="16">
        <v>0.14044206000000001</v>
      </c>
      <c r="AF282" s="16">
        <v>0.13297107999999999</v>
      </c>
      <c r="AG282" s="16">
        <v>0.12617201</v>
      </c>
      <c r="AH282" s="16">
        <v>0.11996554</v>
      </c>
      <c r="AI282" s="16">
        <v>0.11428371</v>
      </c>
      <c r="AJ282" s="16">
        <v>0.10905779</v>
      </c>
      <c r="AK282" s="16">
        <v>0.10424311</v>
      </c>
      <c r="AL282" s="16">
        <v>9.9787332000000006E-2</v>
      </c>
      <c r="AM282" s="16">
        <v>9.5655008999999999E-2</v>
      </c>
      <c r="AN282" s="16">
        <v>9.1817214999999994E-2</v>
      </c>
      <c r="AO282" s="16">
        <v>8.8242605000000002E-2</v>
      </c>
      <c r="AP282" s="16">
        <v>8.4902196999999999E-2</v>
      </c>
      <c r="AQ282" s="16">
        <v>8.1775360000000005E-2</v>
      </c>
      <c r="AR282" s="16">
        <v>7.8848033999999997E-2</v>
      </c>
      <c r="AS282" s="16">
        <v>7.6096408000000004E-2</v>
      </c>
      <c r="AT282" s="16">
        <v>7.3506050000000003E-2</v>
      </c>
      <c r="AU282" s="16">
        <v>7.1065970000000006E-2</v>
      </c>
      <c r="AV282" s="16">
        <v>6.8762578000000005E-2</v>
      </c>
      <c r="AW282" s="16">
        <v>6.6586046999999995E-2</v>
      </c>
      <c r="AX282" s="16">
        <v>6.4527623000000006E-2</v>
      </c>
      <c r="AY282" s="16">
        <v>6.2575169E-2</v>
      </c>
      <c r="AZ282" s="16">
        <v>6.0722432999999999E-2</v>
      </c>
      <c r="BA282" s="16">
        <v>5.8962818E-2</v>
      </c>
      <c r="BB282" s="16">
        <v>5.7290203999999997E-2</v>
      </c>
      <c r="BC282" s="16">
        <v>5.5698528999999997E-2</v>
      </c>
      <c r="BD282" s="16">
        <v>5.4181341000000001E-2</v>
      </c>
      <c r="BE282" s="16">
        <v>5.2733593000000002E-2</v>
      </c>
      <c r="BF282" s="16">
        <v>5.1350648999999998E-2</v>
      </c>
    </row>
    <row r="283" spans="1:58" x14ac:dyDescent="0.35">
      <c r="A283" s="16">
        <v>123</v>
      </c>
      <c r="B283" s="16">
        <v>37.4</v>
      </c>
      <c r="C283" s="16">
        <v>0.68080669999999999</v>
      </c>
      <c r="D283" s="16">
        <v>0.60000000000000009</v>
      </c>
      <c r="E283" s="16">
        <v>7</v>
      </c>
      <c r="F283" s="16">
        <v>1.4000000000000001</v>
      </c>
      <c r="G283" s="16">
        <v>1</v>
      </c>
      <c r="H283" s="16">
        <v>0.4</v>
      </c>
      <c r="I283" s="16">
        <v>320.70000000000005</v>
      </c>
      <c r="J283" s="16">
        <v>356</v>
      </c>
      <c r="K283" s="16" t="s">
        <v>35</v>
      </c>
      <c r="L283" s="16">
        <v>123</v>
      </c>
      <c r="M283" s="16">
        <v>0.83147013000000003</v>
      </c>
      <c r="N283" s="16">
        <v>0.68954616999999996</v>
      </c>
      <c r="O283" s="16">
        <v>0.57497597</v>
      </c>
      <c r="P283" s="16">
        <v>0.48543273999999997</v>
      </c>
      <c r="Q283" s="16">
        <v>0.41599291999999999</v>
      </c>
      <c r="R283" s="16">
        <v>0.36129177000000001</v>
      </c>
      <c r="S283" s="16">
        <v>0.31756619000000003</v>
      </c>
      <c r="T283" s="16">
        <v>0.28214094000000001</v>
      </c>
      <c r="U283" s="16">
        <v>0.25303619999999999</v>
      </c>
      <c r="V283" s="16">
        <v>0.22880893999999999</v>
      </c>
      <c r="W283" s="16">
        <v>0.20838652999999999</v>
      </c>
      <c r="X283" s="16">
        <v>0.19097291</v>
      </c>
      <c r="Y283" s="16">
        <v>0.17597514</v>
      </c>
      <c r="Z283" s="16">
        <v>0.16294006</v>
      </c>
      <c r="AA283" s="16">
        <v>0.15151998</v>
      </c>
      <c r="AB283" s="16">
        <v>0.14144150999999999</v>
      </c>
      <c r="AC283" s="16">
        <v>0.13248877000000001</v>
      </c>
      <c r="AD283" s="16">
        <v>0.12448844000000001</v>
      </c>
      <c r="AE283" s="16">
        <v>0.11729812000000001</v>
      </c>
      <c r="AF283" s="16">
        <v>0.1108083</v>
      </c>
      <c r="AG283" s="16">
        <v>0.10492301</v>
      </c>
      <c r="AH283" s="16">
        <v>9.9562831000000004E-2</v>
      </c>
      <c r="AI283" s="16">
        <v>9.4664714999999997E-2</v>
      </c>
      <c r="AJ283" s="16">
        <v>9.0172536999999997E-2</v>
      </c>
      <c r="AK283" s="16">
        <v>8.6043142000000003E-2</v>
      </c>
      <c r="AL283" s="16">
        <v>8.2228026999999995E-2</v>
      </c>
      <c r="AM283" s="16">
        <v>7.8694536999999995E-2</v>
      </c>
      <c r="AN283" s="16">
        <v>7.5419380999999994E-2</v>
      </c>
      <c r="AO283" s="16">
        <v>7.2373315999999993E-2</v>
      </c>
      <c r="AP283" s="16">
        <v>6.9532916E-2</v>
      </c>
      <c r="AQ283" s="16">
        <v>6.6877872000000005E-2</v>
      </c>
      <c r="AR283" s="16">
        <v>6.4395546999999997E-2</v>
      </c>
      <c r="AS283" s="16">
        <v>6.2069437999999998E-2</v>
      </c>
      <c r="AT283" s="16">
        <v>5.9881251000000003E-2</v>
      </c>
      <c r="AU283" s="16">
        <v>5.7823568999999998E-2</v>
      </c>
      <c r="AV283" s="16">
        <v>5.5884559E-2</v>
      </c>
      <c r="AW283" s="16">
        <v>5.4055259000000001E-2</v>
      </c>
      <c r="AX283" s="16">
        <v>5.2325076999999998E-2</v>
      </c>
      <c r="AY283" s="16">
        <v>5.0686429999999998E-2</v>
      </c>
      <c r="AZ283" s="16">
        <v>4.9134411000000003E-2</v>
      </c>
      <c r="BA283" s="16">
        <v>4.7662626999999999E-2</v>
      </c>
      <c r="BB283" s="16">
        <v>4.6266678999999998E-2</v>
      </c>
      <c r="BC283" s="16">
        <v>4.4938125000000002E-2</v>
      </c>
      <c r="BD283" s="16">
        <v>4.3672982999999999E-2</v>
      </c>
      <c r="BE283" s="16">
        <v>4.2468019000000003E-2</v>
      </c>
      <c r="BF283" s="16">
        <v>4.1318934000000002E-2</v>
      </c>
    </row>
    <row r="284" spans="1:58" x14ac:dyDescent="0.35">
      <c r="A284" s="16">
        <v>288</v>
      </c>
      <c r="B284" s="16">
        <v>37.5</v>
      </c>
      <c r="C284" s="16">
        <v>0.76518090000000005</v>
      </c>
      <c r="D284" s="16">
        <v>0.8</v>
      </c>
      <c r="E284" s="16">
        <v>5.4</v>
      </c>
      <c r="F284" s="16">
        <v>1.6</v>
      </c>
      <c r="G284" s="16">
        <v>0.4</v>
      </c>
      <c r="H284" s="16">
        <v>0.4</v>
      </c>
      <c r="I284" s="16">
        <v>395.3</v>
      </c>
      <c r="J284" s="16">
        <v>325.40000000000003</v>
      </c>
      <c r="K284" s="16" t="s">
        <v>34</v>
      </c>
      <c r="L284" s="16">
        <v>288</v>
      </c>
      <c r="M284" s="16">
        <v>0.82827501999999997</v>
      </c>
      <c r="N284" s="16">
        <v>0.66086584000000004</v>
      </c>
      <c r="O284" s="16">
        <v>0.53820944000000004</v>
      </c>
      <c r="P284" s="16">
        <v>0.44867741999999999</v>
      </c>
      <c r="Q284" s="16">
        <v>0.38185470999999999</v>
      </c>
      <c r="R284" s="16">
        <v>0.33061516000000002</v>
      </c>
      <c r="S284" s="16">
        <v>0.29033795000000001</v>
      </c>
      <c r="T284" s="16">
        <v>0.2580153</v>
      </c>
      <c r="U284" s="16">
        <v>0.23162451000000001</v>
      </c>
      <c r="V284" s="16">
        <v>0.20972969999999999</v>
      </c>
      <c r="W284" s="16">
        <v>0.19131235999999999</v>
      </c>
      <c r="X284" s="16">
        <v>0.17562306</v>
      </c>
      <c r="Y284" s="16">
        <v>0.16211243</v>
      </c>
      <c r="Z284" s="16">
        <v>0.15036789</v>
      </c>
      <c r="AA284" s="16">
        <v>0.14007093000000001</v>
      </c>
      <c r="AB284" s="16">
        <v>0.13097344</v>
      </c>
      <c r="AC284" s="16">
        <v>0.12288113000000001</v>
      </c>
      <c r="AD284" s="16">
        <v>0.11564068</v>
      </c>
      <c r="AE284" s="16">
        <v>0.10912652</v>
      </c>
      <c r="AF284" s="16">
        <v>0.10323544</v>
      </c>
      <c r="AG284" s="16">
        <v>9.7885377999999995E-2</v>
      </c>
      <c r="AH284" s="16">
        <v>9.3006589000000001E-2</v>
      </c>
      <c r="AI284" s="16">
        <v>8.8541798000000005E-2</v>
      </c>
      <c r="AJ284" s="16">
        <v>8.4440826999999996E-2</v>
      </c>
      <c r="AK284" s="16">
        <v>8.0662549E-2</v>
      </c>
      <c r="AL284" s="16">
        <v>7.7171244E-2</v>
      </c>
      <c r="AM284" s="16">
        <v>7.3935263000000001E-2</v>
      </c>
      <c r="AN284" s="16">
        <v>7.0929632000000006E-2</v>
      </c>
      <c r="AO284" s="16">
        <v>6.8132885000000004E-2</v>
      </c>
      <c r="AP284" s="16">
        <v>6.5522074999999999E-2</v>
      </c>
      <c r="AQ284" s="16">
        <v>6.3080608999999996E-2</v>
      </c>
      <c r="AR284" s="16">
        <v>6.0794052000000001E-2</v>
      </c>
      <c r="AS284" s="16">
        <v>5.8648608999999997E-2</v>
      </c>
      <c r="AT284" s="16">
        <v>5.6630860999999998E-2</v>
      </c>
      <c r="AU284" s="16">
        <v>5.4729941999999997E-2</v>
      </c>
      <c r="AV284" s="16">
        <v>5.2936985999999998E-2</v>
      </c>
      <c r="AW284" s="16">
        <v>5.1243715000000002E-2</v>
      </c>
      <c r="AX284" s="16">
        <v>4.9642037999999999E-2</v>
      </c>
      <c r="AY284" s="16">
        <v>4.8125177999999998E-2</v>
      </c>
      <c r="AZ284" s="16">
        <v>4.6687037000000001E-2</v>
      </c>
      <c r="BA284" s="16">
        <v>4.5321322999999997E-2</v>
      </c>
      <c r="BB284" s="16">
        <v>4.4023870999999999E-2</v>
      </c>
      <c r="BC284" s="16">
        <v>4.2789038000000001E-2</v>
      </c>
      <c r="BD284" s="16">
        <v>4.1612788999999997E-2</v>
      </c>
      <c r="BE284" s="16">
        <v>4.0491402000000003E-2</v>
      </c>
      <c r="BF284" s="16">
        <v>3.9420894999999997E-2</v>
      </c>
    </row>
    <row r="285" spans="1:58" x14ac:dyDescent="0.35">
      <c r="A285" s="16">
        <v>166</v>
      </c>
      <c r="B285" s="16">
        <v>41.800000000000004</v>
      </c>
      <c r="C285" s="16">
        <v>0.69770349999999992</v>
      </c>
      <c r="D285" s="16">
        <v>1.4000000000000001</v>
      </c>
      <c r="E285" s="16">
        <v>4</v>
      </c>
      <c r="F285" s="16">
        <v>1</v>
      </c>
      <c r="G285" s="16">
        <v>1.6</v>
      </c>
      <c r="H285" s="16">
        <v>0.4</v>
      </c>
      <c r="I285" s="16">
        <v>321.70000000000005</v>
      </c>
      <c r="J285" s="16">
        <v>341.5</v>
      </c>
      <c r="K285" s="16" t="s">
        <v>35</v>
      </c>
      <c r="L285" s="16">
        <v>166</v>
      </c>
      <c r="M285" s="16">
        <v>0.82374506999999997</v>
      </c>
      <c r="N285" s="16">
        <v>0.64719879999999996</v>
      </c>
      <c r="O285" s="16">
        <v>0.52620213999999998</v>
      </c>
      <c r="P285" s="16">
        <v>0.43951029000000003</v>
      </c>
      <c r="Q285" s="16">
        <v>0.37522276999999998</v>
      </c>
      <c r="R285" s="16">
        <v>0.3261039</v>
      </c>
      <c r="S285" s="16">
        <v>0.28776836</v>
      </c>
      <c r="T285" s="16">
        <v>0.25703548999999998</v>
      </c>
      <c r="U285" s="16">
        <v>0.23187374999999999</v>
      </c>
      <c r="V285" s="16">
        <v>0.21094880999999999</v>
      </c>
      <c r="W285" s="16">
        <v>0.19328670000000001</v>
      </c>
      <c r="X285" s="16">
        <v>0.17820294</v>
      </c>
      <c r="Y285" s="16">
        <v>0.16518082000000001</v>
      </c>
      <c r="Z285" s="16">
        <v>0.15382844000000001</v>
      </c>
      <c r="AA285" s="16">
        <v>0.14384701999999999</v>
      </c>
      <c r="AB285" s="16">
        <v>0.13500640999999999</v>
      </c>
      <c r="AC285" s="16">
        <v>0.12712358000000001</v>
      </c>
      <c r="AD285" s="16">
        <v>0.12005347</v>
      </c>
      <c r="AE285" s="16">
        <v>0.11367445</v>
      </c>
      <c r="AF285" s="16">
        <v>0.10789102</v>
      </c>
      <c r="AG285" s="16">
        <v>0.10262577000000001</v>
      </c>
      <c r="AH285" s="16">
        <v>9.7809969999999996E-2</v>
      </c>
      <c r="AI285" s="16">
        <v>9.3390330999999993E-2</v>
      </c>
      <c r="AJ285" s="16">
        <v>8.9321330000000004E-2</v>
      </c>
      <c r="AK285" s="16">
        <v>8.5562265999999998E-2</v>
      </c>
      <c r="AL285" s="16">
        <v>8.2076676000000001E-2</v>
      </c>
      <c r="AM285" s="16">
        <v>7.8839116000000001E-2</v>
      </c>
      <c r="AN285" s="16">
        <v>7.5824872000000001E-2</v>
      </c>
      <c r="AO285" s="16">
        <v>7.3011160000000005E-2</v>
      </c>
      <c r="AP285" s="16">
        <v>7.0376955000000005E-2</v>
      </c>
      <c r="AQ285" s="16">
        <v>6.7907624E-2</v>
      </c>
      <c r="AR285" s="16">
        <v>6.5590799000000005E-2</v>
      </c>
      <c r="AS285" s="16">
        <v>6.3409030000000005E-2</v>
      </c>
      <c r="AT285" s="16">
        <v>6.1351240000000001E-2</v>
      </c>
      <c r="AU285" s="16">
        <v>5.9409178999999999E-2</v>
      </c>
      <c r="AV285" s="16">
        <v>5.7572808000000003E-2</v>
      </c>
      <c r="AW285" s="16">
        <v>5.5834386E-2</v>
      </c>
      <c r="AX285" s="16">
        <v>5.4187118999999999E-2</v>
      </c>
      <c r="AY285" s="16">
        <v>5.2622736000000003E-2</v>
      </c>
      <c r="AZ285" s="16">
        <v>5.1136300000000003E-2</v>
      </c>
      <c r="BA285" s="16">
        <v>4.9721955999999998E-2</v>
      </c>
      <c r="BB285" s="16">
        <v>4.8375186000000001E-2</v>
      </c>
      <c r="BC285" s="16">
        <v>4.7091494999999997E-2</v>
      </c>
      <c r="BD285" s="16">
        <v>4.5865923000000003E-2</v>
      </c>
      <c r="BE285" s="16">
        <v>4.4695128000000001E-2</v>
      </c>
      <c r="BF285" s="16">
        <v>4.3575238000000002E-2</v>
      </c>
    </row>
    <row r="286" spans="1:58" x14ac:dyDescent="0.35">
      <c r="A286" s="16">
        <v>447</v>
      </c>
      <c r="B286" s="16">
        <v>32.6</v>
      </c>
      <c r="C286" s="16">
        <v>0.27723619999999999</v>
      </c>
      <c r="D286" s="16">
        <v>0.60000000000000009</v>
      </c>
      <c r="E286" s="16">
        <v>7.8000000000000007</v>
      </c>
      <c r="F286" s="16">
        <v>0.60000000000000009</v>
      </c>
      <c r="G286" s="16">
        <v>1.6</v>
      </c>
      <c r="H286" s="16">
        <v>0.4</v>
      </c>
      <c r="I286" s="16">
        <v>290.8</v>
      </c>
      <c r="J286" s="16">
        <v>301.70000000000005</v>
      </c>
      <c r="K286" s="16" t="s">
        <v>35</v>
      </c>
      <c r="L286" s="16">
        <v>447</v>
      </c>
      <c r="M286" s="16">
        <v>0.81958054999999996</v>
      </c>
      <c r="N286" s="16">
        <v>0.69790065000000001</v>
      </c>
      <c r="O286" s="16">
        <v>0.59916729000000002</v>
      </c>
      <c r="P286" s="16">
        <v>0.51692444000000004</v>
      </c>
      <c r="Q286" s="16">
        <v>0.44906622000000002</v>
      </c>
      <c r="R286" s="16">
        <v>0.39365396000000002</v>
      </c>
      <c r="S286" s="16">
        <v>0.34827503999999998</v>
      </c>
      <c r="T286" s="16">
        <v>0.31084549</v>
      </c>
      <c r="U286" s="16">
        <v>0.27967709000000002</v>
      </c>
      <c r="V286" s="16">
        <v>0.25345296</v>
      </c>
      <c r="W286" s="16">
        <v>0.23116866999999999</v>
      </c>
      <c r="X286" s="16">
        <v>0.21205779999999999</v>
      </c>
      <c r="Y286" s="16">
        <v>0.19551934000000001</v>
      </c>
      <c r="Z286" s="16">
        <v>0.18110049</v>
      </c>
      <c r="AA286" s="16">
        <v>0.16843295</v>
      </c>
      <c r="AB286" s="16">
        <v>0.15723279000000001</v>
      </c>
      <c r="AC286" s="16">
        <v>0.14726903999999999</v>
      </c>
      <c r="AD286" s="16">
        <v>0.13835376999999999</v>
      </c>
      <c r="AE286" s="16">
        <v>0.13033864000000001</v>
      </c>
      <c r="AF286" s="16">
        <v>0.12309688000000001</v>
      </c>
      <c r="AG286" s="16">
        <v>0.11652932000000001</v>
      </c>
      <c r="AH286" s="16">
        <v>0.11054488</v>
      </c>
      <c r="AI286" s="16">
        <v>0.10507281</v>
      </c>
      <c r="AJ286" s="16">
        <v>0.10005527</v>
      </c>
      <c r="AK286" s="16">
        <v>9.5440641000000007E-2</v>
      </c>
      <c r="AL286" s="16">
        <v>9.1180496E-2</v>
      </c>
      <c r="AM286" s="16">
        <v>8.7235637000000005E-2</v>
      </c>
      <c r="AN286" s="16">
        <v>8.3579227000000006E-2</v>
      </c>
      <c r="AO286" s="16">
        <v>8.0179147000000006E-2</v>
      </c>
      <c r="AP286" s="16">
        <v>7.7012353000000006E-2</v>
      </c>
      <c r="AQ286" s="16">
        <v>7.4050426000000003E-2</v>
      </c>
      <c r="AR286" s="16">
        <v>7.1279876000000006E-2</v>
      </c>
      <c r="AS286" s="16">
        <v>6.8683796000000005E-2</v>
      </c>
      <c r="AT286" s="16">
        <v>6.6244945E-2</v>
      </c>
      <c r="AU286" s="16">
        <v>6.3948459999999999E-2</v>
      </c>
      <c r="AV286" s="16">
        <v>6.1784044000000003E-2</v>
      </c>
      <c r="AW286" s="16">
        <v>5.9743229000000002E-2</v>
      </c>
      <c r="AX286" s="16">
        <v>5.7814371000000003E-2</v>
      </c>
      <c r="AY286" s="16">
        <v>5.5989254000000002E-2</v>
      </c>
      <c r="AZ286" s="16">
        <v>5.4261192999999999E-2</v>
      </c>
      <c r="BA286" s="16">
        <v>5.2621555E-2</v>
      </c>
      <c r="BB286" s="16">
        <v>5.1064599000000002E-2</v>
      </c>
      <c r="BC286" s="16">
        <v>4.9585222999999998E-2</v>
      </c>
      <c r="BD286" s="16">
        <v>4.8177856999999998E-2</v>
      </c>
      <c r="BE286" s="16">
        <v>4.683644E-2</v>
      </c>
      <c r="BF286" s="16">
        <v>4.5557450999999999E-2</v>
      </c>
    </row>
    <row r="287" spans="1:58" x14ac:dyDescent="0.35">
      <c r="A287" s="16">
        <v>275</v>
      </c>
      <c r="B287" s="16">
        <v>29.400000000000002</v>
      </c>
      <c r="C287" s="16">
        <v>0.49036900000000005</v>
      </c>
      <c r="D287" s="16">
        <v>2.8000000000000003</v>
      </c>
      <c r="E287" s="16">
        <v>9.2000000000000011</v>
      </c>
      <c r="F287" s="16">
        <v>0.8</v>
      </c>
      <c r="G287" s="16">
        <v>0.60000000000000009</v>
      </c>
      <c r="H287" s="16">
        <v>0.4</v>
      </c>
      <c r="I287" s="16">
        <v>336.3</v>
      </c>
      <c r="J287" s="16">
        <v>343.70000000000005</v>
      </c>
      <c r="K287" s="16" t="s">
        <v>35</v>
      </c>
      <c r="L287" s="16">
        <v>275</v>
      </c>
      <c r="M287" s="16">
        <v>0.81702143000000005</v>
      </c>
      <c r="N287" s="16">
        <v>0.70950550000000001</v>
      </c>
      <c r="O287" s="16">
        <v>0.62721002000000003</v>
      </c>
      <c r="P287" s="16">
        <v>0.55847389000000003</v>
      </c>
      <c r="Q287" s="16">
        <v>0.49827880000000002</v>
      </c>
      <c r="R287" s="16">
        <v>0.44515765000000002</v>
      </c>
      <c r="S287" s="16">
        <v>0.39964736000000001</v>
      </c>
      <c r="T287" s="16">
        <v>0.36109614000000001</v>
      </c>
      <c r="U287" s="16">
        <v>0.32847389999999999</v>
      </c>
      <c r="V287" s="16">
        <v>0.30084886999999999</v>
      </c>
      <c r="W287" s="16">
        <v>0.27700824000000002</v>
      </c>
      <c r="X287" s="16">
        <v>0.25638703000000002</v>
      </c>
      <c r="Y287" s="16">
        <v>0.23842067</v>
      </c>
      <c r="Z287" s="16">
        <v>0.22258125000000001</v>
      </c>
      <c r="AA287" s="16">
        <v>0.20854560999999999</v>
      </c>
      <c r="AB287" s="16">
        <v>0.19606030999999999</v>
      </c>
      <c r="AC287" s="16">
        <v>0.18489787999999999</v>
      </c>
      <c r="AD287" s="16">
        <v>0.17485617000000001</v>
      </c>
      <c r="AE287" s="16">
        <v>0.16578146999999999</v>
      </c>
      <c r="AF287" s="16">
        <v>0.15754597000000001</v>
      </c>
      <c r="AG287" s="16">
        <v>0.15004316000000001</v>
      </c>
      <c r="AH287" s="16">
        <v>0.14318089000000001</v>
      </c>
      <c r="AI287" s="16">
        <v>0.13687742999999999</v>
      </c>
      <c r="AJ287" s="16">
        <v>0.13107157</v>
      </c>
      <c r="AK287" s="16">
        <v>0.12570648000000001</v>
      </c>
      <c r="AL287" s="16">
        <v>0.12073567</v>
      </c>
      <c r="AM287" s="16">
        <v>0.11611961</v>
      </c>
      <c r="AN287" s="16">
        <v>0.11181936000000001</v>
      </c>
      <c r="AO287" s="16">
        <v>0.10780356000000001</v>
      </c>
      <c r="AP287" s="16">
        <v>0.10404562000000001</v>
      </c>
      <c r="AQ287" s="16">
        <v>0.10052203999999999</v>
      </c>
      <c r="AR287" s="16">
        <v>9.7211911999999998E-2</v>
      </c>
      <c r="AS287" s="16">
        <v>9.4096026999999999E-2</v>
      </c>
      <c r="AT287" s="16">
        <v>9.1159903E-2</v>
      </c>
      <c r="AU287" s="16">
        <v>8.8388145000000001E-2</v>
      </c>
      <c r="AV287" s="16">
        <v>8.5765824000000004E-2</v>
      </c>
      <c r="AW287" s="16">
        <v>8.3281823000000005E-2</v>
      </c>
      <c r="AX287" s="16">
        <v>8.0925285999999999E-2</v>
      </c>
      <c r="AY287" s="16">
        <v>7.8687779999999999E-2</v>
      </c>
      <c r="AZ287" s="16">
        <v>7.6560675999999994E-2</v>
      </c>
      <c r="BA287" s="16">
        <v>7.4535497000000006E-2</v>
      </c>
      <c r="BB287" s="16">
        <v>7.2605215000000001E-2</v>
      </c>
      <c r="BC287" s="16">
        <v>7.0763744000000003E-2</v>
      </c>
      <c r="BD287" s="16">
        <v>6.9005780000000003E-2</v>
      </c>
      <c r="BE287" s="16">
        <v>6.7324616000000004E-2</v>
      </c>
      <c r="BF287" s="16">
        <v>6.5716020999999999E-2</v>
      </c>
    </row>
    <row r="288" spans="1:58" x14ac:dyDescent="0.35">
      <c r="A288" s="16">
        <v>40</v>
      </c>
      <c r="B288" s="16">
        <v>33.5</v>
      </c>
      <c r="C288" s="16">
        <v>0.7939735</v>
      </c>
      <c r="D288" s="16">
        <v>2.2000000000000002</v>
      </c>
      <c r="E288" s="16">
        <v>4.4000000000000004</v>
      </c>
      <c r="F288" s="16">
        <v>1.4000000000000001</v>
      </c>
      <c r="G288" s="16">
        <v>1.6</v>
      </c>
      <c r="H288" s="16">
        <v>0.4</v>
      </c>
      <c r="I288" s="16">
        <v>416.20000000000005</v>
      </c>
      <c r="J288" s="16">
        <v>339.90000000000003</v>
      </c>
      <c r="K288" s="16" t="s">
        <v>34</v>
      </c>
      <c r="L288" s="16">
        <v>40</v>
      </c>
      <c r="M288" s="16">
        <v>0.81458509000000001</v>
      </c>
      <c r="N288" s="16">
        <v>0.64000201000000001</v>
      </c>
      <c r="O288" s="16">
        <v>0.52069873</v>
      </c>
      <c r="P288" s="16">
        <v>0.43561798000000002</v>
      </c>
      <c r="Q288" s="16">
        <v>0.37261716</v>
      </c>
      <c r="R288" s="16">
        <v>0.32437164000000002</v>
      </c>
      <c r="S288" s="16">
        <v>0.28662109000000002</v>
      </c>
      <c r="T288" s="16">
        <v>0.25637609</v>
      </c>
      <c r="U288" s="16">
        <v>0.23160420000000001</v>
      </c>
      <c r="V288" s="16">
        <v>0.21096351999999999</v>
      </c>
      <c r="W288" s="16">
        <v>0.19352386999999999</v>
      </c>
      <c r="X288" s="16">
        <v>0.17861144000000001</v>
      </c>
      <c r="Y288" s="16">
        <v>0.16571383000000001</v>
      </c>
      <c r="Z288" s="16">
        <v>0.15446095000000001</v>
      </c>
      <c r="AA288" s="16">
        <v>0.14455955000000001</v>
      </c>
      <c r="AB288" s="16">
        <v>0.13578765000000001</v>
      </c>
      <c r="AC288" s="16">
        <v>0.12796107000000001</v>
      </c>
      <c r="AD288" s="16">
        <v>0.12093809</v>
      </c>
      <c r="AE288" s="16">
        <v>0.11460196</v>
      </c>
      <c r="AF288" s="16">
        <v>0.10885812</v>
      </c>
      <c r="AG288" s="16">
        <v>0.10362702</v>
      </c>
      <c r="AH288" s="16">
        <v>9.8845080000000002E-2</v>
      </c>
      <c r="AI288" s="16">
        <v>9.4455770999999994E-2</v>
      </c>
      <c r="AJ288" s="16">
        <v>9.0416602999999998E-2</v>
      </c>
      <c r="AK288" s="16">
        <v>8.6681894999999995E-2</v>
      </c>
      <c r="AL288" s="16">
        <v>8.3220609000000001E-2</v>
      </c>
      <c r="AM288" s="16">
        <v>8.0006494999999997E-2</v>
      </c>
      <c r="AN288" s="16">
        <v>7.7014148000000004E-2</v>
      </c>
      <c r="AO288" s="16">
        <v>7.4219055000000006E-2</v>
      </c>
      <c r="AP288" s="16">
        <v>7.1602716999999996E-2</v>
      </c>
      <c r="AQ288" s="16">
        <v>6.9151394000000005E-2</v>
      </c>
      <c r="AR288" s="16">
        <v>6.6850238000000006E-2</v>
      </c>
      <c r="AS288" s="16">
        <v>6.4682252999999995E-2</v>
      </c>
      <c r="AT288" s="16">
        <v>6.2637784000000002E-2</v>
      </c>
      <c r="AU288" s="16">
        <v>6.0708258000000001E-2</v>
      </c>
      <c r="AV288" s="16">
        <v>5.8882802999999997E-2</v>
      </c>
      <c r="AW288" s="16">
        <v>5.7154960999999997E-2</v>
      </c>
      <c r="AX288" s="16">
        <v>5.5516131000000003E-2</v>
      </c>
      <c r="AY288" s="16">
        <v>5.3959570999999998E-2</v>
      </c>
      <c r="AZ288" s="16">
        <v>5.2479881999999999E-2</v>
      </c>
      <c r="BA288" s="16">
        <v>5.1071635999999997E-2</v>
      </c>
      <c r="BB288" s="16">
        <v>4.9730456999999999E-2</v>
      </c>
      <c r="BC288" s="16">
        <v>4.8451275000000002E-2</v>
      </c>
      <c r="BD288" s="16">
        <v>4.7229412999999998E-2</v>
      </c>
      <c r="BE288" s="16">
        <v>4.6061773E-2</v>
      </c>
      <c r="BF288" s="16">
        <v>4.4944393999999999E-2</v>
      </c>
    </row>
    <row r="289" spans="1:58" x14ac:dyDescent="0.35">
      <c r="A289" s="16">
        <v>184</v>
      </c>
      <c r="B289" s="16">
        <v>13.3</v>
      </c>
      <c r="C289" s="16">
        <v>0.36697809999999997</v>
      </c>
      <c r="D289" s="16">
        <v>1.2000000000000002</v>
      </c>
      <c r="E289" s="16">
        <v>3.2</v>
      </c>
      <c r="F289" s="16">
        <v>2.2000000000000002</v>
      </c>
      <c r="G289" s="16">
        <v>0.4</v>
      </c>
      <c r="H289" s="16">
        <v>1.4000000000000001</v>
      </c>
      <c r="I289" s="16">
        <v>351.5</v>
      </c>
      <c r="J289" s="16">
        <v>343.20000000000005</v>
      </c>
      <c r="K289" s="16" t="s">
        <v>34</v>
      </c>
      <c r="L289" s="16">
        <v>184</v>
      </c>
      <c r="M289" s="16">
        <v>0.81376272000000005</v>
      </c>
      <c r="N289" s="16">
        <v>0.62465261999999999</v>
      </c>
      <c r="O289" s="16">
        <v>0.50085347999999996</v>
      </c>
      <c r="P289" s="16">
        <v>0.41464138</v>
      </c>
      <c r="Q289" s="16">
        <v>0.35183987</v>
      </c>
      <c r="R289" s="16">
        <v>0.30455396000000001</v>
      </c>
      <c r="S289" s="16">
        <v>0.26773202000000001</v>
      </c>
      <c r="T289" s="16">
        <v>0.2383284</v>
      </c>
      <c r="U289" s="16">
        <v>0.21434918</v>
      </c>
      <c r="V289" s="16">
        <v>0.19446506</v>
      </c>
      <c r="W289" s="16">
        <v>0.17773859</v>
      </c>
      <c r="X289" s="16">
        <v>0.16349443999999999</v>
      </c>
      <c r="Y289" s="16">
        <v>0.15122925000000001</v>
      </c>
      <c r="Z289" s="16">
        <v>0.14056379999999999</v>
      </c>
      <c r="AA289" s="16">
        <v>0.13120772</v>
      </c>
      <c r="AB289" s="16">
        <v>0.12293697000000001</v>
      </c>
      <c r="AC289" s="16">
        <v>0.1155761</v>
      </c>
      <c r="AD289" s="16">
        <v>0.10898469</v>
      </c>
      <c r="AE289" s="16">
        <v>0.10304789</v>
      </c>
      <c r="AF289" s="16">
        <v>9.7673982000000006E-2</v>
      </c>
      <c r="AG289" s="16">
        <v>9.2792049000000001E-2</v>
      </c>
      <c r="AH289" s="16">
        <v>8.8331454000000004E-2</v>
      </c>
      <c r="AI289" s="16">
        <v>8.4242858000000004E-2</v>
      </c>
      <c r="AJ289" s="16">
        <v>8.0484577000000002E-2</v>
      </c>
      <c r="AK289" s="16">
        <v>7.7020422000000005E-2</v>
      </c>
      <c r="AL289" s="16">
        <v>7.3812269E-2</v>
      </c>
      <c r="AM289" s="16">
        <v>7.0834069999999999E-2</v>
      </c>
      <c r="AN289" s="16">
        <v>6.8064607999999999E-2</v>
      </c>
      <c r="AO289" s="16">
        <v>6.5482594000000005E-2</v>
      </c>
      <c r="AP289" s="16">
        <v>6.3069924999999999E-2</v>
      </c>
      <c r="AQ289" s="16">
        <v>6.0809571E-2</v>
      </c>
      <c r="AR289" s="16">
        <v>5.8688886000000003E-2</v>
      </c>
      <c r="AS289" s="16">
        <v>5.6695517000000001E-2</v>
      </c>
      <c r="AT289" s="16">
        <v>5.4819594999999999E-2</v>
      </c>
      <c r="AU289" s="16">
        <v>5.3050380000000001E-2</v>
      </c>
      <c r="AV289" s="16">
        <v>5.1380112999999998E-2</v>
      </c>
      <c r="AW289" s="16">
        <v>4.979923E-2</v>
      </c>
      <c r="AX289" s="16">
        <v>4.8300136E-2</v>
      </c>
      <c r="AY289" s="16">
        <v>4.6879395999999997E-2</v>
      </c>
      <c r="AZ289" s="16">
        <v>4.5530446000000002E-2</v>
      </c>
      <c r="BA289" s="16">
        <v>4.4247735000000003E-2</v>
      </c>
      <c r="BB289" s="16">
        <v>4.3028182999999998E-2</v>
      </c>
      <c r="BC289" s="16">
        <v>4.1866030999999998E-2</v>
      </c>
      <c r="BD289" s="16">
        <v>4.0757090000000003E-2</v>
      </c>
      <c r="BE289" s="16">
        <v>3.9698701000000003E-2</v>
      </c>
      <c r="BF289" s="16">
        <v>3.8687146999999998E-2</v>
      </c>
    </row>
    <row r="290" spans="1:58" x14ac:dyDescent="0.35">
      <c r="A290" s="16">
        <v>24</v>
      </c>
      <c r="B290" s="16">
        <v>41.6</v>
      </c>
      <c r="C290" s="16">
        <v>0.42408810000000002</v>
      </c>
      <c r="D290" s="16">
        <v>1</v>
      </c>
      <c r="E290" s="16">
        <v>1.4000000000000001</v>
      </c>
      <c r="F290" s="16">
        <v>2.4000000000000004</v>
      </c>
      <c r="G290" s="16">
        <v>1.6</v>
      </c>
      <c r="H290" s="16">
        <v>1.4000000000000001</v>
      </c>
      <c r="I290" s="16">
        <v>356.6</v>
      </c>
      <c r="J290" s="16">
        <v>290.8</v>
      </c>
      <c r="K290" s="16" t="s">
        <v>35</v>
      </c>
      <c r="L290" s="16">
        <v>24</v>
      </c>
      <c r="M290" s="16">
        <v>0.81306796999999997</v>
      </c>
      <c r="N290" s="16">
        <v>0.64403622999999999</v>
      </c>
      <c r="O290" s="16">
        <v>0.52608252</v>
      </c>
      <c r="P290" s="16">
        <v>0.44101718000000001</v>
      </c>
      <c r="Q290" s="16">
        <v>0.37740584999999999</v>
      </c>
      <c r="R290" s="16">
        <v>0.32857703999999999</v>
      </c>
      <c r="S290" s="16">
        <v>0.28991884000000001</v>
      </c>
      <c r="T290" s="16">
        <v>0.25872498999999999</v>
      </c>
      <c r="U290" s="16">
        <v>0.23311867</v>
      </c>
      <c r="V290" s="16">
        <v>0.21176613999999999</v>
      </c>
      <c r="W290" s="16">
        <v>0.19371948999999999</v>
      </c>
      <c r="X290" s="16">
        <v>0.17829110000000001</v>
      </c>
      <c r="Y290" s="16">
        <v>0.16496469</v>
      </c>
      <c r="Z290" s="16">
        <v>0.1533466</v>
      </c>
      <c r="AA290" s="16">
        <v>0.1431316</v>
      </c>
      <c r="AB290" s="16">
        <v>0.13408737000000001</v>
      </c>
      <c r="AC290" s="16">
        <v>0.12602709000000001</v>
      </c>
      <c r="AD290" s="16">
        <v>0.11880299</v>
      </c>
      <c r="AE290" s="16">
        <v>0.11228829999999999</v>
      </c>
      <c r="AF290" s="16">
        <v>0.10638655</v>
      </c>
      <c r="AG290" s="16">
        <v>0.10101708</v>
      </c>
      <c r="AH290" s="16">
        <v>9.6110344E-2</v>
      </c>
      <c r="AI290" s="16">
        <v>9.1612488000000006E-2</v>
      </c>
      <c r="AJ290" s="16">
        <v>8.7473966E-2</v>
      </c>
      <c r="AK290" s="16">
        <v>8.3653591999999999E-2</v>
      </c>
      <c r="AL290" s="16">
        <v>8.0117621E-2</v>
      </c>
      <c r="AM290" s="16">
        <v>7.6836429999999997E-2</v>
      </c>
      <c r="AN290" s="16">
        <v>7.3783293E-2</v>
      </c>
      <c r="AO290" s="16">
        <v>7.0936843999999999E-2</v>
      </c>
      <c r="AP290" s="16">
        <v>6.8279244000000003E-2</v>
      </c>
      <c r="AQ290" s="16">
        <v>6.5788656000000001E-2</v>
      </c>
      <c r="AR290" s="16">
        <v>6.3452526999999995E-2</v>
      </c>
      <c r="AS290" s="16">
        <v>6.1257976999999998E-2</v>
      </c>
      <c r="AT290" s="16">
        <v>5.9191796999999997E-2</v>
      </c>
      <c r="AU290" s="16">
        <v>5.7244282E-2</v>
      </c>
      <c r="AV290" s="16">
        <v>5.5405090999999997E-2</v>
      </c>
      <c r="AW290" s="16">
        <v>5.3665742000000002E-2</v>
      </c>
      <c r="AX290" s="16">
        <v>5.2018705999999998E-2</v>
      </c>
      <c r="AY290" s="16">
        <v>5.0458699000000003E-2</v>
      </c>
      <c r="AZ290" s="16">
        <v>4.8977219000000002E-2</v>
      </c>
      <c r="BA290" s="16">
        <v>4.7569502E-2</v>
      </c>
      <c r="BB290" s="16">
        <v>4.6230479999999997E-2</v>
      </c>
      <c r="BC290" s="16">
        <v>4.4955209000000003E-2</v>
      </c>
      <c r="BD290" s="16">
        <v>4.3739515999999999E-2</v>
      </c>
      <c r="BE290" s="16">
        <v>4.2579684E-2</v>
      </c>
      <c r="BF290" s="16">
        <v>4.1471451999999999E-2</v>
      </c>
    </row>
    <row r="291" spans="1:58" x14ac:dyDescent="0.35">
      <c r="A291" s="16">
        <v>371</v>
      </c>
      <c r="B291" s="16">
        <v>26.8</v>
      </c>
      <c r="C291" s="16">
        <v>0.54564259999999998</v>
      </c>
      <c r="D291" s="16">
        <v>0.8</v>
      </c>
      <c r="E291" s="16">
        <v>8.6</v>
      </c>
      <c r="F291" s="16">
        <v>1</v>
      </c>
      <c r="G291" s="16">
        <v>1.6</v>
      </c>
      <c r="H291" s="16">
        <v>0.4</v>
      </c>
      <c r="I291" s="16">
        <v>400.70000000000005</v>
      </c>
      <c r="J291" s="16">
        <v>299.3</v>
      </c>
      <c r="K291" s="16" t="s">
        <v>35</v>
      </c>
      <c r="L291" s="16">
        <v>371</v>
      </c>
      <c r="M291" s="16">
        <v>0.81276404999999996</v>
      </c>
      <c r="N291" s="16">
        <v>0.69162190000000001</v>
      </c>
      <c r="O291" s="16">
        <v>0.59639816999999995</v>
      </c>
      <c r="P291" s="16">
        <v>0.51758265000000003</v>
      </c>
      <c r="Q291" s="16">
        <v>0.45186657000000002</v>
      </c>
      <c r="R291" s="16">
        <v>0.39768183000000001</v>
      </c>
      <c r="S291" s="16">
        <v>0.35307965000000002</v>
      </c>
      <c r="T291" s="16">
        <v>0.31607246</v>
      </c>
      <c r="U291" s="16">
        <v>0.28508644999999999</v>
      </c>
      <c r="V291" s="16">
        <v>0.25889546000000002</v>
      </c>
      <c r="W291" s="16">
        <v>0.2365592</v>
      </c>
      <c r="X291" s="16">
        <v>0.21734291</v>
      </c>
      <c r="Y291" s="16">
        <v>0.20067183999999999</v>
      </c>
      <c r="Z291" s="16">
        <v>0.18610349000000001</v>
      </c>
      <c r="AA291" s="16">
        <v>0.17328107000000001</v>
      </c>
      <c r="AB291" s="16">
        <v>0.16192384000000001</v>
      </c>
      <c r="AC291" s="16">
        <v>0.15180689</v>
      </c>
      <c r="AD291" s="16">
        <v>0.14274223</v>
      </c>
      <c r="AE291" s="16">
        <v>0.13458242000000001</v>
      </c>
      <c r="AF291" s="16">
        <v>0.12720477999999999</v>
      </c>
      <c r="AG291" s="16">
        <v>0.12050328</v>
      </c>
      <c r="AH291" s="16">
        <v>0.11439251</v>
      </c>
      <c r="AI291" s="16">
        <v>0.10879978999999999</v>
      </c>
      <c r="AJ291" s="16">
        <v>0.10366649</v>
      </c>
      <c r="AK291" s="16">
        <v>9.8941654000000004E-2</v>
      </c>
      <c r="AL291" s="16">
        <v>9.4573720999999999E-2</v>
      </c>
      <c r="AM291" s="16">
        <v>9.0532354999999995E-2</v>
      </c>
      <c r="AN291" s="16">
        <v>8.6780294999999993E-2</v>
      </c>
      <c r="AO291" s="16">
        <v>8.3293088000000001E-2</v>
      </c>
      <c r="AP291" s="16">
        <v>8.0037668000000006E-2</v>
      </c>
      <c r="AQ291" s="16">
        <v>7.6993458000000001E-2</v>
      </c>
      <c r="AR291" s="16">
        <v>7.4145816000000003E-2</v>
      </c>
      <c r="AS291" s="16">
        <v>7.1471959000000002E-2</v>
      </c>
      <c r="AT291" s="16">
        <v>6.8959786999999995E-2</v>
      </c>
      <c r="AU291" s="16">
        <v>6.6593625000000004E-2</v>
      </c>
      <c r="AV291" s="16">
        <v>6.4362778999999995E-2</v>
      </c>
      <c r="AW291" s="16">
        <v>6.2257792999999999E-2</v>
      </c>
      <c r="AX291" s="16">
        <v>6.0267425999999999E-2</v>
      </c>
      <c r="AY291" s="16">
        <v>5.8384131999999998E-2</v>
      </c>
      <c r="AZ291" s="16">
        <v>5.6599516000000002E-2</v>
      </c>
      <c r="BA291" s="16">
        <v>5.4905698000000003E-2</v>
      </c>
      <c r="BB291" s="16">
        <v>5.3297061E-2</v>
      </c>
      <c r="BC291" s="16">
        <v>5.1767769999999998E-2</v>
      </c>
      <c r="BD291" s="16">
        <v>5.0311557999999999E-2</v>
      </c>
      <c r="BE291" s="16">
        <v>4.8924363999999998E-2</v>
      </c>
      <c r="BF291" s="16">
        <v>4.7601074E-2</v>
      </c>
    </row>
    <row r="292" spans="1:58" x14ac:dyDescent="0.35">
      <c r="A292" s="16">
        <v>456</v>
      </c>
      <c r="B292" s="16">
        <v>37.5</v>
      </c>
      <c r="C292" s="16">
        <v>0.57568930000000007</v>
      </c>
      <c r="D292" s="16">
        <v>2.4000000000000004</v>
      </c>
      <c r="E292" s="16">
        <v>3</v>
      </c>
      <c r="F292" s="16">
        <v>1.4000000000000001</v>
      </c>
      <c r="G292" s="16">
        <v>1.4000000000000001</v>
      </c>
      <c r="H292" s="16">
        <v>0.60000000000000009</v>
      </c>
      <c r="I292" s="16">
        <v>411.90000000000003</v>
      </c>
      <c r="J292" s="16">
        <v>313.20000000000005</v>
      </c>
      <c r="K292" s="16" t="s">
        <v>35</v>
      </c>
      <c r="L292" s="16">
        <v>456</v>
      </c>
      <c r="M292" s="16">
        <v>0.80743598999999999</v>
      </c>
      <c r="N292" s="16">
        <v>0.62808984999999995</v>
      </c>
      <c r="O292" s="16">
        <v>0.50815690000000002</v>
      </c>
      <c r="P292" s="16">
        <v>0.42370670999999999</v>
      </c>
      <c r="Q292" s="16">
        <v>0.36201504000000001</v>
      </c>
      <c r="R292" s="16">
        <v>0.31479459999999998</v>
      </c>
      <c r="S292" s="16">
        <v>0.27780166000000001</v>
      </c>
      <c r="T292" s="16">
        <v>0.24832171</v>
      </c>
      <c r="U292" s="16">
        <v>0.22430152</v>
      </c>
      <c r="V292" s="16">
        <v>0.20434126</v>
      </c>
      <c r="W292" s="16">
        <v>0.18749693000000001</v>
      </c>
      <c r="X292" s="16">
        <v>0.17310457000000001</v>
      </c>
      <c r="Y292" s="16">
        <v>0.16067662999999999</v>
      </c>
      <c r="Z292" s="16">
        <v>0.14984410000000001</v>
      </c>
      <c r="AA292" s="16">
        <v>0.14032528</v>
      </c>
      <c r="AB292" s="16">
        <v>0.13189683999999999</v>
      </c>
      <c r="AC292" s="16">
        <v>0.12438098</v>
      </c>
      <c r="AD292" s="16">
        <v>0.1176407</v>
      </c>
      <c r="AE292" s="16">
        <v>0.11156170999999999</v>
      </c>
      <c r="AF292" s="16">
        <v>0.10605146999999999</v>
      </c>
      <c r="AG292" s="16">
        <v>0.10103591000000001</v>
      </c>
      <c r="AH292" s="16">
        <v>9.6448048999999994E-2</v>
      </c>
      <c r="AI292" s="16">
        <v>9.2236787000000001E-2</v>
      </c>
      <c r="AJ292" s="16">
        <v>8.8358990999999998E-2</v>
      </c>
      <c r="AK292" s="16">
        <v>8.4775089999999997E-2</v>
      </c>
      <c r="AL292" s="16">
        <v>8.1452004999999994E-2</v>
      </c>
      <c r="AM292" s="16">
        <v>7.8364953000000001E-2</v>
      </c>
      <c r="AN292" s="16">
        <v>7.5491539999999996E-2</v>
      </c>
      <c r="AO292" s="16">
        <v>7.2805918999999997E-2</v>
      </c>
      <c r="AP292" s="16">
        <v>7.0289909999999997E-2</v>
      </c>
      <c r="AQ292" s="16">
        <v>6.7930988999999997E-2</v>
      </c>
      <c r="AR292" s="16">
        <v>6.5716027999999996E-2</v>
      </c>
      <c r="AS292" s="16">
        <v>6.3629299E-2</v>
      </c>
      <c r="AT292" s="16">
        <v>6.1661195000000002E-2</v>
      </c>
      <c r="AU292" s="16">
        <v>5.9800829999999999E-2</v>
      </c>
      <c r="AV292" s="16">
        <v>5.8040745999999997E-2</v>
      </c>
      <c r="AW292" s="16">
        <v>5.6373764E-2</v>
      </c>
      <c r="AX292" s="16">
        <v>5.4792814000000002E-2</v>
      </c>
      <c r="AY292" s="16">
        <v>5.3290813999999999E-2</v>
      </c>
      <c r="AZ292" s="16">
        <v>5.1861305000000003E-2</v>
      </c>
      <c r="BA292" s="16">
        <v>5.0500821000000001E-2</v>
      </c>
      <c r="BB292" s="16">
        <v>4.9205035000000001E-2</v>
      </c>
      <c r="BC292" s="16">
        <v>4.7968481E-2</v>
      </c>
      <c r="BD292" s="16">
        <v>4.6786144000000002E-2</v>
      </c>
      <c r="BE292" s="16">
        <v>4.5655869000000002E-2</v>
      </c>
      <c r="BF292" s="16">
        <v>4.4573672000000002E-2</v>
      </c>
    </row>
    <row r="293" spans="1:58" x14ac:dyDescent="0.35">
      <c r="A293" s="16">
        <v>192</v>
      </c>
      <c r="B293" s="16">
        <v>13.5</v>
      </c>
      <c r="C293" s="16">
        <v>0.81634829999999992</v>
      </c>
      <c r="D293" s="16">
        <v>2</v>
      </c>
      <c r="E293" s="16">
        <v>9.2000000000000011</v>
      </c>
      <c r="F293" s="16">
        <v>2.8000000000000003</v>
      </c>
      <c r="G293" s="16">
        <v>1.4000000000000001</v>
      </c>
      <c r="H293" s="16">
        <v>0.60000000000000009</v>
      </c>
      <c r="I293" s="16">
        <v>392.5</v>
      </c>
      <c r="J293" s="16">
        <v>287</v>
      </c>
      <c r="K293" s="16" t="s">
        <v>35</v>
      </c>
      <c r="L293" s="16">
        <v>192</v>
      </c>
      <c r="M293" s="16">
        <v>0.80617618999999996</v>
      </c>
      <c r="N293" s="16">
        <v>0.69271629999999995</v>
      </c>
      <c r="O293" s="16">
        <v>0.60650265000000003</v>
      </c>
      <c r="P293" s="16">
        <v>0.53539634000000003</v>
      </c>
      <c r="Q293" s="16">
        <v>0.47421414000000001</v>
      </c>
      <c r="R293" s="16">
        <v>0.42182555999999999</v>
      </c>
      <c r="S293" s="16">
        <v>0.37759538999999998</v>
      </c>
      <c r="T293" s="16">
        <v>0.34040308000000002</v>
      </c>
      <c r="U293" s="16">
        <v>0.30889091000000002</v>
      </c>
      <c r="V293" s="16">
        <v>0.28201883999999999</v>
      </c>
      <c r="W293" s="16">
        <v>0.25893887999999998</v>
      </c>
      <c r="X293" s="16">
        <v>0.23897927999999999</v>
      </c>
      <c r="Y293" s="16">
        <v>0.22159493999999999</v>
      </c>
      <c r="Z293" s="16">
        <v>0.20634948</v>
      </c>
      <c r="AA293" s="16">
        <v>0.19289505000000001</v>
      </c>
      <c r="AB293" s="16">
        <v>0.18094762</v>
      </c>
      <c r="AC293" s="16">
        <v>0.17027447000000001</v>
      </c>
      <c r="AD293" s="16">
        <v>0.16069685</v>
      </c>
      <c r="AE293" s="16">
        <v>0.15205091000000001</v>
      </c>
      <c r="AF293" s="16">
        <v>0.14421336000000001</v>
      </c>
      <c r="AG293" s="16">
        <v>0.13708115000000001</v>
      </c>
      <c r="AH293" s="16">
        <v>0.13055949</v>
      </c>
      <c r="AI293" s="16">
        <v>0.12458118</v>
      </c>
      <c r="AJ293" s="16">
        <v>0.11908276</v>
      </c>
      <c r="AK293" s="16">
        <v>0.11400349</v>
      </c>
      <c r="AL293" s="16">
        <v>0.10930083</v>
      </c>
      <c r="AM293" s="16">
        <v>0.10493690999999999</v>
      </c>
      <c r="AN293" s="16">
        <v>0.10087644</v>
      </c>
      <c r="AO293" s="16">
        <v>9.7092308000000002E-2</v>
      </c>
      <c r="AP293" s="16">
        <v>9.3553036000000006E-2</v>
      </c>
      <c r="AQ293" s="16">
        <v>9.0237214999999996E-2</v>
      </c>
      <c r="AR293" s="16">
        <v>8.7128915000000001E-2</v>
      </c>
      <c r="AS293" s="16">
        <v>8.4205612999999999E-2</v>
      </c>
      <c r="AT293" s="16">
        <v>8.1451930000000006E-2</v>
      </c>
      <c r="AU293" s="16">
        <v>7.8854813999999995E-2</v>
      </c>
      <c r="AV293" s="16">
        <v>7.6399571999999999E-2</v>
      </c>
      <c r="AW293" s="16">
        <v>7.4078618999999998E-2</v>
      </c>
      <c r="AX293" s="16">
        <v>7.1880467000000003E-2</v>
      </c>
      <c r="AY293" s="16">
        <v>6.9794774000000004E-2</v>
      </c>
      <c r="AZ293" s="16">
        <v>6.7814313000000001E-2</v>
      </c>
      <c r="BA293" s="16">
        <v>6.5930298999999998E-2</v>
      </c>
      <c r="BB293" s="16">
        <v>6.4136416000000002E-2</v>
      </c>
      <c r="BC293" s="16">
        <v>6.2427584000000001E-2</v>
      </c>
      <c r="BD293" s="16">
        <v>6.0797490000000003E-2</v>
      </c>
      <c r="BE293" s="16">
        <v>5.9240966999999999E-2</v>
      </c>
      <c r="BF293" s="16">
        <v>5.7753264999999998E-2</v>
      </c>
    </row>
    <row r="294" spans="1:58" x14ac:dyDescent="0.35">
      <c r="A294" s="16">
        <v>190</v>
      </c>
      <c r="B294" s="16">
        <v>27</v>
      </c>
      <c r="C294" s="16">
        <v>0.69465299999999996</v>
      </c>
      <c r="D294" s="16">
        <v>1.2000000000000002</v>
      </c>
      <c r="E294" s="16">
        <v>6</v>
      </c>
      <c r="F294" s="16">
        <v>1</v>
      </c>
      <c r="G294" s="16">
        <v>1.2000000000000002</v>
      </c>
      <c r="H294" s="16">
        <v>0.4</v>
      </c>
      <c r="I294" s="16">
        <v>378.3</v>
      </c>
      <c r="J294" s="16">
        <v>359.5</v>
      </c>
      <c r="K294" s="16" t="s">
        <v>34</v>
      </c>
      <c r="L294" s="16">
        <v>190</v>
      </c>
      <c r="M294" s="16">
        <v>0.80538577</v>
      </c>
      <c r="N294" s="16">
        <v>0.65174209999999999</v>
      </c>
      <c r="O294" s="16">
        <v>0.53656143000000001</v>
      </c>
      <c r="P294" s="16">
        <v>0.45120655999999998</v>
      </c>
      <c r="Q294" s="16">
        <v>0.38721760999999999</v>
      </c>
      <c r="R294" s="16">
        <v>0.33752223999999997</v>
      </c>
      <c r="S294" s="16">
        <v>0.29806292000000001</v>
      </c>
      <c r="T294" s="16">
        <v>0.26617286000000001</v>
      </c>
      <c r="U294" s="16">
        <v>0.23996580000000001</v>
      </c>
      <c r="V294" s="16">
        <v>0.21810974</v>
      </c>
      <c r="W294" s="16">
        <v>0.19962954999999999</v>
      </c>
      <c r="X294" s="16">
        <v>0.18382286</v>
      </c>
      <c r="Y294" s="16">
        <v>0.17015891999999999</v>
      </c>
      <c r="Z294" s="16">
        <v>0.15823765000000001</v>
      </c>
      <c r="AA294" s="16">
        <v>0.14775039000000001</v>
      </c>
      <c r="AB294" s="16">
        <v>0.13845437999999999</v>
      </c>
      <c r="AC294" s="16">
        <v>0.13016468</v>
      </c>
      <c r="AD294" s="16">
        <v>0.12272327</v>
      </c>
      <c r="AE294" s="16">
        <v>0.11601076</v>
      </c>
      <c r="AF294" s="16">
        <v>0.10993401999999999</v>
      </c>
      <c r="AG294" s="16">
        <v>0.10439826000000001</v>
      </c>
      <c r="AH294" s="16">
        <v>9.9336565000000002E-2</v>
      </c>
      <c r="AI294" s="16">
        <v>9.4699532000000003E-2</v>
      </c>
      <c r="AJ294" s="16">
        <v>9.0435676000000007E-2</v>
      </c>
      <c r="AK294" s="16">
        <v>8.6493731000000004E-2</v>
      </c>
      <c r="AL294" s="16">
        <v>8.2845039999999995E-2</v>
      </c>
      <c r="AM294" s="16">
        <v>7.9460352999999997E-2</v>
      </c>
      <c r="AN294" s="16">
        <v>7.6311721999999999E-2</v>
      </c>
      <c r="AO294" s="16">
        <v>7.3376857000000004E-2</v>
      </c>
      <c r="AP294" s="16">
        <v>7.0630773999999993E-2</v>
      </c>
      <c r="AQ294" s="16">
        <v>6.8061091000000004E-2</v>
      </c>
      <c r="AR294" s="16">
        <v>6.5654441999999993E-2</v>
      </c>
      <c r="AS294" s="16">
        <v>6.3388697999999993E-2</v>
      </c>
      <c r="AT294" s="16">
        <v>6.1256088E-2</v>
      </c>
      <c r="AU294" s="16">
        <v>5.9245981000000003E-2</v>
      </c>
      <c r="AV294" s="16">
        <v>5.7348876999999999E-2</v>
      </c>
      <c r="AW294" s="16">
        <v>5.5555936E-2</v>
      </c>
      <c r="AX294" s="16">
        <v>5.3856339000000003E-2</v>
      </c>
      <c r="AY294" s="16">
        <v>5.2244960999999999E-2</v>
      </c>
      <c r="AZ294" s="16">
        <v>5.0715465000000001E-2</v>
      </c>
      <c r="BA294" s="16">
        <v>4.9262541999999999E-2</v>
      </c>
      <c r="BB294" s="16">
        <v>4.7881514E-2</v>
      </c>
      <c r="BC294" s="16">
        <v>4.6565387E-2</v>
      </c>
      <c r="BD294" s="16">
        <v>4.5310798999999999E-2</v>
      </c>
      <c r="BE294" s="16">
        <v>4.4113837000000003E-2</v>
      </c>
      <c r="BF294" s="16">
        <v>4.2970321999999998E-2</v>
      </c>
    </row>
    <row r="295" spans="1:58" x14ac:dyDescent="0.35">
      <c r="A295" s="16">
        <v>454</v>
      </c>
      <c r="B295" s="16">
        <v>37.700000000000003</v>
      </c>
      <c r="C295" s="16">
        <v>0.24918610000000002</v>
      </c>
      <c r="D295" s="16">
        <v>2.4000000000000004</v>
      </c>
      <c r="E295" s="16">
        <v>2.6</v>
      </c>
      <c r="F295" s="16">
        <v>0.8</v>
      </c>
      <c r="G295" s="16">
        <v>1.4000000000000001</v>
      </c>
      <c r="H295" s="16">
        <v>0.60000000000000009</v>
      </c>
      <c r="I295" s="16">
        <v>371.5</v>
      </c>
      <c r="J295" s="16">
        <v>352.8</v>
      </c>
      <c r="K295" s="16" t="s">
        <v>35</v>
      </c>
      <c r="L295" s="16">
        <v>454</v>
      </c>
      <c r="M295" s="16">
        <v>0.80319828000000004</v>
      </c>
      <c r="N295" s="16">
        <v>0.62647045000000001</v>
      </c>
      <c r="O295" s="16">
        <v>0.50756866</v>
      </c>
      <c r="P295" s="16">
        <v>0.42349574000000001</v>
      </c>
      <c r="Q295" s="16">
        <v>0.36190932999999997</v>
      </c>
      <c r="R295" s="16">
        <v>0.31484434</v>
      </c>
      <c r="S295" s="16">
        <v>0.27791405000000002</v>
      </c>
      <c r="T295" s="16">
        <v>0.24845228999999999</v>
      </c>
      <c r="U295" s="16">
        <v>0.22438383000000001</v>
      </c>
      <c r="V295" s="16">
        <v>0.20442724000000001</v>
      </c>
      <c r="W295" s="16">
        <v>0.18758591999999999</v>
      </c>
      <c r="X295" s="16">
        <v>0.17318285</v>
      </c>
      <c r="Y295" s="16">
        <v>0.16074350000000001</v>
      </c>
      <c r="Z295" s="16">
        <v>0.14990429999999999</v>
      </c>
      <c r="AA295" s="16">
        <v>0.14037652</v>
      </c>
      <c r="AB295" s="16">
        <v>0.13193811</v>
      </c>
      <c r="AC295" s="16">
        <v>0.12441383</v>
      </c>
      <c r="AD295" s="16">
        <v>0.11766624000000001</v>
      </c>
      <c r="AE295" s="16">
        <v>0.11158025000000001</v>
      </c>
      <c r="AF295" s="16">
        <v>0.10606553000000001</v>
      </c>
      <c r="AG295" s="16">
        <v>0.10104512</v>
      </c>
      <c r="AH295" s="16">
        <v>9.6452571000000001E-2</v>
      </c>
      <c r="AI295" s="16">
        <v>9.2237920000000001E-2</v>
      </c>
      <c r="AJ295" s="16">
        <v>8.8356837999999993E-2</v>
      </c>
      <c r="AK295" s="16">
        <v>8.4770016000000004E-2</v>
      </c>
      <c r="AL295" s="16">
        <v>8.1445210000000004E-2</v>
      </c>
      <c r="AM295" s="16">
        <v>7.8356764999999995E-2</v>
      </c>
      <c r="AN295" s="16">
        <v>7.5478666E-2</v>
      </c>
      <c r="AO295" s="16">
        <v>7.2792082999999994E-2</v>
      </c>
      <c r="AP295" s="16">
        <v>7.0275432999999998E-2</v>
      </c>
      <c r="AQ295" s="16">
        <v>6.7915268000000001E-2</v>
      </c>
      <c r="AR295" s="16">
        <v>6.5699242000000005E-2</v>
      </c>
      <c r="AS295" s="16">
        <v>6.3612400999999999E-2</v>
      </c>
      <c r="AT295" s="16">
        <v>6.1642836999999999E-2</v>
      </c>
      <c r="AU295" s="16">
        <v>5.9782035999999997E-2</v>
      </c>
      <c r="AV295" s="16">
        <v>5.8021728000000002E-2</v>
      </c>
      <c r="AW295" s="16">
        <v>5.6354277000000001E-2</v>
      </c>
      <c r="AX295" s="16">
        <v>5.4773020999999998E-2</v>
      </c>
      <c r="AY295" s="16">
        <v>5.3270659999999997E-2</v>
      </c>
      <c r="AZ295" s="16">
        <v>5.1841251999999997E-2</v>
      </c>
      <c r="BA295" s="16">
        <v>5.0480716000000002E-2</v>
      </c>
      <c r="BB295" s="16">
        <v>4.9184889000000002E-2</v>
      </c>
      <c r="BC295" s="16">
        <v>4.7948251999999997E-2</v>
      </c>
      <c r="BD295" s="16">
        <v>4.6766202999999999E-2</v>
      </c>
      <c r="BE295" s="16">
        <v>4.5635670000000003E-2</v>
      </c>
      <c r="BF295" s="16">
        <v>4.4553768000000001E-2</v>
      </c>
    </row>
    <row r="296" spans="1:58" x14ac:dyDescent="0.35">
      <c r="A296" s="16">
        <v>31</v>
      </c>
      <c r="B296" s="16">
        <v>38.800000000000004</v>
      </c>
      <c r="C296" s="16">
        <v>0.77265659999999992</v>
      </c>
      <c r="D296" s="16">
        <v>1.4000000000000001</v>
      </c>
      <c r="E296" s="16">
        <v>4.2</v>
      </c>
      <c r="F296" s="16">
        <v>1.6</v>
      </c>
      <c r="G296" s="16">
        <v>1.6</v>
      </c>
      <c r="H296" s="16">
        <v>0.4</v>
      </c>
      <c r="I296" s="16">
        <v>359.8</v>
      </c>
      <c r="J296" s="16">
        <v>323.10000000000002</v>
      </c>
      <c r="K296" s="16" t="s">
        <v>35</v>
      </c>
      <c r="L296" s="16">
        <v>31</v>
      </c>
      <c r="M296" s="16">
        <v>0.79851401</v>
      </c>
      <c r="N296" s="16">
        <v>0.62599813999999998</v>
      </c>
      <c r="O296" s="16">
        <v>0.50854122999999996</v>
      </c>
      <c r="P296" s="16">
        <v>0.42474561999999999</v>
      </c>
      <c r="Q296" s="16">
        <v>0.36273912000000003</v>
      </c>
      <c r="R296" s="16">
        <v>0.31551998999999997</v>
      </c>
      <c r="S296" s="16">
        <v>0.27853143000000002</v>
      </c>
      <c r="T296" s="16">
        <v>0.24883424000000001</v>
      </c>
      <c r="U296" s="16">
        <v>0.22452579</v>
      </c>
      <c r="V296" s="16">
        <v>0.20430735999999999</v>
      </c>
      <c r="W296" s="16">
        <v>0.18722939</v>
      </c>
      <c r="X296" s="16">
        <v>0.17263199000000001</v>
      </c>
      <c r="Y296" s="16">
        <v>0.16002322999999999</v>
      </c>
      <c r="Z296" s="16">
        <v>0.14901884000000001</v>
      </c>
      <c r="AA296" s="16">
        <v>0.13934005999999999</v>
      </c>
      <c r="AB296" s="16">
        <v>0.1307625</v>
      </c>
      <c r="AC296" s="16">
        <v>0.12310981999999999</v>
      </c>
      <c r="AD296" s="16">
        <v>0.11624463</v>
      </c>
      <c r="AE296" s="16">
        <v>0.11004972</v>
      </c>
      <c r="AF296" s="16">
        <v>0.10443172000000001</v>
      </c>
      <c r="AG296" s="16">
        <v>9.9316507999999998E-2</v>
      </c>
      <c r="AH296" s="16">
        <v>9.4638064999999993E-2</v>
      </c>
      <c r="AI296" s="16">
        <v>9.0344421999999994E-2</v>
      </c>
      <c r="AJ296" s="16">
        <v>8.6391933000000004E-2</v>
      </c>
      <c r="AK296" s="16">
        <v>8.2740656999999995E-2</v>
      </c>
      <c r="AL296" s="16">
        <v>7.9355291999999994E-2</v>
      </c>
      <c r="AM296" s="16">
        <v>7.6213054000000002E-2</v>
      </c>
      <c r="AN296" s="16">
        <v>7.3287323000000001E-2</v>
      </c>
      <c r="AO296" s="16">
        <v>7.0555530000000005E-2</v>
      </c>
      <c r="AP296" s="16">
        <v>6.7998118999999996E-2</v>
      </c>
      <c r="AQ296" s="16">
        <v>6.5601758999999996E-2</v>
      </c>
      <c r="AR296" s="16">
        <v>6.3353084000000004E-2</v>
      </c>
      <c r="AS296" s="16">
        <v>6.1234998999999998E-2</v>
      </c>
      <c r="AT296" s="16">
        <v>5.9238939999999997E-2</v>
      </c>
      <c r="AU296" s="16">
        <v>5.7355415E-2</v>
      </c>
      <c r="AV296" s="16">
        <v>5.5575263E-2</v>
      </c>
      <c r="AW296" s="16">
        <v>5.3890143000000001E-2</v>
      </c>
      <c r="AX296" s="16">
        <v>5.2292290999999998E-2</v>
      </c>
      <c r="AY296" s="16">
        <v>5.0775431000000003E-2</v>
      </c>
      <c r="AZ296" s="16">
        <v>4.9334664E-2</v>
      </c>
      <c r="BA296" s="16">
        <v>4.7963917000000002E-2</v>
      </c>
      <c r="BB296" s="16">
        <v>4.6658858999999997E-2</v>
      </c>
      <c r="BC296" s="16">
        <v>4.5414757E-2</v>
      </c>
      <c r="BD296" s="16">
        <v>4.4227187000000001E-2</v>
      </c>
      <c r="BE296" s="16">
        <v>4.3093063000000001E-2</v>
      </c>
      <c r="BF296" s="16">
        <v>4.2008456E-2</v>
      </c>
    </row>
    <row r="297" spans="1:58" x14ac:dyDescent="0.35">
      <c r="A297" s="16">
        <v>468</v>
      </c>
      <c r="B297" s="16">
        <v>26.900000000000002</v>
      </c>
      <c r="C297" s="16">
        <v>0.42414250000000003</v>
      </c>
      <c r="D297" s="16">
        <v>0.4</v>
      </c>
      <c r="E297" s="16">
        <v>3.8000000000000003</v>
      </c>
      <c r="F297" s="16">
        <v>1.2000000000000002</v>
      </c>
      <c r="G297" s="16">
        <v>1.2000000000000002</v>
      </c>
      <c r="H297" s="16">
        <v>0.8</v>
      </c>
      <c r="I297" s="16">
        <v>369.3</v>
      </c>
      <c r="J297" s="16">
        <v>330.5</v>
      </c>
      <c r="K297" s="16" t="s">
        <v>34</v>
      </c>
      <c r="L297" s="16">
        <v>468</v>
      </c>
      <c r="M297" s="16">
        <v>0.79844641999999999</v>
      </c>
      <c r="N297" s="16">
        <v>0.61108238000000004</v>
      </c>
      <c r="O297" s="16">
        <v>0.48754220999999998</v>
      </c>
      <c r="P297" s="16">
        <v>0.401254</v>
      </c>
      <c r="Q297" s="16">
        <v>0.33831516</v>
      </c>
      <c r="R297" s="16">
        <v>0.29084188</v>
      </c>
      <c r="S297" s="16">
        <v>0.25398535</v>
      </c>
      <c r="T297" s="16">
        <v>0.22467972</v>
      </c>
      <c r="U297" s="16">
        <v>0.2008713</v>
      </c>
      <c r="V297" s="16">
        <v>0.18118264000000001</v>
      </c>
      <c r="W297" s="16">
        <v>0.1646542</v>
      </c>
      <c r="X297" s="16">
        <v>0.15060287999999999</v>
      </c>
      <c r="Y297" s="16">
        <v>0.13852111</v>
      </c>
      <c r="Z297" s="16">
        <v>0.12803912000000001</v>
      </c>
      <c r="AA297" s="16">
        <v>0.11885943</v>
      </c>
      <c r="AB297" s="16">
        <v>0.11076725</v>
      </c>
      <c r="AC297" s="16">
        <v>0.10358521</v>
      </c>
      <c r="AD297" s="16">
        <v>9.7177326999999994E-2</v>
      </c>
      <c r="AE297" s="16">
        <v>9.1420606000000001E-2</v>
      </c>
      <c r="AF297" s="16">
        <v>8.6228281000000004E-2</v>
      </c>
      <c r="AG297" s="16">
        <v>8.1525958999999995E-2</v>
      </c>
      <c r="AH297" s="16">
        <v>7.7245994999999998E-2</v>
      </c>
      <c r="AI297" s="16">
        <v>7.3338239999999999E-2</v>
      </c>
      <c r="AJ297" s="16">
        <v>6.9759167999999996E-2</v>
      </c>
      <c r="AK297" s="16">
        <v>6.6470324999999997E-2</v>
      </c>
      <c r="AL297" s="16">
        <v>6.3435741000000004E-2</v>
      </c>
      <c r="AM297" s="16">
        <v>6.0631539999999998E-2</v>
      </c>
      <c r="AN297" s="16">
        <v>5.8032144000000001E-2</v>
      </c>
      <c r="AO297" s="16">
        <v>5.5619969999999998E-2</v>
      </c>
      <c r="AP297" s="16">
        <v>5.3372509999999998E-2</v>
      </c>
      <c r="AQ297" s="16">
        <v>5.1275332E-2</v>
      </c>
      <c r="AR297" s="16">
        <v>4.9313973999999997E-2</v>
      </c>
      <c r="AS297" s="16">
        <v>4.7477294000000003E-2</v>
      </c>
      <c r="AT297" s="16">
        <v>4.5754827999999997E-2</v>
      </c>
      <c r="AU297" s="16">
        <v>4.4134690999999997E-2</v>
      </c>
      <c r="AV297" s="16">
        <v>4.2609591000000002E-2</v>
      </c>
      <c r="AW297" s="16">
        <v>4.1171737E-2</v>
      </c>
      <c r="AX297" s="16">
        <v>3.9814342000000003E-2</v>
      </c>
      <c r="AY297" s="16">
        <v>3.8531896000000003E-2</v>
      </c>
      <c r="AZ297" s="16">
        <v>3.7317611000000001E-2</v>
      </c>
      <c r="BA297" s="16">
        <v>3.6166604999999998E-2</v>
      </c>
      <c r="BB297" s="16">
        <v>3.5074889999999997E-2</v>
      </c>
      <c r="BC297" s="16">
        <v>3.4037903000000001E-2</v>
      </c>
      <c r="BD297" s="16">
        <v>3.3052061000000001E-2</v>
      </c>
      <c r="BE297" s="16">
        <v>3.2113458999999997E-2</v>
      </c>
      <c r="BF297" s="16">
        <v>3.1219309000000001E-2</v>
      </c>
    </row>
    <row r="298" spans="1:58" x14ac:dyDescent="0.35">
      <c r="A298" s="16">
        <v>28</v>
      </c>
      <c r="B298" s="16">
        <v>15.700000000000001</v>
      </c>
      <c r="C298" s="16">
        <v>0.72802739999999999</v>
      </c>
      <c r="D298" s="16">
        <v>1.6</v>
      </c>
      <c r="E298" s="16">
        <v>8</v>
      </c>
      <c r="F298" s="16">
        <v>2.4000000000000004</v>
      </c>
      <c r="G298" s="16">
        <v>0.8</v>
      </c>
      <c r="H298" s="16">
        <v>0.60000000000000009</v>
      </c>
      <c r="I298" s="16">
        <v>363.1</v>
      </c>
      <c r="J298" s="16">
        <v>300.90000000000003</v>
      </c>
      <c r="K298" s="16" t="s">
        <v>35</v>
      </c>
      <c r="L298" s="16">
        <v>28</v>
      </c>
      <c r="M298" s="16">
        <v>0.79712170000000004</v>
      </c>
      <c r="N298" s="16">
        <v>0.68392909000000002</v>
      </c>
      <c r="O298" s="16">
        <v>0.59068500999999995</v>
      </c>
      <c r="P298" s="16">
        <v>0.51165682000000001</v>
      </c>
      <c r="Q298" s="16">
        <v>0.44578484000000002</v>
      </c>
      <c r="R298" s="16">
        <v>0.39189183999999999</v>
      </c>
      <c r="S298" s="16">
        <v>0.34806004000000001</v>
      </c>
      <c r="T298" s="16">
        <v>0.31197003000000001</v>
      </c>
      <c r="U298" s="16">
        <v>0.28195059</v>
      </c>
      <c r="V298" s="16">
        <v>0.25673090999999998</v>
      </c>
      <c r="W298" s="16">
        <v>0.23530221000000001</v>
      </c>
      <c r="X298" s="16">
        <v>0.21691114</v>
      </c>
      <c r="Y298" s="16">
        <v>0.20098557</v>
      </c>
      <c r="Z298" s="16">
        <v>0.18707576000000001</v>
      </c>
      <c r="AA298" s="16">
        <v>0.17482144999999999</v>
      </c>
      <c r="AB298" s="16">
        <v>0.16395704</v>
      </c>
      <c r="AC298" s="16">
        <v>0.15426300000000001</v>
      </c>
      <c r="AD298" s="16">
        <v>0.145568</v>
      </c>
      <c r="AE298" s="16">
        <v>0.1377254</v>
      </c>
      <c r="AF298" s="16">
        <v>0.13061886</v>
      </c>
      <c r="AG298" s="16">
        <v>0.12415211</v>
      </c>
      <c r="AH298" s="16">
        <v>0.11824320000000001</v>
      </c>
      <c r="AI298" s="16">
        <v>0.11282382000000001</v>
      </c>
      <c r="AJ298" s="16">
        <v>0.1078379</v>
      </c>
      <c r="AK298" s="16">
        <v>0.10323843000000001</v>
      </c>
      <c r="AL298" s="16">
        <v>9.8975806999999999E-2</v>
      </c>
      <c r="AM298" s="16">
        <v>9.5019541999999999E-2</v>
      </c>
      <c r="AN298" s="16">
        <v>9.1337658000000002E-2</v>
      </c>
      <c r="AO298" s="16">
        <v>8.7905809000000001E-2</v>
      </c>
      <c r="AP298" s="16">
        <v>8.4695390999999995E-2</v>
      </c>
      <c r="AQ298" s="16">
        <v>8.1685610000000006E-2</v>
      </c>
      <c r="AR298" s="16">
        <v>7.8862913000000007E-2</v>
      </c>
      <c r="AS298" s="16">
        <v>7.6209082999999997E-2</v>
      </c>
      <c r="AT298" s="16">
        <v>7.3707945999999996E-2</v>
      </c>
      <c r="AU298" s="16">
        <v>7.1350060000000007E-2</v>
      </c>
      <c r="AV298" s="16">
        <v>6.9119587999999996E-2</v>
      </c>
      <c r="AW298" s="16">
        <v>6.7008524999999999E-2</v>
      </c>
      <c r="AX298" s="16">
        <v>6.5008938000000002E-2</v>
      </c>
      <c r="AY298" s="16">
        <v>6.3111544000000006E-2</v>
      </c>
      <c r="AZ298" s="16">
        <v>6.1309025000000003E-2</v>
      </c>
      <c r="BA298" s="16">
        <v>5.9595971999999997E-2</v>
      </c>
      <c r="BB298" s="16">
        <v>5.7966139E-2</v>
      </c>
      <c r="BC298" s="16">
        <v>5.6411225000000002E-2</v>
      </c>
      <c r="BD298" s="16">
        <v>5.4927032000000001E-2</v>
      </c>
      <c r="BE298" s="16">
        <v>5.3510103000000003E-2</v>
      </c>
      <c r="BF298" s="16">
        <v>5.2155983000000003E-2</v>
      </c>
    </row>
    <row r="299" spans="1:58" x14ac:dyDescent="0.35">
      <c r="A299" s="16">
        <v>270</v>
      </c>
      <c r="B299" s="16">
        <v>31.1</v>
      </c>
      <c r="C299" s="16">
        <v>0.2408681</v>
      </c>
      <c r="D299" s="16">
        <v>2.4000000000000004</v>
      </c>
      <c r="E299" s="16">
        <v>1.2000000000000002</v>
      </c>
      <c r="F299" s="16">
        <v>2</v>
      </c>
      <c r="G299" s="16">
        <v>1.6</v>
      </c>
      <c r="H299" s="16">
        <v>1.6</v>
      </c>
      <c r="I299" s="16">
        <v>417.70000000000005</v>
      </c>
      <c r="J299" s="16">
        <v>354.90000000000003</v>
      </c>
      <c r="K299" s="16" t="s">
        <v>34</v>
      </c>
      <c r="L299" s="16">
        <v>270</v>
      </c>
      <c r="M299" s="16">
        <v>0.77681392000000005</v>
      </c>
      <c r="N299" s="16">
        <v>0.62148649</v>
      </c>
      <c r="O299" s="16">
        <v>0.51149261000000001</v>
      </c>
      <c r="P299" s="16">
        <v>0.43154523</v>
      </c>
      <c r="Q299" s="16">
        <v>0.37151611000000001</v>
      </c>
      <c r="R299" s="16">
        <v>0.32523628999999998</v>
      </c>
      <c r="S299" s="16">
        <v>0.28863797000000002</v>
      </c>
      <c r="T299" s="16">
        <v>0.25897418999999999</v>
      </c>
      <c r="U299" s="16">
        <v>0.23450281000000001</v>
      </c>
      <c r="V299" s="16">
        <v>0.21401339999999999</v>
      </c>
      <c r="W299" s="16">
        <v>0.19664590000000001</v>
      </c>
      <c r="X299" s="16">
        <v>0.18175909000000001</v>
      </c>
      <c r="Y299" s="16">
        <v>0.16886873999999999</v>
      </c>
      <c r="Z299" s="16">
        <v>0.15760710999999999</v>
      </c>
      <c r="AA299" s="16">
        <v>0.14769149000000001</v>
      </c>
      <c r="AB299" s="16">
        <v>0.13890237999999999</v>
      </c>
      <c r="AC299" s="16">
        <v>0.13105898999999999</v>
      </c>
      <c r="AD299" s="16">
        <v>0.12401656</v>
      </c>
      <c r="AE299" s="16">
        <v>0.11765887999999999</v>
      </c>
      <c r="AF299" s="16">
        <v>0.11189325</v>
      </c>
      <c r="AG299" s="16">
        <v>0.10663876999999999</v>
      </c>
      <c r="AH299" s="16">
        <v>0.10182929</v>
      </c>
      <c r="AI299" s="16">
        <v>9.7412832000000005E-2</v>
      </c>
      <c r="AJ299" s="16">
        <v>9.3341603999999995E-2</v>
      </c>
      <c r="AK299" s="16">
        <v>8.9576646999999995E-2</v>
      </c>
      <c r="AL299" s="16">
        <v>8.6083858999999999E-2</v>
      </c>
      <c r="AM299" s="16">
        <v>8.2836956000000003E-2</v>
      </c>
      <c r="AN299" s="16">
        <v>7.9810700999999998E-2</v>
      </c>
      <c r="AO299" s="16">
        <v>7.6983511000000004E-2</v>
      </c>
      <c r="AP299" s="16">
        <v>7.4334487000000005E-2</v>
      </c>
      <c r="AQ299" s="16">
        <v>7.1849354000000004E-2</v>
      </c>
      <c r="AR299" s="16">
        <v>6.9512233000000007E-2</v>
      </c>
      <c r="AS299" s="16">
        <v>6.7310660999999994E-2</v>
      </c>
      <c r="AT299" s="16">
        <v>6.5233617999999993E-2</v>
      </c>
      <c r="AU299" s="16">
        <v>6.3270568999999999E-2</v>
      </c>
      <c r="AV299" s="16">
        <v>6.1413045999999999E-2</v>
      </c>
      <c r="AW299" s="16">
        <v>5.9652588999999999E-2</v>
      </c>
      <c r="AX299" s="16">
        <v>5.7981620999999997E-2</v>
      </c>
      <c r="AY299" s="16">
        <v>5.6394484000000002E-2</v>
      </c>
      <c r="AZ299" s="16">
        <v>5.4884829000000003E-2</v>
      </c>
      <c r="BA299" s="16">
        <v>5.3446411999999999E-2</v>
      </c>
      <c r="BB299" s="16">
        <v>5.2075133000000003E-2</v>
      </c>
      <c r="BC299" s="16">
        <v>5.0766826000000001E-2</v>
      </c>
      <c r="BD299" s="16">
        <v>4.9516071000000002E-2</v>
      </c>
      <c r="BE299" s="16">
        <v>4.8320118000000002E-2</v>
      </c>
      <c r="BF299" s="16">
        <v>4.7175687000000001E-2</v>
      </c>
    </row>
    <row r="300" spans="1:58" x14ac:dyDescent="0.35">
      <c r="A300" s="16">
        <v>351</v>
      </c>
      <c r="B300" s="16">
        <v>21.6</v>
      </c>
      <c r="C300" s="16">
        <v>0.1604534</v>
      </c>
      <c r="D300" s="16">
        <v>0.60000000000000009</v>
      </c>
      <c r="E300" s="16">
        <v>1.6</v>
      </c>
      <c r="F300" s="16">
        <v>2.6</v>
      </c>
      <c r="G300" s="16">
        <v>0.4</v>
      </c>
      <c r="H300" s="16">
        <v>2.2000000000000002</v>
      </c>
      <c r="I300" s="16">
        <v>286.3</v>
      </c>
      <c r="J300" s="16">
        <v>350.6</v>
      </c>
      <c r="K300" s="16" t="s">
        <v>34</v>
      </c>
      <c r="L300" s="16">
        <v>351</v>
      </c>
      <c r="M300" s="16">
        <v>0.77393555999999997</v>
      </c>
      <c r="N300" s="16">
        <v>0.60113000999999999</v>
      </c>
      <c r="O300" s="16">
        <v>0.48294409999999999</v>
      </c>
      <c r="P300" s="16">
        <v>0.39953232</v>
      </c>
      <c r="Q300" s="16">
        <v>0.33856702</v>
      </c>
      <c r="R300" s="16">
        <v>0.29243388999999997</v>
      </c>
      <c r="S300" s="16">
        <v>0.25634214</v>
      </c>
      <c r="T300" s="16">
        <v>0.22745691000000001</v>
      </c>
      <c r="U300" s="16">
        <v>0.20390773000000001</v>
      </c>
      <c r="V300" s="16">
        <v>0.18440744000000001</v>
      </c>
      <c r="W300" s="16">
        <v>0.16800499999999999</v>
      </c>
      <c r="X300" s="16">
        <v>0.15402299</v>
      </c>
      <c r="Y300" s="16">
        <v>0.14198516</v>
      </c>
      <c r="Z300" s="16">
        <v>0.13152330000000001</v>
      </c>
      <c r="AA300" s="16">
        <v>0.12235411</v>
      </c>
      <c r="AB300" s="16">
        <v>0.11425643000000001</v>
      </c>
      <c r="AC300" s="16">
        <v>0.10705955</v>
      </c>
      <c r="AD300" s="16">
        <v>0.10062295</v>
      </c>
      <c r="AE300" s="16">
        <v>9.4835497000000005E-2</v>
      </c>
      <c r="AF300" s="16">
        <v>8.9609048999999996E-2</v>
      </c>
      <c r="AG300" s="16">
        <v>8.4863849000000005E-2</v>
      </c>
      <c r="AH300" s="16">
        <v>8.0540501E-2</v>
      </c>
      <c r="AI300" s="16">
        <v>7.6587482999999998E-2</v>
      </c>
      <c r="AJ300" s="16">
        <v>7.2958112000000006E-2</v>
      </c>
      <c r="AK300" s="16">
        <v>6.9619088999999995E-2</v>
      </c>
      <c r="AL300" s="16">
        <v>6.6536285000000001E-2</v>
      </c>
      <c r="AM300" s="16">
        <v>6.3680448000000001E-2</v>
      </c>
      <c r="AN300" s="16">
        <v>6.1031025000000003E-2</v>
      </c>
      <c r="AO300" s="16">
        <v>5.8566496000000003E-2</v>
      </c>
      <c r="AP300" s="16">
        <v>5.6269097999999997E-2</v>
      </c>
      <c r="AQ300" s="16">
        <v>5.4122675000000002E-2</v>
      </c>
      <c r="AR300" s="16">
        <v>5.2113526E-2</v>
      </c>
      <c r="AS300" s="16">
        <v>5.0230126999999999E-2</v>
      </c>
      <c r="AT300" s="16">
        <v>4.8461676000000002E-2</v>
      </c>
      <c r="AU300" s="16">
        <v>4.6797972E-2</v>
      </c>
      <c r="AV300" s="16">
        <v>4.5229490999999997E-2</v>
      </c>
      <c r="AW300" s="16">
        <v>4.3748005999999999E-2</v>
      </c>
      <c r="AX300" s="16">
        <v>4.2348421999999997E-2</v>
      </c>
      <c r="AY300" s="16">
        <v>4.1025567999999998E-2</v>
      </c>
      <c r="AZ300" s="16">
        <v>3.9771181000000003E-2</v>
      </c>
      <c r="BA300" s="16">
        <v>3.8580757E-2</v>
      </c>
      <c r="BB300" s="16">
        <v>3.7450280000000002E-2</v>
      </c>
      <c r="BC300" s="16">
        <v>3.6375273E-2</v>
      </c>
      <c r="BD300" s="16">
        <v>3.5352491E-2</v>
      </c>
      <c r="BE300" s="16">
        <v>3.4378185999999998E-2</v>
      </c>
      <c r="BF300" s="16">
        <v>3.3448577E-2</v>
      </c>
    </row>
    <row r="301" spans="1:58" x14ac:dyDescent="0.35">
      <c r="A301" s="16">
        <v>138</v>
      </c>
      <c r="B301" s="16">
        <v>37.200000000000003</v>
      </c>
      <c r="C301" s="16">
        <v>0.52457940000000003</v>
      </c>
      <c r="D301" s="16">
        <v>1.2000000000000002</v>
      </c>
      <c r="E301" s="16">
        <v>9.2000000000000011</v>
      </c>
      <c r="F301" s="16">
        <v>0.60000000000000009</v>
      </c>
      <c r="G301" s="16">
        <v>1.8</v>
      </c>
      <c r="H301" s="16">
        <v>0.2</v>
      </c>
      <c r="I301" s="16">
        <v>367</v>
      </c>
      <c r="J301" s="16">
        <v>303.70000000000005</v>
      </c>
      <c r="K301" s="16" t="s">
        <v>35</v>
      </c>
      <c r="L301" s="16">
        <v>138</v>
      </c>
      <c r="M301" s="16">
        <v>0.77295356999999998</v>
      </c>
      <c r="N301" s="16">
        <v>0.66403425000000005</v>
      </c>
      <c r="O301" s="16">
        <v>0.57862818000000005</v>
      </c>
      <c r="P301" s="16">
        <v>0.50820224999999997</v>
      </c>
      <c r="Q301" s="16">
        <v>0.44910017000000002</v>
      </c>
      <c r="R301" s="16">
        <v>0.39918023000000002</v>
      </c>
      <c r="S301" s="16">
        <v>0.35734090000000002</v>
      </c>
      <c r="T301" s="16">
        <v>0.32211932999999998</v>
      </c>
      <c r="U301" s="16">
        <v>0.29231604999999999</v>
      </c>
      <c r="V301" s="16">
        <v>0.26691325999999999</v>
      </c>
      <c r="W301" s="16">
        <v>0.2451091</v>
      </c>
      <c r="X301" s="16">
        <v>0.22622698999999999</v>
      </c>
      <c r="Y301" s="16">
        <v>0.20974137000000001</v>
      </c>
      <c r="Z301" s="16">
        <v>0.19524855999999999</v>
      </c>
      <c r="AA301" s="16">
        <v>0.18243203</v>
      </c>
      <c r="AB301" s="16">
        <v>0.17102761999999999</v>
      </c>
      <c r="AC301" s="16">
        <v>0.16082036</v>
      </c>
      <c r="AD301" s="16">
        <v>0.15163731999999999</v>
      </c>
      <c r="AE301" s="16">
        <v>0.14333652</v>
      </c>
      <c r="AF301" s="16">
        <v>0.13580181999999999</v>
      </c>
      <c r="AG301" s="16">
        <v>0.12893078999999999</v>
      </c>
      <c r="AH301" s="16">
        <v>0.12264630999999999</v>
      </c>
      <c r="AI301" s="16">
        <v>0.11687941</v>
      </c>
      <c r="AJ301" s="16">
        <v>0.11157040999999999</v>
      </c>
      <c r="AK301" s="16">
        <v>0.10666849</v>
      </c>
      <c r="AL301" s="16">
        <v>0.10212501</v>
      </c>
      <c r="AM301" s="16">
        <v>9.7911365E-2</v>
      </c>
      <c r="AN301" s="16">
        <v>9.3986228000000005E-2</v>
      </c>
      <c r="AO301" s="16">
        <v>9.0328670999999999E-2</v>
      </c>
      <c r="AP301" s="16">
        <v>8.6913049000000006E-2</v>
      </c>
      <c r="AQ301" s="16">
        <v>8.3711385999999999E-2</v>
      </c>
      <c r="AR301" s="16">
        <v>8.0710693999999999E-2</v>
      </c>
      <c r="AS301" s="16">
        <v>7.788863E-2</v>
      </c>
      <c r="AT301" s="16">
        <v>7.5233995999999997E-2</v>
      </c>
      <c r="AU301" s="16">
        <v>7.2731278999999996E-2</v>
      </c>
      <c r="AV301" s="16">
        <v>7.0366703000000003E-2</v>
      </c>
      <c r="AW301" s="16">
        <v>6.8133019000000003E-2</v>
      </c>
      <c r="AX301" s="16">
        <v>6.6018380000000002E-2</v>
      </c>
      <c r="AY301" s="16">
        <v>6.4012854999999994E-2</v>
      </c>
      <c r="AZ301" s="16">
        <v>6.2110159999999998E-2</v>
      </c>
      <c r="BA301" s="16">
        <v>6.0304277000000003E-2</v>
      </c>
      <c r="BB301" s="16">
        <v>5.8586601000000002E-2</v>
      </c>
      <c r="BC301" s="16">
        <v>5.6950307999999998E-2</v>
      </c>
      <c r="BD301" s="16">
        <v>5.5391371000000002E-2</v>
      </c>
      <c r="BE301" s="16">
        <v>5.3904168000000002E-2</v>
      </c>
      <c r="BF301" s="16">
        <v>5.2484087999999998E-2</v>
      </c>
    </row>
    <row r="302" spans="1:58" x14ac:dyDescent="0.35">
      <c r="A302" s="16">
        <v>354</v>
      </c>
      <c r="B302" s="16">
        <v>39.6</v>
      </c>
      <c r="C302" s="16">
        <v>0.865116</v>
      </c>
      <c r="D302" s="16">
        <v>0.8</v>
      </c>
      <c r="E302" s="16">
        <v>4.4000000000000004</v>
      </c>
      <c r="F302" s="16">
        <v>2.6</v>
      </c>
      <c r="G302" s="16">
        <v>1</v>
      </c>
      <c r="H302" s="16">
        <v>0.4</v>
      </c>
      <c r="I302" s="16">
        <v>409.20000000000005</v>
      </c>
      <c r="J302" s="16">
        <v>368.40000000000003</v>
      </c>
      <c r="K302" s="16" t="s">
        <v>34</v>
      </c>
      <c r="L302" s="16">
        <v>354</v>
      </c>
      <c r="M302" s="16">
        <v>0.77230507000000004</v>
      </c>
      <c r="N302" s="16">
        <v>0.60348402999999995</v>
      </c>
      <c r="O302" s="16">
        <v>0.48878570999999998</v>
      </c>
      <c r="P302" s="16">
        <v>0.40771663000000002</v>
      </c>
      <c r="Q302" s="16">
        <v>0.34765831000000003</v>
      </c>
      <c r="R302" s="16">
        <v>0.30155563000000002</v>
      </c>
      <c r="S302" s="16">
        <v>0.26529717000000003</v>
      </c>
      <c r="T302" s="16">
        <v>0.23616466999999999</v>
      </c>
      <c r="U302" s="16">
        <v>0.21231245000000001</v>
      </c>
      <c r="V302" s="16">
        <v>0.19247019000000001</v>
      </c>
      <c r="W302" s="16">
        <v>0.1757292</v>
      </c>
      <c r="X302" s="16">
        <v>0.16142502</v>
      </c>
      <c r="Y302" s="16">
        <v>0.14907943000000001</v>
      </c>
      <c r="Z302" s="16">
        <v>0.13831940000000001</v>
      </c>
      <c r="AA302" s="16">
        <v>0.12887175000000001</v>
      </c>
      <c r="AB302" s="16">
        <v>0.12051132000000001</v>
      </c>
      <c r="AC302" s="16">
        <v>0.11307149</v>
      </c>
      <c r="AD302" s="16">
        <v>0.10640209</v>
      </c>
      <c r="AE302" s="16">
        <v>0.1003995</v>
      </c>
      <c r="AF302" s="16">
        <v>9.4971806000000006E-2</v>
      </c>
      <c r="AG302" s="16">
        <v>9.0039089000000003E-2</v>
      </c>
      <c r="AH302" s="16">
        <v>8.5537024000000003E-2</v>
      </c>
      <c r="AI302" s="16">
        <v>8.1417455999999999E-2</v>
      </c>
      <c r="AJ302" s="16">
        <v>7.7634967999999999E-2</v>
      </c>
      <c r="AK302" s="16">
        <v>7.4147939999999996E-2</v>
      </c>
      <c r="AL302" s="16">
        <v>7.0923701000000006E-2</v>
      </c>
      <c r="AM302" s="16">
        <v>6.7939021000000002E-2</v>
      </c>
      <c r="AN302" s="16">
        <v>6.5164587999999996E-2</v>
      </c>
      <c r="AO302" s="16">
        <v>6.2582619000000006E-2</v>
      </c>
      <c r="AP302" s="16">
        <v>6.0172528000000003E-2</v>
      </c>
      <c r="AQ302" s="16">
        <v>5.7919100000000001E-2</v>
      </c>
      <c r="AR302" s="16">
        <v>5.5809013999999997E-2</v>
      </c>
      <c r="AS302" s="16">
        <v>5.3827785000000003E-2</v>
      </c>
      <c r="AT302" s="16">
        <v>5.196638E-2</v>
      </c>
      <c r="AU302" s="16">
        <v>5.0213039000000001E-2</v>
      </c>
      <c r="AV302" s="16">
        <v>4.8558678000000001E-2</v>
      </c>
      <c r="AW302" s="16">
        <v>4.6995691999999999E-2</v>
      </c>
      <c r="AX302" s="16">
        <v>4.5517106000000002E-2</v>
      </c>
      <c r="AY302" s="16">
        <v>4.4117297999999999E-2</v>
      </c>
      <c r="AZ302" s="16">
        <v>4.2790543E-2</v>
      </c>
      <c r="BA302" s="16">
        <v>4.1531585000000003E-2</v>
      </c>
      <c r="BB302" s="16">
        <v>4.0334835999999999E-2</v>
      </c>
      <c r="BC302" s="16">
        <v>3.9195835999999998E-2</v>
      </c>
      <c r="BD302" s="16">
        <v>3.8111091E-2</v>
      </c>
      <c r="BE302" s="16">
        <v>3.7077192000000002E-2</v>
      </c>
      <c r="BF302" s="16">
        <v>3.6090064999999998E-2</v>
      </c>
    </row>
    <row r="303" spans="1:58" x14ac:dyDescent="0.35">
      <c r="A303" s="16">
        <v>357</v>
      </c>
      <c r="B303" s="16">
        <v>70</v>
      </c>
      <c r="C303" s="16">
        <v>0.82291069999999999</v>
      </c>
      <c r="D303" s="16">
        <v>1</v>
      </c>
      <c r="E303" s="16">
        <v>3</v>
      </c>
      <c r="F303" s="16">
        <v>2</v>
      </c>
      <c r="G303" s="16">
        <v>0.2</v>
      </c>
      <c r="H303" s="16">
        <v>0.4</v>
      </c>
      <c r="I303" s="16">
        <v>393.5</v>
      </c>
      <c r="J303" s="16">
        <v>365.40000000000003</v>
      </c>
      <c r="K303" s="16" t="s">
        <v>34</v>
      </c>
      <c r="L303" s="16">
        <v>357</v>
      </c>
      <c r="M303" s="16">
        <v>0.76902139000000003</v>
      </c>
      <c r="N303" s="16">
        <v>0.58923274000000003</v>
      </c>
      <c r="O303" s="16">
        <v>0.47434017000000001</v>
      </c>
      <c r="P303" s="16">
        <v>0.39442824999999998</v>
      </c>
      <c r="Q303" s="16">
        <v>0.33534937999999997</v>
      </c>
      <c r="R303" s="16">
        <v>0.29098487000000001</v>
      </c>
      <c r="S303" s="16">
        <v>0.25644526000000001</v>
      </c>
      <c r="T303" s="16">
        <v>0.22883917000000001</v>
      </c>
      <c r="U303" s="16">
        <v>0.20631864999999999</v>
      </c>
      <c r="V303" s="16">
        <v>0.18762340999999999</v>
      </c>
      <c r="W303" s="16">
        <v>0.17187983000000001</v>
      </c>
      <c r="X303" s="16">
        <v>0.15845039</v>
      </c>
      <c r="Y303" s="16">
        <v>0.1468661</v>
      </c>
      <c r="Z303" s="16">
        <v>0.13677368000000001</v>
      </c>
      <c r="AA303" s="16">
        <v>0.12790185000000001</v>
      </c>
      <c r="AB303" s="16">
        <v>0.12004503</v>
      </c>
      <c r="AC303" s="16">
        <v>0.11303692</v>
      </c>
      <c r="AD303" s="16">
        <v>0.10674731</v>
      </c>
      <c r="AE303" s="16">
        <v>0.10106922</v>
      </c>
      <c r="AF303" s="16">
        <v>9.5919505000000002E-2</v>
      </c>
      <c r="AG303" s="16">
        <v>9.1228418000000006E-2</v>
      </c>
      <c r="AH303" s="16">
        <v>8.6936995000000003E-2</v>
      </c>
      <c r="AI303" s="16">
        <v>8.2997433999999995E-2</v>
      </c>
      <c r="AJ303" s="16">
        <v>7.9366855E-2</v>
      </c>
      <c r="AK303" s="16">
        <v>7.6012455000000007E-2</v>
      </c>
      <c r="AL303" s="16">
        <v>7.2902828000000003E-2</v>
      </c>
      <c r="AM303" s="16">
        <v>7.0012897000000004E-2</v>
      </c>
      <c r="AN303" s="16">
        <v>6.7321591E-2</v>
      </c>
      <c r="AO303" s="16">
        <v>6.4808092999999997E-2</v>
      </c>
      <c r="AP303" s="16">
        <v>6.2456664000000002E-2</v>
      </c>
      <c r="AQ303" s="16">
        <v>6.0251570999999997E-2</v>
      </c>
      <c r="AR303" s="16">
        <v>5.8179981999999998E-2</v>
      </c>
      <c r="AS303" s="16">
        <v>5.6231357000000003E-2</v>
      </c>
      <c r="AT303" s="16">
        <v>5.439401E-2</v>
      </c>
      <c r="AU303" s="16">
        <v>5.2658834000000002E-2</v>
      </c>
      <c r="AV303" s="16">
        <v>5.1018648E-2</v>
      </c>
      <c r="AW303" s="16">
        <v>4.9465808999999999E-2</v>
      </c>
      <c r="AX303" s="16">
        <v>4.7993968999999997E-2</v>
      </c>
      <c r="AY303" s="16">
        <v>4.6597838000000003E-2</v>
      </c>
      <c r="AZ303" s="16">
        <v>4.5271285000000001E-2</v>
      </c>
      <c r="BA303" s="16">
        <v>4.4008753999999997E-2</v>
      </c>
      <c r="BB303" s="16">
        <v>4.2806450000000003E-2</v>
      </c>
      <c r="BC303" s="16">
        <v>4.1659977000000001E-2</v>
      </c>
      <c r="BD303" s="16">
        <v>4.0566037999999999E-2</v>
      </c>
      <c r="BE303" s="16">
        <v>3.9521242999999998E-2</v>
      </c>
      <c r="BF303" s="16">
        <v>3.8522225E-2</v>
      </c>
    </row>
    <row r="304" spans="1:58" x14ac:dyDescent="0.35">
      <c r="A304" s="16">
        <v>45</v>
      </c>
      <c r="B304" s="16">
        <v>25.4</v>
      </c>
      <c r="C304" s="16">
        <v>0.7700942999999999</v>
      </c>
      <c r="D304" s="16">
        <v>0.4</v>
      </c>
      <c r="E304" s="16">
        <v>7.8000000000000007</v>
      </c>
      <c r="F304" s="16">
        <v>2.6</v>
      </c>
      <c r="G304" s="16">
        <v>0.60000000000000009</v>
      </c>
      <c r="H304" s="16">
        <v>0.60000000000000009</v>
      </c>
      <c r="I304" s="16">
        <v>379.6</v>
      </c>
      <c r="J304" s="16">
        <v>320.3</v>
      </c>
      <c r="K304" s="16" t="s">
        <v>34</v>
      </c>
      <c r="L304" s="16">
        <v>45</v>
      </c>
      <c r="M304" s="16">
        <v>0.76644433000000001</v>
      </c>
      <c r="N304" s="16">
        <v>0.64084321</v>
      </c>
      <c r="O304" s="16">
        <v>0.54457378000000001</v>
      </c>
      <c r="P304" s="16">
        <v>0.46670710999999998</v>
      </c>
      <c r="Q304" s="16">
        <v>0.40332394999999999</v>
      </c>
      <c r="R304" s="16">
        <v>0.35203498999999999</v>
      </c>
      <c r="S304" s="16">
        <v>0.31039208000000001</v>
      </c>
      <c r="T304" s="16">
        <v>0.27624744000000001</v>
      </c>
      <c r="U304" s="16">
        <v>0.24795057000000001</v>
      </c>
      <c r="V304" s="16">
        <v>0.22424605</v>
      </c>
      <c r="W304" s="16">
        <v>0.20417224</v>
      </c>
      <c r="X304" s="16">
        <v>0.18700562000000001</v>
      </c>
      <c r="Y304" s="16">
        <v>0.17218973000000001</v>
      </c>
      <c r="Z304" s="16">
        <v>0.15929674999999999</v>
      </c>
      <c r="AA304" s="16">
        <v>0.14798792999999999</v>
      </c>
      <c r="AB304" s="16">
        <v>0.13800446999999999</v>
      </c>
      <c r="AC304" s="16">
        <v>0.12913166000000001</v>
      </c>
      <c r="AD304" s="16">
        <v>0.1212083</v>
      </c>
      <c r="AE304" s="16">
        <v>0.11408567</v>
      </c>
      <c r="AF304" s="16">
        <v>0.10765718000000001</v>
      </c>
      <c r="AG304" s="16">
        <v>0.10183223</v>
      </c>
      <c r="AH304" s="16">
        <v>9.6529342000000004E-2</v>
      </c>
      <c r="AI304" s="16">
        <v>9.1682784000000003E-2</v>
      </c>
      <c r="AJ304" s="16">
        <v>8.7241039000000006E-2</v>
      </c>
      <c r="AK304" s="16">
        <v>8.3156981000000005E-2</v>
      </c>
      <c r="AL304" s="16">
        <v>7.9388656000000002E-2</v>
      </c>
      <c r="AM304" s="16">
        <v>7.5903937000000005E-2</v>
      </c>
      <c r="AN304" s="16">
        <v>7.2673506999999998E-2</v>
      </c>
      <c r="AO304" s="16">
        <v>6.9670483000000005E-2</v>
      </c>
      <c r="AP304" s="16">
        <v>6.6874645999999996E-2</v>
      </c>
      <c r="AQ304" s="16">
        <v>6.4263745999999997E-2</v>
      </c>
      <c r="AR304" s="16">
        <v>6.1822057E-2</v>
      </c>
      <c r="AS304" s="16">
        <v>5.9534308000000001E-2</v>
      </c>
      <c r="AT304" s="16">
        <v>5.7386920000000001E-2</v>
      </c>
      <c r="AU304" s="16">
        <v>5.5368301000000002E-2</v>
      </c>
      <c r="AV304" s="16">
        <v>5.3466231000000003E-2</v>
      </c>
      <c r="AW304" s="16">
        <v>5.1672178999999999E-2</v>
      </c>
      <c r="AX304" s="16">
        <v>4.9978650999999999E-2</v>
      </c>
      <c r="AY304" s="16">
        <v>4.8377186000000003E-2</v>
      </c>
      <c r="AZ304" s="16">
        <v>4.6860385999999997E-2</v>
      </c>
      <c r="BA304" s="16">
        <v>4.5423057000000003E-2</v>
      </c>
      <c r="BB304" s="16">
        <v>4.4059283999999997E-2</v>
      </c>
      <c r="BC304" s="16">
        <v>4.2763136E-2</v>
      </c>
      <c r="BD304" s="16">
        <v>4.1530084000000002E-2</v>
      </c>
      <c r="BE304" s="16">
        <v>4.0356087999999998E-2</v>
      </c>
      <c r="BF304" s="16">
        <v>3.9236980999999997E-2</v>
      </c>
    </row>
    <row r="305" spans="1:58" x14ac:dyDescent="0.35">
      <c r="A305" s="16">
        <v>404</v>
      </c>
      <c r="B305" s="16">
        <v>42</v>
      </c>
      <c r="C305" s="16">
        <v>0.70206489999999999</v>
      </c>
      <c r="D305" s="16">
        <v>2</v>
      </c>
      <c r="E305" s="16">
        <v>7.4</v>
      </c>
      <c r="F305" s="16">
        <v>0.60000000000000009</v>
      </c>
      <c r="G305" s="16">
        <v>1.8</v>
      </c>
      <c r="H305" s="16">
        <v>0.2</v>
      </c>
      <c r="I305" s="16">
        <v>438.40000000000003</v>
      </c>
      <c r="J305" s="16">
        <v>346.20000000000005</v>
      </c>
      <c r="K305" s="16" t="s">
        <v>34</v>
      </c>
      <c r="L305" s="16">
        <v>404</v>
      </c>
      <c r="M305" s="16">
        <v>0.76547217000000001</v>
      </c>
      <c r="N305" s="16">
        <v>0.65207881000000001</v>
      </c>
      <c r="O305" s="16">
        <v>0.55831450000000005</v>
      </c>
      <c r="P305" s="16">
        <v>0.48118839000000002</v>
      </c>
      <c r="Q305" s="16">
        <v>0.41890588000000001</v>
      </c>
      <c r="R305" s="16">
        <v>0.36884075</v>
      </c>
      <c r="S305" s="16">
        <v>0.32826516</v>
      </c>
      <c r="T305" s="16">
        <v>0.29487493999999997</v>
      </c>
      <c r="U305" s="16">
        <v>0.26704686999999999</v>
      </c>
      <c r="V305" s="16">
        <v>0.24359363000000001</v>
      </c>
      <c r="W305" s="16">
        <v>0.22359432000000001</v>
      </c>
      <c r="X305" s="16">
        <v>0.20638074000000001</v>
      </c>
      <c r="Y305" s="16">
        <v>0.19143415999999999</v>
      </c>
      <c r="Z305" s="16">
        <v>0.17834227</v>
      </c>
      <c r="AA305" s="16">
        <v>0.16679531</v>
      </c>
      <c r="AB305" s="16">
        <v>0.15653871999999999</v>
      </c>
      <c r="AC305" s="16">
        <v>0.14737708999999999</v>
      </c>
      <c r="AD305" s="16">
        <v>0.13914847</v>
      </c>
      <c r="AE305" s="16">
        <v>0.13171670999999999</v>
      </c>
      <c r="AF305" s="16">
        <v>0.12497568000000001</v>
      </c>
      <c r="AG305" s="16">
        <v>0.11883623</v>
      </c>
      <c r="AH305" s="16">
        <v>0.11321841000000001</v>
      </c>
      <c r="AI305" s="16">
        <v>0.10806626</v>
      </c>
      <c r="AJ305" s="16">
        <v>0.10331998000000001</v>
      </c>
      <c r="AK305" s="16">
        <v>9.8937206E-2</v>
      </c>
      <c r="AL305" s="16">
        <v>9.4876884999999994E-2</v>
      </c>
      <c r="AM305" s="16">
        <v>9.1103247999999998E-2</v>
      </c>
      <c r="AN305" s="16">
        <v>8.7590246999999996E-2</v>
      </c>
      <c r="AO305" s="16">
        <v>8.4310301000000004E-2</v>
      </c>
      <c r="AP305" s="16">
        <v>8.1242575999999997E-2</v>
      </c>
      <c r="AQ305" s="16">
        <v>7.8370646000000002E-2</v>
      </c>
      <c r="AR305" s="16">
        <v>7.5672700999999995E-2</v>
      </c>
      <c r="AS305" s="16">
        <v>7.3134050000000006E-2</v>
      </c>
      <c r="AT305" s="16">
        <v>7.0744097000000006E-2</v>
      </c>
      <c r="AU305" s="16">
        <v>6.8486579000000006E-2</v>
      </c>
      <c r="AV305" s="16">
        <v>6.6353537000000004E-2</v>
      </c>
      <c r="AW305" s="16">
        <v>6.4336731999999994E-2</v>
      </c>
      <c r="AX305" s="16">
        <v>6.2423213999999998E-2</v>
      </c>
      <c r="AY305" s="16">
        <v>6.060857E-2</v>
      </c>
      <c r="AZ305" s="16">
        <v>5.8884541999999998E-2</v>
      </c>
      <c r="BA305" s="16">
        <v>5.7245645999999997E-2</v>
      </c>
      <c r="BB305" s="16">
        <v>5.5684786E-2</v>
      </c>
      <c r="BC305" s="16">
        <v>5.4197336999999998E-2</v>
      </c>
      <c r="BD305" s="16">
        <v>5.2777823000000001E-2</v>
      </c>
      <c r="BE305" s="16">
        <v>5.1422137999999999E-2</v>
      </c>
      <c r="BF305" s="16">
        <v>5.0126641999999999E-2</v>
      </c>
    </row>
    <row r="306" spans="1:58" x14ac:dyDescent="0.35">
      <c r="A306" s="16">
        <v>461</v>
      </c>
      <c r="B306" s="16">
        <v>66.2</v>
      </c>
      <c r="C306" s="16">
        <v>0.85908899999999999</v>
      </c>
      <c r="D306" s="16">
        <v>3</v>
      </c>
      <c r="E306" s="16">
        <v>2.6</v>
      </c>
      <c r="F306" s="16">
        <v>2.6</v>
      </c>
      <c r="G306" s="16">
        <v>0.60000000000000009</v>
      </c>
      <c r="H306" s="16">
        <v>0.4</v>
      </c>
      <c r="I306" s="16">
        <v>432.3</v>
      </c>
      <c r="J306" s="16">
        <v>342.40000000000003</v>
      </c>
      <c r="K306" s="16" t="s">
        <v>34</v>
      </c>
      <c r="L306" s="16">
        <v>461</v>
      </c>
      <c r="M306" s="16">
        <v>0.76442080999999995</v>
      </c>
      <c r="N306" s="16">
        <v>0.59290003999999996</v>
      </c>
      <c r="O306" s="16">
        <v>0.47913378000000001</v>
      </c>
      <c r="P306" s="16">
        <v>0.39946258000000001</v>
      </c>
      <c r="Q306" s="16">
        <v>0.34186064999999999</v>
      </c>
      <c r="R306" s="16">
        <v>0.29781376999999998</v>
      </c>
      <c r="S306" s="16">
        <v>0.26318192000000001</v>
      </c>
      <c r="T306" s="16">
        <v>0.23556304</v>
      </c>
      <c r="U306" s="16">
        <v>0.21303184</v>
      </c>
      <c r="V306" s="16">
        <v>0.19436207</v>
      </c>
      <c r="W306" s="16">
        <v>0.17862033999999999</v>
      </c>
      <c r="X306" s="16">
        <v>0.16518137999999999</v>
      </c>
      <c r="Y306" s="16">
        <v>0.15358736000000001</v>
      </c>
      <c r="Z306" s="16">
        <v>0.14348196999999999</v>
      </c>
      <c r="AA306" s="16">
        <v>0.13459024999999999</v>
      </c>
      <c r="AB306" s="16">
        <v>0.12671539000000001</v>
      </c>
      <c r="AC306" s="16">
        <v>0.11968686000000001</v>
      </c>
      <c r="AD306" s="16">
        <v>0.11337870999999999</v>
      </c>
      <c r="AE306" s="16">
        <v>0.10768392</v>
      </c>
      <c r="AF306" s="16">
        <v>0.10251518</v>
      </c>
      <c r="AG306" s="16">
        <v>9.7805187000000002E-2</v>
      </c>
      <c r="AH306" s="16">
        <v>9.3495130999999995E-2</v>
      </c>
      <c r="AI306" s="16">
        <v>8.9534074000000005E-2</v>
      </c>
      <c r="AJ306" s="16">
        <v>8.5881755000000004E-2</v>
      </c>
      <c r="AK306" s="16">
        <v>8.2504413999999998E-2</v>
      </c>
      <c r="AL306" s="16">
        <v>7.9371363E-2</v>
      </c>
      <c r="AM306" s="16">
        <v>7.6456033000000007E-2</v>
      </c>
      <c r="AN306" s="16">
        <v>7.3736936000000003E-2</v>
      </c>
      <c r="AO306" s="16">
        <v>7.1194902000000004E-2</v>
      </c>
      <c r="AP306" s="16">
        <v>6.8813443000000002E-2</v>
      </c>
      <c r="AQ306" s="16">
        <v>6.6577292999999996E-2</v>
      </c>
      <c r="AR306" s="16">
        <v>6.4473398000000001E-2</v>
      </c>
      <c r="AS306" s="16">
        <v>6.2490645999999997E-2</v>
      </c>
      <c r="AT306" s="16">
        <v>6.0618956000000002E-2</v>
      </c>
      <c r="AU306" s="16">
        <v>5.8849242000000003E-2</v>
      </c>
      <c r="AV306" s="16">
        <v>5.7173188999999999E-2</v>
      </c>
      <c r="AW306" s="16">
        <v>5.5583905000000003E-2</v>
      </c>
      <c r="AX306" s="16">
        <v>5.4074664000000001E-2</v>
      </c>
      <c r="AY306" s="16">
        <v>5.2639696999999999E-2</v>
      </c>
      <c r="AZ306" s="16">
        <v>5.1273141000000001E-2</v>
      </c>
      <c r="BA306" s="16">
        <v>4.9970958000000003E-2</v>
      </c>
      <c r="BB306" s="16">
        <v>4.8728447000000001E-2</v>
      </c>
      <c r="BC306" s="16">
        <v>4.7542098999999997E-2</v>
      </c>
      <c r="BD306" s="16">
        <v>4.6407904E-2</v>
      </c>
      <c r="BE306" s="16">
        <v>4.5322187E-2</v>
      </c>
      <c r="BF306" s="16">
        <v>4.4281937E-2</v>
      </c>
    </row>
    <row r="307" spans="1:58" x14ac:dyDescent="0.35">
      <c r="A307" s="16">
        <v>153</v>
      </c>
      <c r="B307" s="16">
        <v>23.6</v>
      </c>
      <c r="C307" s="16">
        <v>0.72174359999999993</v>
      </c>
      <c r="D307" s="16">
        <v>1</v>
      </c>
      <c r="E307" s="16">
        <v>6.4</v>
      </c>
      <c r="F307" s="16">
        <v>1.4000000000000001</v>
      </c>
      <c r="G307" s="16">
        <v>1.4000000000000001</v>
      </c>
      <c r="H307" s="16">
        <v>0.4</v>
      </c>
      <c r="I307" s="16">
        <v>429.1</v>
      </c>
      <c r="J307" s="16">
        <v>306.5</v>
      </c>
      <c r="K307" s="16" t="s">
        <v>34</v>
      </c>
      <c r="L307" s="16">
        <v>153</v>
      </c>
      <c r="M307" s="16">
        <v>0.76362991000000002</v>
      </c>
      <c r="N307" s="16">
        <v>0.62523865999999995</v>
      </c>
      <c r="O307" s="16">
        <v>0.51919698999999997</v>
      </c>
      <c r="P307" s="16">
        <v>0.43905910999999997</v>
      </c>
      <c r="Q307" s="16">
        <v>0.37763593000000001</v>
      </c>
      <c r="R307" s="16">
        <v>0.32960874000000001</v>
      </c>
      <c r="S307" s="16">
        <v>0.29133474999999998</v>
      </c>
      <c r="T307" s="16">
        <v>0.26024994000000001</v>
      </c>
      <c r="U307" s="16">
        <v>0.23458509</v>
      </c>
      <c r="V307" s="16">
        <v>0.21308857</v>
      </c>
      <c r="W307" s="16">
        <v>0.19485891999999999</v>
      </c>
      <c r="X307" s="16">
        <v>0.17922856000000001</v>
      </c>
      <c r="Y307" s="16">
        <v>0.16569402999999999</v>
      </c>
      <c r="Z307" s="16">
        <v>0.15387639</v>
      </c>
      <c r="AA307" s="16">
        <v>0.14347515999999999</v>
      </c>
      <c r="AB307" s="16">
        <v>0.13425928000000001</v>
      </c>
      <c r="AC307" s="16">
        <v>0.12604157999999999</v>
      </c>
      <c r="AD307" s="16">
        <v>0.11866757</v>
      </c>
      <c r="AE307" s="16">
        <v>0.11202276</v>
      </c>
      <c r="AF307" s="16">
        <v>0.10600252</v>
      </c>
      <c r="AG307" s="16">
        <v>0.10052869</v>
      </c>
      <c r="AH307" s="16">
        <v>9.5530294000000002E-2</v>
      </c>
      <c r="AI307" s="16">
        <v>9.0950987999999997E-2</v>
      </c>
      <c r="AJ307" s="16">
        <v>8.6741097000000003E-2</v>
      </c>
      <c r="AK307" s="16">
        <v>8.2860275999999997E-2</v>
      </c>
      <c r="AL307" s="16">
        <v>7.9269849000000003E-2</v>
      </c>
      <c r="AM307" s="16">
        <v>7.5941883000000002E-2</v>
      </c>
      <c r="AN307" s="16">
        <v>7.2848237999999996E-2</v>
      </c>
      <c r="AO307" s="16">
        <v>6.9965898999999998E-2</v>
      </c>
      <c r="AP307" s="16">
        <v>6.7273386000000004E-2</v>
      </c>
      <c r="AQ307" s="16">
        <v>6.4758249000000004E-2</v>
      </c>
      <c r="AR307" s="16">
        <v>6.2399488000000003E-2</v>
      </c>
      <c r="AS307" s="16">
        <v>6.0184278000000001E-2</v>
      </c>
      <c r="AT307" s="16">
        <v>5.8100797000000003E-2</v>
      </c>
      <c r="AU307" s="16">
        <v>5.6138657000000002E-2</v>
      </c>
      <c r="AV307" s="16">
        <v>5.4287381000000003E-2</v>
      </c>
      <c r="AW307" s="16">
        <v>5.2538529E-2</v>
      </c>
      <c r="AX307" s="16">
        <v>5.0884212999999998E-2</v>
      </c>
      <c r="AY307" s="16">
        <v>4.9317620999999999E-2</v>
      </c>
      <c r="AZ307" s="16">
        <v>4.7831953000000003E-2</v>
      </c>
      <c r="BA307" s="16">
        <v>4.6422392E-2</v>
      </c>
      <c r="BB307" s="16">
        <v>4.5082129999999998E-2</v>
      </c>
      <c r="BC307" s="16">
        <v>4.3806366999999999E-2</v>
      </c>
      <c r="BD307" s="16">
        <v>4.2591717000000001E-2</v>
      </c>
      <c r="BE307" s="16">
        <v>4.1433848000000002E-2</v>
      </c>
      <c r="BF307" s="16">
        <v>4.0328778000000003E-2</v>
      </c>
    </row>
    <row r="308" spans="1:58" x14ac:dyDescent="0.35">
      <c r="A308" s="16">
        <v>448</v>
      </c>
      <c r="B308" s="16">
        <v>42</v>
      </c>
      <c r="C308" s="16">
        <v>0.47066659999999999</v>
      </c>
      <c r="D308" s="16">
        <v>1.8</v>
      </c>
      <c r="E308" s="16">
        <v>1.4000000000000001</v>
      </c>
      <c r="F308" s="16">
        <v>2.8000000000000003</v>
      </c>
      <c r="G308" s="16">
        <v>0.4</v>
      </c>
      <c r="H308" s="16">
        <v>1.4000000000000001</v>
      </c>
      <c r="I308" s="16">
        <v>415.3</v>
      </c>
      <c r="J308" s="16">
        <v>340.6</v>
      </c>
      <c r="K308" s="16" t="s">
        <v>35</v>
      </c>
      <c r="L308" s="16">
        <v>448</v>
      </c>
      <c r="M308" s="16">
        <v>0.76348501000000002</v>
      </c>
      <c r="N308" s="16">
        <v>0.58967422999999997</v>
      </c>
      <c r="O308" s="16">
        <v>0.47638595</v>
      </c>
      <c r="P308" s="16">
        <v>0.39908579</v>
      </c>
      <c r="Q308" s="16">
        <v>0.34208104</v>
      </c>
      <c r="R308" s="16">
        <v>0.29828721000000002</v>
      </c>
      <c r="S308" s="16">
        <v>0.26424766</v>
      </c>
      <c r="T308" s="16">
        <v>0.23718475999999999</v>
      </c>
      <c r="U308" s="16">
        <v>0.21509217999999999</v>
      </c>
      <c r="V308" s="16">
        <v>0.19667149</v>
      </c>
      <c r="W308" s="16">
        <v>0.18108991999999999</v>
      </c>
      <c r="X308" s="16">
        <v>0.16775498999999999</v>
      </c>
      <c r="Y308" s="16">
        <v>0.15621678999999999</v>
      </c>
      <c r="Z308" s="16">
        <v>0.14612929999999999</v>
      </c>
      <c r="AA308" s="16">
        <v>0.13723832</v>
      </c>
      <c r="AB308" s="16">
        <v>0.12934080000000001</v>
      </c>
      <c r="AC308" s="16">
        <v>0.12228007</v>
      </c>
      <c r="AD308" s="16">
        <v>0.11592423</v>
      </c>
      <c r="AE308" s="16">
        <v>0.11017156</v>
      </c>
      <c r="AF308" s="16">
        <v>0.10494077</v>
      </c>
      <c r="AG308" s="16">
        <v>0.10016197</v>
      </c>
      <c r="AH308" s="16">
        <v>9.5780745E-2</v>
      </c>
      <c r="AI308" s="16">
        <v>9.1746866999999996E-2</v>
      </c>
      <c r="AJ308" s="16">
        <v>8.8022805999999995E-2</v>
      </c>
      <c r="AK308" s="16">
        <v>8.4572881000000003E-2</v>
      </c>
      <c r="AL308" s="16">
        <v>8.1363781999999996E-2</v>
      </c>
      <c r="AM308" s="16">
        <v>7.8373133999999997E-2</v>
      </c>
      <c r="AN308" s="16">
        <v>7.5581461000000003E-2</v>
      </c>
      <c r="AO308" s="16">
        <v>7.2966038999999996E-2</v>
      </c>
      <c r="AP308" s="16">
        <v>7.0514156999999994E-2</v>
      </c>
      <c r="AQ308" s="16">
        <v>6.8208814000000006E-2</v>
      </c>
      <c r="AR308" s="16">
        <v>6.6036000999999997E-2</v>
      </c>
      <c r="AS308" s="16">
        <v>6.3986517000000007E-2</v>
      </c>
      <c r="AT308" s="16">
        <v>6.2050785999999997E-2</v>
      </c>
      <c r="AU308" s="16">
        <v>6.0219086999999998E-2</v>
      </c>
      <c r="AV308" s="16">
        <v>5.8482539E-2</v>
      </c>
      <c r="AW308" s="16">
        <v>5.6832485000000002E-2</v>
      </c>
      <c r="AX308" s="16">
        <v>5.5264070999999998E-2</v>
      </c>
      <c r="AY308" s="16">
        <v>5.3771403000000002E-2</v>
      </c>
      <c r="AZ308" s="16">
        <v>5.2350789000000002E-2</v>
      </c>
      <c r="BA308" s="16">
        <v>5.0996820999999998E-2</v>
      </c>
      <c r="BB308" s="16">
        <v>4.9704580999999998E-2</v>
      </c>
      <c r="BC308" s="16">
        <v>4.8469707000000001E-2</v>
      </c>
      <c r="BD308" s="16">
        <v>4.7288030000000002E-2</v>
      </c>
      <c r="BE308" s="16">
        <v>4.6156395000000003E-2</v>
      </c>
      <c r="BF308" s="16">
        <v>4.5072101000000003E-2</v>
      </c>
    </row>
    <row r="309" spans="1:58" x14ac:dyDescent="0.35">
      <c r="A309" s="16">
        <v>230</v>
      </c>
      <c r="B309" s="16">
        <v>27.6</v>
      </c>
      <c r="C309" s="16">
        <v>0.25387179999999998</v>
      </c>
      <c r="D309" s="16">
        <v>1.6</v>
      </c>
      <c r="E309" s="16">
        <v>2.8000000000000003</v>
      </c>
      <c r="F309" s="16">
        <v>1.2000000000000002</v>
      </c>
      <c r="G309" s="16">
        <v>0.60000000000000009</v>
      </c>
      <c r="H309" s="16">
        <v>0.8</v>
      </c>
      <c r="I309" s="16">
        <v>371.6</v>
      </c>
      <c r="J309" s="16">
        <v>342.20000000000005</v>
      </c>
      <c r="K309" s="16" t="s">
        <v>35</v>
      </c>
      <c r="L309" s="16">
        <v>230</v>
      </c>
      <c r="M309" s="16">
        <v>0.75803845999999997</v>
      </c>
      <c r="N309" s="16">
        <v>0.58482754000000003</v>
      </c>
      <c r="O309" s="16">
        <v>0.47096853999999999</v>
      </c>
      <c r="P309" s="16">
        <v>0.39231496999999999</v>
      </c>
      <c r="Q309" s="16">
        <v>0.33450368000000003</v>
      </c>
      <c r="R309" s="16">
        <v>0.29068452</v>
      </c>
      <c r="S309" s="16">
        <v>0.25655222</v>
      </c>
      <c r="T309" s="16">
        <v>0.22930191</v>
      </c>
      <c r="U309" s="16">
        <v>0.20705341999999999</v>
      </c>
      <c r="V309" s="16">
        <v>0.18856816000000001</v>
      </c>
      <c r="W309" s="16">
        <v>0.17298274999999999</v>
      </c>
      <c r="X309" s="16">
        <v>0.15968201000000001</v>
      </c>
      <c r="Y309" s="16">
        <v>0.14820567000000001</v>
      </c>
      <c r="Z309" s="16">
        <v>0.13820899</v>
      </c>
      <c r="AA309" s="16">
        <v>0.12942459000000001</v>
      </c>
      <c r="AB309" s="16">
        <v>0.12164524</v>
      </c>
      <c r="AC309" s="16">
        <v>0.1147098</v>
      </c>
      <c r="AD309" s="16">
        <v>0.10848492</v>
      </c>
      <c r="AE309" s="16">
        <v>0.10287080999999999</v>
      </c>
      <c r="AF309" s="16">
        <v>9.7779691000000002E-2</v>
      </c>
      <c r="AG309" s="16">
        <v>9.3144036999999999E-2</v>
      </c>
      <c r="AH309" s="16">
        <v>8.8899717000000003E-2</v>
      </c>
      <c r="AI309" s="16">
        <v>8.5002578999999995E-2</v>
      </c>
      <c r="AJ309" s="16">
        <v>8.1412487000000006E-2</v>
      </c>
      <c r="AK309" s="16">
        <v>7.8093952999999994E-2</v>
      </c>
      <c r="AL309" s="16">
        <v>7.5015418E-2</v>
      </c>
      <c r="AM309" s="16">
        <v>7.2152174999999999E-2</v>
      </c>
      <c r="AN309" s="16">
        <v>6.9484271E-2</v>
      </c>
      <c r="AO309" s="16">
        <v>6.6991812999999997E-2</v>
      </c>
      <c r="AP309" s="16">
        <v>6.4657337999999995E-2</v>
      </c>
      <c r="AQ309" s="16">
        <v>6.2466542999999999E-2</v>
      </c>
      <c r="AR309" s="16">
        <v>6.0407801999999997E-2</v>
      </c>
      <c r="AS309" s="16">
        <v>5.8468338000000002E-2</v>
      </c>
      <c r="AT309" s="16">
        <v>5.6637816000000001E-2</v>
      </c>
      <c r="AU309" s="16">
        <v>5.4908231000000002E-2</v>
      </c>
      <c r="AV309" s="16">
        <v>5.3270473999999998E-2</v>
      </c>
      <c r="AW309" s="16">
        <v>5.1718741999999998E-2</v>
      </c>
      <c r="AX309" s="16">
        <v>5.0245523E-2</v>
      </c>
      <c r="AY309" s="16">
        <v>4.8845566999999999E-2</v>
      </c>
      <c r="AZ309" s="16">
        <v>4.7514691999999997E-2</v>
      </c>
      <c r="BA309" s="16">
        <v>4.6247054000000003E-2</v>
      </c>
      <c r="BB309" s="16">
        <v>4.5038160000000001E-2</v>
      </c>
      <c r="BC309" s="16">
        <v>4.3884665000000003E-2</v>
      </c>
      <c r="BD309" s="16">
        <v>4.2782158000000001E-2</v>
      </c>
      <c r="BE309" s="16">
        <v>4.1727647E-2</v>
      </c>
      <c r="BF309" s="16">
        <v>4.0718022999999999E-2</v>
      </c>
    </row>
    <row r="310" spans="1:58" x14ac:dyDescent="0.35">
      <c r="A310" s="16">
        <v>422</v>
      </c>
      <c r="B310" s="16">
        <v>25.8</v>
      </c>
      <c r="C310" s="16">
        <v>0.47873080000000001</v>
      </c>
      <c r="D310" s="16">
        <v>1</v>
      </c>
      <c r="E310" s="16">
        <v>8.6</v>
      </c>
      <c r="F310" s="16">
        <v>0.60000000000000009</v>
      </c>
      <c r="G310" s="16">
        <v>0.8</v>
      </c>
      <c r="H310" s="16">
        <v>0.4</v>
      </c>
      <c r="I310" s="16">
        <v>299.8</v>
      </c>
      <c r="J310" s="16">
        <v>356.8</v>
      </c>
      <c r="K310" s="16" t="s">
        <v>34</v>
      </c>
      <c r="L310" s="16">
        <v>422</v>
      </c>
      <c r="M310" s="16">
        <v>0.75143713000000001</v>
      </c>
      <c r="N310" s="16">
        <v>0.64571654999999994</v>
      </c>
      <c r="O310" s="16">
        <v>0.56135802999999995</v>
      </c>
      <c r="P310" s="16">
        <v>0.49024177000000002</v>
      </c>
      <c r="Q310" s="16">
        <v>0.42993754000000001</v>
      </c>
      <c r="R310" s="16">
        <v>0.37965679000000002</v>
      </c>
      <c r="S310" s="16">
        <v>0.33801344</v>
      </c>
      <c r="T310" s="16">
        <v>0.30336526000000003</v>
      </c>
      <c r="U310" s="16">
        <v>0.27429944000000001</v>
      </c>
      <c r="V310" s="16">
        <v>0.24971613000000001</v>
      </c>
      <c r="W310" s="16">
        <v>0.22872338</v>
      </c>
      <c r="X310" s="16">
        <v>0.21063735</v>
      </c>
      <c r="Y310" s="16">
        <v>0.19492266</v>
      </c>
      <c r="Z310" s="16">
        <v>0.18117762000000001</v>
      </c>
      <c r="AA310" s="16">
        <v>0.16905227</v>
      </c>
      <c r="AB310" s="16">
        <v>0.15829282</v>
      </c>
      <c r="AC310" s="16">
        <v>0.14869252999999999</v>
      </c>
      <c r="AD310" s="16">
        <v>0.14007559</v>
      </c>
      <c r="AE310" s="16">
        <v>0.13230743</v>
      </c>
      <c r="AF310" s="16">
        <v>0.12527382000000001</v>
      </c>
      <c r="AG310" s="16">
        <v>0.11887161</v>
      </c>
      <c r="AH310" s="16">
        <v>0.11302572</v>
      </c>
      <c r="AI310" s="16">
        <v>0.10766898</v>
      </c>
      <c r="AJ310" s="16">
        <v>0.10274417</v>
      </c>
      <c r="AK310" s="16">
        <v>9.820421E-2</v>
      </c>
      <c r="AL310" s="16">
        <v>9.4003290000000003E-2</v>
      </c>
      <c r="AM310" s="16">
        <v>9.0106875000000003E-2</v>
      </c>
      <c r="AN310" s="16">
        <v>8.6484439999999996E-2</v>
      </c>
      <c r="AO310" s="16">
        <v>8.3111308999999994E-2</v>
      </c>
      <c r="AP310" s="16">
        <v>7.9960196999999997E-2</v>
      </c>
      <c r="AQ310" s="16">
        <v>7.7010691000000006E-2</v>
      </c>
      <c r="AR310" s="16">
        <v>7.4247137000000005E-2</v>
      </c>
      <c r="AS310" s="16">
        <v>7.1652502000000007E-2</v>
      </c>
      <c r="AT310" s="16">
        <v>6.9209813999999995E-2</v>
      </c>
      <c r="AU310" s="16">
        <v>6.6910214999999995E-2</v>
      </c>
      <c r="AV310" s="16">
        <v>6.4736731000000006E-2</v>
      </c>
      <c r="AW310" s="16">
        <v>6.2682225999999994E-2</v>
      </c>
      <c r="AX310" s="16">
        <v>6.0738954999999997E-2</v>
      </c>
      <c r="AY310" s="16">
        <v>5.8897289999999998E-2</v>
      </c>
      <c r="AZ310" s="16">
        <v>5.7149522000000001E-2</v>
      </c>
      <c r="BA310" s="16">
        <v>5.5490058000000002E-2</v>
      </c>
      <c r="BB310" s="16">
        <v>5.3912125999999998E-2</v>
      </c>
      <c r="BC310" s="16">
        <v>5.2409592999999997E-2</v>
      </c>
      <c r="BD310" s="16">
        <v>5.0977929999999998E-2</v>
      </c>
      <c r="BE310" s="16">
        <v>4.9612597000000001E-2</v>
      </c>
      <c r="BF310" s="16">
        <v>4.8308294000000002E-2</v>
      </c>
    </row>
    <row r="311" spans="1:58" x14ac:dyDescent="0.35">
      <c r="A311" s="16">
        <v>8</v>
      </c>
      <c r="B311" s="16">
        <v>26.1</v>
      </c>
      <c r="C311" s="16">
        <v>0.84925729999999999</v>
      </c>
      <c r="D311" s="16">
        <v>1.4000000000000001</v>
      </c>
      <c r="E311" s="16">
        <v>5.2</v>
      </c>
      <c r="F311" s="16">
        <v>3</v>
      </c>
      <c r="G311" s="16">
        <v>1.2000000000000002</v>
      </c>
      <c r="H311" s="16">
        <v>0.4</v>
      </c>
      <c r="I311" s="16">
        <v>371.20000000000005</v>
      </c>
      <c r="J311" s="16">
        <v>297</v>
      </c>
      <c r="K311" s="16" t="s">
        <v>35</v>
      </c>
      <c r="L311" s="16">
        <v>8</v>
      </c>
      <c r="M311" s="16">
        <v>0.74622743999999996</v>
      </c>
      <c r="N311" s="16">
        <v>0.59402900999999997</v>
      </c>
      <c r="O311" s="16">
        <v>0.48607749</v>
      </c>
      <c r="P311" s="16">
        <v>0.40794328000000002</v>
      </c>
      <c r="Q311" s="16">
        <v>0.34984960999999998</v>
      </c>
      <c r="R311" s="16">
        <v>0.30507775999999998</v>
      </c>
      <c r="S311" s="16">
        <v>0.26965493000000001</v>
      </c>
      <c r="T311" s="16">
        <v>0.24107216000000001</v>
      </c>
      <c r="U311" s="16">
        <v>0.21760435</v>
      </c>
      <c r="V311" s="16">
        <v>0.19803545</v>
      </c>
      <c r="W311" s="16">
        <v>0.18148790000000001</v>
      </c>
      <c r="X311" s="16">
        <v>0.16733041000000001</v>
      </c>
      <c r="Y311" s="16">
        <v>0.15508411999999999</v>
      </c>
      <c r="Z311" s="16">
        <v>0.14439502000000001</v>
      </c>
      <c r="AA311" s="16">
        <v>0.13498075000000001</v>
      </c>
      <c r="AB311" s="16">
        <v>0.12663073999999999</v>
      </c>
      <c r="AC311" s="16">
        <v>0.11917571</v>
      </c>
      <c r="AD311" s="16">
        <v>0.11247793</v>
      </c>
      <c r="AE311" s="16">
        <v>0.10643312000000001</v>
      </c>
      <c r="AF311" s="16">
        <v>0.1009507</v>
      </c>
      <c r="AG311" s="16">
        <v>9.5953904000000007E-2</v>
      </c>
      <c r="AH311" s="16">
        <v>9.1382674999999997E-2</v>
      </c>
      <c r="AI311" s="16">
        <v>8.7188645999999995E-2</v>
      </c>
      <c r="AJ311" s="16">
        <v>8.3327456999999994E-2</v>
      </c>
      <c r="AK311" s="16">
        <v>7.9758844999999995E-2</v>
      </c>
      <c r="AL311" s="16">
        <v>7.6451152999999994E-2</v>
      </c>
      <c r="AM311" s="16">
        <v>7.3381945000000004E-2</v>
      </c>
      <c r="AN311" s="16">
        <v>7.0525705999999994E-2</v>
      </c>
      <c r="AO311" s="16">
        <v>6.7858479999999999E-2</v>
      </c>
      <c r="AP311" s="16">
        <v>6.5362714000000002E-2</v>
      </c>
      <c r="AQ311" s="16">
        <v>6.3026860000000004E-2</v>
      </c>
      <c r="AR311" s="16">
        <v>6.0835647999999999E-2</v>
      </c>
      <c r="AS311" s="16">
        <v>5.8771845000000003E-2</v>
      </c>
      <c r="AT311" s="16">
        <v>5.6828658999999997E-2</v>
      </c>
      <c r="AU311" s="16">
        <v>5.4995202E-2</v>
      </c>
      <c r="AV311" s="16">
        <v>5.3262770000000001E-2</v>
      </c>
      <c r="AW311" s="16">
        <v>5.1623455999999998E-2</v>
      </c>
      <c r="AX311" s="16">
        <v>5.0069666999999998E-2</v>
      </c>
      <c r="AY311" s="16">
        <v>4.8595465999999997E-2</v>
      </c>
      <c r="AZ311" s="16">
        <v>4.7196265000000001E-2</v>
      </c>
      <c r="BA311" s="16">
        <v>4.5866296000000001E-2</v>
      </c>
      <c r="BB311" s="16">
        <v>4.4600435000000001E-2</v>
      </c>
      <c r="BC311" s="16">
        <v>4.3393642000000003E-2</v>
      </c>
      <c r="BD311" s="16">
        <v>4.2242803000000002E-2</v>
      </c>
      <c r="BE311" s="16">
        <v>4.1144094999999999E-2</v>
      </c>
      <c r="BF311" s="16">
        <v>4.0093716000000001E-2</v>
      </c>
    </row>
    <row r="312" spans="1:58" x14ac:dyDescent="0.35">
      <c r="A312" s="16">
        <v>401</v>
      </c>
      <c r="B312" s="16">
        <v>31.400000000000002</v>
      </c>
      <c r="C312" s="16">
        <v>0.1100143</v>
      </c>
      <c r="D312" s="16">
        <v>1.4000000000000001</v>
      </c>
      <c r="E312" s="16">
        <v>1.2000000000000002</v>
      </c>
      <c r="F312" s="16">
        <v>1.6</v>
      </c>
      <c r="G312" s="16">
        <v>1.2000000000000002</v>
      </c>
      <c r="H312" s="16">
        <v>1.6</v>
      </c>
      <c r="I312" s="16">
        <v>309.90000000000003</v>
      </c>
      <c r="J312" s="16">
        <v>341.8</v>
      </c>
      <c r="K312" s="16" t="s">
        <v>34</v>
      </c>
      <c r="L312" s="16">
        <v>401</v>
      </c>
      <c r="M312" s="16">
        <v>0.73188412000000003</v>
      </c>
      <c r="N312" s="16">
        <v>0.58189153999999998</v>
      </c>
      <c r="O312" s="16">
        <v>0.47755489000000001</v>
      </c>
      <c r="P312" s="16">
        <v>0.40261742</v>
      </c>
      <c r="Q312" s="16">
        <v>0.34632682999999997</v>
      </c>
      <c r="R312" s="16">
        <v>0.30301719999999999</v>
      </c>
      <c r="S312" s="16">
        <v>0.2688469</v>
      </c>
      <c r="T312" s="16">
        <v>0.24115062000000001</v>
      </c>
      <c r="U312" s="16">
        <v>0.21832251999999999</v>
      </c>
      <c r="V312" s="16">
        <v>0.19921807999999999</v>
      </c>
      <c r="W312" s="16">
        <v>0.18302067999999999</v>
      </c>
      <c r="X312" s="16">
        <v>0.16912614000000001</v>
      </c>
      <c r="Y312" s="16">
        <v>0.15709033999999999</v>
      </c>
      <c r="Z312" s="16">
        <v>0.14656489</v>
      </c>
      <c r="AA312" s="16">
        <v>0.13728513000000001</v>
      </c>
      <c r="AB312" s="16">
        <v>0.12904333000000001</v>
      </c>
      <c r="AC312" s="16">
        <v>0.12167668</v>
      </c>
      <c r="AD312" s="16">
        <v>0.11505093</v>
      </c>
      <c r="AE312" s="16">
        <v>0.10905881000000001</v>
      </c>
      <c r="AF312" s="16">
        <v>0.10361337</v>
      </c>
      <c r="AG312" s="16">
        <v>9.8644814999999997E-2</v>
      </c>
      <c r="AH312" s="16">
        <v>9.4094268999999994E-2</v>
      </c>
      <c r="AI312" s="16">
        <v>8.9910484999999998E-2</v>
      </c>
      <c r="AJ312" s="16">
        <v>8.6051054000000002E-2</v>
      </c>
      <c r="AK312" s="16">
        <v>8.2480721000000007E-2</v>
      </c>
      <c r="AL312" s="16">
        <v>7.9167954999999998E-2</v>
      </c>
      <c r="AM312" s="16">
        <v>7.6086006999999997E-2</v>
      </c>
      <c r="AN312" s="16">
        <v>7.3212624000000004E-2</v>
      </c>
      <c r="AO312" s="16">
        <v>7.0530139000000006E-2</v>
      </c>
      <c r="AP312" s="16">
        <v>6.8015426000000004E-2</v>
      </c>
      <c r="AQ312" s="16">
        <v>6.5655752999999997E-2</v>
      </c>
      <c r="AR312" s="16">
        <v>6.3438319000000007E-2</v>
      </c>
      <c r="AS312" s="16">
        <v>6.1349750000000002E-2</v>
      </c>
      <c r="AT312" s="16">
        <v>5.9380575999999997E-2</v>
      </c>
      <c r="AU312" s="16">
        <v>5.7520527000000002E-2</v>
      </c>
      <c r="AV312" s="16">
        <v>5.5759854999999997E-2</v>
      </c>
      <c r="AW312" s="16">
        <v>5.4091930000000003E-2</v>
      </c>
      <c r="AX312" s="16">
        <v>5.2509751E-2</v>
      </c>
      <c r="AY312" s="16">
        <v>5.1007996999999999E-2</v>
      </c>
      <c r="AZ312" s="16">
        <v>4.9580798000000002E-2</v>
      </c>
      <c r="BA312" s="16">
        <v>4.8222460000000002E-2</v>
      </c>
      <c r="BB312" s="16">
        <v>4.6927906999999998E-2</v>
      </c>
      <c r="BC312" s="16">
        <v>4.5692618999999997E-2</v>
      </c>
      <c r="BD312" s="16">
        <v>4.4512916E-2</v>
      </c>
      <c r="BE312" s="16">
        <v>4.338583E-2</v>
      </c>
      <c r="BF312" s="16">
        <v>4.2307592999999998E-2</v>
      </c>
    </row>
    <row r="313" spans="1:58" x14ac:dyDescent="0.35">
      <c r="A313" s="16">
        <v>264</v>
      </c>
      <c r="B313" s="16">
        <v>28.700000000000003</v>
      </c>
      <c r="C313" s="16">
        <v>0.65391990000000011</v>
      </c>
      <c r="D313" s="16">
        <v>2.6</v>
      </c>
      <c r="E313" s="16">
        <v>9</v>
      </c>
      <c r="F313" s="16">
        <v>0.8</v>
      </c>
      <c r="G313" s="16">
        <v>0</v>
      </c>
      <c r="H313" s="16">
        <v>0.4</v>
      </c>
      <c r="I313" s="16">
        <v>430</v>
      </c>
      <c r="J313" s="16">
        <v>364.6</v>
      </c>
      <c r="K313" s="16" t="s">
        <v>34</v>
      </c>
      <c r="L313" s="16">
        <v>264</v>
      </c>
      <c r="M313" s="16">
        <v>0.72843391000000002</v>
      </c>
      <c r="N313" s="16">
        <v>0.63953978</v>
      </c>
      <c r="O313" s="16">
        <v>0.57241302999999999</v>
      </c>
      <c r="P313" s="16">
        <v>0.51530999</v>
      </c>
      <c r="Q313" s="16">
        <v>0.46331504000000001</v>
      </c>
      <c r="R313" s="16">
        <v>0.41734058000000002</v>
      </c>
      <c r="S313" s="16">
        <v>0.37758562000000001</v>
      </c>
      <c r="T313" s="16">
        <v>0.34359401000000001</v>
      </c>
      <c r="U313" s="16">
        <v>0.31467927000000001</v>
      </c>
      <c r="V313" s="16">
        <v>0.28989962000000002</v>
      </c>
      <c r="W313" s="16">
        <v>0.26840171000000002</v>
      </c>
      <c r="X313" s="16">
        <v>0.24959257000000001</v>
      </c>
      <c r="Y313" s="16">
        <v>0.23307596</v>
      </c>
      <c r="Z313" s="16">
        <v>0.21847895000000001</v>
      </c>
      <c r="AA313" s="16">
        <v>0.20550852999999999</v>
      </c>
      <c r="AB313" s="16">
        <v>0.19390874</v>
      </c>
      <c r="AC313" s="16">
        <v>0.18348091999999999</v>
      </c>
      <c r="AD313" s="16">
        <v>0.17405747999999999</v>
      </c>
      <c r="AE313" s="16">
        <v>0.16550359000000001</v>
      </c>
      <c r="AF313" s="16">
        <v>0.15770480000000001</v>
      </c>
      <c r="AG313" s="16">
        <v>0.15056641000000001</v>
      </c>
      <c r="AH313" s="16">
        <v>0.14400800999999999</v>
      </c>
      <c r="AI313" s="16">
        <v>0.13796312999999999</v>
      </c>
      <c r="AJ313" s="16">
        <v>0.13237478999999999</v>
      </c>
      <c r="AK313" s="16">
        <v>0.12719025</v>
      </c>
      <c r="AL313" s="16">
        <v>0.12236908000000001</v>
      </c>
      <c r="AM313" s="16">
        <v>0.11787567</v>
      </c>
      <c r="AN313" s="16">
        <v>0.11367512</v>
      </c>
      <c r="AO313" s="16">
        <v>0.10973993999999999</v>
      </c>
      <c r="AP313" s="16">
        <v>0.10604744000000001</v>
      </c>
      <c r="AQ313" s="16">
        <v>0.10257524</v>
      </c>
      <c r="AR313" s="16">
        <v>9.9303633000000002E-2</v>
      </c>
      <c r="AS313" s="16">
        <v>9.6216603999999997E-2</v>
      </c>
      <c r="AT313" s="16">
        <v>9.3299434000000001E-2</v>
      </c>
      <c r="AU313" s="16">
        <v>9.0538278E-2</v>
      </c>
      <c r="AV313" s="16">
        <v>8.7921202000000004E-2</v>
      </c>
      <c r="AW313" s="16">
        <v>8.5435710999999998E-2</v>
      </c>
      <c r="AX313" s="16">
        <v>8.3072579999999993E-2</v>
      </c>
      <c r="AY313" s="16">
        <v>8.0824085000000004E-2</v>
      </c>
      <c r="AZ313" s="16">
        <v>7.8683644999999997E-2</v>
      </c>
      <c r="BA313" s="16">
        <v>7.6641440000000005E-2</v>
      </c>
      <c r="BB313" s="16">
        <v>7.4693806000000001E-2</v>
      </c>
      <c r="BC313" s="16">
        <v>7.2831049999999994E-2</v>
      </c>
      <c r="BD313" s="16">
        <v>7.1049228000000006E-2</v>
      </c>
      <c r="BE313" s="16">
        <v>6.9342433999999994E-2</v>
      </c>
      <c r="BF313" s="16">
        <v>6.7705668999999996E-2</v>
      </c>
    </row>
    <row r="314" spans="1:58" x14ac:dyDescent="0.35">
      <c r="A314" s="16">
        <v>405</v>
      </c>
      <c r="B314" s="16">
        <v>28.900000000000002</v>
      </c>
      <c r="C314" s="16">
        <v>0.65241870000000002</v>
      </c>
      <c r="D314" s="16">
        <v>2.4000000000000004</v>
      </c>
      <c r="E314" s="16">
        <v>3.2</v>
      </c>
      <c r="F314" s="16">
        <v>2</v>
      </c>
      <c r="G314" s="16">
        <v>1</v>
      </c>
      <c r="H314" s="16">
        <v>0.60000000000000009</v>
      </c>
      <c r="I314" s="16">
        <v>349.6</v>
      </c>
      <c r="J314" s="16">
        <v>333.70000000000005</v>
      </c>
      <c r="K314" s="16" t="s">
        <v>35</v>
      </c>
      <c r="L314" s="16">
        <v>405</v>
      </c>
      <c r="M314" s="16">
        <v>0.72832399999999997</v>
      </c>
      <c r="N314" s="16">
        <v>0.56711376000000002</v>
      </c>
      <c r="O314" s="16">
        <v>0.45921835</v>
      </c>
      <c r="P314" s="16">
        <v>0.38352153</v>
      </c>
      <c r="Q314" s="16">
        <v>0.32820760999999998</v>
      </c>
      <c r="R314" s="16">
        <v>0.28569012999999999</v>
      </c>
      <c r="S314" s="16">
        <v>0.25239643</v>
      </c>
      <c r="T314" s="16">
        <v>0.22572461999999999</v>
      </c>
      <c r="U314" s="16">
        <v>0.20389244000000001</v>
      </c>
      <c r="V314" s="16">
        <v>0.18576865000000001</v>
      </c>
      <c r="W314" s="16">
        <v>0.17045151</v>
      </c>
      <c r="X314" s="16">
        <v>0.15734901000000001</v>
      </c>
      <c r="Y314" s="16">
        <v>0.14603023000000001</v>
      </c>
      <c r="Z314" s="16">
        <v>0.13616312</v>
      </c>
      <c r="AA314" s="16">
        <v>0.12749004</v>
      </c>
      <c r="AB314" s="16">
        <v>0.11980546</v>
      </c>
      <c r="AC314" s="16">
        <v>0.11294918</v>
      </c>
      <c r="AD314" s="16">
        <v>0.10679826000000001</v>
      </c>
      <c r="AE314" s="16">
        <v>0.10124646</v>
      </c>
      <c r="AF314" s="16">
        <v>9.6215196000000003E-2</v>
      </c>
      <c r="AG314" s="16">
        <v>9.1632700999999997E-2</v>
      </c>
      <c r="AH314" s="16">
        <v>8.7440907999999998E-2</v>
      </c>
      <c r="AI314" s="16">
        <v>8.3593734000000003E-2</v>
      </c>
      <c r="AJ314" s="16">
        <v>8.0051906000000006E-2</v>
      </c>
      <c r="AK314" s="16">
        <v>7.6778196000000007E-2</v>
      </c>
      <c r="AL314" s="16">
        <v>7.3744520999999993E-2</v>
      </c>
      <c r="AM314" s="16">
        <v>7.0925228000000007E-2</v>
      </c>
      <c r="AN314" s="16">
        <v>6.8299792999999998E-2</v>
      </c>
      <c r="AO314" s="16">
        <v>6.5849258999999993E-2</v>
      </c>
      <c r="AP314" s="16">
        <v>6.3554280000000005E-2</v>
      </c>
      <c r="AQ314" s="16">
        <v>6.1402749E-2</v>
      </c>
      <c r="AR314" s="16">
        <v>5.9383024E-2</v>
      </c>
      <c r="AS314" s="16">
        <v>5.7481624000000002E-2</v>
      </c>
      <c r="AT314" s="16">
        <v>5.5687524000000002E-2</v>
      </c>
      <c r="AU314" s="16">
        <v>5.3993109999999997E-2</v>
      </c>
      <c r="AV314" s="16">
        <v>5.2390374000000003E-2</v>
      </c>
      <c r="AW314" s="16">
        <v>5.0872623999999998E-2</v>
      </c>
      <c r="AX314" s="16">
        <v>4.9433528999999997E-2</v>
      </c>
      <c r="AY314" s="16">
        <v>4.8066790999999998E-2</v>
      </c>
      <c r="AZ314" s="16">
        <v>4.6767402E-2</v>
      </c>
      <c r="BA314" s="16">
        <v>4.5530437999999999E-2</v>
      </c>
      <c r="BB314" s="16">
        <v>4.4352352999999997E-2</v>
      </c>
      <c r="BC314" s="16">
        <v>4.3228935000000003E-2</v>
      </c>
      <c r="BD314" s="16">
        <v>4.2155128E-2</v>
      </c>
      <c r="BE314" s="16">
        <v>4.1128457E-2</v>
      </c>
      <c r="BF314" s="16">
        <v>4.0146134999999999E-2</v>
      </c>
    </row>
    <row r="315" spans="1:58" x14ac:dyDescent="0.35">
      <c r="A315" s="16">
        <v>427</v>
      </c>
      <c r="B315" s="16">
        <v>33.6</v>
      </c>
      <c r="C315" s="16">
        <v>0.17142849999999998</v>
      </c>
      <c r="D315" s="16">
        <v>0.8</v>
      </c>
      <c r="E315" s="16">
        <v>5</v>
      </c>
      <c r="F315" s="16">
        <v>0.60000000000000009</v>
      </c>
      <c r="G315" s="16">
        <v>0.8</v>
      </c>
      <c r="H315" s="16">
        <v>0.4</v>
      </c>
      <c r="I315" s="16">
        <v>333.70000000000005</v>
      </c>
      <c r="J315" s="16">
        <v>338.3</v>
      </c>
      <c r="K315" s="16" t="s">
        <v>35</v>
      </c>
      <c r="L315" s="16">
        <v>427</v>
      </c>
      <c r="M315" s="16">
        <v>0.72504109000000005</v>
      </c>
      <c r="N315" s="16">
        <v>0.57078724999999997</v>
      </c>
      <c r="O315" s="16">
        <v>0.46389896000000003</v>
      </c>
      <c r="P315" s="16">
        <v>0.38744490999999998</v>
      </c>
      <c r="Q315" s="16">
        <v>0.33078477000000001</v>
      </c>
      <c r="R315" s="16">
        <v>0.28720897000000001</v>
      </c>
      <c r="S315" s="16">
        <v>0.25284310999999998</v>
      </c>
      <c r="T315" s="16">
        <v>0.22520714999999999</v>
      </c>
      <c r="U315" s="16">
        <v>0.20257467000000001</v>
      </c>
      <c r="V315" s="16">
        <v>0.18371619</v>
      </c>
      <c r="W315" s="16">
        <v>0.16779891</v>
      </c>
      <c r="X315" s="16">
        <v>0.15419426999999999</v>
      </c>
      <c r="Y315" s="16">
        <v>0.14244851</v>
      </c>
      <c r="Z315" s="16">
        <v>0.13220772</v>
      </c>
      <c r="AA315" s="16">
        <v>0.12321028000000001</v>
      </c>
      <c r="AB315" s="16">
        <v>0.11524515</v>
      </c>
      <c r="AC315" s="16">
        <v>0.10815316</v>
      </c>
      <c r="AD315" s="16">
        <v>0.10179294999999999</v>
      </c>
      <c r="AE315" s="16">
        <v>9.6064052999999996E-2</v>
      </c>
      <c r="AF315" s="16">
        <v>9.0882167E-2</v>
      </c>
      <c r="AG315" s="16">
        <v>8.6171134999999996E-2</v>
      </c>
      <c r="AH315" s="16">
        <v>8.1870392E-2</v>
      </c>
      <c r="AI315" s="16">
        <v>7.7932492000000006E-2</v>
      </c>
      <c r="AJ315" s="16">
        <v>7.4315906000000001E-2</v>
      </c>
      <c r="AK315" s="16">
        <v>7.0981711000000003E-2</v>
      </c>
      <c r="AL315" s="16">
        <v>6.7897126000000002E-2</v>
      </c>
      <c r="AM315" s="16">
        <v>6.5040201000000006E-2</v>
      </c>
      <c r="AN315" s="16">
        <v>6.2385599999999999E-2</v>
      </c>
      <c r="AO315" s="16">
        <v>5.9913597999999998E-2</v>
      </c>
      <c r="AP315" s="16">
        <v>5.7607062000000001E-2</v>
      </c>
      <c r="AQ315" s="16">
        <v>5.5449619999999998E-2</v>
      </c>
      <c r="AR315" s="16">
        <v>5.3428969999999999E-2</v>
      </c>
      <c r="AS315" s="16">
        <v>5.1532485000000003E-2</v>
      </c>
      <c r="AT315" s="16">
        <v>4.9750271999999998E-2</v>
      </c>
      <c r="AU315" s="16">
        <v>4.8070963000000001E-2</v>
      </c>
      <c r="AV315" s="16">
        <v>4.6486421999999999E-2</v>
      </c>
      <c r="AW315" s="16">
        <v>4.4989838999999997E-2</v>
      </c>
      <c r="AX315" s="16">
        <v>4.3574258999999997E-2</v>
      </c>
      <c r="AY315" s="16">
        <v>4.2234443000000003E-2</v>
      </c>
      <c r="AZ315" s="16">
        <v>4.0963799000000002E-2</v>
      </c>
      <c r="BA315" s="16">
        <v>3.9757783999999997E-2</v>
      </c>
      <c r="BB315" s="16">
        <v>3.8611535000000002E-2</v>
      </c>
      <c r="BC315" s="16">
        <v>3.7520884999999997E-2</v>
      </c>
      <c r="BD315" s="16">
        <v>3.6482296999999997E-2</v>
      </c>
      <c r="BE315" s="16">
        <v>3.5492081000000002E-2</v>
      </c>
      <c r="BF315" s="16">
        <v>3.4546978999999998E-2</v>
      </c>
    </row>
    <row r="316" spans="1:58" x14ac:dyDescent="0.35">
      <c r="A316" s="16">
        <v>416</v>
      </c>
      <c r="B316" s="16">
        <v>21.200000000000003</v>
      </c>
      <c r="C316" s="16">
        <v>0.58602620000000005</v>
      </c>
      <c r="D316" s="16">
        <v>1.8</v>
      </c>
      <c r="E316" s="16">
        <v>7.4</v>
      </c>
      <c r="F316" s="16">
        <v>0.8</v>
      </c>
      <c r="G316" s="16">
        <v>1</v>
      </c>
      <c r="H316" s="16">
        <v>0.4</v>
      </c>
      <c r="I316" s="16">
        <v>386.1</v>
      </c>
      <c r="J316" s="16">
        <v>307.3</v>
      </c>
      <c r="K316" s="16" t="s">
        <v>35</v>
      </c>
      <c r="L316" s="16">
        <v>416</v>
      </c>
      <c r="M316" s="16">
        <v>0.72503823000000001</v>
      </c>
      <c r="N316" s="16">
        <v>0.62120925999999999</v>
      </c>
      <c r="O316" s="16">
        <v>0.53448057000000004</v>
      </c>
      <c r="P316" s="16">
        <v>0.46217942000000001</v>
      </c>
      <c r="Q316" s="16">
        <v>0.40291768</v>
      </c>
      <c r="R316" s="16">
        <v>0.35494983000000002</v>
      </c>
      <c r="S316" s="16">
        <v>0.31594696999999999</v>
      </c>
      <c r="T316" s="16">
        <v>0.28376168000000002</v>
      </c>
      <c r="U316" s="16">
        <v>0.25694841000000002</v>
      </c>
      <c r="V316" s="16">
        <v>0.23436634000000001</v>
      </c>
      <c r="W316" s="16">
        <v>0.21513088</v>
      </c>
      <c r="X316" s="16">
        <v>0.19858648000000001</v>
      </c>
      <c r="Y316" s="16">
        <v>0.18423038999999999</v>
      </c>
      <c r="Z316" s="16">
        <v>0.17165544999999999</v>
      </c>
      <c r="AA316" s="16">
        <v>0.16056775000000001</v>
      </c>
      <c r="AB316" s="16">
        <v>0.15071551999999999</v>
      </c>
      <c r="AC316" s="16">
        <v>0.14191513</v>
      </c>
      <c r="AD316" s="16">
        <v>0.13400772</v>
      </c>
      <c r="AE316" s="16">
        <v>0.12686583000000001</v>
      </c>
      <c r="AF316" s="16">
        <v>0.12038916</v>
      </c>
      <c r="AG316" s="16">
        <v>0.11448508</v>
      </c>
      <c r="AH316" s="16">
        <v>0.10908403999999999</v>
      </c>
      <c r="AI316" s="16">
        <v>0.10412742</v>
      </c>
      <c r="AJ316" s="16">
        <v>9.9566422000000002E-2</v>
      </c>
      <c r="AK316" s="16">
        <v>9.5350563999999999E-2</v>
      </c>
      <c r="AL316" s="16">
        <v>9.1442190000000007E-2</v>
      </c>
      <c r="AM316" s="16">
        <v>8.7812923000000001E-2</v>
      </c>
      <c r="AN316" s="16">
        <v>8.4436230000000001E-2</v>
      </c>
      <c r="AO316" s="16">
        <v>8.1284947999999996E-2</v>
      </c>
      <c r="AP316" s="16">
        <v>7.8335009999999997E-2</v>
      </c>
      <c r="AQ316" s="16">
        <v>7.5571567000000006E-2</v>
      </c>
      <c r="AR316" s="16">
        <v>7.2979039999999995E-2</v>
      </c>
      <c r="AS316" s="16">
        <v>7.0538454E-2</v>
      </c>
      <c r="AT316" s="16">
        <v>6.8239680999999996E-2</v>
      </c>
      <c r="AU316" s="16">
        <v>6.6069394000000004E-2</v>
      </c>
      <c r="AV316" s="16">
        <v>6.4016365000000006E-2</v>
      </c>
      <c r="AW316" s="16">
        <v>6.2074351999999999E-2</v>
      </c>
      <c r="AX316" s="16">
        <v>6.0234177999999999E-2</v>
      </c>
      <c r="AY316" s="16">
        <v>5.8486666999999999E-2</v>
      </c>
      <c r="AZ316" s="16">
        <v>5.6826941999999998E-2</v>
      </c>
      <c r="BA316" s="16">
        <v>5.5250067E-2</v>
      </c>
      <c r="BB316" s="16">
        <v>5.3748342999999997E-2</v>
      </c>
      <c r="BC316" s="16">
        <v>5.2315625999999997E-2</v>
      </c>
      <c r="BD316" s="16">
        <v>5.0948358999999999E-2</v>
      </c>
      <c r="BE316" s="16">
        <v>4.9642420999999999E-2</v>
      </c>
      <c r="BF316" s="16">
        <v>4.8393585000000003E-2</v>
      </c>
    </row>
    <row r="317" spans="1:58" x14ac:dyDescent="0.35">
      <c r="A317" s="16">
        <v>278</v>
      </c>
      <c r="B317" s="16">
        <v>28.1</v>
      </c>
      <c r="C317" s="16">
        <v>0.56645590000000001</v>
      </c>
      <c r="D317" s="16">
        <v>0.60000000000000009</v>
      </c>
      <c r="E317" s="16">
        <v>5.8000000000000007</v>
      </c>
      <c r="F317" s="16">
        <v>0.8</v>
      </c>
      <c r="G317" s="16">
        <v>1.4000000000000001</v>
      </c>
      <c r="H317" s="16">
        <v>0.4</v>
      </c>
      <c r="I317" s="16">
        <v>307.8</v>
      </c>
      <c r="J317" s="16">
        <v>341.40000000000003</v>
      </c>
      <c r="K317" s="16" t="s">
        <v>34</v>
      </c>
      <c r="L317" s="16">
        <v>278</v>
      </c>
      <c r="M317" s="16">
        <v>0.72147649999999997</v>
      </c>
      <c r="N317" s="16">
        <v>0.58913267000000002</v>
      </c>
      <c r="O317" s="16">
        <v>0.48832697000000003</v>
      </c>
      <c r="P317" s="16">
        <v>0.41233947999999998</v>
      </c>
      <c r="Q317" s="16">
        <v>0.35383957999999999</v>
      </c>
      <c r="R317" s="16">
        <v>0.30803018999999998</v>
      </c>
      <c r="S317" s="16">
        <v>0.27153105</v>
      </c>
      <c r="T317" s="16">
        <v>0.24192162</v>
      </c>
      <c r="U317" s="16">
        <v>0.21750303000000001</v>
      </c>
      <c r="V317" s="16">
        <v>0.19707738</v>
      </c>
      <c r="W317" s="16">
        <v>0.17978241</v>
      </c>
      <c r="X317" s="16">
        <v>0.16497132</v>
      </c>
      <c r="Y317" s="16">
        <v>0.15216569999999999</v>
      </c>
      <c r="Z317" s="16">
        <v>0.14099842000000001</v>
      </c>
      <c r="AA317" s="16">
        <v>0.13118584</v>
      </c>
      <c r="AB317" s="16">
        <v>0.12250173</v>
      </c>
      <c r="AC317" s="16">
        <v>0.11477233000000001</v>
      </c>
      <c r="AD317" s="16">
        <v>0.10784928000000001</v>
      </c>
      <c r="AE317" s="16">
        <v>0.10161952</v>
      </c>
      <c r="AF317" s="16">
        <v>9.5988302999999997E-2</v>
      </c>
      <c r="AG317" s="16">
        <v>9.0873517000000001E-2</v>
      </c>
      <c r="AH317" s="16">
        <v>8.6208954000000004E-2</v>
      </c>
      <c r="AI317" s="16">
        <v>8.1942186E-2</v>
      </c>
      <c r="AJ317" s="16">
        <v>7.8025810000000001E-2</v>
      </c>
      <c r="AK317" s="16">
        <v>7.4421920000000003E-2</v>
      </c>
      <c r="AL317" s="16">
        <v>7.109116E-2</v>
      </c>
      <c r="AM317" s="16">
        <v>6.8010530999999999E-2</v>
      </c>
      <c r="AN317" s="16">
        <v>6.5152637999999999E-2</v>
      </c>
      <c r="AO317" s="16">
        <v>6.2493633E-2</v>
      </c>
      <c r="AP317" s="16">
        <v>6.0011830000000002E-2</v>
      </c>
      <c r="AQ317" s="16">
        <v>5.7694815000000003E-2</v>
      </c>
      <c r="AR317" s="16">
        <v>5.5527358999999998E-2</v>
      </c>
      <c r="AS317" s="16">
        <v>5.3493746000000002E-2</v>
      </c>
      <c r="AT317" s="16">
        <v>5.1584307000000003E-2</v>
      </c>
      <c r="AU317" s="16">
        <v>4.9787699999999997E-2</v>
      </c>
      <c r="AV317" s="16">
        <v>4.8095599000000003E-2</v>
      </c>
      <c r="AW317" s="16">
        <v>4.6498037999999998E-2</v>
      </c>
      <c r="AX317" s="16">
        <v>4.4988856000000001E-2</v>
      </c>
      <c r="AY317" s="16">
        <v>4.3560798999999997E-2</v>
      </c>
      <c r="AZ317" s="16">
        <v>4.2208280000000001E-2</v>
      </c>
      <c r="BA317" s="16">
        <v>4.0925960999999997E-2</v>
      </c>
      <c r="BB317" s="16">
        <v>3.9708644000000001E-2</v>
      </c>
      <c r="BC317" s="16">
        <v>3.8551046999999998E-2</v>
      </c>
      <c r="BD317" s="16">
        <v>3.7449918999999998E-2</v>
      </c>
      <c r="BE317" s="16">
        <v>3.6401219999999998E-2</v>
      </c>
      <c r="BF317" s="16">
        <v>3.5401664999999999E-2</v>
      </c>
    </row>
    <row r="318" spans="1:58" x14ac:dyDescent="0.35">
      <c r="A318" s="16">
        <v>187</v>
      </c>
      <c r="B318" s="16">
        <v>56.5</v>
      </c>
      <c r="C318" s="16">
        <v>0.70652409999999999</v>
      </c>
      <c r="D318" s="16">
        <v>2</v>
      </c>
      <c r="E318" s="16">
        <v>5.2</v>
      </c>
      <c r="F318" s="16">
        <v>0.4</v>
      </c>
      <c r="G318" s="16">
        <v>1</v>
      </c>
      <c r="H318" s="16">
        <v>0.2</v>
      </c>
      <c r="I318" s="16">
        <v>439.40000000000003</v>
      </c>
      <c r="J318" s="16">
        <v>364.5</v>
      </c>
      <c r="K318" s="16" t="s">
        <v>34</v>
      </c>
      <c r="L318" s="16">
        <v>187</v>
      </c>
      <c r="M318" s="16">
        <v>0.71519560000000004</v>
      </c>
      <c r="N318" s="16">
        <v>0.57579767999999998</v>
      </c>
      <c r="O318" s="16">
        <v>0.47545560999999997</v>
      </c>
      <c r="P318" s="16">
        <v>0.40131292000000002</v>
      </c>
      <c r="Q318" s="16">
        <v>0.34529399999999999</v>
      </c>
      <c r="R318" s="16">
        <v>0.30204787999999999</v>
      </c>
      <c r="S318" s="16">
        <v>0.26778895000000003</v>
      </c>
      <c r="T318" s="16">
        <v>0.24009459999999999</v>
      </c>
      <c r="U318" s="16">
        <v>0.21726951999999999</v>
      </c>
      <c r="V318" s="16">
        <v>0.19818421999999999</v>
      </c>
      <c r="W318" s="16">
        <v>0.18200781999999999</v>
      </c>
      <c r="X318" s="16">
        <v>0.16814287</v>
      </c>
      <c r="Y318" s="16">
        <v>0.15612862</v>
      </c>
      <c r="Z318" s="16">
        <v>0.14562037999999999</v>
      </c>
      <c r="AA318" s="16">
        <v>0.13635496999999999</v>
      </c>
      <c r="AB318" s="16">
        <v>0.12812817000000001</v>
      </c>
      <c r="AC318" s="16">
        <v>0.12077664</v>
      </c>
      <c r="AD318" s="16">
        <v>0.114165</v>
      </c>
      <c r="AE318" s="16">
        <v>0.10819297999999999</v>
      </c>
      <c r="AF318" s="16">
        <v>0.10277283</v>
      </c>
      <c r="AG318" s="16">
        <v>9.7825467999999999E-2</v>
      </c>
      <c r="AH318" s="16">
        <v>9.3299590000000002E-2</v>
      </c>
      <c r="AI318" s="16">
        <v>8.9143633999999999E-2</v>
      </c>
      <c r="AJ318" s="16">
        <v>8.5313721999999995E-2</v>
      </c>
      <c r="AK318" s="16">
        <v>8.1770562000000005E-2</v>
      </c>
      <c r="AL318" s="16">
        <v>7.8485236E-2</v>
      </c>
      <c r="AM318" s="16">
        <v>7.5432360000000004E-2</v>
      </c>
      <c r="AN318" s="16">
        <v>7.2588271999999995E-2</v>
      </c>
      <c r="AO318" s="16">
        <v>6.9931187000000006E-2</v>
      </c>
      <c r="AP318" s="16">
        <v>6.7443840000000005E-2</v>
      </c>
      <c r="AQ318" s="16">
        <v>6.5111770999999999E-2</v>
      </c>
      <c r="AR318" s="16">
        <v>6.2922008000000001E-2</v>
      </c>
      <c r="AS318" s="16">
        <v>6.0858521999999998E-2</v>
      </c>
      <c r="AT318" s="16">
        <v>5.8913883E-2</v>
      </c>
      <c r="AU318" s="16">
        <v>5.7077345000000002E-2</v>
      </c>
      <c r="AV318" s="16">
        <v>5.5340435E-2</v>
      </c>
      <c r="AW318" s="16">
        <v>5.3695880000000001E-2</v>
      </c>
      <c r="AX318" s="16">
        <v>5.2136167999999997E-2</v>
      </c>
      <c r="AY318" s="16">
        <v>5.0655287E-2</v>
      </c>
      <c r="AZ318" s="16">
        <v>4.9248862999999997E-2</v>
      </c>
      <c r="BA318" s="16">
        <v>4.7909426999999997E-2</v>
      </c>
      <c r="BB318" s="16">
        <v>4.6633262000000002E-2</v>
      </c>
      <c r="BC318" s="16">
        <v>4.5416209999999999E-2</v>
      </c>
      <c r="BD318" s="16">
        <v>4.4254195000000003E-2</v>
      </c>
      <c r="BE318" s="16">
        <v>4.3143599999999997E-2</v>
      </c>
      <c r="BF318" s="16">
        <v>4.2081431000000002E-2</v>
      </c>
    </row>
    <row r="319" spans="1:58" x14ac:dyDescent="0.35">
      <c r="A319" s="16">
        <v>228</v>
      </c>
      <c r="B319" s="16">
        <v>10.7</v>
      </c>
      <c r="C319" s="16">
        <v>0.64342290000000002</v>
      </c>
      <c r="D319" s="16">
        <v>1.6</v>
      </c>
      <c r="E319" s="16">
        <v>4.2</v>
      </c>
      <c r="F319" s="16">
        <v>2.8000000000000003</v>
      </c>
      <c r="G319" s="16">
        <v>1.2000000000000002</v>
      </c>
      <c r="H319" s="16">
        <v>1</v>
      </c>
      <c r="I319" s="16">
        <v>333.40000000000003</v>
      </c>
      <c r="J319" s="16">
        <v>358</v>
      </c>
      <c r="K319" s="16" t="s">
        <v>34</v>
      </c>
      <c r="L319" s="16">
        <v>228</v>
      </c>
      <c r="M319" s="16">
        <v>0.71341418999999995</v>
      </c>
      <c r="N319" s="16">
        <v>0.55748903999999999</v>
      </c>
      <c r="O319" s="16">
        <v>0.45211348000000001</v>
      </c>
      <c r="P319" s="16">
        <v>0.37760456999999997</v>
      </c>
      <c r="Q319" s="16">
        <v>0.32249442</v>
      </c>
      <c r="R319" s="16">
        <v>0.28034028</v>
      </c>
      <c r="S319" s="16">
        <v>0.24723753000000001</v>
      </c>
      <c r="T319" s="16">
        <v>0.22066225</v>
      </c>
      <c r="U319" s="16">
        <v>0.19893311999999999</v>
      </c>
      <c r="V319" s="16">
        <v>0.18086708000000001</v>
      </c>
      <c r="W319" s="16">
        <v>0.16562816999999999</v>
      </c>
      <c r="X319" s="16">
        <v>0.15261488000000001</v>
      </c>
      <c r="Y319" s="16">
        <v>0.14137034000000001</v>
      </c>
      <c r="Z319" s="16">
        <v>0.13156365</v>
      </c>
      <c r="AA319" s="16">
        <v>0.12293886</v>
      </c>
      <c r="AB319" s="16">
        <v>0.11529668999999999</v>
      </c>
      <c r="AC319" s="16">
        <v>0.10848038</v>
      </c>
      <c r="AD319" s="16">
        <v>0.10236747</v>
      </c>
      <c r="AE319" s="16">
        <v>9.6853957000000004E-2</v>
      </c>
      <c r="AF319" s="16">
        <v>9.1858536000000005E-2</v>
      </c>
      <c r="AG319" s="16">
        <v>8.7312467000000005E-2</v>
      </c>
      <c r="AH319" s="16">
        <v>8.3158663999999993E-2</v>
      </c>
      <c r="AI319" s="16">
        <v>7.9350038999999997E-2</v>
      </c>
      <c r="AJ319" s="16">
        <v>7.5845919999999997E-2</v>
      </c>
      <c r="AK319" s="16">
        <v>7.2609438999999998E-2</v>
      </c>
      <c r="AL319" s="16">
        <v>6.9613591000000002E-2</v>
      </c>
      <c r="AM319" s="16">
        <v>6.6832966999999993E-2</v>
      </c>
      <c r="AN319" s="16">
        <v>6.4244262999999996E-2</v>
      </c>
      <c r="AO319" s="16">
        <v>6.1830703000000001E-2</v>
      </c>
      <c r="AP319" s="16">
        <v>5.9574135E-2</v>
      </c>
      <c r="AQ319" s="16">
        <v>5.7460892999999999E-2</v>
      </c>
      <c r="AR319" s="16">
        <v>5.5477958000000001E-2</v>
      </c>
      <c r="AS319" s="16">
        <v>5.3612828000000001E-2</v>
      </c>
      <c r="AT319" s="16">
        <v>5.1857233000000003E-2</v>
      </c>
      <c r="AU319" s="16">
        <v>5.0200018999999999E-2</v>
      </c>
      <c r="AV319" s="16">
        <v>4.8634399000000002E-2</v>
      </c>
      <c r="AW319" s="16">
        <v>4.7153436E-2</v>
      </c>
      <c r="AX319" s="16">
        <v>4.5750330999999998E-2</v>
      </c>
      <c r="AY319" s="16">
        <v>4.4419306999999998E-2</v>
      </c>
      <c r="AZ319" s="16">
        <v>4.3155301E-2</v>
      </c>
      <c r="BA319" s="16">
        <v>4.1953514999999997E-2</v>
      </c>
      <c r="BB319" s="16">
        <v>4.0809683999999999E-2</v>
      </c>
      <c r="BC319" s="16">
        <v>3.9719246E-2</v>
      </c>
      <c r="BD319" s="16">
        <v>3.8679185999999997E-2</v>
      </c>
      <c r="BE319" s="16">
        <v>3.7686031000000002E-2</v>
      </c>
      <c r="BF319" s="16">
        <v>3.6736685999999998E-2</v>
      </c>
    </row>
    <row r="320" spans="1:58" x14ac:dyDescent="0.35">
      <c r="A320" s="16">
        <v>348</v>
      </c>
      <c r="B320" s="16">
        <v>34.6</v>
      </c>
      <c r="C320" s="16">
        <v>0.88167689999999999</v>
      </c>
      <c r="D320" s="16">
        <v>1.8</v>
      </c>
      <c r="E320" s="16">
        <v>8.6</v>
      </c>
      <c r="F320" s="16">
        <v>0.8</v>
      </c>
      <c r="G320" s="16">
        <v>2</v>
      </c>
      <c r="H320" s="16">
        <v>0.2</v>
      </c>
      <c r="I320" s="16">
        <v>354.1</v>
      </c>
      <c r="J320" s="16">
        <v>365.6</v>
      </c>
      <c r="K320" s="16" t="s">
        <v>34</v>
      </c>
      <c r="L320" s="16">
        <v>348</v>
      </c>
      <c r="M320" s="16">
        <v>0.70920508999999998</v>
      </c>
      <c r="N320" s="16">
        <v>0.61153447999999999</v>
      </c>
      <c r="O320" s="16">
        <v>0.53249466000000001</v>
      </c>
      <c r="P320" s="16">
        <v>0.46586913000000002</v>
      </c>
      <c r="Q320" s="16">
        <v>0.40993652000000003</v>
      </c>
      <c r="R320" s="16">
        <v>0.36354417</v>
      </c>
      <c r="S320" s="16">
        <v>0.32507876000000002</v>
      </c>
      <c r="T320" s="16">
        <v>0.29293939000000002</v>
      </c>
      <c r="U320" s="16">
        <v>0.26588124000000002</v>
      </c>
      <c r="V320" s="16">
        <v>0.24290502</v>
      </c>
      <c r="W320" s="16">
        <v>0.22322038</v>
      </c>
      <c r="X320" s="16">
        <v>0.20620076000000001</v>
      </c>
      <c r="Y320" s="16">
        <v>0.19136396</v>
      </c>
      <c r="Z320" s="16">
        <v>0.17833303</v>
      </c>
      <c r="AA320" s="16">
        <v>0.16680423999999999</v>
      </c>
      <c r="AB320" s="16">
        <v>0.15654455</v>
      </c>
      <c r="AC320" s="16">
        <v>0.14735799999999999</v>
      </c>
      <c r="AD320" s="16">
        <v>0.13909471000000001</v>
      </c>
      <c r="AE320" s="16">
        <v>0.13162296000000001</v>
      </c>
      <c r="AF320" s="16">
        <v>0.1248372</v>
      </c>
      <c r="AG320" s="16">
        <v>0.11865104999999999</v>
      </c>
      <c r="AH320" s="16">
        <v>0.11299119000000001</v>
      </c>
      <c r="AI320" s="16">
        <v>0.10779767</v>
      </c>
      <c r="AJ320" s="16">
        <v>0.10301396</v>
      </c>
      <c r="AK320" s="16">
        <v>9.8592654000000002E-2</v>
      </c>
      <c r="AL320" s="16">
        <v>9.4497092000000005E-2</v>
      </c>
      <c r="AM320" s="16">
        <v>9.0692258999999997E-2</v>
      </c>
      <c r="AN320" s="16">
        <v>8.7149910999999997E-2</v>
      </c>
      <c r="AO320" s="16">
        <v>8.3844035999999997E-2</v>
      </c>
      <c r="AP320" s="16">
        <v>8.0752193999999999E-2</v>
      </c>
      <c r="AQ320" s="16">
        <v>7.7857137000000007E-2</v>
      </c>
      <c r="AR320" s="16">
        <v>7.5136326000000003E-2</v>
      </c>
      <c r="AS320" s="16">
        <v>7.2581544999999997E-2</v>
      </c>
      <c r="AT320" s="16">
        <v>7.0175244999999997E-2</v>
      </c>
      <c r="AU320" s="16">
        <v>6.7900143999999996E-2</v>
      </c>
      <c r="AV320" s="16">
        <v>6.5753049999999993E-2</v>
      </c>
      <c r="AW320" s="16">
        <v>6.3720769999999996E-2</v>
      </c>
      <c r="AX320" s="16">
        <v>6.1796729000000002E-2</v>
      </c>
      <c r="AY320" s="16">
        <v>5.9972491000000003E-2</v>
      </c>
      <c r="AZ320" s="16">
        <v>5.8238246E-2</v>
      </c>
      <c r="BA320" s="16">
        <v>5.6588764999999999E-2</v>
      </c>
      <c r="BB320" s="16">
        <v>5.5018798000000001E-2</v>
      </c>
      <c r="BC320" s="16">
        <v>5.3522892000000002E-2</v>
      </c>
      <c r="BD320" s="16">
        <v>5.2095889999999999E-2</v>
      </c>
      <c r="BE320" s="16">
        <v>5.0733401999999997E-2</v>
      </c>
      <c r="BF320" s="16">
        <v>4.9431770999999999E-2</v>
      </c>
    </row>
    <row r="321" spans="1:58" x14ac:dyDescent="0.35">
      <c r="A321" s="16">
        <v>22</v>
      </c>
      <c r="B321" s="16">
        <v>52.4</v>
      </c>
      <c r="C321" s="16">
        <v>0.89918430000000005</v>
      </c>
      <c r="D321" s="16">
        <v>0.8</v>
      </c>
      <c r="E321" s="16">
        <v>7.2</v>
      </c>
      <c r="F321" s="16">
        <v>1.6</v>
      </c>
      <c r="G321" s="16">
        <v>1.2000000000000002</v>
      </c>
      <c r="H321" s="16">
        <v>0.2</v>
      </c>
      <c r="I321" s="16">
        <v>404.6</v>
      </c>
      <c r="J321" s="16">
        <v>345.70000000000005</v>
      </c>
      <c r="K321" s="16" t="s">
        <v>34</v>
      </c>
      <c r="L321" s="16">
        <v>22</v>
      </c>
      <c r="M321" s="16">
        <v>0.70626544999999996</v>
      </c>
      <c r="N321" s="16">
        <v>0.60134016999999995</v>
      </c>
      <c r="O321" s="16">
        <v>0.51416271999999996</v>
      </c>
      <c r="P321" s="16">
        <v>0.44291725999999998</v>
      </c>
      <c r="Q321" s="16">
        <v>0.38531189999999998</v>
      </c>
      <c r="R321" s="16">
        <v>0.33869456999999997</v>
      </c>
      <c r="S321" s="16">
        <v>0.30062273</v>
      </c>
      <c r="T321" s="16">
        <v>0.26921477999999999</v>
      </c>
      <c r="U321" s="16">
        <v>0.24301784000000001</v>
      </c>
      <c r="V321" s="16">
        <v>0.22092691</v>
      </c>
      <c r="W321" s="16">
        <v>0.20210367000000001</v>
      </c>
      <c r="X321" s="16">
        <v>0.18590783</v>
      </c>
      <c r="Y321" s="16">
        <v>0.17185122999999999</v>
      </c>
      <c r="Z321" s="16">
        <v>0.15955132</v>
      </c>
      <c r="AA321" s="16">
        <v>0.14871286</v>
      </c>
      <c r="AB321" s="16">
        <v>0.13910194000000001</v>
      </c>
      <c r="AC321" s="16">
        <v>0.13052676999999999</v>
      </c>
      <c r="AD321" s="16">
        <v>0.12282847</v>
      </c>
      <c r="AE321" s="16">
        <v>0.11589567000000001</v>
      </c>
      <c r="AF321" s="16">
        <v>0.1096114</v>
      </c>
      <c r="AG321" s="16">
        <v>0.10389551</v>
      </c>
      <c r="AH321" s="16">
        <v>9.8681911999999997E-2</v>
      </c>
      <c r="AI321" s="16">
        <v>9.3907355999999997E-2</v>
      </c>
      <c r="AJ321" s="16">
        <v>8.9516974999999999E-2</v>
      </c>
      <c r="AK321" s="16">
        <v>8.5472561000000002E-2</v>
      </c>
      <c r="AL321" s="16">
        <v>8.1733166999999995E-2</v>
      </c>
      <c r="AM321" s="16">
        <v>7.8266814000000004E-2</v>
      </c>
      <c r="AN321" s="16">
        <v>7.5043075000000001E-2</v>
      </c>
      <c r="AO321" s="16">
        <v>7.2046250000000006E-2</v>
      </c>
      <c r="AP321" s="16">
        <v>6.9247990999999995E-2</v>
      </c>
      <c r="AQ321" s="16">
        <v>6.6631152999999999E-2</v>
      </c>
      <c r="AR321" s="16">
        <v>6.4178376999999995E-2</v>
      </c>
      <c r="AS321" s="16">
        <v>6.1875663999999997E-2</v>
      </c>
      <c r="AT321" s="16">
        <v>5.9712775000000003E-2</v>
      </c>
      <c r="AU321" s="16">
        <v>5.7676869999999998E-2</v>
      </c>
      <c r="AV321" s="16">
        <v>5.5754032000000002E-2</v>
      </c>
      <c r="AW321" s="16">
        <v>5.3938187999999998E-2</v>
      </c>
      <c r="AX321" s="16">
        <v>5.2220854999999997E-2</v>
      </c>
      <c r="AY321" s="16">
        <v>5.0594855000000001E-2</v>
      </c>
      <c r="AZ321" s="16">
        <v>4.90552E-2</v>
      </c>
      <c r="BA321" s="16">
        <v>4.7595035000000001E-2</v>
      </c>
      <c r="BB321" s="16">
        <v>4.6205990000000002E-2</v>
      </c>
      <c r="BC321" s="16">
        <v>4.4883903000000003E-2</v>
      </c>
      <c r="BD321" s="16">
        <v>4.3625928000000001E-2</v>
      </c>
      <c r="BE321" s="16">
        <v>4.2426395999999998E-2</v>
      </c>
      <c r="BF321" s="16">
        <v>4.1282021000000002E-2</v>
      </c>
    </row>
    <row r="322" spans="1:58" x14ac:dyDescent="0.35">
      <c r="A322" s="16">
        <v>344</v>
      </c>
      <c r="B322" s="16">
        <v>36.700000000000003</v>
      </c>
      <c r="C322" s="16">
        <v>0.13216259999999999</v>
      </c>
      <c r="D322" s="16">
        <v>1.8</v>
      </c>
      <c r="E322" s="16">
        <v>0.60000000000000009</v>
      </c>
      <c r="F322" s="16">
        <v>2.4000000000000004</v>
      </c>
      <c r="G322" s="16">
        <v>1.8</v>
      </c>
      <c r="H322" s="16">
        <v>2</v>
      </c>
      <c r="I322" s="16">
        <v>435.3</v>
      </c>
      <c r="J322" s="16">
        <v>314.60000000000002</v>
      </c>
      <c r="K322" s="16" t="s">
        <v>35</v>
      </c>
      <c r="L322" s="16">
        <v>344</v>
      </c>
      <c r="M322" s="16">
        <v>0.70503234999999997</v>
      </c>
      <c r="N322" s="16">
        <v>0.58831465000000005</v>
      </c>
      <c r="O322" s="16">
        <v>0.49581710000000001</v>
      </c>
      <c r="P322" s="16">
        <v>0.42495464999999999</v>
      </c>
      <c r="Q322" s="16">
        <v>0.36982501000000001</v>
      </c>
      <c r="R322" s="16">
        <v>0.32631427000000002</v>
      </c>
      <c r="S322" s="16">
        <v>0.29115897000000002</v>
      </c>
      <c r="T322" s="16">
        <v>0.26233615999999998</v>
      </c>
      <c r="U322" s="16">
        <v>0.23832566999999999</v>
      </c>
      <c r="V322" s="16">
        <v>0.21804941</v>
      </c>
      <c r="W322" s="16">
        <v>0.20073173999999999</v>
      </c>
      <c r="X322" s="16">
        <v>0.18578476999999999</v>
      </c>
      <c r="Y322" s="16">
        <v>0.17276968000000001</v>
      </c>
      <c r="Z322" s="16">
        <v>0.16134155</v>
      </c>
      <c r="AA322" s="16">
        <v>0.15123074</v>
      </c>
      <c r="AB322" s="16">
        <v>0.14223158</v>
      </c>
      <c r="AC322" s="16">
        <v>0.13417003</v>
      </c>
      <c r="AD322" s="16">
        <v>0.12691142999999999</v>
      </c>
      <c r="AE322" s="16">
        <v>0.120338</v>
      </c>
      <c r="AF322" s="16">
        <v>0.11436184000000001</v>
      </c>
      <c r="AG322" s="16">
        <v>0.10890751999999999</v>
      </c>
      <c r="AH322" s="16">
        <v>0.10390985</v>
      </c>
      <c r="AI322" s="16">
        <v>9.9314137999999996E-2</v>
      </c>
      <c r="AJ322" s="16">
        <v>9.5074192000000002E-2</v>
      </c>
      <c r="AK322" s="16">
        <v>9.1150633999999994E-2</v>
      </c>
      <c r="AL322" s="16">
        <v>8.7509759000000006E-2</v>
      </c>
      <c r="AM322" s="16">
        <v>8.4122694999999997E-2</v>
      </c>
      <c r="AN322" s="16">
        <v>8.0963559000000004E-2</v>
      </c>
      <c r="AO322" s="16">
        <v>7.8014477999999998E-2</v>
      </c>
      <c r="AP322" s="16">
        <v>7.5249865999999999E-2</v>
      </c>
      <c r="AQ322" s="16">
        <v>7.2654522999999999E-2</v>
      </c>
      <c r="AR322" s="16">
        <v>7.0214540000000006E-2</v>
      </c>
      <c r="AS322" s="16">
        <v>6.7915499000000004E-2</v>
      </c>
      <c r="AT322" s="16">
        <v>6.5746754000000004E-2</v>
      </c>
      <c r="AU322" s="16">
        <v>6.3697003000000002E-2</v>
      </c>
      <c r="AV322" s="16">
        <v>6.1757144E-2</v>
      </c>
      <c r="AW322" s="16">
        <v>5.9919200999999998E-2</v>
      </c>
      <c r="AX322" s="16">
        <v>5.8175868999999998E-2</v>
      </c>
      <c r="AY322" s="16">
        <v>5.6520075000000003E-2</v>
      </c>
      <c r="AZ322" s="16">
        <v>5.4945002999999999E-2</v>
      </c>
      <c r="BA322" s="16">
        <v>5.3446196000000001E-2</v>
      </c>
      <c r="BB322" s="16">
        <v>5.2018470999999997E-2</v>
      </c>
      <c r="BC322" s="16">
        <v>5.0655697E-2</v>
      </c>
      <c r="BD322" s="16">
        <v>4.9354453E-2</v>
      </c>
      <c r="BE322" s="16">
        <v>4.8110912999999998E-2</v>
      </c>
      <c r="BF322" s="16">
        <v>4.6919808E-2</v>
      </c>
    </row>
    <row r="323" spans="1:58" x14ac:dyDescent="0.35">
      <c r="A323" s="16">
        <v>239</v>
      </c>
      <c r="B323" s="16">
        <v>28</v>
      </c>
      <c r="C323" s="16">
        <v>0.80226629999999999</v>
      </c>
      <c r="D323" s="16">
        <v>1.2000000000000002</v>
      </c>
      <c r="E323" s="16">
        <v>4.6000000000000005</v>
      </c>
      <c r="F323" s="16">
        <v>2.4000000000000004</v>
      </c>
      <c r="G323" s="16">
        <v>1.6</v>
      </c>
      <c r="H323" s="16">
        <v>0.4</v>
      </c>
      <c r="I323" s="16">
        <v>306.5</v>
      </c>
      <c r="J323" s="16">
        <v>294.60000000000002</v>
      </c>
      <c r="K323" s="16" t="s">
        <v>35</v>
      </c>
      <c r="L323" s="16">
        <v>239</v>
      </c>
      <c r="M323" s="16">
        <v>0.70147377</v>
      </c>
      <c r="N323" s="16">
        <v>0.55382103000000005</v>
      </c>
      <c r="O323" s="16">
        <v>0.45205450000000003</v>
      </c>
      <c r="P323" s="16">
        <v>0.37903832999999998</v>
      </c>
      <c r="Q323" s="16">
        <v>0.32480209999999998</v>
      </c>
      <c r="R323" s="16">
        <v>0.28308544000000002</v>
      </c>
      <c r="S323" s="16">
        <v>0.25018799000000003</v>
      </c>
      <c r="T323" s="16">
        <v>0.22370498</v>
      </c>
      <c r="U323" s="16">
        <v>0.20196243</v>
      </c>
      <c r="V323" s="16">
        <v>0.18382155999999999</v>
      </c>
      <c r="W323" s="16">
        <v>0.16846808999999999</v>
      </c>
      <c r="X323" s="16">
        <v>0.15530726</v>
      </c>
      <c r="Y323" s="16">
        <v>0.14390743</v>
      </c>
      <c r="Z323" s="16">
        <v>0.13394323999999999</v>
      </c>
      <c r="AA323" s="16">
        <v>0.12515876000000001</v>
      </c>
      <c r="AB323" s="16">
        <v>0.11736091999999999</v>
      </c>
      <c r="AC323" s="16">
        <v>0.11039483999999999</v>
      </c>
      <c r="AD323" s="16">
        <v>0.10413604</v>
      </c>
      <c r="AE323" s="16">
        <v>9.8482519000000004E-2</v>
      </c>
      <c r="AF323" s="16">
        <v>9.3356065000000002E-2</v>
      </c>
      <c r="AG323" s="16">
        <v>8.8683001999999997E-2</v>
      </c>
      <c r="AH323" s="16">
        <v>8.4407604999999997E-2</v>
      </c>
      <c r="AI323" s="16">
        <v>8.0484994000000004E-2</v>
      </c>
      <c r="AJ323" s="16">
        <v>7.6873734999999999E-2</v>
      </c>
      <c r="AK323" s="16">
        <v>7.3537356999999998E-2</v>
      </c>
      <c r="AL323" s="16">
        <v>7.0446423999999994E-2</v>
      </c>
      <c r="AM323" s="16">
        <v>6.7578278000000006E-2</v>
      </c>
      <c r="AN323" s="16">
        <v>6.4907311999999995E-2</v>
      </c>
      <c r="AO323" s="16">
        <v>6.2416103000000001E-2</v>
      </c>
      <c r="AP323" s="16">
        <v>6.0086875999999997E-2</v>
      </c>
      <c r="AQ323" s="16">
        <v>5.790646E-2</v>
      </c>
      <c r="AR323" s="16">
        <v>5.5860844E-2</v>
      </c>
      <c r="AS323" s="16">
        <v>5.3936232000000001E-2</v>
      </c>
      <c r="AT323" s="16">
        <v>5.2124493000000001E-2</v>
      </c>
      <c r="AU323" s="16">
        <v>5.0416387999999999E-2</v>
      </c>
      <c r="AV323" s="16">
        <v>4.8802294000000003E-2</v>
      </c>
      <c r="AW323" s="16">
        <v>4.7275733E-2</v>
      </c>
      <c r="AX323" s="16">
        <v>4.5829768999999999E-2</v>
      </c>
      <c r="AY323" s="16">
        <v>4.4459283000000002E-2</v>
      </c>
      <c r="AZ323" s="16">
        <v>4.3158185000000002E-2</v>
      </c>
      <c r="BA323" s="16">
        <v>4.1921466999999997E-2</v>
      </c>
      <c r="BB323" s="16">
        <v>4.0745380999999997E-2</v>
      </c>
      <c r="BC323" s="16">
        <v>3.9624686999999999E-2</v>
      </c>
      <c r="BD323" s="16">
        <v>3.8556457000000002E-2</v>
      </c>
      <c r="BE323" s="16">
        <v>3.7537045999999998E-2</v>
      </c>
      <c r="BF323" s="16">
        <v>3.6563235999999999E-2</v>
      </c>
    </row>
    <row r="324" spans="1:58" x14ac:dyDescent="0.35">
      <c r="A324" s="16">
        <v>335</v>
      </c>
      <c r="B324" s="16">
        <v>42.900000000000006</v>
      </c>
      <c r="C324" s="16">
        <v>0.72730850000000002</v>
      </c>
      <c r="D324" s="16">
        <v>1.6</v>
      </c>
      <c r="E324" s="16">
        <v>7.6000000000000005</v>
      </c>
      <c r="F324" s="16">
        <v>0.60000000000000009</v>
      </c>
      <c r="G324" s="16">
        <v>1.2000000000000002</v>
      </c>
      <c r="H324" s="16">
        <v>0.2</v>
      </c>
      <c r="I324" s="16">
        <v>354</v>
      </c>
      <c r="J324" s="16">
        <v>339.40000000000003</v>
      </c>
      <c r="K324" s="16" t="s">
        <v>35</v>
      </c>
      <c r="L324" s="16">
        <v>335</v>
      </c>
      <c r="M324" s="16">
        <v>0.69789093999999996</v>
      </c>
      <c r="N324" s="16">
        <v>0.60176742000000005</v>
      </c>
      <c r="O324" s="16">
        <v>0.51976281000000002</v>
      </c>
      <c r="P324" s="16">
        <v>0.45080256000000002</v>
      </c>
      <c r="Q324" s="16">
        <v>0.39392766000000001</v>
      </c>
      <c r="R324" s="16">
        <v>0.34776955999999998</v>
      </c>
      <c r="S324" s="16">
        <v>0.31003246000000001</v>
      </c>
      <c r="T324" s="16">
        <v>0.27878183000000001</v>
      </c>
      <c r="U324" s="16">
        <v>0.25268300999999999</v>
      </c>
      <c r="V324" s="16">
        <v>0.23064651999999999</v>
      </c>
      <c r="W324" s="16">
        <v>0.21183899</v>
      </c>
      <c r="X324" s="16">
        <v>0.19563828</v>
      </c>
      <c r="Y324" s="16">
        <v>0.18156106999999999</v>
      </c>
      <c r="Z324" s="16">
        <v>0.1692099</v>
      </c>
      <c r="AA324" s="16">
        <v>0.15830490999999999</v>
      </c>
      <c r="AB324" s="16">
        <v>0.14860453000000001</v>
      </c>
      <c r="AC324" s="16">
        <v>0.13993037</v>
      </c>
      <c r="AD324" s="16">
        <v>0.13212834000000001</v>
      </c>
      <c r="AE324" s="16">
        <v>0.12507512000000001</v>
      </c>
      <c r="AF324" s="16">
        <v>0.11867279999999999</v>
      </c>
      <c r="AG324" s="16">
        <v>0.11283135</v>
      </c>
      <c r="AH324" s="16">
        <v>0.10748351</v>
      </c>
      <c r="AI324" s="16">
        <v>0.10257586</v>
      </c>
      <c r="AJ324" s="16">
        <v>9.8056494999999994E-2</v>
      </c>
      <c r="AK324" s="16">
        <v>9.3875632000000001E-2</v>
      </c>
      <c r="AL324" s="16">
        <v>8.9999764999999995E-2</v>
      </c>
      <c r="AM324" s="16">
        <v>8.6399703999999994E-2</v>
      </c>
      <c r="AN324" s="16">
        <v>8.3049618000000006E-2</v>
      </c>
      <c r="AO324" s="16">
        <v>7.9920746000000001E-2</v>
      </c>
      <c r="AP324" s="16">
        <v>7.6991245E-2</v>
      </c>
      <c r="AQ324" s="16">
        <v>7.4247167000000003E-2</v>
      </c>
      <c r="AR324" s="16">
        <v>7.1671634999999997E-2</v>
      </c>
      <c r="AS324" s="16">
        <v>6.9247209000000004E-2</v>
      </c>
      <c r="AT324" s="16">
        <v>6.6963516000000001E-2</v>
      </c>
      <c r="AU324" s="16">
        <v>6.4808324E-2</v>
      </c>
      <c r="AV324" s="16">
        <v>6.2770672E-2</v>
      </c>
      <c r="AW324" s="16">
        <v>6.0843768999999999E-2</v>
      </c>
      <c r="AX324" s="16">
        <v>5.9016987999999999E-2</v>
      </c>
      <c r="AY324" s="16">
        <v>5.7282607999999999E-2</v>
      </c>
      <c r="AZ324" s="16">
        <v>5.5635697999999997E-2</v>
      </c>
      <c r="BA324" s="16">
        <v>5.4070223000000001E-2</v>
      </c>
      <c r="BB324" s="16">
        <v>5.2580643000000003E-2</v>
      </c>
      <c r="BC324" s="16">
        <v>5.1160347000000002E-2</v>
      </c>
      <c r="BD324" s="16">
        <v>4.9805094000000001E-2</v>
      </c>
      <c r="BE324" s="16">
        <v>4.8510373000000002E-2</v>
      </c>
      <c r="BF324" s="16">
        <v>4.7272890999999997E-2</v>
      </c>
    </row>
    <row r="325" spans="1:58" x14ac:dyDescent="0.35">
      <c r="A325" s="16">
        <v>44</v>
      </c>
      <c r="B325" s="16">
        <v>33.5</v>
      </c>
      <c r="C325" s="16">
        <v>0.43594759999999999</v>
      </c>
      <c r="D325" s="16">
        <v>2.2000000000000002</v>
      </c>
      <c r="E325" s="16">
        <v>1.4000000000000001</v>
      </c>
      <c r="F325" s="16">
        <v>2.8000000000000003</v>
      </c>
      <c r="G325" s="16">
        <v>0.2</v>
      </c>
      <c r="H325" s="16">
        <v>1.6</v>
      </c>
      <c r="I325" s="16">
        <v>312.8</v>
      </c>
      <c r="J325" s="16">
        <v>325.5</v>
      </c>
      <c r="K325" s="16" t="s">
        <v>35</v>
      </c>
      <c r="L325" s="16">
        <v>44</v>
      </c>
      <c r="M325" s="16">
        <v>0.69112985999999998</v>
      </c>
      <c r="N325" s="16">
        <v>0.53728861000000006</v>
      </c>
      <c r="O325" s="16">
        <v>0.43574011000000001</v>
      </c>
      <c r="P325" s="16">
        <v>0.36484074999999999</v>
      </c>
      <c r="Q325" s="16">
        <v>0.31337512000000001</v>
      </c>
      <c r="R325" s="16">
        <v>0.27421579000000001</v>
      </c>
      <c r="S325" s="16">
        <v>0.24325997999999999</v>
      </c>
      <c r="T325" s="16">
        <v>0.21854745</v>
      </c>
      <c r="U325" s="16">
        <v>0.19824979000000001</v>
      </c>
      <c r="V325" s="16">
        <v>0.18132301000000001</v>
      </c>
      <c r="W325" s="16">
        <v>0.16698024</v>
      </c>
      <c r="X325" s="16">
        <v>0.15469165000000001</v>
      </c>
      <c r="Y325" s="16">
        <v>0.14403253999999999</v>
      </c>
      <c r="Z325" s="16">
        <v>0.13470762999999999</v>
      </c>
      <c r="AA325" s="16">
        <v>0.12648475000000001</v>
      </c>
      <c r="AB325" s="16">
        <v>0.11918088</v>
      </c>
      <c r="AC325" s="16">
        <v>0.11265338</v>
      </c>
      <c r="AD325" s="16">
        <v>0.10678325</v>
      </c>
      <c r="AE325" s="16">
        <v>0.10147402</v>
      </c>
      <c r="AF325" s="16">
        <v>9.6649929999999995E-2</v>
      </c>
      <c r="AG325" s="16">
        <v>9.2248678000000001E-2</v>
      </c>
      <c r="AH325" s="16">
        <v>8.8215970000000005E-2</v>
      </c>
      <c r="AI325" s="16">
        <v>8.4506892E-2</v>
      </c>
      <c r="AJ325" s="16">
        <v>8.1085226999999996E-2</v>
      </c>
      <c r="AK325" s="16">
        <v>7.7918566999999994E-2</v>
      </c>
      <c r="AL325" s="16">
        <v>7.4977859999999993E-2</v>
      </c>
      <c r="AM325" s="16">
        <v>7.2239502999999997E-2</v>
      </c>
      <c r="AN325" s="16">
        <v>6.9684557999999994E-2</v>
      </c>
      <c r="AO325" s="16">
        <v>6.7294992999999997E-2</v>
      </c>
      <c r="AP325" s="16">
        <v>6.5054923000000001E-2</v>
      </c>
      <c r="AQ325" s="16">
        <v>6.2950507000000003E-2</v>
      </c>
      <c r="AR325" s="16">
        <v>6.0970426000000001E-2</v>
      </c>
      <c r="AS325" s="16">
        <v>5.9103775999999997E-2</v>
      </c>
      <c r="AT325" s="16">
        <v>5.7341199000000002E-2</v>
      </c>
      <c r="AU325" s="16">
        <v>5.5673691999999997E-2</v>
      </c>
      <c r="AV325" s="16">
        <v>5.4093476000000001E-2</v>
      </c>
      <c r="AW325" s="16">
        <v>5.2594438E-2</v>
      </c>
      <c r="AX325" s="16">
        <v>5.1170467999999997E-2</v>
      </c>
      <c r="AY325" s="16">
        <v>4.9816425999999997E-2</v>
      </c>
      <c r="AZ325" s="16">
        <v>4.8526973000000001E-2</v>
      </c>
      <c r="BA325" s="16">
        <v>4.7297813000000001E-2</v>
      </c>
      <c r="BB325" s="16">
        <v>4.6124775E-2</v>
      </c>
      <c r="BC325" s="16">
        <v>4.5004092000000002E-2</v>
      </c>
      <c r="BD325" s="16">
        <v>4.3932773000000001E-2</v>
      </c>
      <c r="BE325" s="16">
        <v>4.2906839000000002E-2</v>
      </c>
      <c r="BF325" s="16">
        <v>4.1923620000000002E-2</v>
      </c>
    </row>
    <row r="326" spans="1:58" x14ac:dyDescent="0.35">
      <c r="A326" s="16">
        <v>155</v>
      </c>
      <c r="B326" s="16">
        <v>7.5</v>
      </c>
      <c r="C326" s="16">
        <v>0.2472741</v>
      </c>
      <c r="D326" s="16">
        <v>1.4000000000000001</v>
      </c>
      <c r="E326" s="16">
        <v>2.8000000000000003</v>
      </c>
      <c r="F326" s="16">
        <v>2.6</v>
      </c>
      <c r="G326" s="16">
        <v>0.4</v>
      </c>
      <c r="H326" s="16">
        <v>2</v>
      </c>
      <c r="I326" s="16">
        <v>416.90000000000003</v>
      </c>
      <c r="J326" s="16">
        <v>315.90000000000003</v>
      </c>
      <c r="K326" s="16" t="s">
        <v>34</v>
      </c>
      <c r="L326" s="16">
        <v>155</v>
      </c>
      <c r="M326" s="16">
        <v>0.68332904999999999</v>
      </c>
      <c r="N326" s="16">
        <v>0.53219974000000003</v>
      </c>
      <c r="O326" s="16">
        <v>0.43075961000000001</v>
      </c>
      <c r="P326" s="16">
        <v>0.35932297000000002</v>
      </c>
      <c r="Q326" s="16">
        <v>0.30676532000000001</v>
      </c>
      <c r="R326" s="16">
        <v>0.26663819</v>
      </c>
      <c r="S326" s="16">
        <v>0.23512362000000001</v>
      </c>
      <c r="T326" s="16">
        <v>0.20980117000000001</v>
      </c>
      <c r="U326" s="16">
        <v>0.18906466999999999</v>
      </c>
      <c r="V326" s="16">
        <v>0.17180780000000001</v>
      </c>
      <c r="W326" s="16">
        <v>0.15723862</v>
      </c>
      <c r="X326" s="16">
        <v>0.14478442</v>
      </c>
      <c r="Y326" s="16">
        <v>0.13402411</v>
      </c>
      <c r="Z326" s="16">
        <v>0.12463800999999999</v>
      </c>
      <c r="AA326" s="16">
        <v>0.11638324</v>
      </c>
      <c r="AB326" s="16">
        <v>0.10907039</v>
      </c>
      <c r="AC326" s="16">
        <v>0.10254785</v>
      </c>
      <c r="AD326" s="16">
        <v>9.6697323000000002E-2</v>
      </c>
      <c r="AE326" s="16">
        <v>9.1422819000000002E-2</v>
      </c>
      <c r="AF326" s="16">
        <v>8.6643249000000006E-2</v>
      </c>
      <c r="AG326" s="16">
        <v>8.2293615000000001E-2</v>
      </c>
      <c r="AH326" s="16">
        <v>7.8319594000000006E-2</v>
      </c>
      <c r="AI326" s="16">
        <v>7.4676945999999994E-2</v>
      </c>
      <c r="AJ326" s="16">
        <v>7.1325123000000004E-2</v>
      </c>
      <c r="AK326" s="16">
        <v>6.8231814000000002E-2</v>
      </c>
      <c r="AL326" s="16">
        <v>6.5370007999999993E-2</v>
      </c>
      <c r="AM326" s="16">
        <v>6.2713847000000003E-2</v>
      </c>
      <c r="AN326" s="16">
        <v>6.0242385000000002E-2</v>
      </c>
      <c r="AO326" s="16">
        <v>5.793893E-2</v>
      </c>
      <c r="AP326" s="16">
        <v>5.578661E-2</v>
      </c>
      <c r="AQ326" s="16">
        <v>5.3771558999999997E-2</v>
      </c>
      <c r="AR326" s="16">
        <v>5.1880479E-2</v>
      </c>
      <c r="AS326" s="16">
        <v>5.0104290000000003E-2</v>
      </c>
      <c r="AT326" s="16">
        <v>4.8432030000000001E-2</v>
      </c>
      <c r="AU326" s="16">
        <v>4.6854936E-2</v>
      </c>
      <c r="AV326" s="16">
        <v>4.5364976000000001E-2</v>
      </c>
      <c r="AW326" s="16">
        <v>4.3956000000000002E-2</v>
      </c>
      <c r="AX326" s="16">
        <v>4.2622093E-2</v>
      </c>
      <c r="AY326" s="16">
        <v>4.1357788999999999E-2</v>
      </c>
      <c r="AZ326" s="16">
        <v>4.0157907E-2</v>
      </c>
      <c r="BA326" s="16">
        <v>3.9017357000000003E-2</v>
      </c>
      <c r="BB326" s="16">
        <v>3.7931896999999999E-2</v>
      </c>
      <c r="BC326" s="16">
        <v>3.6898091000000001E-2</v>
      </c>
      <c r="BD326" s="16">
        <v>3.5912449999999999E-2</v>
      </c>
      <c r="BE326" s="16">
        <v>3.4971938000000001E-2</v>
      </c>
      <c r="BF326" s="16">
        <v>3.4073408999999999E-2</v>
      </c>
    </row>
    <row r="327" spans="1:58" x14ac:dyDescent="0.35">
      <c r="A327" s="16">
        <v>260</v>
      </c>
      <c r="B327" s="16">
        <v>40.4</v>
      </c>
      <c r="C327" s="16">
        <v>0.79566839999999994</v>
      </c>
      <c r="D327" s="16">
        <v>2.4000000000000004</v>
      </c>
      <c r="E327" s="16">
        <v>7.2</v>
      </c>
      <c r="F327" s="16">
        <v>0.4</v>
      </c>
      <c r="G327" s="16">
        <v>1.2000000000000002</v>
      </c>
      <c r="H327" s="16">
        <v>0.2</v>
      </c>
      <c r="I327" s="16">
        <v>448.6</v>
      </c>
      <c r="J327" s="16">
        <v>368.40000000000003</v>
      </c>
      <c r="K327" s="16" t="s">
        <v>34</v>
      </c>
      <c r="L327" s="16">
        <v>260</v>
      </c>
      <c r="M327" s="16">
        <v>0.67775869</v>
      </c>
      <c r="N327" s="16">
        <v>0.57868940000000002</v>
      </c>
      <c r="O327" s="16">
        <v>0.49594989</v>
      </c>
      <c r="P327" s="16">
        <v>0.42833522000000002</v>
      </c>
      <c r="Q327" s="16">
        <v>0.37373181999999999</v>
      </c>
      <c r="R327" s="16">
        <v>0.32978215999999999</v>
      </c>
      <c r="S327" s="16">
        <v>0.29405050999999999</v>
      </c>
      <c r="T327" s="16">
        <v>0.26460040000000001</v>
      </c>
      <c r="U327" s="16">
        <v>0.24000224000000001</v>
      </c>
      <c r="V327" s="16">
        <v>0.21922079999999999</v>
      </c>
      <c r="W327" s="16">
        <v>0.20148119</v>
      </c>
      <c r="X327" s="16">
        <v>0.18619941000000001</v>
      </c>
      <c r="Y327" s="16">
        <v>0.17289773999999999</v>
      </c>
      <c r="Z327" s="16">
        <v>0.16123699</v>
      </c>
      <c r="AA327" s="16">
        <v>0.15093000000000001</v>
      </c>
      <c r="AB327" s="16">
        <v>0.14176925000000001</v>
      </c>
      <c r="AC327" s="16">
        <v>0.13356929000000001</v>
      </c>
      <c r="AD327" s="16">
        <v>0.12619425000000001</v>
      </c>
      <c r="AE327" s="16">
        <v>0.11953036</v>
      </c>
      <c r="AF327" s="16">
        <v>0.11347453</v>
      </c>
      <c r="AG327" s="16">
        <v>0.10795341</v>
      </c>
      <c r="AH327" s="16">
        <v>0.10290169</v>
      </c>
      <c r="AI327" s="16">
        <v>9.8263114999999998E-2</v>
      </c>
      <c r="AJ327" s="16">
        <v>9.3989894000000004E-2</v>
      </c>
      <c r="AK327" s="16">
        <v>9.0036943999999994E-2</v>
      </c>
      <c r="AL327" s="16">
        <v>8.6374030000000004E-2</v>
      </c>
      <c r="AM327" s="16">
        <v>8.2973614000000001E-2</v>
      </c>
      <c r="AN327" s="16">
        <v>7.9806268E-2</v>
      </c>
      <c r="AO327" s="16">
        <v>7.6848215999999997E-2</v>
      </c>
      <c r="AP327" s="16">
        <v>7.4078857999999997E-2</v>
      </c>
      <c r="AQ327" s="16">
        <v>7.1485280999999998E-2</v>
      </c>
      <c r="AR327" s="16">
        <v>6.9049232000000002E-2</v>
      </c>
      <c r="AS327" s="16">
        <v>6.6756627999999998E-2</v>
      </c>
      <c r="AT327" s="16">
        <v>6.4596996000000004E-2</v>
      </c>
      <c r="AU327" s="16">
        <v>6.2557644999999995E-2</v>
      </c>
      <c r="AV327" s="16">
        <v>6.0630541000000003E-2</v>
      </c>
      <c r="AW327" s="16">
        <v>5.8807071000000002E-2</v>
      </c>
      <c r="AX327" s="16">
        <v>5.7078019000000001E-2</v>
      </c>
      <c r="AY327" s="16">
        <v>5.5436975999999999E-2</v>
      </c>
      <c r="AZ327" s="16">
        <v>5.3879268000000001E-2</v>
      </c>
      <c r="BA327" s="16">
        <v>5.2398055999999998E-2</v>
      </c>
      <c r="BB327" s="16">
        <v>5.0986997999999999E-2</v>
      </c>
      <c r="BC327" s="16">
        <v>4.9641009E-2</v>
      </c>
      <c r="BD327" s="16">
        <v>4.8356805000000003E-2</v>
      </c>
      <c r="BE327" s="16">
        <v>4.7129868999999998E-2</v>
      </c>
      <c r="BF327" s="16">
        <v>4.5956649000000002E-2</v>
      </c>
    </row>
    <row r="328" spans="1:58" x14ac:dyDescent="0.35">
      <c r="A328" s="16">
        <v>342</v>
      </c>
      <c r="B328" s="16">
        <v>23.1</v>
      </c>
      <c r="C328" s="16">
        <v>0.39866750000000001</v>
      </c>
      <c r="D328" s="16">
        <v>1.8</v>
      </c>
      <c r="E328" s="16">
        <v>5.8000000000000007</v>
      </c>
      <c r="F328" s="16">
        <v>0.60000000000000009</v>
      </c>
      <c r="G328" s="16">
        <v>0.60000000000000009</v>
      </c>
      <c r="H328" s="16">
        <v>0.4</v>
      </c>
      <c r="I328" s="16">
        <v>310.90000000000003</v>
      </c>
      <c r="J328" s="16">
        <v>325.3</v>
      </c>
      <c r="K328" s="16" t="s">
        <v>35</v>
      </c>
      <c r="L328" s="16">
        <v>342</v>
      </c>
      <c r="M328" s="16">
        <v>0.66977960000000003</v>
      </c>
      <c r="N328" s="16">
        <v>0.55048132000000005</v>
      </c>
      <c r="O328" s="16">
        <v>0.45914704000000001</v>
      </c>
      <c r="P328" s="16">
        <v>0.38921772999999998</v>
      </c>
      <c r="Q328" s="16">
        <v>0.33568378999999998</v>
      </c>
      <c r="R328" s="16">
        <v>0.29402213999999999</v>
      </c>
      <c r="S328" s="16">
        <v>0.26093158</v>
      </c>
      <c r="T328" s="16">
        <v>0.23412949</v>
      </c>
      <c r="U328" s="16">
        <v>0.21195317999999999</v>
      </c>
      <c r="V328" s="16">
        <v>0.19335441</v>
      </c>
      <c r="W328" s="16">
        <v>0.17757208999999999</v>
      </c>
      <c r="X328" s="16">
        <v>0.16402622</v>
      </c>
      <c r="Y328" s="16">
        <v>0.15228248</v>
      </c>
      <c r="Z328" s="16">
        <v>0.14200941</v>
      </c>
      <c r="AA328" s="16">
        <v>0.13295104999999999</v>
      </c>
      <c r="AB328" s="16">
        <v>0.12490699</v>
      </c>
      <c r="AC328" s="16">
        <v>0.11771885999999999</v>
      </c>
      <c r="AD328" s="16">
        <v>0.11125790000000001</v>
      </c>
      <c r="AE328" s="16">
        <v>0.10541844</v>
      </c>
      <c r="AF328" s="16">
        <v>0.10011853</v>
      </c>
      <c r="AG328" s="16">
        <v>9.5285944999999997E-2</v>
      </c>
      <c r="AH328" s="16">
        <v>9.0862236999999998E-2</v>
      </c>
      <c r="AI328" s="16">
        <v>8.6798996000000003E-2</v>
      </c>
      <c r="AJ328" s="16">
        <v>8.3054802999999996E-2</v>
      </c>
      <c r="AK328" s="16">
        <v>7.9592466000000001E-2</v>
      </c>
      <c r="AL328" s="16">
        <v>7.6382011E-2</v>
      </c>
      <c r="AM328" s="16">
        <v>7.3398925000000004E-2</v>
      </c>
      <c r="AN328" s="16">
        <v>7.0619337000000004E-2</v>
      </c>
      <c r="AO328" s="16">
        <v>6.8024397E-2</v>
      </c>
      <c r="AP328" s="16">
        <v>6.5594181000000001E-2</v>
      </c>
      <c r="AQ328" s="16">
        <v>6.3315667000000006E-2</v>
      </c>
      <c r="AR328" s="16">
        <v>6.1174857999999999E-2</v>
      </c>
      <c r="AS328" s="16">
        <v>5.9159986999999997E-2</v>
      </c>
      <c r="AT328" s="16">
        <v>5.7260167000000001E-2</v>
      </c>
      <c r="AU328" s="16">
        <v>5.5465992999999998E-2</v>
      </c>
      <c r="AV328" s="16">
        <v>5.376935E-2</v>
      </c>
      <c r="AW328" s="16">
        <v>5.2163117000000002E-2</v>
      </c>
      <c r="AX328" s="16">
        <v>5.0640101999999999E-2</v>
      </c>
      <c r="AY328" s="16">
        <v>4.9194178999999998E-2</v>
      </c>
      <c r="AZ328" s="16">
        <v>4.7820467999999998E-2</v>
      </c>
      <c r="BA328" s="16">
        <v>4.6513042999999997E-2</v>
      </c>
      <c r="BB328" s="16">
        <v>4.5267149999999999E-2</v>
      </c>
      <c r="BC328" s="16">
        <v>4.4079155000000002E-2</v>
      </c>
      <c r="BD328" s="16">
        <v>4.2944907999999997E-2</v>
      </c>
      <c r="BE328" s="16">
        <v>4.1861272999999997E-2</v>
      </c>
      <c r="BF328" s="16">
        <v>4.0824926999999997E-2</v>
      </c>
    </row>
    <row r="329" spans="1:58" x14ac:dyDescent="0.35">
      <c r="A329" s="16">
        <v>34</v>
      </c>
      <c r="B329" s="16">
        <v>31.200000000000003</v>
      </c>
      <c r="C329" s="16">
        <v>0.12420289999999999</v>
      </c>
      <c r="D329" s="16">
        <v>0.4</v>
      </c>
      <c r="E329" s="16">
        <v>1.8</v>
      </c>
      <c r="F329" s="16">
        <v>1.6</v>
      </c>
      <c r="G329" s="16">
        <v>1.4000000000000001</v>
      </c>
      <c r="H329" s="16">
        <v>1.4000000000000001</v>
      </c>
      <c r="I329" s="16">
        <v>324.10000000000002</v>
      </c>
      <c r="J329" s="16">
        <v>323.20000000000005</v>
      </c>
      <c r="K329" s="16" t="s">
        <v>35</v>
      </c>
      <c r="L329" s="16">
        <v>34</v>
      </c>
      <c r="M329" s="16">
        <v>0.66971879999999995</v>
      </c>
      <c r="N329" s="16">
        <v>0.52370006000000002</v>
      </c>
      <c r="O329" s="16">
        <v>0.42381226999999999</v>
      </c>
      <c r="P329" s="16">
        <v>0.35242474000000001</v>
      </c>
      <c r="Q329" s="16">
        <v>0.29943009999999998</v>
      </c>
      <c r="R329" s="16">
        <v>0.25881844999999998</v>
      </c>
      <c r="S329" s="16">
        <v>0.22689450999999999</v>
      </c>
      <c r="T329" s="16">
        <v>0.2012583</v>
      </c>
      <c r="U329" s="16">
        <v>0.18030138000000001</v>
      </c>
      <c r="V329" s="16">
        <v>0.16286995000000001</v>
      </c>
      <c r="W329" s="16">
        <v>0.14817582000000001</v>
      </c>
      <c r="X329" s="16">
        <v>0.13564398999999999</v>
      </c>
      <c r="Y329" s="16">
        <v>0.1248465</v>
      </c>
      <c r="Z329" s="16">
        <v>0.11545800000000001</v>
      </c>
      <c r="AA329" s="16">
        <v>0.1072287</v>
      </c>
      <c r="AB329" s="16">
        <v>9.9965236999999998E-2</v>
      </c>
      <c r="AC329" s="16">
        <v>9.3508668000000003E-2</v>
      </c>
      <c r="AD329" s="16">
        <v>8.7736844999999994E-2</v>
      </c>
      <c r="AE329" s="16">
        <v>8.2551807000000005E-2</v>
      </c>
      <c r="AF329" s="16">
        <v>7.7868745000000003E-2</v>
      </c>
      <c r="AG329" s="16">
        <v>7.3624037000000003E-2</v>
      </c>
      <c r="AH329" s="16">
        <v>6.9760702999999993E-2</v>
      </c>
      <c r="AI329" s="16">
        <v>6.6228284999999998E-2</v>
      </c>
      <c r="AJ329" s="16">
        <v>6.2990978000000003E-2</v>
      </c>
      <c r="AK329" s="16">
        <v>6.0013550999999998E-2</v>
      </c>
      <c r="AL329" s="16">
        <v>5.7266545000000002E-2</v>
      </c>
      <c r="AM329" s="16">
        <v>5.4726832000000003E-2</v>
      </c>
      <c r="AN329" s="16">
        <v>5.2371732999999997E-2</v>
      </c>
      <c r="AO329" s="16">
        <v>5.0185800000000003E-2</v>
      </c>
      <c r="AP329" s="16">
        <v>4.8148497999999998E-2</v>
      </c>
      <c r="AQ329" s="16">
        <v>4.6247235999999997E-2</v>
      </c>
      <c r="AR329" s="16">
        <v>4.4469751000000002E-2</v>
      </c>
      <c r="AS329" s="16">
        <v>4.2804752000000001E-2</v>
      </c>
      <c r="AT329" s="16">
        <v>4.1242290000000001E-2</v>
      </c>
      <c r="AU329" s="16">
        <v>3.9773330000000003E-2</v>
      </c>
      <c r="AV329" s="16">
        <v>3.8390766999999999E-2</v>
      </c>
      <c r="AW329" s="16">
        <v>3.7087396000000002E-2</v>
      </c>
      <c r="AX329" s="16">
        <v>3.5857121999999998E-2</v>
      </c>
      <c r="AY329" s="16">
        <v>3.4694309999999999E-2</v>
      </c>
      <c r="AZ329" s="16">
        <v>3.3593494000000002E-2</v>
      </c>
      <c r="BA329" s="16">
        <v>3.255019E-2</v>
      </c>
      <c r="BB329" s="16">
        <v>3.1560451000000003E-2</v>
      </c>
      <c r="BC329" s="16">
        <v>3.0620655E-2</v>
      </c>
      <c r="BD329" s="16">
        <v>2.9727152E-2</v>
      </c>
      <c r="BE329" s="16">
        <v>2.8876463000000002E-2</v>
      </c>
      <c r="BF329" s="16">
        <v>2.8066232999999999E-2</v>
      </c>
    </row>
    <row r="330" spans="1:58" x14ac:dyDescent="0.35">
      <c r="A330" s="16">
        <v>391</v>
      </c>
      <c r="B330" s="16">
        <v>15.600000000000001</v>
      </c>
      <c r="C330" s="16">
        <v>0.75984879999999999</v>
      </c>
      <c r="D330" s="16">
        <v>0.60000000000000009</v>
      </c>
      <c r="E330" s="16">
        <v>7.6000000000000005</v>
      </c>
      <c r="F330" s="16">
        <v>2</v>
      </c>
      <c r="G330" s="16">
        <v>0.8</v>
      </c>
      <c r="H330" s="16">
        <v>0.60000000000000009</v>
      </c>
      <c r="I330" s="16">
        <v>322.10000000000002</v>
      </c>
      <c r="J330" s="16">
        <v>367.6</v>
      </c>
      <c r="K330" s="16" t="s">
        <v>34</v>
      </c>
      <c r="L330" s="16">
        <v>391</v>
      </c>
      <c r="M330" s="16">
        <v>0.66883110999999995</v>
      </c>
      <c r="N330" s="16">
        <v>0.56469994999999995</v>
      </c>
      <c r="O330" s="16">
        <v>0.48176560000000002</v>
      </c>
      <c r="P330" s="16">
        <v>0.41402441000000001</v>
      </c>
      <c r="Q330" s="16">
        <v>0.35917544000000001</v>
      </c>
      <c r="R330" s="16">
        <v>0.31485146000000003</v>
      </c>
      <c r="S330" s="16">
        <v>0.27872114999999997</v>
      </c>
      <c r="T330" s="16">
        <v>0.24897184999999999</v>
      </c>
      <c r="U330" s="16">
        <v>0.2242104</v>
      </c>
      <c r="V330" s="16">
        <v>0.20337199</v>
      </c>
      <c r="W330" s="16">
        <v>0.18565291</v>
      </c>
      <c r="X330" s="16">
        <v>0.17043506</v>
      </c>
      <c r="Y330" s="16">
        <v>0.15725373000000001</v>
      </c>
      <c r="Z330" s="16">
        <v>0.14574002999999999</v>
      </c>
      <c r="AA330" s="16">
        <v>0.13561249</v>
      </c>
      <c r="AB330" s="16">
        <v>0.12664300000000001</v>
      </c>
      <c r="AC330" s="16">
        <v>0.1186527</v>
      </c>
      <c r="AD330" s="16">
        <v>0.11149628</v>
      </c>
      <c r="AE330" s="16">
        <v>0.10505506000000001</v>
      </c>
      <c r="AF330" s="16">
        <v>9.9229939000000003E-2</v>
      </c>
      <c r="AG330" s="16">
        <v>9.3940958000000005E-2</v>
      </c>
      <c r="AH330" s="16">
        <v>8.9119084000000001E-2</v>
      </c>
      <c r="AI330" s="16">
        <v>8.4708302999999999E-2</v>
      </c>
      <c r="AJ330" s="16">
        <v>8.0658547999999997E-2</v>
      </c>
      <c r="AK330" s="16">
        <v>7.6931505999999997E-2</v>
      </c>
      <c r="AL330" s="16">
        <v>7.3488936000000005E-2</v>
      </c>
      <c r="AM330" s="16">
        <v>7.0302233000000006E-2</v>
      </c>
      <c r="AN330" s="16">
        <v>6.7344919000000003E-2</v>
      </c>
      <c r="AO330" s="16">
        <v>6.4594202000000003E-2</v>
      </c>
      <c r="AP330" s="16">
        <v>6.2030438E-2</v>
      </c>
      <c r="AQ330" s="16">
        <v>5.9635057999999998E-2</v>
      </c>
      <c r="AR330" s="16">
        <v>5.7393159999999999E-2</v>
      </c>
      <c r="AS330" s="16">
        <v>5.5290542999999998E-2</v>
      </c>
      <c r="AT330" s="16">
        <v>5.3315975000000002E-2</v>
      </c>
      <c r="AU330" s="16">
        <v>5.1458281000000002E-2</v>
      </c>
      <c r="AV330" s="16">
        <v>4.9707099999999997E-2</v>
      </c>
      <c r="AW330" s="16">
        <v>4.8055250000000001E-2</v>
      </c>
      <c r="AX330" s="16">
        <v>4.6494566000000001E-2</v>
      </c>
      <c r="AY330" s="16">
        <v>4.5017942999999998E-2</v>
      </c>
      <c r="AZ330" s="16">
        <v>4.3619294000000003E-2</v>
      </c>
      <c r="BA330" s="16">
        <v>4.2293057000000002E-2</v>
      </c>
      <c r="BB330" s="16">
        <v>4.1033926999999998E-2</v>
      </c>
      <c r="BC330" s="16">
        <v>3.9837236999999998E-2</v>
      </c>
      <c r="BD330" s="16">
        <v>3.8698290000000003E-2</v>
      </c>
      <c r="BE330" s="16">
        <v>3.7613477999999999E-2</v>
      </c>
      <c r="BF330" s="16">
        <v>3.6578949999999999E-2</v>
      </c>
    </row>
    <row r="331" spans="1:58" x14ac:dyDescent="0.35">
      <c r="A331" s="16">
        <v>317</v>
      </c>
      <c r="B331" s="16">
        <v>10.199999999999999</v>
      </c>
      <c r="C331" s="16">
        <v>0.1312711</v>
      </c>
      <c r="D331" s="16">
        <v>0.8</v>
      </c>
      <c r="E331" s="16">
        <v>7.8000000000000007</v>
      </c>
      <c r="F331" s="16">
        <v>0.8</v>
      </c>
      <c r="G331" s="16">
        <v>0.4</v>
      </c>
      <c r="H331" s="16">
        <v>0.8</v>
      </c>
      <c r="I331" s="16">
        <v>405.5</v>
      </c>
      <c r="J331" s="16">
        <v>342.40000000000003</v>
      </c>
      <c r="K331" s="16" t="s">
        <v>34</v>
      </c>
      <c r="L331" s="16">
        <v>317</v>
      </c>
      <c r="M331" s="16">
        <v>0.66488314000000004</v>
      </c>
      <c r="N331" s="16">
        <v>0.56452559999999996</v>
      </c>
      <c r="O331" s="16">
        <v>0.48545450000000001</v>
      </c>
      <c r="P331" s="16">
        <v>0.42012104</v>
      </c>
      <c r="Q331" s="16">
        <v>0.36604428</v>
      </c>
      <c r="R331" s="16">
        <v>0.32169119000000002</v>
      </c>
      <c r="S331" s="16">
        <v>0.28530070000000002</v>
      </c>
      <c r="T331" s="16">
        <v>0.25522845999999999</v>
      </c>
      <c r="U331" s="16">
        <v>0.23012766000000001</v>
      </c>
      <c r="V331" s="16">
        <v>0.20896355999999999</v>
      </c>
      <c r="W331" s="16">
        <v>0.19094033999999999</v>
      </c>
      <c r="X331" s="16">
        <v>0.17544846</v>
      </c>
      <c r="Y331" s="16">
        <v>0.16201797000000001</v>
      </c>
      <c r="Z331" s="16">
        <v>0.15028341000000001</v>
      </c>
      <c r="AA331" s="16">
        <v>0.13995244000000001</v>
      </c>
      <c r="AB331" s="16">
        <v>0.13080040000000001</v>
      </c>
      <c r="AC331" s="16">
        <v>0.12264240999999999</v>
      </c>
      <c r="AD331" s="16">
        <v>0.11533196</v>
      </c>
      <c r="AE331" s="16">
        <v>0.10874651</v>
      </c>
      <c r="AF331" s="16">
        <v>0.10278814</v>
      </c>
      <c r="AG331" s="16">
        <v>9.7377567999999998E-2</v>
      </c>
      <c r="AH331" s="16">
        <v>9.2440225000000001E-2</v>
      </c>
      <c r="AI331" s="16">
        <v>8.7921120000000005E-2</v>
      </c>
      <c r="AJ331" s="16">
        <v>8.3771169000000006E-2</v>
      </c>
      <c r="AK331" s="16">
        <v>7.9948596999999996E-2</v>
      </c>
      <c r="AL331" s="16">
        <v>7.6415271000000007E-2</v>
      </c>
      <c r="AM331" s="16">
        <v>7.3144555E-2</v>
      </c>
      <c r="AN331" s="16">
        <v>7.0105657000000002E-2</v>
      </c>
      <c r="AO331" s="16">
        <v>6.7278154000000007E-2</v>
      </c>
      <c r="AP331" s="16">
        <v>6.4640611000000001E-2</v>
      </c>
      <c r="AQ331" s="16">
        <v>6.2175981999999998E-2</v>
      </c>
      <c r="AR331" s="16">
        <v>5.9867598000000001E-2</v>
      </c>
      <c r="AS331" s="16">
        <v>5.7702914000000001E-2</v>
      </c>
      <c r="AT331" s="16">
        <v>5.5667564000000003E-2</v>
      </c>
      <c r="AU331" s="16">
        <v>5.3751717999999997E-2</v>
      </c>
      <c r="AV331" s="16">
        <v>5.1945488999999997E-2</v>
      </c>
      <c r="AW331" s="16">
        <v>5.0241776000000002E-2</v>
      </c>
      <c r="AX331" s="16">
        <v>4.8630751999999999E-2</v>
      </c>
      <c r="AY331" s="16">
        <v>4.7105577000000003E-2</v>
      </c>
      <c r="AZ331" s="16">
        <v>4.5660313000000001E-2</v>
      </c>
      <c r="BA331" s="16">
        <v>4.4289198000000002E-2</v>
      </c>
      <c r="BB331" s="16">
        <v>4.2986911000000003E-2</v>
      </c>
      <c r="BC331" s="16">
        <v>4.1748452999999998E-2</v>
      </c>
      <c r="BD331" s="16">
        <v>4.0569558999999998E-2</v>
      </c>
      <c r="BE331" s="16">
        <v>3.9445995999999997E-2</v>
      </c>
      <c r="BF331" s="16">
        <v>3.8374449999999997E-2</v>
      </c>
    </row>
    <row r="332" spans="1:58" x14ac:dyDescent="0.35">
      <c r="A332" s="16">
        <v>97</v>
      </c>
      <c r="B332" s="16">
        <v>40.300000000000004</v>
      </c>
      <c r="C332" s="16">
        <v>0.81686710000000007</v>
      </c>
      <c r="D332" s="16">
        <v>2.8000000000000003</v>
      </c>
      <c r="E332" s="16">
        <v>5.4</v>
      </c>
      <c r="F332" s="16">
        <v>0.60000000000000009</v>
      </c>
      <c r="G332" s="16">
        <v>1.6</v>
      </c>
      <c r="H332" s="16">
        <v>0.2</v>
      </c>
      <c r="I332" s="16">
        <v>373</v>
      </c>
      <c r="J332" s="16">
        <v>339.70000000000005</v>
      </c>
      <c r="K332" s="16" t="s">
        <v>35</v>
      </c>
      <c r="L332" s="16">
        <v>97</v>
      </c>
      <c r="M332" s="16">
        <v>0.66428071</v>
      </c>
      <c r="N332" s="16">
        <v>0.54071139999999995</v>
      </c>
      <c r="O332" s="16">
        <v>0.44957015</v>
      </c>
      <c r="P332" s="16">
        <v>0.38156462000000002</v>
      </c>
      <c r="Q332" s="16">
        <v>0.32961827999999999</v>
      </c>
      <c r="R332" s="16">
        <v>0.28909131999999998</v>
      </c>
      <c r="S332" s="16">
        <v>0.25685005999999999</v>
      </c>
      <c r="T332" s="16">
        <v>0.23056731</v>
      </c>
      <c r="U332" s="16">
        <v>0.20881448999999999</v>
      </c>
      <c r="V332" s="16">
        <v>0.19053537000000001</v>
      </c>
      <c r="W332" s="16">
        <v>0.17499079000000001</v>
      </c>
      <c r="X332" s="16">
        <v>0.16161907</v>
      </c>
      <c r="Y332" s="16">
        <v>0.15000305999999999</v>
      </c>
      <c r="Z332" s="16">
        <v>0.13983135999999999</v>
      </c>
      <c r="AA332" s="16">
        <v>0.13085458</v>
      </c>
      <c r="AB332" s="16">
        <v>0.12288116</v>
      </c>
      <c r="AC332" s="16">
        <v>0.11574817</v>
      </c>
      <c r="AD332" s="16">
        <v>0.10933493</v>
      </c>
      <c r="AE332" s="16">
        <v>0.10353965</v>
      </c>
      <c r="AF332" s="16">
        <v>9.8276213000000001E-2</v>
      </c>
      <c r="AG332" s="16">
        <v>9.3480780999999999E-2</v>
      </c>
      <c r="AH332" s="16">
        <v>8.9090831999999995E-2</v>
      </c>
      <c r="AI332" s="16">
        <v>8.5061252000000004E-2</v>
      </c>
      <c r="AJ332" s="16">
        <v>8.1347412999999993E-2</v>
      </c>
      <c r="AK332" s="16">
        <v>7.7914259999999999E-2</v>
      </c>
      <c r="AL332" s="16">
        <v>7.4734605999999995E-2</v>
      </c>
      <c r="AM332" s="16">
        <v>7.1780220000000006E-2</v>
      </c>
      <c r="AN332" s="16">
        <v>6.9028132000000006E-2</v>
      </c>
      <c r="AO332" s="16">
        <v>6.6458440999999993E-2</v>
      </c>
      <c r="AP332" s="16">
        <v>6.4054801999999994E-2</v>
      </c>
      <c r="AQ332" s="16">
        <v>6.1803843999999997E-2</v>
      </c>
      <c r="AR332" s="16">
        <v>5.9690422999999999E-2</v>
      </c>
      <c r="AS332" s="16">
        <v>5.7701892999999997E-2</v>
      </c>
      <c r="AT332" s="16">
        <v>5.5827856000000002E-2</v>
      </c>
      <c r="AU332" s="16">
        <v>5.4059435000000003E-2</v>
      </c>
      <c r="AV332" s="16">
        <v>5.2388847000000002E-2</v>
      </c>
      <c r="AW332" s="16">
        <v>5.0808907E-2</v>
      </c>
      <c r="AX332" s="16">
        <v>4.9310821999999997E-2</v>
      </c>
      <c r="AY332" s="16">
        <v>4.7889429999999997E-2</v>
      </c>
      <c r="AZ332" s="16">
        <v>4.6539333000000002E-2</v>
      </c>
      <c r="BA332" s="16">
        <v>4.5255839999999999E-2</v>
      </c>
      <c r="BB332" s="16">
        <v>4.4034353999999998E-2</v>
      </c>
      <c r="BC332" s="16">
        <v>4.2869988999999997E-2</v>
      </c>
      <c r="BD332" s="16">
        <v>4.1758775999999997E-2</v>
      </c>
      <c r="BE332" s="16">
        <v>4.0697853999999999E-2</v>
      </c>
      <c r="BF332" s="16">
        <v>3.9683700000000002E-2</v>
      </c>
    </row>
    <row r="333" spans="1:58" x14ac:dyDescent="0.35">
      <c r="A333" s="16">
        <v>25</v>
      </c>
      <c r="B333" s="16">
        <v>41.300000000000004</v>
      </c>
      <c r="C333" s="16">
        <v>0.83523610000000004</v>
      </c>
      <c r="D333" s="16">
        <v>0.8</v>
      </c>
      <c r="E333" s="16">
        <v>6.6000000000000005</v>
      </c>
      <c r="F333" s="16">
        <v>1.6</v>
      </c>
      <c r="G333" s="16">
        <v>2</v>
      </c>
      <c r="H333" s="16">
        <v>0.2</v>
      </c>
      <c r="I333" s="16">
        <v>370.1</v>
      </c>
      <c r="J333" s="16">
        <v>311.10000000000002</v>
      </c>
      <c r="K333" s="16" t="s">
        <v>35</v>
      </c>
      <c r="L333" s="16">
        <v>25</v>
      </c>
      <c r="M333" s="16">
        <v>0.65828036999999995</v>
      </c>
      <c r="N333" s="16">
        <v>0.54928982000000004</v>
      </c>
      <c r="O333" s="16">
        <v>0.46406948999999997</v>
      </c>
      <c r="P333" s="16">
        <v>0.39779374000000001</v>
      </c>
      <c r="Q333" s="16">
        <v>0.34560101999999998</v>
      </c>
      <c r="R333" s="16">
        <v>0.30384233999999999</v>
      </c>
      <c r="S333" s="16">
        <v>0.26995131</v>
      </c>
      <c r="T333" s="16">
        <v>0.24204972</v>
      </c>
      <c r="U333" s="16">
        <v>0.21877611</v>
      </c>
      <c r="V333" s="16">
        <v>0.19913318999999999</v>
      </c>
      <c r="W333" s="16">
        <v>0.18236366000000001</v>
      </c>
      <c r="X333" s="16">
        <v>0.16790509000000001</v>
      </c>
      <c r="Y333" s="16">
        <v>0.15532731</v>
      </c>
      <c r="Z333" s="16">
        <v>0.14429802999999999</v>
      </c>
      <c r="AA333" s="16">
        <v>0.13455774000000001</v>
      </c>
      <c r="AB333" s="16">
        <v>0.12590051999999999</v>
      </c>
      <c r="AC333" s="16">
        <v>0.11816110000000001</v>
      </c>
      <c r="AD333" s="16">
        <v>0.11120866</v>
      </c>
      <c r="AE333" s="16">
        <v>0.10492913</v>
      </c>
      <c r="AF333" s="16">
        <v>9.9238694000000002E-2</v>
      </c>
      <c r="AG333" s="16">
        <v>9.4057657000000003E-2</v>
      </c>
      <c r="AH333" s="16">
        <v>8.9319885000000002E-2</v>
      </c>
      <c r="AI333" s="16">
        <v>8.4978379000000007E-2</v>
      </c>
      <c r="AJ333" s="16">
        <v>8.0988727999999996E-2</v>
      </c>
      <c r="AK333" s="16">
        <v>7.7305137999999995E-2</v>
      </c>
      <c r="AL333" s="16">
        <v>7.3898636000000004E-2</v>
      </c>
      <c r="AM333" s="16">
        <v>7.0739172000000003E-2</v>
      </c>
      <c r="AN333" s="16">
        <v>6.7807204999999995E-2</v>
      </c>
      <c r="AO333" s="16">
        <v>6.5070881999999997E-2</v>
      </c>
      <c r="AP333" s="16">
        <v>6.2518514999999997E-2</v>
      </c>
      <c r="AQ333" s="16">
        <v>6.0132798000000001E-2</v>
      </c>
      <c r="AR333" s="16">
        <v>5.7894859E-2</v>
      </c>
      <c r="AS333" s="16">
        <v>5.5795733E-2</v>
      </c>
      <c r="AT333" s="16">
        <v>5.3821407000000002E-2</v>
      </c>
      <c r="AU333" s="16">
        <v>5.1962767E-2</v>
      </c>
      <c r="AV333" s="16">
        <v>5.0210509E-2</v>
      </c>
      <c r="AW333" s="16">
        <v>4.8555492999999998E-2</v>
      </c>
      <c r="AX333" s="16">
        <v>4.6990849000000001E-2</v>
      </c>
      <c r="AY333" s="16">
        <v>4.5509972000000003E-2</v>
      </c>
      <c r="AZ333" s="16">
        <v>4.4106118E-2</v>
      </c>
      <c r="BA333" s="16">
        <v>4.2773846999999997E-2</v>
      </c>
      <c r="BB333" s="16">
        <v>4.1508436000000003E-2</v>
      </c>
      <c r="BC333" s="16">
        <v>4.0305022000000003E-2</v>
      </c>
      <c r="BD333" s="16">
        <v>3.9159205000000002E-2</v>
      </c>
      <c r="BE333" s="16">
        <v>3.8067620000000003E-2</v>
      </c>
      <c r="BF333" s="16">
        <v>3.7026491000000002E-2</v>
      </c>
    </row>
    <row r="334" spans="1:58" x14ac:dyDescent="0.35">
      <c r="A334" s="16">
        <v>325</v>
      </c>
      <c r="B334" s="16">
        <v>18.3</v>
      </c>
      <c r="C334" s="16">
        <v>0.24696549999999998</v>
      </c>
      <c r="D334" s="16">
        <v>1.2000000000000002</v>
      </c>
      <c r="E334" s="16">
        <v>3</v>
      </c>
      <c r="F334" s="16">
        <v>1</v>
      </c>
      <c r="G334" s="16">
        <v>1.6</v>
      </c>
      <c r="H334" s="16">
        <v>0.8</v>
      </c>
      <c r="I334" s="16">
        <v>359.90000000000003</v>
      </c>
      <c r="J334" s="16">
        <v>338.20000000000005</v>
      </c>
      <c r="K334" s="16" t="s">
        <v>34</v>
      </c>
      <c r="L334" s="16">
        <v>325</v>
      </c>
      <c r="M334" s="16">
        <v>0.65779805000000002</v>
      </c>
      <c r="N334" s="16">
        <v>0.51481818999999995</v>
      </c>
      <c r="O334" s="16">
        <v>0.41850257000000002</v>
      </c>
      <c r="P334" s="16">
        <v>0.35022900000000001</v>
      </c>
      <c r="Q334" s="16">
        <v>0.29966303999999999</v>
      </c>
      <c r="R334" s="16">
        <v>0.26090413000000001</v>
      </c>
      <c r="S334" s="16">
        <v>0.23036592</v>
      </c>
      <c r="T334" s="16">
        <v>0.20576090999999999</v>
      </c>
      <c r="U334" s="16">
        <v>0.18556703999999999</v>
      </c>
      <c r="V334" s="16">
        <v>0.16872548000000001</v>
      </c>
      <c r="W334" s="16">
        <v>0.15448727000000001</v>
      </c>
      <c r="X334" s="16">
        <v>0.14230246999999999</v>
      </c>
      <c r="Y334" s="16">
        <v>0.13176239000000001</v>
      </c>
      <c r="Z334" s="16">
        <v>0.12256151</v>
      </c>
      <c r="AA334" s="16">
        <v>0.11445974</v>
      </c>
      <c r="AB334" s="16">
        <v>0.10727759000000001</v>
      </c>
      <c r="AC334" s="16">
        <v>0.10086392</v>
      </c>
      <c r="AD334" s="16">
        <v>9.5106973999999997E-2</v>
      </c>
      <c r="AE334" s="16">
        <v>8.9911758999999994E-2</v>
      </c>
      <c r="AF334" s="16">
        <v>8.5200779000000004E-2</v>
      </c>
      <c r="AG334" s="16">
        <v>8.0912023999999999E-2</v>
      </c>
      <c r="AH334" s="16">
        <v>7.6992488999999997E-2</v>
      </c>
      <c r="AI334" s="16">
        <v>7.3397219E-2</v>
      </c>
      <c r="AJ334" s="16">
        <v>7.0089146000000005E-2</v>
      </c>
      <c r="AK334" s="16">
        <v>6.7034036000000005E-2</v>
      </c>
      <c r="AL334" s="16">
        <v>6.4206623000000004E-2</v>
      </c>
      <c r="AM334" s="16">
        <v>6.1581861000000002E-2</v>
      </c>
      <c r="AN334" s="16">
        <v>5.9141777E-2</v>
      </c>
      <c r="AO334" s="16">
        <v>5.6864664000000002E-2</v>
      </c>
      <c r="AP334" s="16">
        <v>5.4736655000000002E-2</v>
      </c>
      <c r="AQ334" s="16">
        <v>5.2744212999999998E-2</v>
      </c>
      <c r="AR334" s="16">
        <v>5.0874766000000002E-2</v>
      </c>
      <c r="AS334" s="16">
        <v>4.9119207999999998E-2</v>
      </c>
      <c r="AT334" s="16">
        <v>4.7466263000000002E-2</v>
      </c>
      <c r="AU334" s="16">
        <v>4.5906785999999998E-2</v>
      </c>
      <c r="AV334" s="16">
        <v>4.4434003999999999E-2</v>
      </c>
      <c r="AW334" s="16">
        <v>4.3041136000000001E-2</v>
      </c>
      <c r="AX334" s="16">
        <v>4.1722532E-2</v>
      </c>
      <c r="AY334" s="16">
        <v>4.0472715999999999E-2</v>
      </c>
      <c r="AZ334" s="16">
        <v>3.9286612999999998E-2</v>
      </c>
      <c r="BA334" s="16">
        <v>3.8159102E-2</v>
      </c>
      <c r="BB334" s="16">
        <v>3.7086405000000003E-2</v>
      </c>
      <c r="BC334" s="16">
        <v>3.6064873999999997E-2</v>
      </c>
      <c r="BD334" s="16">
        <v>3.5091209999999998E-2</v>
      </c>
      <c r="BE334" s="16">
        <v>3.4161996E-2</v>
      </c>
      <c r="BF334" s="16">
        <v>3.3274602E-2</v>
      </c>
    </row>
    <row r="335" spans="1:58" x14ac:dyDescent="0.35">
      <c r="A335" s="16">
        <v>141</v>
      </c>
      <c r="B335" s="16">
        <v>13.5</v>
      </c>
      <c r="C335" s="16">
        <v>0.14116919999999999</v>
      </c>
      <c r="D335" s="16">
        <v>2</v>
      </c>
      <c r="E335" s="16">
        <v>2.6</v>
      </c>
      <c r="F335" s="16">
        <v>1.2000000000000002</v>
      </c>
      <c r="G335" s="16">
        <v>1.8</v>
      </c>
      <c r="H335" s="16">
        <v>1</v>
      </c>
      <c r="I335" s="16">
        <v>333.70000000000005</v>
      </c>
      <c r="J335" s="16">
        <v>304.3</v>
      </c>
      <c r="K335" s="16" t="s">
        <v>35</v>
      </c>
      <c r="L335" s="16">
        <v>141</v>
      </c>
      <c r="M335" s="16">
        <v>0.65178685999999997</v>
      </c>
      <c r="N335" s="16">
        <v>0.51489669000000005</v>
      </c>
      <c r="O335" s="16">
        <v>0.42113151999999998</v>
      </c>
      <c r="P335" s="16">
        <v>0.35381912999999998</v>
      </c>
      <c r="Q335" s="16">
        <v>0.30358281999999998</v>
      </c>
      <c r="R335" s="16">
        <v>0.26483181</v>
      </c>
      <c r="S335" s="16">
        <v>0.23419596000000001</v>
      </c>
      <c r="T335" s="16">
        <v>0.20944231999999999</v>
      </c>
      <c r="U335" s="16">
        <v>0.1890686</v>
      </c>
      <c r="V335" s="16">
        <v>0.17204850999999999</v>
      </c>
      <c r="W335" s="16">
        <v>0.15764249999999999</v>
      </c>
      <c r="X335" s="16">
        <v>0.14530510999999999</v>
      </c>
      <c r="Y335" s="16">
        <v>0.13463646000000001</v>
      </c>
      <c r="Z335" s="16">
        <v>0.12532857</v>
      </c>
      <c r="AA335" s="16">
        <v>0.1171381</v>
      </c>
      <c r="AB335" s="16">
        <v>0.10988323</v>
      </c>
      <c r="AC335" s="16">
        <v>0.10341297000000001</v>
      </c>
      <c r="AD335" s="16">
        <v>9.7608916000000004E-2</v>
      </c>
      <c r="AE335" s="16">
        <v>9.2375726000000005E-2</v>
      </c>
      <c r="AF335" s="16">
        <v>8.7631524000000002E-2</v>
      </c>
      <c r="AG335" s="16">
        <v>8.3314709000000001E-2</v>
      </c>
      <c r="AH335" s="16">
        <v>7.9369515000000002E-2</v>
      </c>
      <c r="AI335" s="16">
        <v>7.5751834000000004E-2</v>
      </c>
      <c r="AJ335" s="16">
        <v>7.2422220999999995E-2</v>
      </c>
      <c r="AK335" s="16">
        <v>6.9348268000000005E-2</v>
      </c>
      <c r="AL335" s="16">
        <v>6.6504173E-2</v>
      </c>
      <c r="AM335" s="16">
        <v>6.3863605000000004E-2</v>
      </c>
      <c r="AN335" s="16">
        <v>6.1406266000000001E-2</v>
      </c>
      <c r="AO335" s="16">
        <v>5.9114463999999999E-2</v>
      </c>
      <c r="AP335" s="16">
        <v>5.6972387999999999E-2</v>
      </c>
      <c r="AQ335" s="16">
        <v>5.4966226E-2</v>
      </c>
      <c r="AR335" s="16">
        <v>5.3083251999999997E-2</v>
      </c>
      <c r="AS335" s="16">
        <v>5.1313642E-2</v>
      </c>
      <c r="AT335" s="16">
        <v>4.9647003000000002E-2</v>
      </c>
      <c r="AU335" s="16">
        <v>4.8075482000000003E-2</v>
      </c>
      <c r="AV335" s="16">
        <v>4.6590470000000002E-2</v>
      </c>
      <c r="AW335" s="16">
        <v>4.5185439000000001E-2</v>
      </c>
      <c r="AX335" s="16">
        <v>4.3854802999999998E-2</v>
      </c>
      <c r="AY335" s="16">
        <v>4.2592939000000003E-2</v>
      </c>
      <c r="AZ335" s="16">
        <v>4.1394103000000002E-2</v>
      </c>
      <c r="BA335" s="16">
        <v>4.0254722999999999E-2</v>
      </c>
      <c r="BB335" s="16">
        <v>3.9169880999999997E-2</v>
      </c>
      <c r="BC335" s="16">
        <v>3.8135997999999997E-2</v>
      </c>
      <c r="BD335" s="16">
        <v>3.7149765000000001E-2</v>
      </c>
      <c r="BE335" s="16">
        <v>3.6207926000000001E-2</v>
      </c>
      <c r="BF335" s="16">
        <v>3.5307593999999998E-2</v>
      </c>
    </row>
    <row r="336" spans="1:58" x14ac:dyDescent="0.35">
      <c r="A336" s="16">
        <v>127</v>
      </c>
      <c r="B336" s="16">
        <v>16.100000000000001</v>
      </c>
      <c r="C336" s="16">
        <v>0.53885359999999993</v>
      </c>
      <c r="D336" s="16">
        <v>2.2000000000000002</v>
      </c>
      <c r="E336" s="16">
        <v>4</v>
      </c>
      <c r="F336" s="16">
        <v>1</v>
      </c>
      <c r="G336" s="16">
        <v>1.6</v>
      </c>
      <c r="H336" s="16">
        <v>0.60000000000000009</v>
      </c>
      <c r="I336" s="16">
        <v>290.90000000000003</v>
      </c>
      <c r="J336" s="16">
        <v>364.70000000000005</v>
      </c>
      <c r="K336" s="16" t="s">
        <v>34</v>
      </c>
      <c r="L336" s="16">
        <v>127</v>
      </c>
      <c r="M336" s="16">
        <v>0.65157354000000001</v>
      </c>
      <c r="N336" s="16">
        <v>0.51424026</v>
      </c>
      <c r="O336" s="16">
        <v>0.41999564</v>
      </c>
      <c r="P336" s="16">
        <v>0.35248562999999999</v>
      </c>
      <c r="Q336" s="16">
        <v>0.30223525000000001</v>
      </c>
      <c r="R336" s="16">
        <v>0.26363566999999999</v>
      </c>
      <c r="S336" s="16">
        <v>0.23324671</v>
      </c>
      <c r="T336" s="16">
        <v>0.20874143000000001</v>
      </c>
      <c r="U336" s="16">
        <v>0.18860261</v>
      </c>
      <c r="V336" s="16">
        <v>0.17179610000000001</v>
      </c>
      <c r="W336" s="16">
        <v>0.15757477</v>
      </c>
      <c r="X336" s="16">
        <v>0.14539778</v>
      </c>
      <c r="Y336" s="16">
        <v>0.13486355999999999</v>
      </c>
      <c r="Z336" s="16">
        <v>0.1256565</v>
      </c>
      <c r="AA336" s="16">
        <v>0.11755025</v>
      </c>
      <c r="AB336" s="16">
        <v>0.11035681999999999</v>
      </c>
      <c r="AC336" s="16">
        <v>0.10393557</v>
      </c>
      <c r="AD336" s="16">
        <v>9.8168283999999995E-2</v>
      </c>
      <c r="AE336" s="16">
        <v>9.2962019000000007E-2</v>
      </c>
      <c r="AF336" s="16">
        <v>8.8241770999999997E-2</v>
      </c>
      <c r="AG336" s="16">
        <v>8.3942786000000005E-2</v>
      </c>
      <c r="AH336" s="16">
        <v>8.0011851999999994E-2</v>
      </c>
      <c r="AI336" s="16">
        <v>7.6404549000000002E-2</v>
      </c>
      <c r="AJ336" s="16">
        <v>7.3083899999999993E-2</v>
      </c>
      <c r="AK336" s="16">
        <v>7.0016384000000001E-2</v>
      </c>
      <c r="AL336" s="16">
        <v>6.7175418000000001E-2</v>
      </c>
      <c r="AM336" s="16">
        <v>6.4537740999999996E-2</v>
      </c>
      <c r="AN336" s="16">
        <v>6.2082969000000002E-2</v>
      </c>
      <c r="AO336" s="16">
        <v>5.9790663000000001E-2</v>
      </c>
      <c r="AP336" s="16">
        <v>5.7647135000000002E-2</v>
      </c>
      <c r="AQ336" s="16">
        <v>5.5639945000000003E-2</v>
      </c>
      <c r="AR336" s="16">
        <v>5.375601E-2</v>
      </c>
      <c r="AS336" s="16">
        <v>5.1981962999999999E-2</v>
      </c>
      <c r="AT336" s="16">
        <v>5.0311130000000003E-2</v>
      </c>
      <c r="AU336" s="16">
        <v>4.8734623999999997E-2</v>
      </c>
      <c r="AV336" s="16">
        <v>4.7244962000000001E-2</v>
      </c>
      <c r="AW336" s="16">
        <v>4.5835275000000002E-2</v>
      </c>
      <c r="AX336" s="16">
        <v>4.4499117999999997E-2</v>
      </c>
      <c r="AY336" s="16">
        <v>4.3231349000000002E-2</v>
      </c>
      <c r="AZ336" s="16">
        <v>4.2027204999999998E-2</v>
      </c>
      <c r="BA336" s="16">
        <v>4.0882010000000003E-2</v>
      </c>
      <c r="BB336" s="16">
        <v>3.9791594999999999E-2</v>
      </c>
      <c r="BC336" s="16">
        <v>3.8751621E-2</v>
      </c>
      <c r="BD336" s="16">
        <v>3.7759248000000002E-2</v>
      </c>
      <c r="BE336" s="16">
        <v>3.6811157999999997E-2</v>
      </c>
      <c r="BF336" s="16">
        <v>3.590459E-2</v>
      </c>
    </row>
    <row r="337" spans="1:58" x14ac:dyDescent="0.35">
      <c r="A337" s="16">
        <v>221</v>
      </c>
      <c r="B337" s="16">
        <v>10.7</v>
      </c>
      <c r="C337" s="16">
        <v>0.46872639999999999</v>
      </c>
      <c r="D337" s="16">
        <v>1.8</v>
      </c>
      <c r="E337" s="16">
        <v>6.6000000000000005</v>
      </c>
      <c r="F337" s="16">
        <v>1.4000000000000001</v>
      </c>
      <c r="G337" s="16">
        <v>0</v>
      </c>
      <c r="H337" s="16">
        <v>0.8</v>
      </c>
      <c r="I337" s="16">
        <v>328.8</v>
      </c>
      <c r="J337" s="16">
        <v>343.3</v>
      </c>
      <c r="K337" s="16" t="s">
        <v>34</v>
      </c>
      <c r="L337" s="16">
        <v>221</v>
      </c>
      <c r="M337" s="16">
        <v>0.64802283000000005</v>
      </c>
      <c r="N337" s="16">
        <v>0.54294401000000003</v>
      </c>
      <c r="O337" s="16">
        <v>0.45872216999999998</v>
      </c>
      <c r="P337" s="16">
        <v>0.39164925</v>
      </c>
      <c r="Q337" s="16">
        <v>0.33929222999999997</v>
      </c>
      <c r="R337" s="16">
        <v>0.2980333</v>
      </c>
      <c r="S337" s="16">
        <v>0.26513785000000001</v>
      </c>
      <c r="T337" s="16">
        <v>0.23832521000000001</v>
      </c>
      <c r="U337" s="16">
        <v>0.21608848999999999</v>
      </c>
      <c r="V337" s="16">
        <v>0.19741323999999999</v>
      </c>
      <c r="W337" s="16">
        <v>0.18153715000000001</v>
      </c>
      <c r="X337" s="16">
        <v>0.16789461999999999</v>
      </c>
      <c r="Y337" s="16">
        <v>0.15605330000000001</v>
      </c>
      <c r="Z337" s="16">
        <v>0.14568250999999999</v>
      </c>
      <c r="AA337" s="16">
        <v>0.13653014999999999</v>
      </c>
      <c r="AB337" s="16">
        <v>0.12839529999999999</v>
      </c>
      <c r="AC337" s="16">
        <v>0.12111883</v>
      </c>
      <c r="AD337" s="16">
        <v>0.11457181</v>
      </c>
      <c r="AE337" s="16">
        <v>0.10865248</v>
      </c>
      <c r="AF337" s="16">
        <v>0.10327295</v>
      </c>
      <c r="AG337" s="16">
        <v>9.8363876000000003E-2</v>
      </c>
      <c r="AH337" s="16">
        <v>9.3867160000000005E-2</v>
      </c>
      <c r="AI337" s="16">
        <v>8.9731984000000001E-2</v>
      </c>
      <c r="AJ337" s="16">
        <v>8.5918098999999998E-2</v>
      </c>
      <c r="AK337" s="16">
        <v>8.2389324999999999E-2</v>
      </c>
      <c r="AL337" s="16">
        <v>7.9115300999999999E-2</v>
      </c>
      <c r="AM337" s="16">
        <v>7.6069199000000004E-2</v>
      </c>
      <c r="AN337" s="16">
        <v>7.3228657000000003E-2</v>
      </c>
      <c r="AO337" s="16">
        <v>7.0574090000000006E-2</v>
      </c>
      <c r="AP337" s="16">
        <v>6.8087897999999994E-2</v>
      </c>
      <c r="AQ337" s="16">
        <v>6.5754413999999997E-2</v>
      </c>
      <c r="AR337" s="16">
        <v>6.3560835999999996E-2</v>
      </c>
      <c r="AS337" s="16">
        <v>6.1494808999999998E-2</v>
      </c>
      <c r="AT337" s="16">
        <v>5.954599E-2</v>
      </c>
      <c r="AU337" s="16">
        <v>5.7704084000000003E-2</v>
      </c>
      <c r="AV337" s="16">
        <v>5.5961601E-2</v>
      </c>
      <c r="AW337" s="16">
        <v>5.4310638000000001E-2</v>
      </c>
      <c r="AX337" s="16">
        <v>5.2744631E-2</v>
      </c>
      <c r="AY337" s="16">
        <v>5.1256656999999997E-2</v>
      </c>
      <c r="AZ337" s="16">
        <v>4.9842431999999999E-2</v>
      </c>
      <c r="BA337" s="16">
        <v>4.8495885000000002E-2</v>
      </c>
      <c r="BB337" s="16">
        <v>4.7213033000000001E-2</v>
      </c>
      <c r="BC337" s="16">
        <v>4.5988649E-2</v>
      </c>
      <c r="BD337" s="16">
        <v>4.4818871000000003E-2</v>
      </c>
      <c r="BE337" s="16">
        <v>4.3700970999999998E-2</v>
      </c>
      <c r="BF337" s="16">
        <v>4.2631387999999999E-2</v>
      </c>
    </row>
    <row r="338" spans="1:58" x14ac:dyDescent="0.35">
      <c r="A338" s="16">
        <v>392</v>
      </c>
      <c r="B338" s="16">
        <v>14.700000000000001</v>
      </c>
      <c r="C338" s="16">
        <v>0.39058360000000003</v>
      </c>
      <c r="D338" s="16">
        <v>2</v>
      </c>
      <c r="E338" s="16">
        <v>2</v>
      </c>
      <c r="F338" s="16">
        <v>2.6</v>
      </c>
      <c r="G338" s="16">
        <v>0.4</v>
      </c>
      <c r="H338" s="16">
        <v>1.6</v>
      </c>
      <c r="I338" s="16">
        <v>327</v>
      </c>
      <c r="J338" s="16">
        <v>283.8</v>
      </c>
      <c r="K338" s="16" t="s">
        <v>35</v>
      </c>
      <c r="L338" s="16">
        <v>392</v>
      </c>
      <c r="M338" s="16">
        <v>0.64751756000000005</v>
      </c>
      <c r="N338" s="16">
        <v>0.50437480000000001</v>
      </c>
      <c r="O338" s="16">
        <v>0.40929237000000002</v>
      </c>
      <c r="P338" s="16">
        <v>0.34302675999999999</v>
      </c>
      <c r="Q338" s="16">
        <v>0.29330688999999999</v>
      </c>
      <c r="R338" s="16">
        <v>0.25548947</v>
      </c>
      <c r="S338" s="16">
        <v>0.22599515000000001</v>
      </c>
      <c r="T338" s="16">
        <v>0.20243866999999999</v>
      </c>
      <c r="U338" s="16">
        <v>0.18312729999999999</v>
      </c>
      <c r="V338" s="16">
        <v>0.16702523999999999</v>
      </c>
      <c r="W338" s="16">
        <v>0.15340224</v>
      </c>
      <c r="X338" s="16">
        <v>0.14173928999999999</v>
      </c>
      <c r="Y338" s="16">
        <v>0.13164832000000001</v>
      </c>
      <c r="Z338" s="16">
        <v>0.12283209</v>
      </c>
      <c r="AA338" s="16">
        <v>0.11506692</v>
      </c>
      <c r="AB338" s="16">
        <v>0.10817593</v>
      </c>
      <c r="AC338" s="16">
        <v>0.1020219</v>
      </c>
      <c r="AD338" s="16">
        <v>9.6493408000000003E-2</v>
      </c>
      <c r="AE338" s="16">
        <v>9.1499030999999995E-2</v>
      </c>
      <c r="AF338" s="16">
        <v>8.6967251999999995E-2</v>
      </c>
      <c r="AG338" s="16">
        <v>8.2836389999999996E-2</v>
      </c>
      <c r="AH338" s="16">
        <v>7.9055071000000005E-2</v>
      </c>
      <c r="AI338" s="16">
        <v>7.5582213999999995E-2</v>
      </c>
      <c r="AJ338" s="16">
        <v>7.2384603000000006E-2</v>
      </c>
      <c r="AK338" s="16">
        <v>6.9427840000000005E-2</v>
      </c>
      <c r="AL338" s="16">
        <v>6.6684932000000002E-2</v>
      </c>
      <c r="AM338" s="16">
        <v>6.4136027999999998E-2</v>
      </c>
      <c r="AN338" s="16">
        <v>6.1760038000000003E-2</v>
      </c>
      <c r="AO338" s="16">
        <v>5.9541304000000003E-2</v>
      </c>
      <c r="AP338" s="16">
        <v>5.7465013000000002E-2</v>
      </c>
      <c r="AQ338" s="16">
        <v>5.5516454999999999E-2</v>
      </c>
      <c r="AR338" s="16">
        <v>5.3686440000000002E-2</v>
      </c>
      <c r="AS338" s="16">
        <v>5.1963281E-2</v>
      </c>
      <c r="AT338" s="16">
        <v>5.0339057999999999E-2</v>
      </c>
      <c r="AU338" s="16">
        <v>4.8805072999999997E-2</v>
      </c>
      <c r="AV338" s="16">
        <v>4.7353763E-2</v>
      </c>
      <c r="AW338" s="16">
        <v>4.5978594999999997E-2</v>
      </c>
      <c r="AX338" s="16">
        <v>4.4673968000000001E-2</v>
      </c>
      <c r="AY338" s="16">
        <v>4.3435264000000001E-2</v>
      </c>
      <c r="AZ338" s="16">
        <v>4.2257997999999998E-2</v>
      </c>
      <c r="BA338" s="16">
        <v>4.1137021000000003E-2</v>
      </c>
      <c r="BB338" s="16">
        <v>4.0069219000000003E-2</v>
      </c>
      <c r="BC338" s="16">
        <v>3.9050173000000001E-2</v>
      </c>
      <c r="BD338" s="16">
        <v>3.8076608999999997E-2</v>
      </c>
      <c r="BE338" s="16">
        <v>3.7146155E-2</v>
      </c>
      <c r="BF338" s="16">
        <v>3.6255781000000001E-2</v>
      </c>
    </row>
    <row r="339" spans="1:58" x14ac:dyDescent="0.35">
      <c r="A339" s="16">
        <v>248</v>
      </c>
      <c r="B339" s="16">
        <v>14.200000000000001</v>
      </c>
      <c r="C339" s="16">
        <v>0.44692379999999998</v>
      </c>
      <c r="D339" s="16">
        <v>2.2000000000000002</v>
      </c>
      <c r="E339" s="16">
        <v>3.2</v>
      </c>
      <c r="F339" s="16">
        <v>1.6</v>
      </c>
      <c r="G339" s="16">
        <v>1.8</v>
      </c>
      <c r="H339" s="16">
        <v>0.8</v>
      </c>
      <c r="I339" s="16">
        <v>335</v>
      </c>
      <c r="J339" s="16">
        <v>301.3</v>
      </c>
      <c r="K339" s="16" t="s">
        <v>35</v>
      </c>
      <c r="L339" s="16">
        <v>248</v>
      </c>
      <c r="M339" s="16">
        <v>0.64181410999999999</v>
      </c>
      <c r="N339" s="16">
        <v>0.50560123000000001</v>
      </c>
      <c r="O339" s="16">
        <v>0.41286539999999999</v>
      </c>
      <c r="P339" s="16">
        <v>0.34660869999999999</v>
      </c>
      <c r="Q339" s="16">
        <v>0.29721167999999998</v>
      </c>
      <c r="R339" s="16">
        <v>0.25917655000000001</v>
      </c>
      <c r="S339" s="16">
        <v>0.22916357000000001</v>
      </c>
      <c r="T339" s="16">
        <v>0.20493882999999999</v>
      </c>
      <c r="U339" s="16">
        <v>0.18501247000000001</v>
      </c>
      <c r="V339" s="16">
        <v>0.16837235</v>
      </c>
      <c r="W339" s="16">
        <v>0.15429192999999999</v>
      </c>
      <c r="X339" s="16">
        <v>0.14223588000000001</v>
      </c>
      <c r="Y339" s="16">
        <v>0.13180973000000001</v>
      </c>
      <c r="Z339" s="16">
        <v>0.12271311999999999</v>
      </c>
      <c r="AA339" s="16">
        <v>0.11471054</v>
      </c>
      <c r="AB339" s="16">
        <v>0.10761982</v>
      </c>
      <c r="AC339" s="16">
        <v>0.10129479</v>
      </c>
      <c r="AD339" s="16">
        <v>9.5621816999999998E-2</v>
      </c>
      <c r="AE339" s="16">
        <v>9.0503283000000004E-2</v>
      </c>
      <c r="AF339" s="16">
        <v>8.5864119000000003E-2</v>
      </c>
      <c r="AG339" s="16">
        <v>8.1641555000000005E-2</v>
      </c>
      <c r="AH339" s="16">
        <v>7.7782093999999996E-2</v>
      </c>
      <c r="AI339" s="16">
        <v>7.4242584E-2</v>
      </c>
      <c r="AJ339" s="16">
        <v>7.0985152999999995E-2</v>
      </c>
      <c r="AK339" s="16">
        <v>6.7977524999999997E-2</v>
      </c>
      <c r="AL339" s="16">
        <v>6.5194026000000002E-2</v>
      </c>
      <c r="AM339" s="16">
        <v>6.2611282000000004E-2</v>
      </c>
      <c r="AN339" s="16">
        <v>6.0207255000000001E-2</v>
      </c>
      <c r="AO339" s="16">
        <v>5.7964552000000003E-2</v>
      </c>
      <c r="AP339" s="16">
        <v>5.5867976999999999E-2</v>
      </c>
      <c r="AQ339" s="16">
        <v>5.3904634E-2</v>
      </c>
      <c r="AR339" s="16">
        <v>5.2061866999999998E-2</v>
      </c>
      <c r="AS339" s="16">
        <v>5.0329897999999998E-2</v>
      </c>
      <c r="AT339" s="16">
        <v>4.8698325000000001E-2</v>
      </c>
      <c r="AU339" s="16">
        <v>4.7160048000000003E-2</v>
      </c>
      <c r="AV339" s="16">
        <v>4.5706368999999997E-2</v>
      </c>
      <c r="AW339" s="16">
        <v>4.4330927999999999E-2</v>
      </c>
      <c r="AX339" s="16">
        <v>4.3028588999999999E-2</v>
      </c>
      <c r="AY339" s="16">
        <v>4.1793149000000002E-2</v>
      </c>
      <c r="AZ339" s="16">
        <v>4.0619797999999999E-2</v>
      </c>
      <c r="BA339" s="16">
        <v>3.9504796000000002E-2</v>
      </c>
      <c r="BB339" s="16">
        <v>3.8442763999999997E-2</v>
      </c>
      <c r="BC339" s="16">
        <v>3.7430570000000003E-2</v>
      </c>
      <c r="BD339" s="16">
        <v>3.6465063999999998E-2</v>
      </c>
      <c r="BE339" s="16">
        <v>3.5542838E-2</v>
      </c>
      <c r="BF339" s="16">
        <v>3.4661501999999997E-2</v>
      </c>
    </row>
    <row r="340" spans="1:58" x14ac:dyDescent="0.35">
      <c r="A340" s="16">
        <v>307</v>
      </c>
      <c r="B340" s="16">
        <v>45.5</v>
      </c>
      <c r="C340" s="16">
        <v>0.85856100000000002</v>
      </c>
      <c r="D340" s="16">
        <v>1.8</v>
      </c>
      <c r="E340" s="16">
        <v>7.4</v>
      </c>
      <c r="F340" s="16">
        <v>1</v>
      </c>
      <c r="G340" s="16">
        <v>0.4</v>
      </c>
      <c r="H340" s="16">
        <v>0.2</v>
      </c>
      <c r="I340" s="16">
        <v>435.6</v>
      </c>
      <c r="J340" s="16">
        <v>362.20000000000005</v>
      </c>
      <c r="K340" s="16" t="s">
        <v>34</v>
      </c>
      <c r="L340" s="16">
        <v>307</v>
      </c>
      <c r="M340" s="16">
        <v>0.64077662999999996</v>
      </c>
      <c r="N340" s="16">
        <v>0.55630915999999997</v>
      </c>
      <c r="O340" s="16">
        <v>0.48538135999999998</v>
      </c>
      <c r="P340" s="16">
        <v>0.42488745</v>
      </c>
      <c r="Q340" s="16">
        <v>0.37425881999999999</v>
      </c>
      <c r="R340" s="16">
        <v>0.33271587000000002</v>
      </c>
      <c r="S340" s="16">
        <v>0.29847845000000001</v>
      </c>
      <c r="T340" s="16">
        <v>0.26999529999999999</v>
      </c>
      <c r="U340" s="16">
        <v>0.24604723000000001</v>
      </c>
      <c r="V340" s="16">
        <v>0.22571263999999999</v>
      </c>
      <c r="W340" s="16">
        <v>0.20828198000000001</v>
      </c>
      <c r="X340" s="16">
        <v>0.19319172000000001</v>
      </c>
      <c r="Y340" s="16">
        <v>0.18001705000000001</v>
      </c>
      <c r="Z340" s="16">
        <v>0.16842515999999999</v>
      </c>
      <c r="AA340" s="16">
        <v>0.15814728</v>
      </c>
      <c r="AB340" s="16">
        <v>0.14897466000000001</v>
      </c>
      <c r="AC340" s="16">
        <v>0.14074026000000001</v>
      </c>
      <c r="AD340" s="16">
        <v>0.13331026000000001</v>
      </c>
      <c r="AE340" s="16">
        <v>0.12656990000000001</v>
      </c>
      <c r="AF340" s="16">
        <v>0.12043018</v>
      </c>
      <c r="AG340" s="16">
        <v>0.11481329999999999</v>
      </c>
      <c r="AH340" s="16">
        <v>0.10965490999999999</v>
      </c>
      <c r="AI340" s="16">
        <v>0.10490262</v>
      </c>
      <c r="AJ340" s="16">
        <v>0.10051001</v>
      </c>
      <c r="AK340" s="16">
        <v>9.6438088000000005E-2</v>
      </c>
      <c r="AL340" s="16">
        <v>9.2653057999999996E-2</v>
      </c>
      <c r="AM340" s="16">
        <v>8.9126728000000002E-2</v>
      </c>
      <c r="AN340" s="16">
        <v>8.5835069E-2</v>
      </c>
      <c r="AO340" s="16">
        <v>8.2751893000000007E-2</v>
      </c>
      <c r="AP340" s="16">
        <v>7.9859844999999999E-2</v>
      </c>
      <c r="AQ340" s="16">
        <v>7.7142552000000003E-2</v>
      </c>
      <c r="AR340" s="16">
        <v>7.4586107999999998E-2</v>
      </c>
      <c r="AS340" s="16">
        <v>7.2174974000000003E-2</v>
      </c>
      <c r="AT340" s="16">
        <v>6.9898172999999994E-2</v>
      </c>
      <c r="AU340" s="16">
        <v>6.7744330000000005E-2</v>
      </c>
      <c r="AV340" s="16">
        <v>6.5704443000000001E-2</v>
      </c>
      <c r="AW340" s="16">
        <v>6.3770540000000001E-2</v>
      </c>
      <c r="AX340" s="16">
        <v>6.1934273999999997E-2</v>
      </c>
      <c r="AY340" s="16">
        <v>6.0188439000000003E-2</v>
      </c>
      <c r="AZ340" s="16">
        <v>5.8528189000000001E-2</v>
      </c>
      <c r="BA340" s="16">
        <v>5.6946650000000001E-2</v>
      </c>
      <c r="BB340" s="16">
        <v>5.543961E-2</v>
      </c>
      <c r="BC340" s="16">
        <v>5.3999837000000002E-2</v>
      </c>
      <c r="BD340" s="16">
        <v>5.2623056000000001E-2</v>
      </c>
      <c r="BE340" s="16">
        <v>5.1306073000000001E-2</v>
      </c>
      <c r="BF340" s="16">
        <v>5.0045925999999998E-2</v>
      </c>
    </row>
    <row r="341" spans="1:58" x14ac:dyDescent="0.35">
      <c r="A341" s="16">
        <v>298</v>
      </c>
      <c r="B341" s="16">
        <v>12.8</v>
      </c>
      <c r="C341" s="16">
        <v>0.44610480000000002</v>
      </c>
      <c r="D341" s="16">
        <v>2.8000000000000003</v>
      </c>
      <c r="E341" s="16">
        <v>3.4000000000000004</v>
      </c>
      <c r="F341" s="16">
        <v>1.8</v>
      </c>
      <c r="G341" s="16">
        <v>0.2</v>
      </c>
      <c r="H341" s="16">
        <v>1</v>
      </c>
      <c r="I341" s="16">
        <v>315.70000000000005</v>
      </c>
      <c r="J341" s="16">
        <v>298.40000000000003</v>
      </c>
      <c r="K341" s="16" t="s">
        <v>34</v>
      </c>
      <c r="L341" s="16">
        <v>298</v>
      </c>
      <c r="M341" s="16">
        <v>0.64004415000000003</v>
      </c>
      <c r="N341" s="16">
        <v>0.49798355</v>
      </c>
      <c r="O341" s="16">
        <v>0.40374723000000001</v>
      </c>
      <c r="P341" s="16">
        <v>0.33784038</v>
      </c>
      <c r="Q341" s="16">
        <v>0.28939443999999998</v>
      </c>
      <c r="R341" s="16">
        <v>0.25200551999999998</v>
      </c>
      <c r="S341" s="16">
        <v>0.22273855000000001</v>
      </c>
      <c r="T341" s="16">
        <v>0.19929901999999999</v>
      </c>
      <c r="U341" s="16">
        <v>0.18014762000000001</v>
      </c>
      <c r="V341" s="16">
        <v>0.16420599999999999</v>
      </c>
      <c r="W341" s="16">
        <v>0.1507328</v>
      </c>
      <c r="X341" s="16">
        <v>0.13919330999999999</v>
      </c>
      <c r="Y341" s="16">
        <v>0.12920872999999999</v>
      </c>
      <c r="Z341" s="16">
        <v>0.12048928</v>
      </c>
      <c r="AA341" s="16">
        <v>0.11281582</v>
      </c>
      <c r="AB341" s="16">
        <v>0.10601056</v>
      </c>
      <c r="AC341" s="16">
        <v>9.9937244999999994E-2</v>
      </c>
      <c r="AD341" s="16">
        <v>9.4484641999999994E-2</v>
      </c>
      <c r="AE341" s="16">
        <v>8.9562646999999995E-2</v>
      </c>
      <c r="AF341" s="16">
        <v>8.5098444999999995E-2</v>
      </c>
      <c r="AG341" s="16">
        <v>8.1032022999999995E-2</v>
      </c>
      <c r="AH341" s="16">
        <v>7.7312834999999996E-2</v>
      </c>
      <c r="AI341" s="16">
        <v>7.3898427000000003E-2</v>
      </c>
      <c r="AJ341" s="16">
        <v>7.0753723000000004E-2</v>
      </c>
      <c r="AK341" s="16">
        <v>6.7847914999999995E-2</v>
      </c>
      <c r="AL341" s="16">
        <v>6.5155603000000006E-2</v>
      </c>
      <c r="AM341" s="16">
        <v>6.2653467000000004E-2</v>
      </c>
      <c r="AN341" s="16">
        <v>6.0323056E-2</v>
      </c>
      <c r="AO341" s="16">
        <v>5.8147459999999998E-2</v>
      </c>
      <c r="AP341" s="16">
        <v>5.6111797999999997E-2</v>
      </c>
      <c r="AQ341" s="16">
        <v>5.4203194000000003E-2</v>
      </c>
      <c r="AR341" s="16">
        <v>5.2410765999999998E-2</v>
      </c>
      <c r="AS341" s="16">
        <v>5.0724048000000001E-2</v>
      </c>
      <c r="AT341" s="16">
        <v>4.9133695999999998E-2</v>
      </c>
      <c r="AU341" s="16">
        <v>4.7632344E-2</v>
      </c>
      <c r="AV341" s="16">
        <v>4.6212599E-2</v>
      </c>
      <c r="AW341" s="16">
        <v>4.4868175000000003E-2</v>
      </c>
      <c r="AX341" s="16">
        <v>4.3593611999999997E-2</v>
      </c>
      <c r="AY341" s="16">
        <v>4.2383551999999998E-2</v>
      </c>
      <c r="AZ341" s="16">
        <v>4.1233736999999999E-2</v>
      </c>
      <c r="BA341" s="16">
        <v>4.0139600999999997E-2</v>
      </c>
      <c r="BB341" s="16">
        <v>3.9097618000000001E-2</v>
      </c>
      <c r="BC341" s="16">
        <v>3.8103785000000001E-2</v>
      </c>
      <c r="BD341" s="16">
        <v>3.7154566E-2</v>
      </c>
      <c r="BE341" s="16">
        <v>3.624732E-2</v>
      </c>
      <c r="BF341" s="16">
        <v>3.5379345999999999E-2</v>
      </c>
    </row>
    <row r="342" spans="1:58" x14ac:dyDescent="0.35">
      <c r="A342" s="16">
        <v>500</v>
      </c>
      <c r="B342" s="16">
        <v>17.399999999999999</v>
      </c>
      <c r="C342" s="16">
        <v>0.44232109999999997</v>
      </c>
      <c r="D342" s="16">
        <v>1.4000000000000001</v>
      </c>
      <c r="E342" s="16">
        <v>2.8000000000000003</v>
      </c>
      <c r="F342" s="16">
        <v>1.2000000000000002</v>
      </c>
      <c r="G342" s="16">
        <v>1.4000000000000001</v>
      </c>
      <c r="H342" s="16">
        <v>0.8</v>
      </c>
      <c r="I342" s="16">
        <v>388.20000000000005</v>
      </c>
      <c r="J342" s="16">
        <v>366.70000000000005</v>
      </c>
      <c r="K342" s="16" t="s">
        <v>34</v>
      </c>
      <c r="L342" s="16">
        <v>500</v>
      </c>
      <c r="M342" s="16">
        <v>0.63662302000000004</v>
      </c>
      <c r="N342" s="16">
        <v>0.49732637000000002</v>
      </c>
      <c r="O342" s="16">
        <v>0.40423568999999998</v>
      </c>
      <c r="P342" s="16">
        <v>0.33844921</v>
      </c>
      <c r="Q342" s="16">
        <v>0.28977332</v>
      </c>
      <c r="R342" s="16">
        <v>0.25246935999999998</v>
      </c>
      <c r="S342" s="16">
        <v>0.22308628</v>
      </c>
      <c r="T342" s="16">
        <v>0.19941392999999999</v>
      </c>
      <c r="U342" s="16">
        <v>0.17999418</v>
      </c>
      <c r="V342" s="16">
        <v>0.16379943</v>
      </c>
      <c r="W342" s="16">
        <v>0.15010892000000001</v>
      </c>
      <c r="X342" s="16">
        <v>0.13839461</v>
      </c>
      <c r="Y342" s="16">
        <v>0.12825786</v>
      </c>
      <c r="Z342" s="16">
        <v>0.11940749000000001</v>
      </c>
      <c r="AA342" s="16">
        <v>0.11161225</v>
      </c>
      <c r="AB342" s="16">
        <v>0.10469864</v>
      </c>
      <c r="AC342" s="16">
        <v>9.8523974E-2</v>
      </c>
      <c r="AD342" s="16">
        <v>9.2980325000000003E-2</v>
      </c>
      <c r="AE342" s="16">
        <v>8.7976828000000007E-2</v>
      </c>
      <c r="AF342" s="16">
        <v>8.3438545000000003E-2</v>
      </c>
      <c r="AG342" s="16">
        <v>7.9305343E-2</v>
      </c>
      <c r="AH342" s="16">
        <v>7.5526409000000003E-2</v>
      </c>
      <c r="AI342" s="16">
        <v>7.2059504999999996E-2</v>
      </c>
      <c r="AJ342" s="16">
        <v>6.8866640000000007E-2</v>
      </c>
      <c r="AK342" s="16">
        <v>6.5916671999999996E-2</v>
      </c>
      <c r="AL342" s="16">
        <v>6.3185900000000003E-2</v>
      </c>
      <c r="AM342" s="16">
        <v>6.0649256999999998E-2</v>
      </c>
      <c r="AN342" s="16">
        <v>5.8289017999999998E-2</v>
      </c>
      <c r="AO342" s="16">
        <v>5.6086034E-2</v>
      </c>
      <c r="AP342" s="16">
        <v>5.4026197999999998E-2</v>
      </c>
      <c r="AQ342" s="16">
        <v>5.2096511999999998E-2</v>
      </c>
      <c r="AR342" s="16">
        <v>5.0284673000000002E-2</v>
      </c>
      <c r="AS342" s="16">
        <v>4.8582193000000003E-2</v>
      </c>
      <c r="AT342" s="16">
        <v>4.6978328E-2</v>
      </c>
      <c r="AU342" s="16">
        <v>4.5464218000000001E-2</v>
      </c>
      <c r="AV342" s="16">
        <v>4.4033516000000002E-2</v>
      </c>
      <c r="AW342" s="16">
        <v>4.2679794E-2</v>
      </c>
      <c r="AX342" s="16">
        <v>4.1397586E-2</v>
      </c>
      <c r="AY342" s="16">
        <v>4.0181488000000001E-2</v>
      </c>
      <c r="AZ342" s="16">
        <v>3.9026684999999998E-2</v>
      </c>
      <c r="BA342" s="16">
        <v>3.7928343000000003E-2</v>
      </c>
      <c r="BB342" s="16">
        <v>3.6882926000000003E-2</v>
      </c>
      <c r="BC342" s="16">
        <v>3.5886869000000002E-2</v>
      </c>
      <c r="BD342" s="16">
        <v>3.4936912000000001E-2</v>
      </c>
      <c r="BE342" s="16">
        <v>3.4029721999999998E-2</v>
      </c>
      <c r="BF342" s="16">
        <v>3.3163086000000001E-2</v>
      </c>
    </row>
    <row r="343" spans="1:58" x14ac:dyDescent="0.35">
      <c r="A343" s="16">
        <v>314</v>
      </c>
      <c r="B343" s="16">
        <v>39.5</v>
      </c>
      <c r="C343" s="16">
        <v>0.15955839999999999</v>
      </c>
      <c r="D343" s="16">
        <v>0.8</v>
      </c>
      <c r="E343" s="16">
        <v>1</v>
      </c>
      <c r="F343" s="16">
        <v>2</v>
      </c>
      <c r="G343" s="16">
        <v>1.2000000000000002</v>
      </c>
      <c r="H343" s="16">
        <v>1.6</v>
      </c>
      <c r="I343" s="16">
        <v>403</v>
      </c>
      <c r="J343" s="16">
        <v>329.8</v>
      </c>
      <c r="K343" s="16" t="s">
        <v>35</v>
      </c>
      <c r="L343" s="16">
        <v>314</v>
      </c>
      <c r="M343" s="16">
        <v>0.63607734000000005</v>
      </c>
      <c r="N343" s="16">
        <v>0.50522685000000001</v>
      </c>
      <c r="O343" s="16">
        <v>0.41391413999999999</v>
      </c>
      <c r="P343" s="16">
        <v>0.34794754</v>
      </c>
      <c r="Q343" s="16">
        <v>0.29842749000000002</v>
      </c>
      <c r="R343" s="16">
        <v>0.26012075000000001</v>
      </c>
      <c r="S343" s="16">
        <v>0.22972903</v>
      </c>
      <c r="T343" s="16">
        <v>0.20511789999999999</v>
      </c>
      <c r="U343" s="16">
        <v>0.18482898</v>
      </c>
      <c r="V343" s="16">
        <v>0.16785560999999999</v>
      </c>
      <c r="W343" s="16">
        <v>0.15346323000000001</v>
      </c>
      <c r="X343" s="16">
        <v>0.14112292000000001</v>
      </c>
      <c r="Y343" s="16">
        <v>0.13043953</v>
      </c>
      <c r="Z343" s="16">
        <v>0.12110994</v>
      </c>
      <c r="AA343" s="16">
        <v>0.11289333</v>
      </c>
      <c r="AB343" s="16">
        <v>0.10560984</v>
      </c>
      <c r="AC343" s="16">
        <v>9.9112674999999997E-2</v>
      </c>
      <c r="AD343" s="16">
        <v>9.3285508000000003E-2</v>
      </c>
      <c r="AE343" s="16">
        <v>8.8030926999999995E-2</v>
      </c>
      <c r="AF343" s="16">
        <v>8.3270154999999998E-2</v>
      </c>
      <c r="AG343" s="16">
        <v>7.8938863999999997E-2</v>
      </c>
      <c r="AH343" s="16">
        <v>7.4984439E-2</v>
      </c>
      <c r="AI343" s="16">
        <v>7.1360163000000004E-2</v>
      </c>
      <c r="AJ343" s="16">
        <v>6.8028904000000001E-2</v>
      </c>
      <c r="AK343" s="16">
        <v>6.4957372999999999E-2</v>
      </c>
      <c r="AL343" s="16">
        <v>6.2116649000000003E-2</v>
      </c>
      <c r="AM343" s="16">
        <v>5.9484500000000003E-2</v>
      </c>
      <c r="AN343" s="16">
        <v>5.7037652000000001E-2</v>
      </c>
      <c r="AO343" s="16">
        <v>5.4761425000000002E-2</v>
      </c>
      <c r="AP343" s="16">
        <v>5.2634953999999998E-2</v>
      </c>
      <c r="AQ343" s="16">
        <v>5.0646674000000003E-2</v>
      </c>
      <c r="AR343" s="16">
        <v>4.8784174E-2</v>
      </c>
      <c r="AS343" s="16">
        <v>4.703512E-2</v>
      </c>
      <c r="AT343" s="16">
        <v>4.5391090000000002E-2</v>
      </c>
      <c r="AU343" s="16">
        <v>4.3842744000000003E-2</v>
      </c>
      <c r="AV343" s="16">
        <v>4.2382572E-2</v>
      </c>
      <c r="AW343" s="16">
        <v>4.1003417E-2</v>
      </c>
      <c r="AX343" s="16">
        <v>3.9699413000000003E-2</v>
      </c>
      <c r="AY343" s="16">
        <v>3.8464989999999998E-2</v>
      </c>
      <c r="AZ343" s="16">
        <v>3.7294615000000003E-2</v>
      </c>
      <c r="BA343" s="16">
        <v>3.6183755999999997E-2</v>
      </c>
      <c r="BB343" s="16">
        <v>3.5127930000000002E-2</v>
      </c>
      <c r="BC343" s="16">
        <v>3.4123647999999999E-2</v>
      </c>
      <c r="BD343" s="16">
        <v>3.3167492999999999E-2</v>
      </c>
      <c r="BE343" s="16">
        <v>3.2256063000000001E-2</v>
      </c>
      <c r="BF343" s="16">
        <v>3.1386621000000003E-2</v>
      </c>
    </row>
    <row r="344" spans="1:58" x14ac:dyDescent="0.35">
      <c r="A344" s="16">
        <v>36</v>
      </c>
      <c r="B344" s="16">
        <v>36.5</v>
      </c>
      <c r="C344" s="16">
        <v>0.35545130000000003</v>
      </c>
      <c r="D344" s="16">
        <v>2.6</v>
      </c>
      <c r="E344" s="16">
        <v>1.4000000000000001</v>
      </c>
      <c r="F344" s="16">
        <v>1.8</v>
      </c>
      <c r="G344" s="16">
        <v>0.4</v>
      </c>
      <c r="H344" s="16">
        <v>1.2000000000000002</v>
      </c>
      <c r="I344" s="16">
        <v>435.1</v>
      </c>
      <c r="J344" s="16">
        <v>342.70000000000005</v>
      </c>
      <c r="K344" s="16" t="s">
        <v>35</v>
      </c>
      <c r="L344" s="16">
        <v>36</v>
      </c>
      <c r="M344" s="16">
        <v>0.62472342999999997</v>
      </c>
      <c r="N344" s="16">
        <v>0.48499745</v>
      </c>
      <c r="O344" s="16">
        <v>0.39351734999999999</v>
      </c>
      <c r="P344" s="16">
        <v>0.33035868000000002</v>
      </c>
      <c r="Q344" s="16">
        <v>0.28383302999999999</v>
      </c>
      <c r="R344" s="16">
        <v>0.24829279000000001</v>
      </c>
      <c r="S344" s="16">
        <v>0.22050922000000001</v>
      </c>
      <c r="T344" s="16">
        <v>0.19824776</v>
      </c>
      <c r="U344" s="16">
        <v>0.18000743</v>
      </c>
      <c r="V344" s="16">
        <v>0.16474421</v>
      </c>
      <c r="W344" s="16">
        <v>0.15179518</v>
      </c>
      <c r="X344" s="16">
        <v>0.14068957000000001</v>
      </c>
      <c r="Y344" s="16">
        <v>0.13105697999999999</v>
      </c>
      <c r="Z344" s="16">
        <v>0.12262782</v>
      </c>
      <c r="AA344" s="16">
        <v>0.11518507</v>
      </c>
      <c r="AB344" s="16">
        <v>0.10857167</v>
      </c>
      <c r="AC344" s="16">
        <v>0.1026519</v>
      </c>
      <c r="AD344" s="16">
        <v>9.7323976000000006E-2</v>
      </c>
      <c r="AE344" s="16">
        <v>9.2503361000000006E-2</v>
      </c>
      <c r="AF344" s="16">
        <v>8.8118866000000004E-2</v>
      </c>
      <c r="AG344" s="16">
        <v>8.4115370999999994E-2</v>
      </c>
      <c r="AH344" s="16">
        <v>8.0445401E-2</v>
      </c>
      <c r="AI344" s="16">
        <v>7.7070213999999998E-2</v>
      </c>
      <c r="AJ344" s="16">
        <v>7.3955379000000002E-2</v>
      </c>
      <c r="AK344" s="16">
        <v>7.1068928000000003E-2</v>
      </c>
      <c r="AL344" s="16">
        <v>6.8388321000000002E-2</v>
      </c>
      <c r="AM344" s="16">
        <v>6.5893933000000002E-2</v>
      </c>
      <c r="AN344" s="16">
        <v>6.3563599999999998E-2</v>
      </c>
      <c r="AO344" s="16">
        <v>6.1383857999999999E-2</v>
      </c>
      <c r="AP344" s="16">
        <v>5.9341370999999997E-2</v>
      </c>
      <c r="AQ344" s="16">
        <v>5.7421713999999999E-2</v>
      </c>
      <c r="AR344" s="16">
        <v>5.5615141999999999E-2</v>
      </c>
      <c r="AS344" s="16">
        <v>5.3912003E-2</v>
      </c>
      <c r="AT344" s="16">
        <v>5.2304680999999999E-2</v>
      </c>
      <c r="AU344" s="16">
        <v>5.0784348999999999E-2</v>
      </c>
      <c r="AV344" s="16">
        <v>4.9343597000000003E-2</v>
      </c>
      <c r="AW344" s="16">
        <v>4.7975399000000002E-2</v>
      </c>
      <c r="AX344" s="16">
        <v>4.6675973000000003E-2</v>
      </c>
      <c r="AY344" s="16">
        <v>4.5440520999999998E-2</v>
      </c>
      <c r="AZ344" s="16">
        <v>4.4265192000000002E-2</v>
      </c>
      <c r="BA344" s="16">
        <v>4.3145441E-2</v>
      </c>
      <c r="BB344" s="16">
        <v>4.2076994E-2</v>
      </c>
      <c r="BC344" s="16">
        <v>4.1055590000000003E-2</v>
      </c>
      <c r="BD344" s="16">
        <v>4.0078430999999998E-2</v>
      </c>
      <c r="BE344" s="16">
        <v>3.9143536E-2</v>
      </c>
      <c r="BF344" s="16">
        <v>3.8247100999999999E-2</v>
      </c>
    </row>
    <row r="345" spans="1:58" x14ac:dyDescent="0.35">
      <c r="A345" s="16">
        <v>383</v>
      </c>
      <c r="B345" s="16">
        <v>9.2000000000000011</v>
      </c>
      <c r="C345" s="16">
        <v>0.49747669999999999</v>
      </c>
      <c r="D345" s="16">
        <v>1</v>
      </c>
      <c r="E345" s="16">
        <v>5.8000000000000007</v>
      </c>
      <c r="F345" s="16">
        <v>1.4000000000000001</v>
      </c>
      <c r="G345" s="16">
        <v>0.4</v>
      </c>
      <c r="H345" s="16">
        <v>0.8</v>
      </c>
      <c r="I345" s="16">
        <v>386.5</v>
      </c>
      <c r="J345" s="16">
        <v>287.5</v>
      </c>
      <c r="K345" s="16" t="s">
        <v>34</v>
      </c>
      <c r="L345" s="16">
        <v>383</v>
      </c>
      <c r="M345" s="16">
        <v>0.62222688999999998</v>
      </c>
      <c r="N345" s="16">
        <v>0.50743919999999998</v>
      </c>
      <c r="O345" s="16">
        <v>0.42026341</v>
      </c>
      <c r="P345" s="16">
        <v>0.354902</v>
      </c>
      <c r="Q345" s="16">
        <v>0.30500704000000001</v>
      </c>
      <c r="R345" s="16">
        <v>0.26604824999999999</v>
      </c>
      <c r="S345" s="16">
        <v>0.23501509000000001</v>
      </c>
      <c r="T345" s="16">
        <v>0.20983937</v>
      </c>
      <c r="U345" s="16">
        <v>0.18907982000000001</v>
      </c>
      <c r="V345" s="16">
        <v>0.17170866000000001</v>
      </c>
      <c r="W345" s="16">
        <v>0.1569875</v>
      </c>
      <c r="X345" s="16">
        <v>0.14437132</v>
      </c>
      <c r="Y345" s="16">
        <v>0.13345359000000001</v>
      </c>
      <c r="Z345" s="16">
        <v>0.12391995</v>
      </c>
      <c r="AA345" s="16">
        <v>0.11552864</v>
      </c>
      <c r="AB345" s="16">
        <v>0.10809393</v>
      </c>
      <c r="AC345" s="16">
        <v>0.10146366</v>
      </c>
      <c r="AD345" s="16">
        <v>9.5516614999999999E-2</v>
      </c>
      <c r="AE345" s="16">
        <v>9.0156189999999997E-2</v>
      </c>
      <c r="AF345" s="16">
        <v>8.5301354999999995E-2</v>
      </c>
      <c r="AG345" s="16">
        <v>8.0885245999999994E-2</v>
      </c>
      <c r="AH345" s="16">
        <v>7.6853781999999995E-2</v>
      </c>
      <c r="AI345" s="16">
        <v>7.3159694999999997E-2</v>
      </c>
      <c r="AJ345" s="16">
        <v>6.9764346000000005E-2</v>
      </c>
      <c r="AK345" s="16">
        <v>6.6632912000000002E-2</v>
      </c>
      <c r="AL345" s="16">
        <v>6.3737965999999993E-2</v>
      </c>
      <c r="AM345" s="16">
        <v>6.1054408999999997E-2</v>
      </c>
      <c r="AN345" s="16">
        <v>5.8560513000000002E-2</v>
      </c>
      <c r="AO345" s="16">
        <v>5.6237582000000001E-2</v>
      </c>
      <c r="AP345" s="16">
        <v>5.4069247000000001E-2</v>
      </c>
      <c r="AQ345" s="16">
        <v>5.2042435999999997E-2</v>
      </c>
      <c r="AR345" s="16">
        <v>5.0142799000000002E-2</v>
      </c>
      <c r="AS345" s="16">
        <v>4.8359505999999997E-2</v>
      </c>
      <c r="AT345" s="16">
        <v>4.6682131000000002E-2</v>
      </c>
      <c r="AU345" s="16">
        <v>4.5102681999999998E-2</v>
      </c>
      <c r="AV345" s="16">
        <v>4.3613169E-2</v>
      </c>
      <c r="AW345" s="16">
        <v>4.2206283999999997E-2</v>
      </c>
      <c r="AX345" s="16">
        <v>4.0875636E-2</v>
      </c>
      <c r="AY345" s="16">
        <v>3.9615147000000003E-2</v>
      </c>
      <c r="AZ345" s="16">
        <v>3.8419983999999997E-2</v>
      </c>
      <c r="BA345" s="16">
        <v>3.7285766999999997E-2</v>
      </c>
      <c r="BB345" s="16">
        <v>3.6207624000000001E-2</v>
      </c>
      <c r="BC345" s="16">
        <v>3.5181995000000001E-2</v>
      </c>
      <c r="BD345" s="16">
        <v>3.4205212999999998E-2</v>
      </c>
      <c r="BE345" s="16">
        <v>3.3273768000000002E-2</v>
      </c>
      <c r="BF345" s="16">
        <v>3.2384916999999999E-2</v>
      </c>
    </row>
    <row r="346" spans="1:58" x14ac:dyDescent="0.35">
      <c r="A346" s="16">
        <v>220</v>
      </c>
      <c r="B346" s="16">
        <v>37</v>
      </c>
      <c r="C346" s="16">
        <v>0.77825040000000001</v>
      </c>
      <c r="D346" s="16">
        <v>2</v>
      </c>
      <c r="E346" s="16">
        <v>7.8000000000000007</v>
      </c>
      <c r="F346" s="16">
        <v>0.8</v>
      </c>
      <c r="G346" s="16">
        <v>1</v>
      </c>
      <c r="H346" s="16">
        <v>0.2</v>
      </c>
      <c r="I346" s="16">
        <v>376.20000000000005</v>
      </c>
      <c r="J346" s="16">
        <v>336.8</v>
      </c>
      <c r="K346" s="16" t="s">
        <v>35</v>
      </c>
      <c r="L346" s="16">
        <v>220</v>
      </c>
      <c r="M346" s="16">
        <v>0.62158877000000001</v>
      </c>
      <c r="N346" s="16">
        <v>0.54114139000000006</v>
      </c>
      <c r="O346" s="16">
        <v>0.47431930999999999</v>
      </c>
      <c r="P346" s="16">
        <v>0.41693186999999998</v>
      </c>
      <c r="Q346" s="16">
        <v>0.36807346000000002</v>
      </c>
      <c r="R346" s="16">
        <v>0.32727537000000001</v>
      </c>
      <c r="S346" s="16">
        <v>0.29337689</v>
      </c>
      <c r="T346" s="16">
        <v>0.26495363999999999</v>
      </c>
      <c r="U346" s="16">
        <v>0.24095258</v>
      </c>
      <c r="V346" s="16">
        <v>0.22051011000000001</v>
      </c>
      <c r="W346" s="16">
        <v>0.20294741999999999</v>
      </c>
      <c r="X346" s="16">
        <v>0.18773598999999999</v>
      </c>
      <c r="Y346" s="16">
        <v>0.17445689</v>
      </c>
      <c r="Z346" s="16">
        <v>0.16277196999999999</v>
      </c>
      <c r="AA346" s="16">
        <v>0.15242259</v>
      </c>
      <c r="AB346" s="16">
        <v>0.14320040000000001</v>
      </c>
      <c r="AC346" s="16">
        <v>0.1349398</v>
      </c>
      <c r="AD346" s="16">
        <v>0.12749861000000001</v>
      </c>
      <c r="AE346" s="16">
        <v>0.12076645</v>
      </c>
      <c r="AF346" s="16">
        <v>0.11464897</v>
      </c>
      <c r="AG346" s="16">
        <v>0.10906322</v>
      </c>
      <c r="AH346" s="16">
        <v>0.10394811</v>
      </c>
      <c r="AI346" s="16">
        <v>9.9249579000000004E-2</v>
      </c>
      <c r="AJ346" s="16">
        <v>9.4920978000000003E-2</v>
      </c>
      <c r="AK346" s="16">
        <v>9.0915657999999996E-2</v>
      </c>
      <c r="AL346" s="16">
        <v>8.7201104000000002E-2</v>
      </c>
      <c r="AM346" s="16">
        <v>8.3751357999999998E-2</v>
      </c>
      <c r="AN346" s="16">
        <v>8.0538124000000003E-2</v>
      </c>
      <c r="AO346" s="16">
        <v>7.7536791999999993E-2</v>
      </c>
      <c r="AP346" s="16">
        <v>7.4726506999999998E-2</v>
      </c>
      <c r="AQ346" s="16">
        <v>7.2092943000000007E-2</v>
      </c>
      <c r="AR346" s="16">
        <v>6.9619610999999998E-2</v>
      </c>
      <c r="AS346" s="16">
        <v>6.7291616999999998E-2</v>
      </c>
      <c r="AT346" s="16">
        <v>6.5099440999999994E-2</v>
      </c>
      <c r="AU346" s="16">
        <v>6.3028819999999999E-2</v>
      </c>
      <c r="AV346" s="16">
        <v>6.1070800000000001E-2</v>
      </c>
      <c r="AW346" s="16">
        <v>5.9217899999999997E-2</v>
      </c>
      <c r="AX346" s="16">
        <v>5.7461299E-2</v>
      </c>
      <c r="AY346" s="16">
        <v>5.5794410000000003E-2</v>
      </c>
      <c r="AZ346" s="16">
        <v>5.4210529E-2</v>
      </c>
      <c r="BA346" s="16">
        <v>5.2705053000000002E-2</v>
      </c>
      <c r="BB346" s="16">
        <v>5.1271450000000003E-2</v>
      </c>
      <c r="BC346" s="16">
        <v>4.9903802999999997E-2</v>
      </c>
      <c r="BD346" s="16">
        <v>4.8598456999999998E-2</v>
      </c>
      <c r="BE346" s="16">
        <v>4.7351669999999998E-2</v>
      </c>
      <c r="BF346" s="16">
        <v>4.6159379E-2</v>
      </c>
    </row>
    <row r="347" spans="1:58" x14ac:dyDescent="0.35">
      <c r="A347" s="16">
        <v>79</v>
      </c>
      <c r="B347" s="16">
        <v>30.8</v>
      </c>
      <c r="C347" s="16">
        <v>0.66203670000000003</v>
      </c>
      <c r="D347" s="16">
        <v>1.4000000000000001</v>
      </c>
      <c r="E347" s="16">
        <v>4.4000000000000004</v>
      </c>
      <c r="F347" s="16">
        <v>1</v>
      </c>
      <c r="G347" s="16">
        <v>0</v>
      </c>
      <c r="H347" s="16">
        <v>0.4</v>
      </c>
      <c r="I347" s="16">
        <v>397.20000000000005</v>
      </c>
      <c r="J347" s="16">
        <v>309.3</v>
      </c>
      <c r="K347" s="16" t="s">
        <v>35</v>
      </c>
      <c r="L347" s="16">
        <v>79</v>
      </c>
      <c r="M347" s="16">
        <v>0.61802374999999998</v>
      </c>
      <c r="N347" s="16">
        <v>0.49164689</v>
      </c>
      <c r="O347" s="16">
        <v>0.40565257999999998</v>
      </c>
      <c r="P347" s="16">
        <v>0.34264108999999998</v>
      </c>
      <c r="Q347" s="16">
        <v>0.29571423000000002</v>
      </c>
      <c r="R347" s="16">
        <v>0.25977042</v>
      </c>
      <c r="S347" s="16">
        <v>0.23142341999999999</v>
      </c>
      <c r="T347" s="16">
        <v>0.20844552999999999</v>
      </c>
      <c r="U347" s="16">
        <v>0.18947655999999999</v>
      </c>
      <c r="V347" s="16">
        <v>0.17355344</v>
      </c>
      <c r="W347" s="16">
        <v>0.1599979</v>
      </c>
      <c r="X347" s="16">
        <v>0.14831664</v>
      </c>
      <c r="Y347" s="16">
        <v>0.13814030999999999</v>
      </c>
      <c r="Z347" s="16">
        <v>0.12919827</v>
      </c>
      <c r="AA347" s="16">
        <v>0.12127564</v>
      </c>
      <c r="AB347" s="16">
        <v>0.1142069</v>
      </c>
      <c r="AC347" s="16">
        <v>0.10786134999999999</v>
      </c>
      <c r="AD347" s="16">
        <v>0.10213174999999999</v>
      </c>
      <c r="AE347" s="16">
        <v>9.6935615000000003E-2</v>
      </c>
      <c r="AF347" s="16">
        <v>9.2200174999999995E-2</v>
      </c>
      <c r="AG347" s="16">
        <v>8.7867751999999993E-2</v>
      </c>
      <c r="AH347" s="16">
        <v>8.3889148999999996E-2</v>
      </c>
      <c r="AI347" s="16">
        <v>8.0224417000000006E-2</v>
      </c>
      <c r="AJ347" s="16">
        <v>7.6835945000000003E-2</v>
      </c>
      <c r="AK347" s="16">
        <v>7.3695548E-2</v>
      </c>
      <c r="AL347" s="16">
        <v>7.0777118E-2</v>
      </c>
      <c r="AM347" s="16">
        <v>6.8058245000000003E-2</v>
      </c>
      <c r="AN347" s="16">
        <v>6.5519847000000006E-2</v>
      </c>
      <c r="AO347" s="16">
        <v>6.3143908999999998E-2</v>
      </c>
      <c r="AP347" s="16">
        <v>6.0916248999999999E-2</v>
      </c>
      <c r="AQ347" s="16">
        <v>5.8823555999999999E-2</v>
      </c>
      <c r="AR347" s="16">
        <v>5.6854426999999999E-2</v>
      </c>
      <c r="AS347" s="16">
        <v>5.4999340000000001E-2</v>
      </c>
      <c r="AT347" s="16">
        <v>5.3247519E-2</v>
      </c>
      <c r="AU347" s="16">
        <v>5.1590621000000003E-2</v>
      </c>
      <c r="AV347" s="16">
        <v>5.0022505000000002E-2</v>
      </c>
      <c r="AW347" s="16">
        <v>4.8535597E-2</v>
      </c>
      <c r="AX347" s="16">
        <v>4.7124593999999999E-2</v>
      </c>
      <c r="AY347" s="16">
        <v>4.5784034000000001E-2</v>
      </c>
      <c r="AZ347" s="16">
        <v>4.4509347999999997E-2</v>
      </c>
      <c r="BA347" s="16">
        <v>4.3295119E-2</v>
      </c>
      <c r="BB347" s="16">
        <v>4.2137496000000003E-2</v>
      </c>
      <c r="BC347" s="16">
        <v>4.1033220000000002E-2</v>
      </c>
      <c r="BD347" s="16">
        <v>3.9977434999999999E-2</v>
      </c>
      <c r="BE347" s="16">
        <v>3.8968335999999999E-2</v>
      </c>
      <c r="BF347" s="16">
        <v>3.8002841000000002E-2</v>
      </c>
    </row>
    <row r="348" spans="1:58" x14ac:dyDescent="0.35">
      <c r="A348" s="16">
        <v>81</v>
      </c>
      <c r="B348" s="16">
        <v>32.6</v>
      </c>
      <c r="C348" s="16">
        <v>0.50518490000000005</v>
      </c>
      <c r="D348" s="16">
        <v>1.8</v>
      </c>
      <c r="E348" s="16">
        <v>9.4</v>
      </c>
      <c r="F348" s="16">
        <v>0.60000000000000009</v>
      </c>
      <c r="G348" s="16">
        <v>1.4000000000000001</v>
      </c>
      <c r="H348" s="16">
        <v>0.2</v>
      </c>
      <c r="I348" s="16">
        <v>311.8</v>
      </c>
      <c r="J348" s="16">
        <v>337.6</v>
      </c>
      <c r="K348" s="16" t="s">
        <v>35</v>
      </c>
      <c r="L348" s="16">
        <v>81</v>
      </c>
      <c r="M348" s="16">
        <v>0.61619305999999996</v>
      </c>
      <c r="N348" s="16">
        <v>0.53874981</v>
      </c>
      <c r="O348" s="16">
        <v>0.47917849000000001</v>
      </c>
      <c r="P348" s="16">
        <v>0.43028</v>
      </c>
      <c r="Q348" s="16">
        <v>0.38804739999999999</v>
      </c>
      <c r="R348" s="16">
        <v>0.35089703999999999</v>
      </c>
      <c r="S348" s="16">
        <v>0.3182798</v>
      </c>
      <c r="T348" s="16">
        <v>0.28987974</v>
      </c>
      <c r="U348" s="16">
        <v>0.26524109000000001</v>
      </c>
      <c r="V348" s="16">
        <v>0.24380193999999999</v>
      </c>
      <c r="W348" s="16">
        <v>0.22509049</v>
      </c>
      <c r="X348" s="16">
        <v>0.20869170000000001</v>
      </c>
      <c r="Y348" s="16">
        <v>0.19424930000000001</v>
      </c>
      <c r="Z348" s="16">
        <v>0.18145328999999999</v>
      </c>
      <c r="AA348" s="16">
        <v>0.17006087</v>
      </c>
      <c r="AB348" s="16">
        <v>0.15986491999999999</v>
      </c>
      <c r="AC348" s="16">
        <v>0.15069726</v>
      </c>
      <c r="AD348" s="16">
        <v>0.14241904</v>
      </c>
      <c r="AE348" s="16">
        <v>0.1349061</v>
      </c>
      <c r="AF348" s="16">
        <v>0.12806614999999999</v>
      </c>
      <c r="AG348" s="16">
        <v>0.12181523</v>
      </c>
      <c r="AH348" s="16">
        <v>0.11608053</v>
      </c>
      <c r="AI348" s="16">
        <v>0.11081038999999999</v>
      </c>
      <c r="AJ348" s="16">
        <v>0.10594694</v>
      </c>
      <c r="AK348" s="16">
        <v>0.10144396</v>
      </c>
      <c r="AL348" s="16">
        <v>9.7267844000000006E-2</v>
      </c>
      <c r="AM348" s="16">
        <v>9.3385047999999998E-2</v>
      </c>
      <c r="AN348" s="16">
        <v>8.9765407000000005E-2</v>
      </c>
      <c r="AO348" s="16">
        <v>8.6387149999999996E-2</v>
      </c>
      <c r="AP348" s="16">
        <v>8.3222792000000004E-2</v>
      </c>
      <c r="AQ348" s="16">
        <v>8.0256811999999997E-2</v>
      </c>
      <c r="AR348" s="16">
        <v>7.7474958999999996E-2</v>
      </c>
      <c r="AS348" s="16">
        <v>7.4854433999999997E-2</v>
      </c>
      <c r="AT348" s="16">
        <v>7.2384059000000001E-2</v>
      </c>
      <c r="AU348" s="16">
        <v>7.0053062999999999E-2</v>
      </c>
      <c r="AV348" s="16">
        <v>6.7848622999999997E-2</v>
      </c>
      <c r="AW348" s="16">
        <v>6.5763414000000006E-2</v>
      </c>
      <c r="AX348" s="16">
        <v>6.3787729000000001E-2</v>
      </c>
      <c r="AY348" s="16">
        <v>6.1912622E-2</v>
      </c>
      <c r="AZ348" s="16">
        <v>6.0131703000000002E-2</v>
      </c>
      <c r="BA348" s="16">
        <v>5.8438233999999999E-2</v>
      </c>
      <c r="BB348" s="16">
        <v>5.6825652999999997E-2</v>
      </c>
      <c r="BC348" s="16">
        <v>5.5288008999999999E-2</v>
      </c>
      <c r="BD348" s="16">
        <v>5.3821925E-2</v>
      </c>
      <c r="BE348" s="16">
        <v>5.2421425000000001E-2</v>
      </c>
      <c r="BF348" s="16">
        <v>5.1082660000000002E-2</v>
      </c>
    </row>
    <row r="349" spans="1:58" x14ac:dyDescent="0.35">
      <c r="A349" s="16">
        <v>384</v>
      </c>
      <c r="B349" s="16">
        <v>38.5</v>
      </c>
      <c r="C349" s="16">
        <v>0.88019670000000005</v>
      </c>
      <c r="D349" s="16">
        <v>1.8</v>
      </c>
      <c r="E349" s="16">
        <v>8.4</v>
      </c>
      <c r="F349" s="16">
        <v>2</v>
      </c>
      <c r="G349" s="16">
        <v>0.8</v>
      </c>
      <c r="H349" s="16">
        <v>0.2</v>
      </c>
      <c r="I349" s="16">
        <v>402.6</v>
      </c>
      <c r="J349" s="16">
        <v>288.70000000000005</v>
      </c>
      <c r="K349" s="16" t="s">
        <v>35</v>
      </c>
      <c r="L349" s="16">
        <v>384</v>
      </c>
      <c r="M349" s="16">
        <v>0.61558687999999995</v>
      </c>
      <c r="N349" s="16">
        <v>0.53765810000000003</v>
      </c>
      <c r="O349" s="16">
        <v>0.47492081000000003</v>
      </c>
      <c r="P349" s="16">
        <v>0.42087340000000001</v>
      </c>
      <c r="Q349" s="16">
        <v>0.37393215000000002</v>
      </c>
      <c r="R349" s="16">
        <v>0.33391488000000003</v>
      </c>
      <c r="S349" s="16">
        <v>0.30019212000000001</v>
      </c>
      <c r="T349" s="16">
        <v>0.27168688000000002</v>
      </c>
      <c r="U349" s="16">
        <v>0.24747827999999999</v>
      </c>
      <c r="V349" s="16">
        <v>0.22677653</v>
      </c>
      <c r="W349" s="16">
        <v>0.20892225</v>
      </c>
      <c r="X349" s="16">
        <v>0.19340652</v>
      </c>
      <c r="Y349" s="16">
        <v>0.17983793000000001</v>
      </c>
      <c r="Z349" s="16">
        <v>0.16787647999999999</v>
      </c>
      <c r="AA349" s="16">
        <v>0.15726945000000001</v>
      </c>
      <c r="AB349" s="16">
        <v>0.14780523000000001</v>
      </c>
      <c r="AC349" s="16">
        <v>0.13932064</v>
      </c>
      <c r="AD349" s="16">
        <v>0.13167258000000001</v>
      </c>
      <c r="AE349" s="16">
        <v>0.12474687</v>
      </c>
      <c r="AF349" s="16">
        <v>0.11844784</v>
      </c>
      <c r="AG349" s="16">
        <v>0.11269756</v>
      </c>
      <c r="AH349" s="16">
        <v>0.1074285</v>
      </c>
      <c r="AI349" s="16">
        <v>0.10258316000000001</v>
      </c>
      <c r="AJ349" s="16">
        <v>9.8117187999999994E-2</v>
      </c>
      <c r="AK349" s="16">
        <v>9.3985155000000001E-2</v>
      </c>
      <c r="AL349" s="16">
        <v>9.0151711999999995E-2</v>
      </c>
      <c r="AM349" s="16">
        <v>8.6587786999999999E-2</v>
      </c>
      <c r="AN349" s="16">
        <v>8.3267614000000004E-2</v>
      </c>
      <c r="AO349" s="16">
        <v>8.0166154000000003E-2</v>
      </c>
      <c r="AP349" s="16">
        <v>7.7262527999999997E-2</v>
      </c>
      <c r="AQ349" s="16">
        <v>7.4540793999999994E-2</v>
      </c>
      <c r="AR349" s="16">
        <v>7.1983143999999999E-2</v>
      </c>
      <c r="AS349" s="16">
        <v>6.9576262999999999E-2</v>
      </c>
      <c r="AT349" s="16">
        <v>6.7308999999999994E-2</v>
      </c>
      <c r="AU349" s="16">
        <v>6.5166592999999995E-2</v>
      </c>
      <c r="AV349" s="16">
        <v>6.3139759000000004E-2</v>
      </c>
      <c r="AW349" s="16">
        <v>6.1221304999999997E-2</v>
      </c>
      <c r="AX349" s="16">
        <v>5.9402686000000003E-2</v>
      </c>
      <c r="AY349" s="16">
        <v>5.7676553999999998E-2</v>
      </c>
      <c r="AZ349" s="16">
        <v>5.6036401999999999E-2</v>
      </c>
      <c r="BA349" s="16">
        <v>5.4477282000000002E-2</v>
      </c>
      <c r="BB349" s="16">
        <v>5.2991923000000003E-2</v>
      </c>
      <c r="BC349" s="16">
        <v>5.1574743999999999E-2</v>
      </c>
      <c r="BD349" s="16">
        <v>5.0222553000000003E-2</v>
      </c>
      <c r="BE349" s="16">
        <v>4.8930660000000001E-2</v>
      </c>
      <c r="BF349" s="16">
        <v>4.7695328000000002E-2</v>
      </c>
    </row>
    <row r="350" spans="1:58" x14ac:dyDescent="0.35">
      <c r="A350" s="16">
        <v>282</v>
      </c>
      <c r="B350" s="16">
        <v>40.900000000000006</v>
      </c>
      <c r="C350" s="16">
        <v>0.74665049999999988</v>
      </c>
      <c r="D350" s="16">
        <v>2.2000000000000002</v>
      </c>
      <c r="E350" s="16">
        <v>1.8</v>
      </c>
      <c r="F350" s="16">
        <v>3</v>
      </c>
      <c r="G350" s="16">
        <v>0.8</v>
      </c>
      <c r="H350" s="16">
        <v>0.8</v>
      </c>
      <c r="I350" s="16">
        <v>289.8</v>
      </c>
      <c r="J350" s="16">
        <v>335.40000000000003</v>
      </c>
      <c r="K350" s="16" t="s">
        <v>34</v>
      </c>
      <c r="L350" s="16">
        <v>282</v>
      </c>
      <c r="M350" s="16">
        <v>0.61105847000000002</v>
      </c>
      <c r="N350" s="16">
        <v>0.47882523999999999</v>
      </c>
      <c r="O350" s="16">
        <v>0.38969806000000001</v>
      </c>
      <c r="P350" s="16">
        <v>0.32658338999999997</v>
      </c>
      <c r="Q350" s="16">
        <v>0.28021088</v>
      </c>
      <c r="R350" s="16">
        <v>0.24497049000000001</v>
      </c>
      <c r="S350" s="16">
        <v>0.21714597999999999</v>
      </c>
      <c r="T350" s="16">
        <v>0.19488221</v>
      </c>
      <c r="U350" s="16">
        <v>0.17659005999999999</v>
      </c>
      <c r="V350" s="16">
        <v>0.16134620999999999</v>
      </c>
      <c r="W350" s="16">
        <v>0.14842984000000001</v>
      </c>
      <c r="X350" s="16">
        <v>0.13733575000000001</v>
      </c>
      <c r="Y350" s="16">
        <v>0.12772098000000001</v>
      </c>
      <c r="Z350" s="16">
        <v>0.11931431000000001</v>
      </c>
      <c r="AA350" s="16">
        <v>0.11190453</v>
      </c>
      <c r="AB350" s="16">
        <v>0.10532242</v>
      </c>
      <c r="AC350" s="16">
        <v>9.9439040000000006E-2</v>
      </c>
      <c r="AD350" s="16">
        <v>9.4149411000000002E-2</v>
      </c>
      <c r="AE350" s="16">
        <v>8.9369021000000007E-2</v>
      </c>
      <c r="AF350" s="16">
        <v>8.5028134000000005E-2</v>
      </c>
      <c r="AG350" s="16">
        <v>8.1068948000000002E-2</v>
      </c>
      <c r="AH350" s="16">
        <v>7.7442474999999997E-2</v>
      </c>
      <c r="AI350" s="16">
        <v>7.4109688000000007E-2</v>
      </c>
      <c r="AJ350" s="16">
        <v>7.1037016999999994E-2</v>
      </c>
      <c r="AK350" s="16">
        <v>6.8194753999999996E-2</v>
      </c>
      <c r="AL350" s="16">
        <v>6.5558149999999996E-2</v>
      </c>
      <c r="AM350" s="16">
        <v>6.3105977999999993E-2</v>
      </c>
      <c r="AN350" s="16">
        <v>6.0819708E-2</v>
      </c>
      <c r="AO350" s="16">
        <v>5.8683258000000002E-2</v>
      </c>
      <c r="AP350" s="16">
        <v>5.6682225000000003E-2</v>
      </c>
      <c r="AQ350" s="16">
        <v>5.4804351000000001E-2</v>
      </c>
      <c r="AR350" s="16">
        <v>5.3039036999999997E-2</v>
      </c>
      <c r="AS350" s="16">
        <v>5.1376621999999997E-2</v>
      </c>
      <c r="AT350" s="16">
        <v>4.9808393999999999E-2</v>
      </c>
      <c r="AU350" s="16">
        <v>4.8325899999999998E-2</v>
      </c>
      <c r="AV350" s="16">
        <v>4.6922884999999998E-2</v>
      </c>
      <c r="AW350" s="16">
        <v>4.5593042E-2</v>
      </c>
      <c r="AX350" s="16">
        <v>4.4331439E-2</v>
      </c>
      <c r="AY350" s="16">
        <v>4.3132637000000001E-2</v>
      </c>
      <c r="AZ350" s="16">
        <v>4.1991888999999998E-2</v>
      </c>
      <c r="BA350" s="16">
        <v>4.0905657999999998E-2</v>
      </c>
      <c r="BB350" s="16">
        <v>3.9870068000000002E-2</v>
      </c>
      <c r="BC350" s="16">
        <v>3.8881402000000002E-2</v>
      </c>
      <c r="BD350" s="16">
        <v>3.7937145999999998E-2</v>
      </c>
      <c r="BE350" s="16">
        <v>3.7033590999999998E-2</v>
      </c>
      <c r="BF350" s="16">
        <v>3.6168270000000002E-2</v>
      </c>
    </row>
    <row r="351" spans="1:58" x14ac:dyDescent="0.35">
      <c r="A351" s="16">
        <v>494</v>
      </c>
      <c r="B351" s="16">
        <v>41.400000000000006</v>
      </c>
      <c r="C351" s="16">
        <v>0.31433129999999998</v>
      </c>
      <c r="D351" s="16">
        <v>0.60000000000000009</v>
      </c>
      <c r="E351" s="16">
        <v>8.2000000000000011</v>
      </c>
      <c r="F351" s="16">
        <v>0.4</v>
      </c>
      <c r="G351" s="16">
        <v>1.6</v>
      </c>
      <c r="H351" s="16">
        <v>0.2</v>
      </c>
      <c r="I351" s="16">
        <v>352.70000000000005</v>
      </c>
      <c r="J351" s="16">
        <v>306.20000000000005</v>
      </c>
      <c r="K351" s="16" t="s">
        <v>35</v>
      </c>
      <c r="L351" s="16">
        <v>494</v>
      </c>
      <c r="M351" s="16">
        <v>0.60593854999999996</v>
      </c>
      <c r="N351" s="16">
        <v>0.52506923999999999</v>
      </c>
      <c r="O351" s="16">
        <v>0.45865610000000001</v>
      </c>
      <c r="P351" s="16">
        <v>0.40209219000000002</v>
      </c>
      <c r="Q351" s="16">
        <v>0.35419499999999998</v>
      </c>
      <c r="R351" s="16">
        <v>0.31413375999999998</v>
      </c>
      <c r="S351" s="16">
        <v>0.28061905999999998</v>
      </c>
      <c r="T351" s="16">
        <v>0.25242311000000001</v>
      </c>
      <c r="U351" s="16">
        <v>0.22854811</v>
      </c>
      <c r="V351" s="16">
        <v>0.20818265999999999</v>
      </c>
      <c r="W351" s="16">
        <v>0.19067352000000001</v>
      </c>
      <c r="X351" s="16">
        <v>0.1755053</v>
      </c>
      <c r="Y351" s="16">
        <v>0.16227458</v>
      </c>
      <c r="Z351" s="16">
        <v>0.15065007999999999</v>
      </c>
      <c r="AA351" s="16">
        <v>0.14037912</v>
      </c>
      <c r="AB351" s="16">
        <v>0.13124661000000001</v>
      </c>
      <c r="AC351" s="16">
        <v>0.12308367000000001</v>
      </c>
      <c r="AD351" s="16">
        <v>0.11574949</v>
      </c>
      <c r="AE351" s="16">
        <v>0.10913037</v>
      </c>
      <c r="AF351" s="16">
        <v>0.10313717</v>
      </c>
      <c r="AG351" s="16">
        <v>9.7681798E-2</v>
      </c>
      <c r="AH351" s="16">
        <v>9.2704006000000005E-2</v>
      </c>
      <c r="AI351" s="16">
        <v>8.8140241999999994E-2</v>
      </c>
      <c r="AJ351" s="16">
        <v>8.3951025999999998E-2</v>
      </c>
      <c r="AK351" s="16">
        <v>8.0083631000000002E-2</v>
      </c>
      <c r="AL351" s="16">
        <v>7.6513029999999996E-2</v>
      </c>
      <c r="AM351" s="16">
        <v>7.3202215000000001E-2</v>
      </c>
      <c r="AN351" s="16">
        <v>7.0129588000000007E-2</v>
      </c>
      <c r="AO351" s="16">
        <v>6.7269303000000003E-2</v>
      </c>
      <c r="AP351" s="16">
        <v>6.4599751999999996E-2</v>
      </c>
      <c r="AQ351" s="16">
        <v>6.2104884999999999E-2</v>
      </c>
      <c r="AR351" s="16">
        <v>5.9767703999999998E-2</v>
      </c>
      <c r="AS351" s="16">
        <v>5.7575556999999999E-2</v>
      </c>
      <c r="AT351" s="16">
        <v>5.5514872E-2</v>
      </c>
      <c r="AU351" s="16">
        <v>5.3575918E-2</v>
      </c>
      <c r="AV351" s="16">
        <v>5.1749133000000003E-2</v>
      </c>
      <c r="AW351" s="16">
        <v>5.0024800000000001E-2</v>
      </c>
      <c r="AX351" s="16">
        <v>4.8395122999999998E-2</v>
      </c>
      <c r="AY351" s="16">
        <v>4.6853140000000001E-2</v>
      </c>
      <c r="AZ351" s="16">
        <v>4.5391991999999999E-2</v>
      </c>
      <c r="BA351" s="16">
        <v>4.4006139E-2</v>
      </c>
      <c r="BB351" s="16">
        <v>4.2690024E-2</v>
      </c>
      <c r="BC351" s="16">
        <v>4.1439179E-2</v>
      </c>
      <c r="BD351" s="16">
        <v>4.0248550000000001E-2</v>
      </c>
      <c r="BE351" s="16">
        <v>3.9114557000000001E-2</v>
      </c>
      <c r="BF351" s="16">
        <v>3.8033336000000001E-2</v>
      </c>
    </row>
    <row r="352" spans="1:58" x14ac:dyDescent="0.35">
      <c r="A352" s="16">
        <v>283</v>
      </c>
      <c r="B352" s="16">
        <v>40.6</v>
      </c>
      <c r="C352" s="16">
        <v>0.62183290000000002</v>
      </c>
      <c r="D352" s="16">
        <v>1.2000000000000002</v>
      </c>
      <c r="E352" s="16">
        <v>2.8000000000000003</v>
      </c>
      <c r="F352" s="16">
        <v>1</v>
      </c>
      <c r="G352" s="16">
        <v>1.2000000000000002</v>
      </c>
      <c r="H352" s="16">
        <v>0.4</v>
      </c>
      <c r="I352" s="16">
        <v>420.70000000000005</v>
      </c>
      <c r="J352" s="16">
        <v>300.40000000000003</v>
      </c>
      <c r="K352" s="16" t="s">
        <v>35</v>
      </c>
      <c r="L352" s="16">
        <v>283</v>
      </c>
      <c r="M352" s="16">
        <v>0.60271299</v>
      </c>
      <c r="N352" s="16">
        <v>0.47326970000000002</v>
      </c>
      <c r="O352" s="16">
        <v>0.38603916999999999</v>
      </c>
      <c r="P352" s="16">
        <v>0.32413173000000001</v>
      </c>
      <c r="Q352" s="16">
        <v>0.27844200000000002</v>
      </c>
      <c r="R352" s="16">
        <v>0.2433525</v>
      </c>
      <c r="S352" s="16">
        <v>0.21560573999999999</v>
      </c>
      <c r="T352" s="16">
        <v>0.19315302000000001</v>
      </c>
      <c r="U352" s="16">
        <v>0.17465248999999999</v>
      </c>
      <c r="V352" s="16">
        <v>0.15917137000000001</v>
      </c>
      <c r="W352" s="16">
        <v>0.14603554999999999</v>
      </c>
      <c r="X352" s="16">
        <v>0.13476245000000001</v>
      </c>
      <c r="Y352" s="16">
        <v>0.12498629999999999</v>
      </c>
      <c r="Z352" s="16">
        <v>0.11643405</v>
      </c>
      <c r="AA352" s="16">
        <v>0.10888892</v>
      </c>
      <c r="AB352" s="16">
        <v>0.10218763</v>
      </c>
      <c r="AC352" s="16">
        <v>9.6197597999999995E-2</v>
      </c>
      <c r="AD352" s="16">
        <v>9.0808115999999994E-2</v>
      </c>
      <c r="AE352" s="16">
        <v>8.5939250999999994E-2</v>
      </c>
      <c r="AF352" s="16">
        <v>8.1522278000000004E-2</v>
      </c>
      <c r="AG352" s="16">
        <v>7.7490658000000004E-2</v>
      </c>
      <c r="AH352" s="16">
        <v>7.3802493999999996E-2</v>
      </c>
      <c r="AI352" s="16">
        <v>7.0416354E-2</v>
      </c>
      <c r="AJ352" s="16">
        <v>6.7295983000000004E-2</v>
      </c>
      <c r="AK352" s="16">
        <v>6.4410202E-2</v>
      </c>
      <c r="AL352" s="16">
        <v>6.1736527999999999E-2</v>
      </c>
      <c r="AM352" s="16">
        <v>5.9252660999999998E-2</v>
      </c>
      <c r="AN352" s="16">
        <v>5.6938036999999997E-2</v>
      </c>
      <c r="AO352" s="16">
        <v>5.4778359999999998E-2</v>
      </c>
      <c r="AP352" s="16">
        <v>5.2758329E-2</v>
      </c>
      <c r="AQ352" s="16">
        <v>5.0865623999999998E-2</v>
      </c>
      <c r="AR352" s="16">
        <v>4.9087934E-2</v>
      </c>
      <c r="AS352" s="16">
        <v>4.7415536000000001E-2</v>
      </c>
      <c r="AT352" s="16">
        <v>4.5840800000000001E-2</v>
      </c>
      <c r="AU352" s="16">
        <v>4.4355545000000003E-2</v>
      </c>
      <c r="AV352" s="16">
        <v>4.2951148000000001E-2</v>
      </c>
      <c r="AW352" s="16">
        <v>4.1622076000000001E-2</v>
      </c>
      <c r="AX352" s="16">
        <v>4.0362864999999998E-2</v>
      </c>
      <c r="AY352" s="16">
        <v>3.9168692999999997E-2</v>
      </c>
      <c r="AZ352" s="16">
        <v>3.8034710999999999E-2</v>
      </c>
      <c r="BA352" s="16">
        <v>3.6956548999999998E-2</v>
      </c>
      <c r="BB352" s="16">
        <v>3.5930022999999998E-2</v>
      </c>
      <c r="BC352" s="16">
        <v>3.4952312999999999E-2</v>
      </c>
      <c r="BD352" s="16">
        <v>3.4019366000000002E-2</v>
      </c>
      <c r="BE352" s="16">
        <v>3.3128670999999998E-2</v>
      </c>
      <c r="BF352" s="16">
        <v>3.2277778E-2</v>
      </c>
    </row>
    <row r="353" spans="1:58" x14ac:dyDescent="0.35">
      <c r="A353" s="16">
        <v>462</v>
      </c>
      <c r="B353" s="16">
        <v>40</v>
      </c>
      <c r="C353" s="16">
        <v>0.71033849999999998</v>
      </c>
      <c r="D353" s="16">
        <v>0.60000000000000009</v>
      </c>
      <c r="E353" s="16">
        <v>9.2000000000000011</v>
      </c>
      <c r="F353" s="16">
        <v>1</v>
      </c>
      <c r="G353" s="16">
        <v>1.6</v>
      </c>
      <c r="H353" s="16">
        <v>0.2</v>
      </c>
      <c r="I353" s="16">
        <v>409.70000000000005</v>
      </c>
      <c r="J353" s="16">
        <v>362.5</v>
      </c>
      <c r="K353" s="16" t="s">
        <v>35</v>
      </c>
      <c r="L353" s="16">
        <v>462</v>
      </c>
      <c r="M353" s="16">
        <v>0.60016309999999995</v>
      </c>
      <c r="N353" s="16">
        <v>0.52202981999999998</v>
      </c>
      <c r="O353" s="16">
        <v>0.46124873</v>
      </c>
      <c r="P353" s="16">
        <v>0.41073227000000001</v>
      </c>
      <c r="Q353" s="16">
        <v>0.36713737000000002</v>
      </c>
      <c r="R353" s="16">
        <v>0.32929075000000002</v>
      </c>
      <c r="S353" s="16">
        <v>0.29662925000000001</v>
      </c>
      <c r="T353" s="16">
        <v>0.26850697000000001</v>
      </c>
      <c r="U353" s="16">
        <v>0.24425651000000001</v>
      </c>
      <c r="V353" s="16">
        <v>0.22327614000000001</v>
      </c>
      <c r="W353" s="16">
        <v>0.20504330000000001</v>
      </c>
      <c r="X353" s="16">
        <v>0.18911764</v>
      </c>
      <c r="Y353" s="16">
        <v>0.17513633000000001</v>
      </c>
      <c r="Z353" s="16">
        <v>0.16279367</v>
      </c>
      <c r="AA353" s="16">
        <v>0.15184453000000001</v>
      </c>
      <c r="AB353" s="16">
        <v>0.14207968000000001</v>
      </c>
      <c r="AC353" s="16">
        <v>0.13333043</v>
      </c>
      <c r="AD353" s="16">
        <v>0.12545194000000001</v>
      </c>
      <c r="AE353" s="16">
        <v>0.11833123</v>
      </c>
      <c r="AF353" s="16">
        <v>0.11187439</v>
      </c>
      <c r="AG353" s="16">
        <v>0.10598837</v>
      </c>
      <c r="AH353" s="16">
        <v>0.10061238</v>
      </c>
      <c r="AI353" s="16">
        <v>9.5680490000000007E-2</v>
      </c>
      <c r="AJ353" s="16">
        <v>9.1149144000000001E-2</v>
      </c>
      <c r="AK353" s="16">
        <v>8.6964436000000006E-2</v>
      </c>
      <c r="AL353" s="16">
        <v>8.3098567999999998E-2</v>
      </c>
      <c r="AM353" s="16">
        <v>7.9512842E-2</v>
      </c>
      <c r="AN353" s="16">
        <v>7.6183185E-2</v>
      </c>
      <c r="AO353" s="16">
        <v>7.3080935E-2</v>
      </c>
      <c r="AP353" s="16">
        <v>7.0185534999999993E-2</v>
      </c>
      <c r="AQ353" s="16">
        <v>6.7478746000000006E-2</v>
      </c>
      <c r="AR353" s="16">
        <v>6.4942628000000002E-2</v>
      </c>
      <c r="AS353" s="16">
        <v>6.2564246000000004E-2</v>
      </c>
      <c r="AT353" s="16">
        <v>6.0327481000000002E-2</v>
      </c>
      <c r="AU353" s="16">
        <v>5.8222797E-2</v>
      </c>
      <c r="AV353" s="16">
        <v>5.6238736999999997E-2</v>
      </c>
      <c r="AW353" s="16">
        <v>5.4365758E-2</v>
      </c>
      <c r="AX353" s="16">
        <v>5.2596021E-2</v>
      </c>
      <c r="AY353" s="16">
        <v>5.0920899999999998E-2</v>
      </c>
      <c r="AZ353" s="16">
        <v>4.9333461000000002E-2</v>
      </c>
      <c r="BA353" s="16">
        <v>4.7827750000000002E-2</v>
      </c>
      <c r="BB353" s="16">
        <v>4.6397720000000003E-2</v>
      </c>
      <c r="BC353" s="16">
        <v>4.503832E-2</v>
      </c>
      <c r="BD353" s="16">
        <v>4.3744471E-2</v>
      </c>
      <c r="BE353" s="16">
        <v>4.2512256999999998E-2</v>
      </c>
      <c r="BF353" s="16">
        <v>4.1337161999999997E-2</v>
      </c>
    </row>
    <row r="354" spans="1:58" x14ac:dyDescent="0.35">
      <c r="A354" s="16">
        <v>41</v>
      </c>
      <c r="B354" s="16">
        <v>43.7</v>
      </c>
      <c r="C354" s="16">
        <v>0.87175910000000001</v>
      </c>
      <c r="D354" s="16">
        <v>2.6</v>
      </c>
      <c r="E354" s="16">
        <v>6</v>
      </c>
      <c r="F354" s="16">
        <v>1.4000000000000001</v>
      </c>
      <c r="G354" s="16">
        <v>0.60000000000000009</v>
      </c>
      <c r="H354" s="16">
        <v>0.2</v>
      </c>
      <c r="I354" s="16">
        <v>293.8</v>
      </c>
      <c r="J354" s="16">
        <v>321.90000000000003</v>
      </c>
      <c r="K354" s="16" t="s">
        <v>34</v>
      </c>
      <c r="L354" s="16">
        <v>41</v>
      </c>
      <c r="M354" s="16">
        <v>0.59858960000000005</v>
      </c>
      <c r="N354" s="16">
        <v>0.49776554000000001</v>
      </c>
      <c r="O354" s="16">
        <v>0.4186011</v>
      </c>
      <c r="P354" s="16">
        <v>0.35797172999999999</v>
      </c>
      <c r="Q354" s="16">
        <v>0.31059784000000001</v>
      </c>
      <c r="R354" s="16">
        <v>0.2732501</v>
      </c>
      <c r="S354" s="16">
        <v>0.24349338000000001</v>
      </c>
      <c r="T354" s="16">
        <v>0.21911432</v>
      </c>
      <c r="U354" s="16">
        <v>0.19882702999999999</v>
      </c>
      <c r="V354" s="16">
        <v>0.1817752</v>
      </c>
      <c r="W354" s="16">
        <v>0.16722623</v>
      </c>
      <c r="X354" s="16">
        <v>0.15466427999999999</v>
      </c>
      <c r="Y354" s="16">
        <v>0.14373754999999999</v>
      </c>
      <c r="Z354" s="16">
        <v>0.13415468999999999</v>
      </c>
      <c r="AA354" s="16">
        <v>0.12568945000000001</v>
      </c>
      <c r="AB354" s="16">
        <v>0.11815805</v>
      </c>
      <c r="AC354" s="16">
        <v>0.11141746</v>
      </c>
      <c r="AD354" s="16">
        <v>0.10535123</v>
      </c>
      <c r="AE354" s="16">
        <v>9.9863312999999995E-2</v>
      </c>
      <c r="AF354" s="16">
        <v>9.4875939000000006E-2</v>
      </c>
      <c r="AG354" s="16">
        <v>9.0327211000000004E-2</v>
      </c>
      <c r="AH354" s="16">
        <v>8.6160652000000004E-2</v>
      </c>
      <c r="AI354" s="16">
        <v>8.2330652000000004E-2</v>
      </c>
      <c r="AJ354" s="16">
        <v>7.8799157999999994E-2</v>
      </c>
      <c r="AK354" s="16">
        <v>7.5533277999999995E-2</v>
      </c>
      <c r="AL354" s="16">
        <v>7.2504550000000001E-2</v>
      </c>
      <c r="AM354" s="16">
        <v>6.9688610999999998E-2</v>
      </c>
      <c r="AN354" s="16">
        <v>6.7064755000000004E-2</v>
      </c>
      <c r="AO354" s="16">
        <v>6.4614616E-2</v>
      </c>
      <c r="AP354" s="16">
        <v>6.2320742999999998E-2</v>
      </c>
      <c r="AQ354" s="16">
        <v>6.0169226999999999E-2</v>
      </c>
      <c r="AR354" s="16">
        <v>5.8147833000000003E-2</v>
      </c>
      <c r="AS354" s="16">
        <v>5.6245785E-2</v>
      </c>
      <c r="AT354" s="16">
        <v>5.4452597999999998E-2</v>
      </c>
      <c r="AU354" s="16">
        <v>5.2759171000000001E-2</v>
      </c>
      <c r="AV354" s="16">
        <v>5.1158052000000002E-2</v>
      </c>
      <c r="AW354" s="16">
        <v>4.9642052999999998E-2</v>
      </c>
      <c r="AX354" s="16">
        <v>4.820497E-2</v>
      </c>
      <c r="AY354" s="16">
        <v>4.6840791E-2</v>
      </c>
      <c r="AZ354" s="16">
        <v>4.5544103000000002E-2</v>
      </c>
      <c r="BA354" s="16">
        <v>4.4310479999999999E-2</v>
      </c>
      <c r="BB354" s="16">
        <v>4.3135255999999997E-2</v>
      </c>
      <c r="BC354" s="16">
        <v>4.2014680999999998E-2</v>
      </c>
      <c r="BD354" s="16">
        <v>4.0944986000000003E-2</v>
      </c>
      <c r="BE354" s="16">
        <v>3.9922847999999997E-2</v>
      </c>
      <c r="BF354" s="16">
        <v>3.8945377000000003E-2</v>
      </c>
    </row>
    <row r="355" spans="1:58" x14ac:dyDescent="0.35">
      <c r="A355" s="16">
        <v>269</v>
      </c>
      <c r="B355" s="16">
        <v>15</v>
      </c>
      <c r="C355" s="16">
        <v>0.43755579999999999</v>
      </c>
      <c r="D355" s="16">
        <v>1.8</v>
      </c>
      <c r="E355" s="16">
        <v>1.6</v>
      </c>
      <c r="F355" s="16">
        <v>2.8000000000000003</v>
      </c>
      <c r="G355" s="16">
        <v>1.6</v>
      </c>
      <c r="H355" s="16">
        <v>1.6</v>
      </c>
      <c r="I355" s="16">
        <v>316.90000000000003</v>
      </c>
      <c r="J355" s="16">
        <v>362.20000000000005</v>
      </c>
      <c r="K355" s="16" t="s">
        <v>34</v>
      </c>
      <c r="L355" s="16">
        <v>269</v>
      </c>
      <c r="M355" s="16">
        <v>0.59570241000000002</v>
      </c>
      <c r="N355" s="16">
        <v>0.48106384000000002</v>
      </c>
      <c r="O355" s="16">
        <v>0.39878646000000001</v>
      </c>
      <c r="P355" s="16">
        <v>0.33819786000000002</v>
      </c>
      <c r="Q355" s="16">
        <v>0.29222202000000003</v>
      </c>
      <c r="R355" s="16">
        <v>0.25636988999999999</v>
      </c>
      <c r="S355" s="16">
        <v>0.2277005</v>
      </c>
      <c r="T355" s="16">
        <v>0.20433998</v>
      </c>
      <c r="U355" s="16">
        <v>0.18499823000000001</v>
      </c>
      <c r="V355" s="16">
        <v>0.16874933</v>
      </c>
      <c r="W355" s="16">
        <v>0.15492412</v>
      </c>
      <c r="X355" s="16">
        <v>0.14304254999999999</v>
      </c>
      <c r="Y355" s="16">
        <v>0.13273425</v>
      </c>
      <c r="Z355" s="16">
        <v>0.12370848</v>
      </c>
      <c r="AA355" s="16">
        <v>0.11574498</v>
      </c>
      <c r="AB355" s="16">
        <v>0.10867375</v>
      </c>
      <c r="AC355" s="16">
        <v>0.10235727999999999</v>
      </c>
      <c r="AD355" s="16">
        <v>9.6682615999999999E-2</v>
      </c>
      <c r="AE355" s="16">
        <v>9.1557584999999997E-2</v>
      </c>
      <c r="AF355" s="16">
        <v>8.6907655E-2</v>
      </c>
      <c r="AG355" s="16">
        <v>8.2670510000000003E-2</v>
      </c>
      <c r="AH355" s="16">
        <v>7.8795180000000006E-2</v>
      </c>
      <c r="AI355" s="16">
        <v>7.5238310000000003E-2</v>
      </c>
      <c r="AJ355" s="16">
        <v>7.1960977999999995E-2</v>
      </c>
      <c r="AK355" s="16">
        <v>6.8932368999999993E-2</v>
      </c>
      <c r="AL355" s="16">
        <v>6.6126272E-2</v>
      </c>
      <c r="AM355" s="16">
        <v>6.3519552000000007E-2</v>
      </c>
      <c r="AN355" s="16">
        <v>6.1091858999999998E-2</v>
      </c>
      <c r="AO355" s="16">
        <v>5.8826476000000003E-2</v>
      </c>
      <c r="AP355" s="16">
        <v>5.6706517999999997E-2</v>
      </c>
      <c r="AQ355" s="16">
        <v>5.4719891E-2</v>
      </c>
      <c r="AR355" s="16">
        <v>5.2854571000000003E-2</v>
      </c>
      <c r="AS355" s="16">
        <v>5.1099843999999998E-2</v>
      </c>
      <c r="AT355" s="16">
        <v>4.9446519000000001E-2</v>
      </c>
      <c r="AU355" s="16">
        <v>4.7885961999999997E-2</v>
      </c>
      <c r="AV355" s="16">
        <v>4.6411183000000002E-2</v>
      </c>
      <c r="AW355" s="16">
        <v>4.5015261000000001E-2</v>
      </c>
      <c r="AX355" s="16">
        <v>4.3692334999999999E-2</v>
      </c>
      <c r="AY355" s="16">
        <v>4.2437531000000001E-2</v>
      </c>
      <c r="AZ355" s="16">
        <v>4.1245102999999998E-2</v>
      </c>
      <c r="BA355" s="16">
        <v>4.0110618000000001E-2</v>
      </c>
      <c r="BB355" s="16">
        <v>3.9030719999999998E-2</v>
      </c>
      <c r="BC355" s="16">
        <v>3.8001146E-2</v>
      </c>
      <c r="BD355" s="16">
        <v>3.7018713000000002E-2</v>
      </c>
      <c r="BE355" s="16">
        <v>3.6080133E-2</v>
      </c>
      <c r="BF355" s="16">
        <v>3.5182852000000001E-2</v>
      </c>
    </row>
    <row r="356" spans="1:58" x14ac:dyDescent="0.35">
      <c r="A356" s="16">
        <v>2</v>
      </c>
      <c r="B356" s="16">
        <v>33.900000000000006</v>
      </c>
      <c r="C356" s="16">
        <v>0.55098389999999997</v>
      </c>
      <c r="D356" s="16">
        <v>2.6</v>
      </c>
      <c r="E356" s="16">
        <v>1.4000000000000001</v>
      </c>
      <c r="F356" s="16">
        <v>2.2000000000000002</v>
      </c>
      <c r="G356" s="16">
        <v>1.6</v>
      </c>
      <c r="H356" s="16">
        <v>1</v>
      </c>
      <c r="I356" s="16">
        <v>390.3</v>
      </c>
      <c r="J356" s="16">
        <v>352.20000000000005</v>
      </c>
      <c r="K356" s="16" t="s">
        <v>34</v>
      </c>
      <c r="L356" s="16">
        <v>2</v>
      </c>
      <c r="M356" s="16">
        <v>0.59496598999999994</v>
      </c>
      <c r="N356" s="16">
        <v>0.47564042000000001</v>
      </c>
      <c r="O356" s="16">
        <v>0.39234142999999999</v>
      </c>
      <c r="P356" s="16">
        <v>0.33199450000000003</v>
      </c>
      <c r="Q356" s="16">
        <v>0.28667966</v>
      </c>
      <c r="R356" s="16">
        <v>0.25158059999999999</v>
      </c>
      <c r="S356" s="16">
        <v>0.22367632000000001</v>
      </c>
      <c r="T356" s="16">
        <v>0.20099302999999999</v>
      </c>
      <c r="U356" s="16">
        <v>0.18222827999999999</v>
      </c>
      <c r="V356" s="16">
        <v>0.16647312</v>
      </c>
      <c r="W356" s="16">
        <v>0.15307777</v>
      </c>
      <c r="X356" s="16">
        <v>0.14156880999999999</v>
      </c>
      <c r="Y356" s="16">
        <v>0.13158418</v>
      </c>
      <c r="Z356" s="16">
        <v>0.12283978</v>
      </c>
      <c r="AA356" s="16">
        <v>0.11512691</v>
      </c>
      <c r="AB356" s="16">
        <v>0.10827576999999999</v>
      </c>
      <c r="AC356" s="16">
        <v>0.10215306</v>
      </c>
      <c r="AD356" s="16">
        <v>9.6646696000000004E-2</v>
      </c>
      <c r="AE356" s="16">
        <v>9.1669775999999994E-2</v>
      </c>
      <c r="AF356" s="16">
        <v>8.7149835999999994E-2</v>
      </c>
      <c r="AG356" s="16">
        <v>8.3028517999999996E-2</v>
      </c>
      <c r="AH356" s="16">
        <v>7.9254649999999996E-2</v>
      </c>
      <c r="AI356" s="16">
        <v>7.5786293000000005E-2</v>
      </c>
      <c r="AJ356" s="16">
        <v>7.2588927999999997E-2</v>
      </c>
      <c r="AK356" s="16">
        <v>6.9632775999999993E-2</v>
      </c>
      <c r="AL356" s="16">
        <v>6.6891268000000004E-2</v>
      </c>
      <c r="AM356" s="16">
        <v>6.4342916E-2</v>
      </c>
      <c r="AN356" s="16">
        <v>6.1968662000000001E-2</v>
      </c>
      <c r="AO356" s="16">
        <v>5.9749808000000001E-2</v>
      </c>
      <c r="AP356" s="16">
        <v>5.7672687E-2</v>
      </c>
      <c r="AQ356" s="16">
        <v>5.5725317000000003E-2</v>
      </c>
      <c r="AR356" s="16">
        <v>5.3894639000000001E-2</v>
      </c>
      <c r="AS356" s="16">
        <v>5.2171279000000001E-2</v>
      </c>
      <c r="AT356" s="16">
        <v>5.0546213999999999E-2</v>
      </c>
      <c r="AU356" s="16">
        <v>4.9011156E-2</v>
      </c>
      <c r="AV356" s="16">
        <v>4.7559701000000003E-2</v>
      </c>
      <c r="AW356" s="16">
        <v>4.6184561999999998E-2</v>
      </c>
      <c r="AX356" s="16">
        <v>4.4881083000000002E-2</v>
      </c>
      <c r="AY356" s="16">
        <v>4.3642743999999997E-2</v>
      </c>
      <c r="AZ356" s="16">
        <v>4.2465246999999998E-2</v>
      </c>
      <c r="BA356" s="16">
        <v>4.1344564E-2</v>
      </c>
      <c r="BB356" s="16">
        <v>4.0277044999999997E-2</v>
      </c>
      <c r="BC356" s="16">
        <v>3.9257913999999998E-2</v>
      </c>
      <c r="BD356" s="16">
        <v>3.8284714999999997E-2</v>
      </c>
      <c r="BE356" s="16">
        <v>3.7354383999999997E-2</v>
      </c>
      <c r="BF356" s="16">
        <v>3.6463965000000001E-2</v>
      </c>
    </row>
    <row r="357" spans="1:58" x14ac:dyDescent="0.35">
      <c r="A357" s="16">
        <v>71</v>
      </c>
      <c r="B357" s="16">
        <v>12.3</v>
      </c>
      <c r="C357" s="16">
        <v>0.2465947</v>
      </c>
      <c r="D357" s="16">
        <v>2.2000000000000002</v>
      </c>
      <c r="E357" s="16">
        <v>4.2</v>
      </c>
      <c r="F357" s="16">
        <v>0.8</v>
      </c>
      <c r="G357" s="16">
        <v>0.4</v>
      </c>
      <c r="H357" s="16">
        <v>0.8</v>
      </c>
      <c r="I357" s="16">
        <v>314.5</v>
      </c>
      <c r="J357" s="16">
        <v>354.90000000000003</v>
      </c>
      <c r="K357" s="16" t="s">
        <v>34</v>
      </c>
      <c r="L357" s="16">
        <v>71</v>
      </c>
      <c r="M357" s="16">
        <v>0.58259152999999997</v>
      </c>
      <c r="N357" s="16">
        <v>0.45687759</v>
      </c>
      <c r="O357" s="16">
        <v>0.37263586999999998</v>
      </c>
      <c r="P357" s="16">
        <v>0.31278106999999999</v>
      </c>
      <c r="Q357" s="16">
        <v>0.26818769999999997</v>
      </c>
      <c r="R357" s="16">
        <v>0.23408403999999999</v>
      </c>
      <c r="S357" s="16">
        <v>0.20729159</v>
      </c>
      <c r="T357" s="16">
        <v>0.18576922000000001</v>
      </c>
      <c r="U357" s="16">
        <v>0.16805997</v>
      </c>
      <c r="V357" s="16">
        <v>0.15326355</v>
      </c>
      <c r="W357" s="16">
        <v>0.14071939999999999</v>
      </c>
      <c r="X357" s="16">
        <v>0.12995978</v>
      </c>
      <c r="Y357" s="16">
        <v>0.1206373</v>
      </c>
      <c r="Z357" s="16">
        <v>0.11248635</v>
      </c>
      <c r="AA357" s="16">
        <v>0.10530262</v>
      </c>
      <c r="AB357" s="16">
        <v>9.8924942000000002E-2</v>
      </c>
      <c r="AC357" s="16">
        <v>9.3228504000000004E-2</v>
      </c>
      <c r="AD357" s="16">
        <v>8.8111013000000002E-2</v>
      </c>
      <c r="AE357" s="16">
        <v>8.3488561000000003E-2</v>
      </c>
      <c r="AF357" s="16">
        <v>7.9295880999999999E-2</v>
      </c>
      <c r="AG357" s="16">
        <v>7.5474082999999997E-2</v>
      </c>
      <c r="AH357" s="16">
        <v>7.1978465000000005E-2</v>
      </c>
      <c r="AI357" s="16">
        <v>6.8768627999999998E-2</v>
      </c>
      <c r="AJ357" s="16">
        <v>6.5813317999999996E-2</v>
      </c>
      <c r="AK357" s="16">
        <v>6.3081913000000003E-2</v>
      </c>
      <c r="AL357" s="16">
        <v>6.0550395E-2</v>
      </c>
      <c r="AM357" s="16">
        <v>5.8198985000000002E-2</v>
      </c>
      <c r="AN357" s="16">
        <v>5.6009534999999999E-2</v>
      </c>
      <c r="AO357" s="16">
        <v>5.3965594999999998E-2</v>
      </c>
      <c r="AP357" s="16">
        <v>5.2052914999999998E-2</v>
      </c>
      <c r="AQ357" s="16">
        <v>5.0260412999999997E-2</v>
      </c>
      <c r="AR357" s="16">
        <v>4.8577264000000002E-2</v>
      </c>
      <c r="AS357" s="16">
        <v>4.6993524000000002E-2</v>
      </c>
      <c r="AT357" s="16">
        <v>4.5501373999999997E-2</v>
      </c>
      <c r="AU357" s="16">
        <v>4.4092249E-2</v>
      </c>
      <c r="AV357" s="16">
        <v>4.2759694000000001E-2</v>
      </c>
      <c r="AW357" s="16">
        <v>4.1498668000000002E-2</v>
      </c>
      <c r="AX357" s="16">
        <v>4.0303063E-2</v>
      </c>
      <c r="AY357" s="16">
        <v>3.9168380000000003E-2</v>
      </c>
      <c r="AZ357" s="16">
        <v>3.8090549000000001E-2</v>
      </c>
      <c r="BA357" s="16">
        <v>3.7064793999999998E-2</v>
      </c>
      <c r="BB357" s="16">
        <v>3.6087627999999997E-2</v>
      </c>
      <c r="BC357" s="16">
        <v>3.5155967000000003E-2</v>
      </c>
      <c r="BD357" s="16">
        <v>3.4266610000000003E-2</v>
      </c>
      <c r="BE357" s="16">
        <v>3.3416807999999999E-2</v>
      </c>
      <c r="BF357" s="16">
        <v>3.2603879000000002E-2</v>
      </c>
    </row>
    <row r="358" spans="1:58" x14ac:dyDescent="0.35">
      <c r="A358" s="16">
        <v>1</v>
      </c>
      <c r="B358" s="16">
        <v>26.9</v>
      </c>
      <c r="C358" s="16">
        <v>0.48907989999999996</v>
      </c>
      <c r="D358" s="16">
        <v>2.8000000000000003</v>
      </c>
      <c r="E358" s="16">
        <v>3.2</v>
      </c>
      <c r="F358" s="16">
        <v>0.60000000000000009</v>
      </c>
      <c r="G358" s="16">
        <v>1.8</v>
      </c>
      <c r="H358" s="16">
        <v>0.4</v>
      </c>
      <c r="I358" s="16">
        <v>364.20000000000005</v>
      </c>
      <c r="J358" s="16">
        <v>353.5</v>
      </c>
      <c r="K358" s="16" t="s">
        <v>34</v>
      </c>
      <c r="L358" s="16">
        <v>1</v>
      </c>
      <c r="M358" s="16">
        <v>0.58050018999999997</v>
      </c>
      <c r="N358" s="16">
        <v>0.46019071</v>
      </c>
      <c r="O358" s="16">
        <v>0.37771737999999999</v>
      </c>
      <c r="P358" s="16">
        <v>0.31847465000000003</v>
      </c>
      <c r="Q358" s="16">
        <v>0.27407721000000002</v>
      </c>
      <c r="R358" s="16">
        <v>0.23976578000000001</v>
      </c>
      <c r="S358" s="16">
        <v>0.21260665000000001</v>
      </c>
      <c r="T358" s="16">
        <v>0.19060260000000001</v>
      </c>
      <c r="U358" s="16">
        <v>0.17246719999999999</v>
      </c>
      <c r="V358" s="16">
        <v>0.15727761000000001</v>
      </c>
      <c r="W358" s="16">
        <v>0.1443866</v>
      </c>
      <c r="X358" s="16">
        <v>0.13331984999999999</v>
      </c>
      <c r="Y358" s="16">
        <v>0.12371776</v>
      </c>
      <c r="Z358" s="16">
        <v>0.11531313999999999</v>
      </c>
      <c r="AA358" s="16">
        <v>0.1078969</v>
      </c>
      <c r="AB358" s="16">
        <v>0.10131016</v>
      </c>
      <c r="AC358" s="16">
        <v>9.542001E-2</v>
      </c>
      <c r="AD358" s="16">
        <v>9.0124652E-2</v>
      </c>
      <c r="AE358" s="16">
        <v>8.5341230000000004E-2</v>
      </c>
      <c r="AF358" s="16">
        <v>8.0999076000000003E-2</v>
      </c>
      <c r="AG358" s="16">
        <v>7.7041462000000005E-2</v>
      </c>
      <c r="AH358" s="16">
        <v>7.3421963000000007E-2</v>
      </c>
      <c r="AI358" s="16">
        <v>7.0099041000000001E-2</v>
      </c>
      <c r="AJ358" s="16">
        <v>6.7039347999999999E-2</v>
      </c>
      <c r="AK358" s="16">
        <v>6.4211517999999995E-2</v>
      </c>
      <c r="AL358" s="16">
        <v>6.1592225E-2</v>
      </c>
      <c r="AM358" s="16">
        <v>5.9160441000000001E-2</v>
      </c>
      <c r="AN358" s="16">
        <v>5.6895926999999999E-2</v>
      </c>
      <c r="AO358" s="16">
        <v>5.4782181999999999E-2</v>
      </c>
      <c r="AP358" s="16">
        <v>5.2806201999999997E-2</v>
      </c>
      <c r="AQ358" s="16">
        <v>5.095483E-2</v>
      </c>
      <c r="AR358" s="16">
        <v>4.9215518E-2</v>
      </c>
      <c r="AS358" s="16">
        <v>4.7579888000000001E-2</v>
      </c>
      <c r="AT358" s="16">
        <v>4.6039581000000003E-2</v>
      </c>
      <c r="AU358" s="16">
        <v>4.4586681000000003E-2</v>
      </c>
      <c r="AV358" s="16">
        <v>4.3214097999999999E-2</v>
      </c>
      <c r="AW358" s="16">
        <v>4.1914459000000001E-2</v>
      </c>
      <c r="AX358" s="16">
        <v>4.0683116999999998E-2</v>
      </c>
      <c r="AY358" s="16">
        <v>3.9515238000000001E-2</v>
      </c>
      <c r="AZ358" s="16">
        <v>3.8406018E-2</v>
      </c>
      <c r="BA358" s="16">
        <v>3.7351838999999998E-2</v>
      </c>
      <c r="BB358" s="16">
        <v>3.6348034000000001E-2</v>
      </c>
      <c r="BC358" s="16">
        <v>3.5390961999999998E-2</v>
      </c>
      <c r="BD358" s="16">
        <v>3.4477836999999997E-2</v>
      </c>
      <c r="BE358" s="16">
        <v>3.3606030000000002E-2</v>
      </c>
      <c r="BF358" s="16">
        <v>3.2772547999999999E-2</v>
      </c>
    </row>
    <row r="359" spans="1:58" x14ac:dyDescent="0.35">
      <c r="A359" s="16">
        <v>489</v>
      </c>
      <c r="B359" s="16">
        <v>11.3</v>
      </c>
      <c r="C359" s="16">
        <v>0.56704160000000003</v>
      </c>
      <c r="D359" s="16">
        <v>2.8000000000000003</v>
      </c>
      <c r="E359" s="16">
        <v>7</v>
      </c>
      <c r="F359" s="16">
        <v>1.2000000000000002</v>
      </c>
      <c r="G359" s="16">
        <v>0.2</v>
      </c>
      <c r="H359" s="16">
        <v>0.60000000000000009</v>
      </c>
      <c r="I359" s="16">
        <v>383.3</v>
      </c>
      <c r="J359" s="16">
        <v>341.70000000000005</v>
      </c>
      <c r="K359" s="16" t="s">
        <v>34</v>
      </c>
      <c r="L359" s="16">
        <v>489</v>
      </c>
      <c r="M359" s="16">
        <v>0.57686906999999998</v>
      </c>
      <c r="N359" s="16">
        <v>0.49052658999999998</v>
      </c>
      <c r="O359" s="16">
        <v>0.41925862000000003</v>
      </c>
      <c r="P359" s="16">
        <v>0.36130801000000001</v>
      </c>
      <c r="Q359" s="16">
        <v>0.31484361999999999</v>
      </c>
      <c r="R359" s="16">
        <v>0.27758034999999998</v>
      </c>
      <c r="S359" s="16">
        <v>0.24747303000000001</v>
      </c>
      <c r="T359" s="16">
        <v>0.22278154</v>
      </c>
      <c r="U359" s="16">
        <v>0.20218681999999999</v>
      </c>
      <c r="V359" s="16">
        <v>0.18479395000000001</v>
      </c>
      <c r="W359" s="16">
        <v>0.16995947</v>
      </c>
      <c r="X359" s="16">
        <v>0.15717812</v>
      </c>
      <c r="Y359" s="16">
        <v>0.14606073</v>
      </c>
      <c r="Z359" s="16">
        <v>0.13631198</v>
      </c>
      <c r="AA359" s="16">
        <v>0.12769979000000001</v>
      </c>
      <c r="AB359" s="16">
        <v>0.12003977</v>
      </c>
      <c r="AC359" s="16">
        <v>0.1131885</v>
      </c>
      <c r="AD359" s="16">
        <v>0.10702398</v>
      </c>
      <c r="AE359" s="16">
        <v>0.10145002</v>
      </c>
      <c r="AF359" s="16">
        <v>9.6387491000000006E-2</v>
      </c>
      <c r="AG359" s="16">
        <v>9.1769837000000007E-2</v>
      </c>
      <c r="AH359" s="16">
        <v>8.7542638000000006E-2</v>
      </c>
      <c r="AI359" s="16">
        <v>8.3658948999999996E-2</v>
      </c>
      <c r="AJ359" s="16">
        <v>8.0078690999999994E-2</v>
      </c>
      <c r="AK359" s="16">
        <v>7.6768718999999999E-2</v>
      </c>
      <c r="AL359" s="16">
        <v>7.3700339000000004E-2</v>
      </c>
      <c r="AM359" s="16">
        <v>7.0847988000000001E-2</v>
      </c>
      <c r="AN359" s="16">
        <v>6.8189628000000002E-2</v>
      </c>
      <c r="AO359" s="16">
        <v>6.5707541999999994E-2</v>
      </c>
      <c r="AP359" s="16">
        <v>6.3385426999999994E-2</v>
      </c>
      <c r="AQ359" s="16">
        <v>6.1207670999999998E-2</v>
      </c>
      <c r="AR359" s="16">
        <v>5.9162065E-2</v>
      </c>
      <c r="AS359" s="16">
        <v>5.7235893000000003E-2</v>
      </c>
      <c r="AT359" s="16">
        <v>5.5420127E-2</v>
      </c>
      <c r="AU359" s="16">
        <v>5.3706147000000003E-2</v>
      </c>
      <c r="AV359" s="16">
        <v>5.2085362000000003E-2</v>
      </c>
      <c r="AW359" s="16">
        <v>5.0551067999999998E-2</v>
      </c>
      <c r="AX359" s="16">
        <v>4.9096357E-2</v>
      </c>
      <c r="AY359" s="16">
        <v>4.7715619000000001E-2</v>
      </c>
      <c r="AZ359" s="16">
        <v>4.6403654000000003E-2</v>
      </c>
      <c r="BA359" s="16">
        <v>4.5155599999999997E-2</v>
      </c>
      <c r="BB359" s="16">
        <v>4.3967035000000002E-2</v>
      </c>
      <c r="BC359" s="16">
        <v>4.2832803000000003E-2</v>
      </c>
      <c r="BD359" s="16">
        <v>4.1750289000000003E-2</v>
      </c>
      <c r="BE359" s="16">
        <v>4.0715858000000001E-2</v>
      </c>
      <c r="BF359" s="16">
        <v>3.9726548E-2</v>
      </c>
    </row>
    <row r="360" spans="1:58" x14ac:dyDescent="0.35">
      <c r="A360" s="16">
        <v>94</v>
      </c>
      <c r="B360" s="16">
        <v>11.900000000000002</v>
      </c>
      <c r="C360" s="16">
        <v>0.10395979999999999</v>
      </c>
      <c r="D360" s="16">
        <v>2.4000000000000004</v>
      </c>
      <c r="E360" s="16">
        <v>1.6</v>
      </c>
      <c r="F360" s="16">
        <v>2</v>
      </c>
      <c r="G360" s="16">
        <v>1.6</v>
      </c>
      <c r="H360" s="16">
        <v>1.8</v>
      </c>
      <c r="I360" s="16">
        <v>395.1</v>
      </c>
      <c r="J360" s="16">
        <v>324</v>
      </c>
      <c r="K360" s="16" t="s">
        <v>34</v>
      </c>
      <c r="L360" s="16">
        <v>94</v>
      </c>
      <c r="M360" s="16">
        <v>0.57500470000000004</v>
      </c>
      <c r="N360" s="16">
        <v>0.46784297000000002</v>
      </c>
      <c r="O360" s="16">
        <v>0.38917136000000002</v>
      </c>
      <c r="P360" s="16">
        <v>0.33073422000000002</v>
      </c>
      <c r="Q360" s="16">
        <v>0.28614815999999998</v>
      </c>
      <c r="R360" s="16">
        <v>0.25120651999999999</v>
      </c>
      <c r="S360" s="16">
        <v>0.22323355</v>
      </c>
      <c r="T360" s="16">
        <v>0.20040368</v>
      </c>
      <c r="U360" s="16">
        <v>0.18146527000000001</v>
      </c>
      <c r="V360" s="16">
        <v>0.16553929000000001</v>
      </c>
      <c r="W360" s="16">
        <v>0.15197271000000001</v>
      </c>
      <c r="X360" s="16">
        <v>0.14030126000000001</v>
      </c>
      <c r="Y360" s="16">
        <v>0.13016564999999999</v>
      </c>
      <c r="Z360" s="16">
        <v>0.12128644</v>
      </c>
      <c r="AA360" s="16">
        <v>0.11344896</v>
      </c>
      <c r="AB360" s="16">
        <v>0.10648674</v>
      </c>
      <c r="AC360" s="16">
        <v>0.10026607999999999</v>
      </c>
      <c r="AD360" s="16">
        <v>9.4675495999999998E-2</v>
      </c>
      <c r="AE360" s="16">
        <v>8.9626677000000002E-2</v>
      </c>
      <c r="AF360" s="16">
        <v>8.5046619000000004E-2</v>
      </c>
      <c r="AG360" s="16">
        <v>8.0874503E-2</v>
      </c>
      <c r="AH360" s="16">
        <v>7.7059454999999999E-2</v>
      </c>
      <c r="AI360" s="16">
        <v>7.3559611999999996E-2</v>
      </c>
      <c r="AJ360" s="16">
        <v>7.0335655999999996E-2</v>
      </c>
      <c r="AK360" s="16">
        <v>6.7357979999999998E-2</v>
      </c>
      <c r="AL360" s="16">
        <v>6.4600705999999994E-2</v>
      </c>
      <c r="AM360" s="16">
        <v>6.2040009E-2</v>
      </c>
      <c r="AN360" s="16">
        <v>5.9657256999999998E-2</v>
      </c>
      <c r="AO360" s="16">
        <v>5.7432875000000001E-2</v>
      </c>
      <c r="AP360" s="16">
        <v>5.5353735000000001E-2</v>
      </c>
      <c r="AQ360" s="16">
        <v>5.3405724000000002E-2</v>
      </c>
      <c r="AR360" s="16">
        <v>5.1577099000000001E-2</v>
      </c>
      <c r="AS360" s="16">
        <v>4.9857784000000002E-2</v>
      </c>
      <c r="AT360" s="16">
        <v>4.8238627999999999E-2</v>
      </c>
      <c r="AU360" s="16">
        <v>4.6711284999999998E-2</v>
      </c>
      <c r="AV360" s="16">
        <v>4.5267966E-2</v>
      </c>
      <c r="AW360" s="16">
        <v>4.3902490000000002E-2</v>
      </c>
      <c r="AX360" s="16">
        <v>4.2609077000000002E-2</v>
      </c>
      <c r="AY360" s="16">
        <v>4.1382611E-2</v>
      </c>
      <c r="AZ360" s="16">
        <v>4.0217236000000003E-2</v>
      </c>
      <c r="BA360" s="16">
        <v>3.9109527999999998E-2</v>
      </c>
      <c r="BB360" s="16">
        <v>3.8054950999999997E-2</v>
      </c>
      <c r="BC360" s="16">
        <v>3.7050228999999997E-2</v>
      </c>
      <c r="BD360" s="16">
        <v>3.6091684999999998E-2</v>
      </c>
      <c r="BE360" s="16">
        <v>3.5176273000000001E-2</v>
      </c>
      <c r="BF360" s="16">
        <v>3.4301218000000001E-2</v>
      </c>
    </row>
    <row r="361" spans="1:58" x14ac:dyDescent="0.35">
      <c r="A361" s="16">
        <v>367</v>
      </c>
      <c r="B361" s="16">
        <v>21.200000000000003</v>
      </c>
      <c r="C361" s="16">
        <v>0.81393000000000004</v>
      </c>
      <c r="D361" s="16">
        <v>0.8</v>
      </c>
      <c r="E361" s="16">
        <v>4.4000000000000004</v>
      </c>
      <c r="F361" s="16">
        <v>1.8</v>
      </c>
      <c r="G361" s="16">
        <v>1.4000000000000001</v>
      </c>
      <c r="H361" s="16">
        <v>0.4</v>
      </c>
      <c r="I361" s="16">
        <v>373.20000000000005</v>
      </c>
      <c r="J361" s="16">
        <v>300.5</v>
      </c>
      <c r="K361" s="16" t="s">
        <v>35</v>
      </c>
      <c r="L361" s="16">
        <v>367</v>
      </c>
      <c r="M361" s="16">
        <v>0.56924735999999998</v>
      </c>
      <c r="N361" s="16">
        <v>0.45234403000000001</v>
      </c>
      <c r="O361" s="16">
        <v>0.37133706</v>
      </c>
      <c r="P361" s="16">
        <v>0.31253445000000002</v>
      </c>
      <c r="Q361" s="16">
        <v>0.26834106000000002</v>
      </c>
      <c r="R361" s="16">
        <v>0.23414794999999999</v>
      </c>
      <c r="S361" s="16">
        <v>0.20702344</v>
      </c>
      <c r="T361" s="16">
        <v>0.18502446</v>
      </c>
      <c r="U361" s="16">
        <v>0.16685259</v>
      </c>
      <c r="V361" s="16">
        <v>0.15161215</v>
      </c>
      <c r="W361" s="16">
        <v>0.13865937</v>
      </c>
      <c r="X361" s="16">
        <v>0.12752751000000001</v>
      </c>
      <c r="Y361" s="16">
        <v>0.11786869</v>
      </c>
      <c r="Z361" s="16">
        <v>0.10941976</v>
      </c>
      <c r="AA361" s="16">
        <v>0.10196785</v>
      </c>
      <c r="AB361" s="16">
        <v>9.5356151E-2</v>
      </c>
      <c r="AC361" s="16">
        <v>8.9452437999999995E-2</v>
      </c>
      <c r="AD361" s="16">
        <v>8.4152184000000005E-2</v>
      </c>
      <c r="AE361" s="16">
        <v>7.9372048000000001E-2</v>
      </c>
      <c r="AF361" s="16">
        <v>7.5042352000000007E-2</v>
      </c>
      <c r="AG361" s="16">
        <v>7.1102320999999996E-2</v>
      </c>
      <c r="AH361" s="16">
        <v>6.7507468000000001E-2</v>
      </c>
      <c r="AI361" s="16">
        <v>6.4212701999999997E-2</v>
      </c>
      <c r="AJ361" s="16">
        <v>6.1184361999999999E-2</v>
      </c>
      <c r="AK361" s="16">
        <v>5.8390968000000001E-2</v>
      </c>
      <c r="AL361" s="16">
        <v>5.5811039999999999E-2</v>
      </c>
      <c r="AM361" s="16">
        <v>5.3419068E-2</v>
      </c>
      <c r="AN361" s="16">
        <v>5.1197543999999998E-2</v>
      </c>
      <c r="AO361" s="16">
        <v>4.9127899000000003E-2</v>
      </c>
      <c r="AP361" s="16">
        <v>4.7197528000000002E-2</v>
      </c>
      <c r="AQ361" s="16">
        <v>4.5392613999999998E-2</v>
      </c>
      <c r="AR361" s="16">
        <v>4.3702713999999997E-2</v>
      </c>
      <c r="AS361" s="16">
        <v>4.2116739E-2</v>
      </c>
      <c r="AT361" s="16">
        <v>4.0626954E-2</v>
      </c>
      <c r="AU361" s="16">
        <v>3.9223808999999998E-2</v>
      </c>
      <c r="AV361" s="16">
        <v>3.7900925000000002E-2</v>
      </c>
      <c r="AW361" s="16">
        <v>3.6652486999999997E-2</v>
      </c>
      <c r="AX361" s="16">
        <v>3.5472273999999998E-2</v>
      </c>
      <c r="AY361" s="16">
        <v>3.4355394999999997E-2</v>
      </c>
      <c r="AZ361" s="16">
        <v>3.3296932000000001E-2</v>
      </c>
      <c r="BA361" s="16">
        <v>3.2292921000000002E-2</v>
      </c>
      <c r="BB361" s="16">
        <v>3.1338785000000001E-2</v>
      </c>
      <c r="BC361" s="16">
        <v>3.0431684000000001E-2</v>
      </c>
      <c r="BD361" s="16">
        <v>2.9568332999999999E-2</v>
      </c>
      <c r="BE361" s="16">
        <v>2.8745908000000001E-2</v>
      </c>
      <c r="BF361" s="16">
        <v>2.7961254000000001E-2</v>
      </c>
    </row>
    <row r="362" spans="1:58" x14ac:dyDescent="0.35">
      <c r="A362" s="16">
        <v>26</v>
      </c>
      <c r="B362" s="16">
        <v>38.200000000000003</v>
      </c>
      <c r="C362" s="16">
        <v>0.8599429999999999</v>
      </c>
      <c r="D362" s="16">
        <v>2.4000000000000004</v>
      </c>
      <c r="E362" s="16">
        <v>9.2000000000000011</v>
      </c>
      <c r="F362" s="16">
        <v>1.4000000000000001</v>
      </c>
      <c r="G362" s="16">
        <v>0.2</v>
      </c>
      <c r="H362" s="16">
        <v>0.2</v>
      </c>
      <c r="I362" s="16">
        <v>452.3</v>
      </c>
      <c r="J362" s="16">
        <v>300</v>
      </c>
      <c r="K362" s="16" t="s">
        <v>35</v>
      </c>
      <c r="L362" s="16">
        <v>26</v>
      </c>
      <c r="M362" s="16">
        <v>0.56907171000000001</v>
      </c>
      <c r="N362" s="16">
        <v>0.49903398999999998</v>
      </c>
      <c r="O362" s="16">
        <v>0.44706522999999998</v>
      </c>
      <c r="P362" s="16">
        <v>0.40473396</v>
      </c>
      <c r="Q362" s="16">
        <v>0.36764160000000001</v>
      </c>
      <c r="R362" s="16">
        <v>0.33465007000000002</v>
      </c>
      <c r="S362" s="16">
        <v>0.30565502999999999</v>
      </c>
      <c r="T362" s="16">
        <v>0.28027868</v>
      </c>
      <c r="U362" s="16">
        <v>0.25810060000000001</v>
      </c>
      <c r="V362" s="16">
        <v>0.23869183999999999</v>
      </c>
      <c r="W362" s="16">
        <v>0.22166188000000001</v>
      </c>
      <c r="X362" s="16">
        <v>0.20665913999999999</v>
      </c>
      <c r="Y362" s="16">
        <v>0.19338484</v>
      </c>
      <c r="Z362" s="16">
        <v>0.18158250000000001</v>
      </c>
      <c r="AA362" s="16">
        <v>0.17102395000000001</v>
      </c>
      <c r="AB362" s="16">
        <v>0.16153848000000001</v>
      </c>
      <c r="AC362" s="16">
        <v>0.15297843999999999</v>
      </c>
      <c r="AD362" s="16">
        <v>0.14521612</v>
      </c>
      <c r="AE362" s="16">
        <v>0.13814887000000001</v>
      </c>
      <c r="AF362" s="16">
        <v>0.13168827999999999</v>
      </c>
      <c r="AG362" s="16">
        <v>0.1257626</v>
      </c>
      <c r="AH362" s="16">
        <v>0.12030642</v>
      </c>
      <c r="AI362" s="16">
        <v>0.1152676</v>
      </c>
      <c r="AJ362" s="16">
        <v>0.11060122</v>
      </c>
      <c r="AK362" s="16">
        <v>0.10626595</v>
      </c>
      <c r="AL362" s="16">
        <v>0.10222989</v>
      </c>
      <c r="AM362" s="16">
        <v>9.8463506000000006E-2</v>
      </c>
      <c r="AN362" s="16">
        <v>9.4939955000000006E-2</v>
      </c>
      <c r="AO362" s="16">
        <v>9.1637142000000005E-2</v>
      </c>
      <c r="AP362" s="16">
        <v>8.8535956999999998E-2</v>
      </c>
      <c r="AQ362" s="16">
        <v>8.5616580999999997E-2</v>
      </c>
      <c r="AR362" s="16">
        <v>8.2865506000000005E-2</v>
      </c>
      <c r="AS362" s="16">
        <v>8.0267981000000002E-2</v>
      </c>
      <c r="AT362" s="16">
        <v>7.7812276999999999E-2</v>
      </c>
      <c r="AU362" s="16">
        <v>7.5486995000000001E-2</v>
      </c>
      <c r="AV362" s="16">
        <v>7.3282331000000006E-2</v>
      </c>
      <c r="AW362" s="16">
        <v>7.1188799999999997E-2</v>
      </c>
      <c r="AX362" s="16">
        <v>6.9199397999999995E-2</v>
      </c>
      <c r="AY362" s="16">
        <v>6.7307025000000006E-2</v>
      </c>
      <c r="AZ362" s="16">
        <v>6.5503127999999994E-2</v>
      </c>
      <c r="BA362" s="16">
        <v>6.3783266000000005E-2</v>
      </c>
      <c r="BB362" s="16">
        <v>6.2141254999999999E-2</v>
      </c>
      <c r="BC362" s="16">
        <v>6.0571764E-2</v>
      </c>
      <c r="BD362" s="16">
        <v>5.9070419999999998E-2</v>
      </c>
      <c r="BE362" s="16">
        <v>5.7633322000000001E-2</v>
      </c>
      <c r="BF362" s="16">
        <v>5.6255735000000001E-2</v>
      </c>
    </row>
    <row r="363" spans="1:58" x14ac:dyDescent="0.35">
      <c r="A363" s="16">
        <v>484</v>
      </c>
      <c r="B363" s="16">
        <v>16.899999999999999</v>
      </c>
      <c r="C363" s="16">
        <v>0.58780679999999996</v>
      </c>
      <c r="D363" s="16">
        <v>2.2000000000000002</v>
      </c>
      <c r="E363" s="16">
        <v>6.2</v>
      </c>
      <c r="F363" s="16">
        <v>1.2000000000000002</v>
      </c>
      <c r="G363" s="16">
        <v>0.60000000000000009</v>
      </c>
      <c r="H363" s="16">
        <v>0.4</v>
      </c>
      <c r="I363" s="16">
        <v>406.90000000000003</v>
      </c>
      <c r="J363" s="16">
        <v>310.40000000000003</v>
      </c>
      <c r="K363" s="16" t="s">
        <v>35</v>
      </c>
      <c r="L363" s="16">
        <v>484</v>
      </c>
      <c r="M363" s="16">
        <v>0.56714951999999996</v>
      </c>
      <c r="N363" s="16">
        <v>0.46942726000000001</v>
      </c>
      <c r="O363" s="16">
        <v>0.39351919000000002</v>
      </c>
      <c r="P363" s="16">
        <v>0.33557432999999998</v>
      </c>
      <c r="Q363" s="16">
        <v>0.29081668999999999</v>
      </c>
      <c r="R363" s="16">
        <v>0.25568785999999999</v>
      </c>
      <c r="S363" s="16">
        <v>0.22746601999999999</v>
      </c>
      <c r="T363" s="16">
        <v>0.20438755</v>
      </c>
      <c r="U363" s="16">
        <v>0.18523602</v>
      </c>
      <c r="V363" s="16">
        <v>0.16912863</v>
      </c>
      <c r="W363" s="16">
        <v>0.15541318000000001</v>
      </c>
      <c r="X363" s="16">
        <v>0.14360239</v>
      </c>
      <c r="Y363" s="16">
        <v>0.13334234</v>
      </c>
      <c r="Z363" s="16">
        <v>0.12434903999999999</v>
      </c>
      <c r="AA363" s="16">
        <v>0.11640762</v>
      </c>
      <c r="AB363" s="16">
        <v>0.10934772</v>
      </c>
      <c r="AC363" s="16">
        <v>0.10303194</v>
      </c>
      <c r="AD363" s="16">
        <v>9.7352751000000001E-2</v>
      </c>
      <c r="AE363" s="16">
        <v>9.2218651999999998E-2</v>
      </c>
      <c r="AF363" s="16">
        <v>8.7555527999999994E-2</v>
      </c>
      <c r="AG363" s="16">
        <v>8.3303712000000002E-2</v>
      </c>
      <c r="AH363" s="16">
        <v>7.9412370999999995E-2</v>
      </c>
      <c r="AI363" s="16">
        <v>7.5839757999999993E-2</v>
      </c>
      <c r="AJ363" s="16">
        <v>7.2545543000000004E-2</v>
      </c>
      <c r="AK363" s="16">
        <v>6.9499552000000006E-2</v>
      </c>
      <c r="AL363" s="16">
        <v>6.6676937000000006E-2</v>
      </c>
      <c r="AM363" s="16">
        <v>6.4053841E-2</v>
      </c>
      <c r="AN363" s="16">
        <v>6.1610233E-2</v>
      </c>
      <c r="AO363" s="16">
        <v>5.9329551000000001E-2</v>
      </c>
      <c r="AP363" s="16">
        <v>5.7196081000000003E-2</v>
      </c>
      <c r="AQ363" s="16">
        <v>5.5196330000000002E-2</v>
      </c>
      <c r="AR363" s="16">
        <v>5.3318042000000003E-2</v>
      </c>
      <c r="AS363" s="16">
        <v>5.1551479999999997E-2</v>
      </c>
      <c r="AT363" s="16">
        <v>4.9886685E-2</v>
      </c>
      <c r="AU363" s="16">
        <v>4.8314470999999998E-2</v>
      </c>
      <c r="AV363" s="16">
        <v>4.6828423000000001E-2</v>
      </c>
      <c r="AW363" s="16">
        <v>4.5421957999999998E-2</v>
      </c>
      <c r="AX363" s="16">
        <v>4.4089291000000003E-2</v>
      </c>
      <c r="AY363" s="16">
        <v>4.2825196000000003E-2</v>
      </c>
      <c r="AZ363" s="16">
        <v>4.1624542E-2</v>
      </c>
      <c r="BA363" s="16">
        <v>4.0482852999999999E-2</v>
      </c>
      <c r="BB363" s="16">
        <v>3.9394724999999998E-2</v>
      </c>
      <c r="BC363" s="16">
        <v>3.835744E-2</v>
      </c>
      <c r="BD363" s="16">
        <v>3.7367519000000002E-2</v>
      </c>
      <c r="BE363" s="16">
        <v>3.6421928999999999E-2</v>
      </c>
      <c r="BF363" s="16">
        <v>3.5517937999999999E-2</v>
      </c>
    </row>
    <row r="364" spans="1:58" x14ac:dyDescent="0.35">
      <c r="A364" s="16">
        <v>486</v>
      </c>
      <c r="B364" s="16">
        <v>38.800000000000004</v>
      </c>
      <c r="C364" s="16">
        <v>0.41222700000000001</v>
      </c>
      <c r="D364" s="16">
        <v>0.8</v>
      </c>
      <c r="E364" s="16">
        <v>6.6000000000000005</v>
      </c>
      <c r="F364" s="16">
        <v>0.4</v>
      </c>
      <c r="G364" s="16">
        <v>0.8</v>
      </c>
      <c r="H364" s="16">
        <v>0.2</v>
      </c>
      <c r="I364" s="16">
        <v>317.60000000000002</v>
      </c>
      <c r="J364" s="16">
        <v>337.5</v>
      </c>
      <c r="K364" s="16" t="s">
        <v>35</v>
      </c>
      <c r="L364" s="16">
        <v>486</v>
      </c>
      <c r="M364" s="16">
        <v>0.56367654</v>
      </c>
      <c r="N364" s="16">
        <v>0.47366688000000001</v>
      </c>
      <c r="O364" s="16">
        <v>0.40114306999999999</v>
      </c>
      <c r="P364" s="16">
        <v>0.3440356</v>
      </c>
      <c r="Q364" s="16">
        <v>0.29886726000000002</v>
      </c>
      <c r="R364" s="16">
        <v>0.26269320000000002</v>
      </c>
      <c r="S364" s="16">
        <v>0.23333883</v>
      </c>
      <c r="T364" s="16">
        <v>0.20919476000000001</v>
      </c>
      <c r="U364" s="16">
        <v>0.1890675</v>
      </c>
      <c r="V364" s="16">
        <v>0.17207966999999999</v>
      </c>
      <c r="W364" s="16">
        <v>0.15758417999999999</v>
      </c>
      <c r="X364" s="16">
        <v>0.1450921</v>
      </c>
      <c r="Y364" s="16">
        <v>0.13423077999999999</v>
      </c>
      <c r="Z364" s="16">
        <v>0.12471262</v>
      </c>
      <c r="AA364" s="16">
        <v>0.11630981999999999</v>
      </c>
      <c r="AB364" s="16">
        <v>0.10884679999999999</v>
      </c>
      <c r="AC364" s="16">
        <v>0.10217758</v>
      </c>
      <c r="AD364" s="16">
        <v>9.6187687999999993E-2</v>
      </c>
      <c r="AE364" s="16">
        <v>9.0783066999999995E-2</v>
      </c>
      <c r="AF364" s="16">
        <v>8.5881687999999998E-2</v>
      </c>
      <c r="AG364" s="16">
        <v>8.1418230999999994E-2</v>
      </c>
      <c r="AH364" s="16">
        <v>7.7344358000000002E-2</v>
      </c>
      <c r="AI364" s="16">
        <v>7.3607988999999999E-2</v>
      </c>
      <c r="AJ364" s="16">
        <v>7.0170939000000002E-2</v>
      </c>
      <c r="AK364" s="16">
        <v>6.7001364999999993E-2</v>
      </c>
      <c r="AL364" s="16">
        <v>6.4069486999999994E-2</v>
      </c>
      <c r="AM364" s="16">
        <v>6.1348975E-2</v>
      </c>
      <c r="AN364" s="16">
        <v>5.8821127000000001E-2</v>
      </c>
      <c r="AO364" s="16">
        <v>5.6467022999999998E-2</v>
      </c>
      <c r="AP364" s="16">
        <v>5.4269623000000003E-2</v>
      </c>
      <c r="AQ364" s="16">
        <v>5.2214146000000003E-2</v>
      </c>
      <c r="AR364" s="16">
        <v>5.0287757000000002E-2</v>
      </c>
      <c r="AS364" s="16">
        <v>4.8479501000000001E-2</v>
      </c>
      <c r="AT364" s="16">
        <v>4.6779726000000001E-2</v>
      </c>
      <c r="AU364" s="16">
        <v>4.5178976000000003E-2</v>
      </c>
      <c r="AV364" s="16">
        <v>4.3668836000000003E-2</v>
      </c>
      <c r="AW364" s="16">
        <v>4.2242940999999999E-2</v>
      </c>
      <c r="AX364" s="16">
        <v>4.0894158E-2</v>
      </c>
      <c r="AY364" s="16">
        <v>3.9617222000000001E-2</v>
      </c>
      <c r="AZ364" s="16">
        <v>3.8407116999999998E-2</v>
      </c>
      <c r="BA364" s="16">
        <v>3.7259015999999999E-2</v>
      </c>
      <c r="BB364" s="16">
        <v>3.6167576999999999E-2</v>
      </c>
      <c r="BC364" s="16">
        <v>3.5129438999999998E-2</v>
      </c>
      <c r="BD364" s="16">
        <v>3.4140869999999997E-2</v>
      </c>
      <c r="BE364" s="16">
        <v>3.3198457000000001E-2</v>
      </c>
      <c r="BF364" s="16">
        <v>3.2299425E-2</v>
      </c>
    </row>
    <row r="365" spans="1:58" x14ac:dyDescent="0.35">
      <c r="A365" s="16">
        <v>3</v>
      </c>
      <c r="B365" s="16">
        <v>28</v>
      </c>
      <c r="C365" s="16">
        <v>0.32097769999999998</v>
      </c>
      <c r="D365" s="16">
        <v>2.4000000000000004</v>
      </c>
      <c r="E365" s="16">
        <v>0.60000000000000009</v>
      </c>
      <c r="F365" s="16">
        <v>2.6</v>
      </c>
      <c r="G365" s="16">
        <v>1.8</v>
      </c>
      <c r="H365" s="16">
        <v>1.8</v>
      </c>
      <c r="I365" s="16">
        <v>391.90000000000003</v>
      </c>
      <c r="J365" s="16">
        <v>309.3</v>
      </c>
      <c r="K365" s="16" t="s">
        <v>35</v>
      </c>
      <c r="L365" s="16">
        <v>3</v>
      </c>
      <c r="M365" s="16">
        <v>0.56062073000000001</v>
      </c>
      <c r="N365" s="16">
        <v>0.46649906000000002</v>
      </c>
      <c r="O365" s="16">
        <v>0.39377961</v>
      </c>
      <c r="P365" s="16">
        <v>0.33825319999999998</v>
      </c>
      <c r="Q365" s="16">
        <v>0.29514235</v>
      </c>
      <c r="R365" s="16">
        <v>0.26096964</v>
      </c>
      <c r="S365" s="16">
        <v>0.23326899000000001</v>
      </c>
      <c r="T365" s="16">
        <v>0.21047062999999999</v>
      </c>
      <c r="U365" s="16">
        <v>0.19142428</v>
      </c>
      <c r="V365" s="16">
        <v>0.17529689000000001</v>
      </c>
      <c r="W365" s="16">
        <v>0.16148630999999999</v>
      </c>
      <c r="X365" s="16">
        <v>0.14954352000000001</v>
      </c>
      <c r="Y365" s="16">
        <v>0.13913047000000001</v>
      </c>
      <c r="Z365" s="16">
        <v>0.12997130000000001</v>
      </c>
      <c r="AA365" s="16">
        <v>0.12186253</v>
      </c>
      <c r="AB365" s="16">
        <v>0.11463806999999999</v>
      </c>
      <c r="AC365" s="16">
        <v>0.10816381</v>
      </c>
      <c r="AD365" s="16">
        <v>0.10233106</v>
      </c>
      <c r="AE365" s="16">
        <v>9.7049125E-2</v>
      </c>
      <c r="AF365" s="16">
        <v>9.2246667000000004E-2</v>
      </c>
      <c r="AG365" s="16">
        <v>8.7863556999999995E-2</v>
      </c>
      <c r="AH365" s="16">
        <v>8.3848073999999995E-2</v>
      </c>
      <c r="AI365" s="16">
        <v>8.0155708000000006E-2</v>
      </c>
      <c r="AJ365" s="16">
        <v>7.6750390000000002E-2</v>
      </c>
      <c r="AK365" s="16">
        <v>7.3600329000000006E-2</v>
      </c>
      <c r="AL365" s="16">
        <v>7.0678532000000002E-2</v>
      </c>
      <c r="AM365" s="16">
        <v>6.7960978000000005E-2</v>
      </c>
      <c r="AN365" s="16">
        <v>6.5428375999999996E-2</v>
      </c>
      <c r="AO365" s="16">
        <v>6.3063360999999998E-2</v>
      </c>
      <c r="AP365" s="16">
        <v>6.0847457000000001E-2</v>
      </c>
      <c r="AQ365" s="16">
        <v>5.8768012000000001E-2</v>
      </c>
      <c r="AR365" s="16">
        <v>5.6813765000000002E-2</v>
      </c>
      <c r="AS365" s="16">
        <v>5.4973409000000001E-2</v>
      </c>
      <c r="AT365" s="16">
        <v>5.3237684E-2</v>
      </c>
      <c r="AU365" s="16">
        <v>5.1598139000000001E-2</v>
      </c>
      <c r="AV365" s="16">
        <v>5.0047286000000003E-2</v>
      </c>
      <c r="AW365" s="16">
        <v>4.8577875E-2</v>
      </c>
      <c r="AX365" s="16">
        <v>4.7184522999999999E-2</v>
      </c>
      <c r="AY365" s="16">
        <v>4.5861471000000001E-2</v>
      </c>
      <c r="AZ365" s="16">
        <v>4.4602918999999998E-2</v>
      </c>
      <c r="BA365" s="16">
        <v>4.3405860999999997E-2</v>
      </c>
      <c r="BB365" s="16">
        <v>4.2265012999999997E-2</v>
      </c>
      <c r="BC365" s="16">
        <v>4.117639E-2</v>
      </c>
      <c r="BD365" s="16">
        <v>4.0137148999999997E-2</v>
      </c>
      <c r="BE365" s="16">
        <v>3.9143279000000003E-2</v>
      </c>
      <c r="BF365" s="16">
        <v>3.8191963000000002E-2</v>
      </c>
    </row>
    <row r="366" spans="1:58" x14ac:dyDescent="0.35">
      <c r="A366" s="16">
        <v>217</v>
      </c>
      <c r="B366" s="16">
        <v>22</v>
      </c>
      <c r="C366" s="16">
        <v>0.66631569999999996</v>
      </c>
      <c r="D366" s="16">
        <v>1.6</v>
      </c>
      <c r="E366" s="16">
        <v>4.2</v>
      </c>
      <c r="F366" s="16">
        <v>1.2000000000000002</v>
      </c>
      <c r="G366" s="16">
        <v>1</v>
      </c>
      <c r="H366" s="16">
        <v>0.4</v>
      </c>
      <c r="I366" s="16">
        <v>411.5</v>
      </c>
      <c r="J366" s="16">
        <v>286.90000000000003</v>
      </c>
      <c r="K366" s="16" t="s">
        <v>35</v>
      </c>
      <c r="L366" s="16">
        <v>217</v>
      </c>
      <c r="M366" s="16">
        <v>0.55478143999999996</v>
      </c>
      <c r="N366" s="16">
        <v>0.43846676000000001</v>
      </c>
      <c r="O366" s="16">
        <v>0.35928968</v>
      </c>
      <c r="P366" s="16">
        <v>0.30271726999999998</v>
      </c>
      <c r="Q366" s="16">
        <v>0.26055785999999997</v>
      </c>
      <c r="R366" s="16">
        <v>0.22798836</v>
      </c>
      <c r="S366" s="16">
        <v>0.20218648</v>
      </c>
      <c r="T366" s="16">
        <v>0.18129287999999999</v>
      </c>
      <c r="U366" s="16">
        <v>0.1640673</v>
      </c>
      <c r="V366" s="16">
        <v>0.14964215</v>
      </c>
      <c r="W366" s="16">
        <v>0.13739282</v>
      </c>
      <c r="X366" s="16">
        <v>0.12687081</v>
      </c>
      <c r="Y366" s="16">
        <v>0.11773603000000001</v>
      </c>
      <c r="Z366" s="16">
        <v>0.10973983</v>
      </c>
      <c r="AA366" s="16">
        <v>0.10267983</v>
      </c>
      <c r="AB366" s="16">
        <v>9.6408859E-2</v>
      </c>
      <c r="AC366" s="16">
        <v>9.0795599000000005E-2</v>
      </c>
      <c r="AD366" s="16">
        <v>8.5748835999999995E-2</v>
      </c>
      <c r="AE366" s="16">
        <v>8.1188156999999997E-2</v>
      </c>
      <c r="AF366" s="16">
        <v>7.7044724999999994E-2</v>
      </c>
      <c r="AG366" s="16">
        <v>7.3265910000000004E-2</v>
      </c>
      <c r="AH366" s="16">
        <v>6.9809078999999996E-2</v>
      </c>
      <c r="AI366" s="16">
        <v>6.6634022000000001E-2</v>
      </c>
      <c r="AJ366" s="16">
        <v>6.3708000000000001E-2</v>
      </c>
      <c r="AK366" s="16">
        <v>6.1001795999999997E-2</v>
      </c>
      <c r="AL366" s="16">
        <v>5.8496042999999998E-2</v>
      </c>
      <c r="AM366" s="16">
        <v>5.6165888999999997E-2</v>
      </c>
      <c r="AN366" s="16">
        <v>5.3995524000000003E-2</v>
      </c>
      <c r="AO366" s="16">
        <v>5.1969711000000002E-2</v>
      </c>
      <c r="AP366" s="16">
        <v>5.0075091000000002E-2</v>
      </c>
      <c r="AQ366" s="16">
        <v>4.8299689E-2</v>
      </c>
      <c r="AR366" s="16">
        <v>4.6631592999999999E-2</v>
      </c>
      <c r="AS366" s="16">
        <v>4.5062329999999998E-2</v>
      </c>
      <c r="AT366" s="16">
        <v>4.3584115999999999E-2</v>
      </c>
      <c r="AU366" s="16">
        <v>4.2188275999999997E-2</v>
      </c>
      <c r="AV366" s="16">
        <v>4.0869452000000001E-2</v>
      </c>
      <c r="AW366" s="16">
        <v>3.962094E-2</v>
      </c>
      <c r="AX366" s="16">
        <v>3.8437735000000001E-2</v>
      </c>
      <c r="AY366" s="16">
        <v>3.7315398E-2</v>
      </c>
      <c r="AZ366" s="16">
        <v>3.6249577999999998E-2</v>
      </c>
      <c r="BA366" s="16">
        <v>3.5235743999999999E-2</v>
      </c>
      <c r="BB366" s="16">
        <v>3.4270413E-2</v>
      </c>
      <c r="BC366" s="16">
        <v>3.3350444999999999E-2</v>
      </c>
      <c r="BD366" s="16">
        <v>3.2472592000000002E-2</v>
      </c>
      <c r="BE366" s="16">
        <v>3.1634264000000002E-2</v>
      </c>
      <c r="BF366" s="16">
        <v>3.0833077E-2</v>
      </c>
    </row>
    <row r="367" spans="1:58" x14ac:dyDescent="0.35">
      <c r="A367" s="16">
        <v>296</v>
      </c>
      <c r="B367" s="16">
        <v>18.600000000000001</v>
      </c>
      <c r="C367" s="16">
        <v>0.34158939999999999</v>
      </c>
      <c r="D367" s="16">
        <v>0.60000000000000009</v>
      </c>
      <c r="E367" s="16">
        <v>3.8000000000000003</v>
      </c>
      <c r="F367" s="16">
        <v>0.8</v>
      </c>
      <c r="G367" s="16">
        <v>0.4</v>
      </c>
      <c r="H367" s="16">
        <v>0.60000000000000009</v>
      </c>
      <c r="I367" s="16">
        <v>444.3</v>
      </c>
      <c r="J367" s="16">
        <v>318.5</v>
      </c>
      <c r="K367" s="16" t="s">
        <v>35</v>
      </c>
      <c r="L367" s="16">
        <v>296</v>
      </c>
      <c r="M367" s="16">
        <v>0.55386776000000004</v>
      </c>
      <c r="N367" s="16">
        <v>0.42992746999999998</v>
      </c>
      <c r="O367" s="16">
        <v>0.34753567000000002</v>
      </c>
      <c r="P367" s="16">
        <v>0.28947675</v>
      </c>
      <c r="Q367" s="16">
        <v>0.24663545000000001</v>
      </c>
      <c r="R367" s="16">
        <v>0.21389068999999999</v>
      </c>
      <c r="S367" s="16">
        <v>0.18815008</v>
      </c>
      <c r="T367" s="16">
        <v>0.16744203999999999</v>
      </c>
      <c r="U367" s="16">
        <v>0.15045807</v>
      </c>
      <c r="V367" s="16">
        <v>0.13629988000000001</v>
      </c>
      <c r="W367" s="16">
        <v>0.12433282</v>
      </c>
      <c r="X367" s="16">
        <v>0.11409695</v>
      </c>
      <c r="Y367" s="16">
        <v>0.10525101000000001</v>
      </c>
      <c r="Z367" s="16">
        <v>9.7539186E-2</v>
      </c>
      <c r="AA367" s="16">
        <v>9.0761415999999998E-2</v>
      </c>
      <c r="AB367" s="16">
        <v>8.4764249999999999E-2</v>
      </c>
      <c r="AC367" s="16">
        <v>7.9423778E-2</v>
      </c>
      <c r="AD367" s="16">
        <v>7.4638724000000004E-2</v>
      </c>
      <c r="AE367" s="16">
        <v>7.0331125999999994E-2</v>
      </c>
      <c r="AF367" s="16">
        <v>6.6436119000000002E-2</v>
      </c>
      <c r="AG367" s="16">
        <v>6.2898062000000005E-2</v>
      </c>
      <c r="AH367" s="16">
        <v>5.9672481999999999E-2</v>
      </c>
      <c r="AI367" s="16">
        <v>5.6721475E-2</v>
      </c>
      <c r="AJ367" s="16">
        <v>5.4013018000000003E-2</v>
      </c>
      <c r="AK367" s="16">
        <v>5.1518838999999997E-2</v>
      </c>
      <c r="AL367" s="16">
        <v>4.9215741E-2</v>
      </c>
      <c r="AM367" s="16">
        <v>4.7083701999999998E-2</v>
      </c>
      <c r="AN367" s="16">
        <v>4.5104722999999999E-2</v>
      </c>
      <c r="AO367" s="16">
        <v>4.3264292000000003E-2</v>
      </c>
      <c r="AP367" s="16">
        <v>4.1548270999999998E-2</v>
      </c>
      <c r="AQ367" s="16">
        <v>3.9945871000000001E-2</v>
      </c>
      <c r="AR367" s="16">
        <v>3.8445726E-2</v>
      </c>
      <c r="AS367" s="16">
        <v>3.7039295E-2</v>
      </c>
      <c r="AT367" s="16">
        <v>3.5718887999999997E-2</v>
      </c>
      <c r="AU367" s="16">
        <v>3.4476123999999997E-2</v>
      </c>
      <c r="AV367" s="16">
        <v>3.3305027000000001E-2</v>
      </c>
      <c r="AW367" s="16">
        <v>3.2200355E-2</v>
      </c>
      <c r="AX367" s="16">
        <v>3.1156426000000001E-2</v>
      </c>
      <c r="AY367" s="16">
        <v>3.0168925999999999E-2</v>
      </c>
      <c r="AZ367" s="16">
        <v>2.9233893E-2</v>
      </c>
      <c r="BA367" s="16">
        <v>2.8346977999999998E-2</v>
      </c>
      <c r="BB367" s="16">
        <v>2.7504747999999999E-2</v>
      </c>
      <c r="BC367" s="16">
        <v>2.6704262999999999E-2</v>
      </c>
      <c r="BD367" s="16">
        <v>2.5942621999999999E-2</v>
      </c>
      <c r="BE367" s="16">
        <v>2.5216850999999998E-2</v>
      </c>
      <c r="BF367" s="16">
        <v>2.4524997999999999E-2</v>
      </c>
    </row>
    <row r="368" spans="1:58" x14ac:dyDescent="0.35">
      <c r="A368" s="16">
        <v>229</v>
      </c>
      <c r="B368" s="16">
        <v>34.200000000000003</v>
      </c>
      <c r="C368" s="16">
        <v>0.78139560000000008</v>
      </c>
      <c r="D368" s="16">
        <v>0.8</v>
      </c>
      <c r="E368" s="16">
        <v>8</v>
      </c>
      <c r="F368" s="16">
        <v>1.2000000000000002</v>
      </c>
      <c r="G368" s="16">
        <v>1</v>
      </c>
      <c r="H368" s="16">
        <v>0.2</v>
      </c>
      <c r="I368" s="16">
        <v>445.8</v>
      </c>
      <c r="J368" s="16">
        <v>346.3</v>
      </c>
      <c r="K368" s="16" t="s">
        <v>35</v>
      </c>
      <c r="L368" s="16">
        <v>229</v>
      </c>
      <c r="M368" s="16">
        <v>0.55358176999999997</v>
      </c>
      <c r="N368" s="16">
        <v>0.47998536000000003</v>
      </c>
      <c r="O368" s="16">
        <v>0.42022651</v>
      </c>
      <c r="P368" s="16">
        <v>0.36948544</v>
      </c>
      <c r="Q368" s="16">
        <v>0.32636362000000002</v>
      </c>
      <c r="R368" s="16">
        <v>0.29010810999999997</v>
      </c>
      <c r="S368" s="16">
        <v>0.25968954</v>
      </c>
      <c r="T368" s="16">
        <v>0.23405761999999999</v>
      </c>
      <c r="U368" s="16">
        <v>0.21232271</v>
      </c>
      <c r="V368" s="16">
        <v>0.19375171999999999</v>
      </c>
      <c r="W368" s="16">
        <v>0.17776035000000001</v>
      </c>
      <c r="X368" s="16">
        <v>0.16388232999999999</v>
      </c>
      <c r="Y368" s="16">
        <v>0.15175717999999999</v>
      </c>
      <c r="Z368" s="16">
        <v>0.14108772999999999</v>
      </c>
      <c r="AA368" s="16">
        <v>0.13163848</v>
      </c>
      <c r="AB368" s="16">
        <v>0.12322143000000001</v>
      </c>
      <c r="AC368" s="16">
        <v>0.11568852</v>
      </c>
      <c r="AD368" s="16">
        <v>0.10891569</v>
      </c>
      <c r="AE368" s="16">
        <v>0.10279207</v>
      </c>
      <c r="AF368" s="16">
        <v>9.7236990999999995E-2</v>
      </c>
      <c r="AG368" s="16">
        <v>9.2176750000000002E-2</v>
      </c>
      <c r="AH368" s="16">
        <v>8.7553240000000004E-2</v>
      </c>
      <c r="AI368" s="16">
        <v>8.3310664000000006E-2</v>
      </c>
      <c r="AJ368" s="16">
        <v>7.9410486000000002E-2</v>
      </c>
      <c r="AK368" s="16">
        <v>7.5807719999999995E-2</v>
      </c>
      <c r="AL368" s="16">
        <v>7.2475559999999994E-2</v>
      </c>
      <c r="AM368" s="16">
        <v>6.9385476000000001E-2</v>
      </c>
      <c r="AN368" s="16">
        <v>6.6513955999999999E-2</v>
      </c>
      <c r="AO368" s="16">
        <v>6.3839167000000002E-2</v>
      </c>
      <c r="AP368" s="16">
        <v>6.1341815000000001E-2</v>
      </c>
      <c r="AQ368" s="16">
        <v>5.9005546999999998E-2</v>
      </c>
      <c r="AR368" s="16">
        <v>5.6816563E-2</v>
      </c>
      <c r="AS368" s="16">
        <v>5.4762672999999998E-2</v>
      </c>
      <c r="AT368" s="16">
        <v>5.2831522999999998E-2</v>
      </c>
      <c r="AU368" s="16">
        <v>5.1011562000000003E-2</v>
      </c>
      <c r="AV368" s="16">
        <v>4.9295752999999998E-2</v>
      </c>
      <c r="AW368" s="16">
        <v>4.7675319000000001E-2</v>
      </c>
      <c r="AX368" s="16">
        <v>4.6142764000000003E-2</v>
      </c>
      <c r="AY368" s="16">
        <v>4.4692252000000002E-2</v>
      </c>
      <c r="AZ368" s="16">
        <v>4.3317704999999998E-2</v>
      </c>
      <c r="BA368" s="16">
        <v>4.2013146000000001E-2</v>
      </c>
      <c r="BB368" s="16">
        <v>4.0773295000000001E-2</v>
      </c>
      <c r="BC368" s="16">
        <v>3.9593965000000002E-2</v>
      </c>
      <c r="BD368" s="16">
        <v>3.8471277999999998E-2</v>
      </c>
      <c r="BE368" s="16">
        <v>3.7401240000000002E-2</v>
      </c>
      <c r="BF368" s="16">
        <v>3.6380500000000003E-2</v>
      </c>
    </row>
    <row r="369" spans="1:58" x14ac:dyDescent="0.35">
      <c r="A369" s="16">
        <v>117</v>
      </c>
      <c r="B369" s="16">
        <v>40.400000000000006</v>
      </c>
      <c r="C369" s="16">
        <v>0.58182129999999999</v>
      </c>
      <c r="D369" s="16">
        <v>1.6</v>
      </c>
      <c r="E369" s="16">
        <v>1.2000000000000002</v>
      </c>
      <c r="F369" s="16">
        <v>2.2000000000000002</v>
      </c>
      <c r="G369" s="16">
        <v>0</v>
      </c>
      <c r="H369" s="16">
        <v>1</v>
      </c>
      <c r="I369" s="16">
        <v>398.70000000000005</v>
      </c>
      <c r="J369" s="16">
        <v>360.8</v>
      </c>
      <c r="K369" s="16" t="s">
        <v>34</v>
      </c>
      <c r="L369" s="16">
        <v>117</v>
      </c>
      <c r="M369" s="16">
        <v>0.54834413999999998</v>
      </c>
      <c r="N369" s="16">
        <v>0.42628547999999999</v>
      </c>
      <c r="O369" s="16">
        <v>0.34704188000000002</v>
      </c>
      <c r="P369" s="16">
        <v>0.29159647</v>
      </c>
      <c r="Q369" s="16">
        <v>0.25065198999999999</v>
      </c>
      <c r="R369" s="16">
        <v>0.21956455999999999</v>
      </c>
      <c r="S369" s="16">
        <v>0.19515168999999999</v>
      </c>
      <c r="T369" s="16">
        <v>0.17550911999999999</v>
      </c>
      <c r="U369" s="16">
        <v>0.15939497999999999</v>
      </c>
      <c r="V369" s="16">
        <v>0.14593105000000001</v>
      </c>
      <c r="W369" s="16">
        <v>0.13452357000000001</v>
      </c>
      <c r="X369" s="16">
        <v>0.12473729</v>
      </c>
      <c r="Y369" s="16">
        <v>0.11625326</v>
      </c>
      <c r="Z369" s="16">
        <v>0.1088254</v>
      </c>
      <c r="AA369" s="16">
        <v>0.10226649</v>
      </c>
      <c r="AB369" s="16">
        <v>9.6432477000000003E-2</v>
      </c>
      <c r="AC369" s="16">
        <v>9.1208458000000006E-2</v>
      </c>
      <c r="AD369" s="16">
        <v>8.6503073999999999E-2</v>
      </c>
      <c r="AE369" s="16">
        <v>8.2241409000000001E-2</v>
      </c>
      <c r="AF369" s="16">
        <v>7.8362374999999998E-2</v>
      </c>
      <c r="AG369" s="16">
        <v>7.4817061000000004E-2</v>
      </c>
      <c r="AH369" s="16">
        <v>7.1563146999999994E-2</v>
      </c>
      <c r="AI369" s="16">
        <v>6.8565852999999996E-2</v>
      </c>
      <c r="AJ369" s="16">
        <v>6.5795890999999995E-2</v>
      </c>
      <c r="AK369" s="16">
        <v>6.3229210999999994E-2</v>
      </c>
      <c r="AL369" s="16">
        <v>6.0841959000000001E-2</v>
      </c>
      <c r="AM369" s="16">
        <v>5.8616091000000002E-2</v>
      </c>
      <c r="AN369" s="16">
        <v>5.6536518000000001E-2</v>
      </c>
      <c r="AO369" s="16">
        <v>5.4589193000000001E-2</v>
      </c>
      <c r="AP369" s="16">
        <v>5.2761592000000003E-2</v>
      </c>
      <c r="AQ369" s="16">
        <v>5.1042918E-2</v>
      </c>
      <c r="AR369" s="16">
        <v>4.9424134000000002E-2</v>
      </c>
      <c r="AS369" s="16">
        <v>4.7896728E-2</v>
      </c>
      <c r="AT369" s="16">
        <v>4.6453238000000001E-2</v>
      </c>
      <c r="AU369" s="16">
        <v>4.5085840000000002E-2</v>
      </c>
      <c r="AV369" s="16">
        <v>4.3789089000000003E-2</v>
      </c>
      <c r="AW369" s="16">
        <v>4.2558271000000002E-2</v>
      </c>
      <c r="AX369" s="16">
        <v>4.1388309999999998E-2</v>
      </c>
      <c r="AY369" s="16">
        <v>4.0275324000000001E-2</v>
      </c>
      <c r="AZ369" s="16">
        <v>3.9215083999999997E-2</v>
      </c>
      <c r="BA369" s="16">
        <v>3.8203771999999997E-2</v>
      </c>
      <c r="BB369" s="16">
        <v>3.7238083999999998E-2</v>
      </c>
      <c r="BC369" s="16">
        <v>3.6315015999999999E-2</v>
      </c>
      <c r="BD369" s="16">
        <v>3.5431667999999999E-2</v>
      </c>
      <c r="BE369" s="16">
        <v>3.4585747999999999E-2</v>
      </c>
      <c r="BF369" s="16">
        <v>3.3775001999999998E-2</v>
      </c>
    </row>
    <row r="370" spans="1:58" x14ac:dyDescent="0.35">
      <c r="A370" s="16">
        <v>118</v>
      </c>
      <c r="B370" s="16">
        <v>21.6</v>
      </c>
      <c r="C370" s="16">
        <v>0.76251340000000001</v>
      </c>
      <c r="D370" s="16">
        <v>2.4000000000000004</v>
      </c>
      <c r="E370" s="16">
        <v>8.8000000000000007</v>
      </c>
      <c r="F370" s="16">
        <v>0.60000000000000009</v>
      </c>
      <c r="G370" s="16">
        <v>2</v>
      </c>
      <c r="H370" s="16">
        <v>0.2</v>
      </c>
      <c r="I370" s="16">
        <v>394.5</v>
      </c>
      <c r="J370" s="16">
        <v>321.20000000000005</v>
      </c>
      <c r="K370" s="16" t="s">
        <v>35</v>
      </c>
      <c r="L370" s="16">
        <v>118</v>
      </c>
      <c r="M370" s="16">
        <v>0.54048454999999995</v>
      </c>
      <c r="N370" s="16">
        <v>0.46973707999999997</v>
      </c>
      <c r="O370" s="16">
        <v>0.41463455999999999</v>
      </c>
      <c r="P370" s="16">
        <v>0.36868953999999998</v>
      </c>
      <c r="Q370" s="16">
        <v>0.32938325000000002</v>
      </c>
      <c r="R370" s="16">
        <v>0.29566658000000001</v>
      </c>
      <c r="S370" s="16">
        <v>0.26686012999999997</v>
      </c>
      <c r="T370" s="16">
        <v>0.24225016999999999</v>
      </c>
      <c r="U370" s="16">
        <v>0.22111057000000001</v>
      </c>
      <c r="V370" s="16">
        <v>0.20286497000000001</v>
      </c>
      <c r="W370" s="16">
        <v>0.18701902000000001</v>
      </c>
      <c r="X370" s="16">
        <v>0.17316862999999999</v>
      </c>
      <c r="Y370" s="16">
        <v>0.16098778</v>
      </c>
      <c r="Z370" s="16">
        <v>0.15021101000000001</v>
      </c>
      <c r="AA370" s="16">
        <v>0.14061962</v>
      </c>
      <c r="AB370" s="16">
        <v>0.13204156</v>
      </c>
      <c r="AC370" s="16">
        <v>0.12433681000000001</v>
      </c>
      <c r="AD370" s="16">
        <v>0.11737657</v>
      </c>
      <c r="AE370" s="16">
        <v>0.11106908</v>
      </c>
      <c r="AF370" s="16">
        <v>0.10533471</v>
      </c>
      <c r="AG370" s="16">
        <v>0.10008883</v>
      </c>
      <c r="AH370" s="16">
        <v>9.5282957000000001E-2</v>
      </c>
      <c r="AI370" s="16">
        <v>9.0872443999999997E-2</v>
      </c>
      <c r="AJ370" s="16">
        <v>8.6800991999999993E-2</v>
      </c>
      <c r="AK370" s="16">
        <v>8.3033710999999996E-2</v>
      </c>
      <c r="AL370" s="16">
        <v>7.9543419000000004E-2</v>
      </c>
      <c r="AM370" s="16">
        <v>7.6308914000000005E-2</v>
      </c>
      <c r="AN370" s="16">
        <v>7.3298170999999995E-2</v>
      </c>
      <c r="AO370" s="16">
        <v>7.0481538999999996E-2</v>
      </c>
      <c r="AP370" s="16">
        <v>6.7847042999999996E-2</v>
      </c>
      <c r="AQ370" s="16">
        <v>6.5378225999999998E-2</v>
      </c>
      <c r="AR370" s="16">
        <v>6.3064552999999995E-2</v>
      </c>
      <c r="AS370" s="16">
        <v>6.0890157E-2</v>
      </c>
      <c r="AT370" s="16">
        <v>5.8837958000000003E-2</v>
      </c>
      <c r="AU370" s="16">
        <v>5.6904174000000002E-2</v>
      </c>
      <c r="AV370" s="16">
        <v>5.5077299000000003E-2</v>
      </c>
      <c r="AW370" s="16">
        <v>5.3351550999999997E-2</v>
      </c>
      <c r="AX370" s="16">
        <v>5.1718148999999998E-2</v>
      </c>
      <c r="AY370" s="16">
        <v>5.0168223999999997E-2</v>
      </c>
      <c r="AZ370" s="16">
        <v>4.8695273999999997E-2</v>
      </c>
      <c r="BA370" s="16">
        <v>4.7295957999999999E-2</v>
      </c>
      <c r="BB370" s="16">
        <v>4.5965511000000001E-2</v>
      </c>
      <c r="BC370" s="16">
        <v>4.4699606000000003E-2</v>
      </c>
      <c r="BD370" s="16">
        <v>4.3492764000000003E-2</v>
      </c>
      <c r="BE370" s="16">
        <v>4.2341075999999998E-2</v>
      </c>
      <c r="BF370" s="16">
        <v>4.1240137000000003E-2</v>
      </c>
    </row>
    <row r="371" spans="1:58" x14ac:dyDescent="0.35">
      <c r="A371" s="16">
        <v>82</v>
      </c>
      <c r="B371" s="16">
        <v>15.7</v>
      </c>
      <c r="C371" s="16">
        <v>0.65642339999999999</v>
      </c>
      <c r="D371" s="16">
        <v>1.6</v>
      </c>
      <c r="E371" s="16">
        <v>10</v>
      </c>
      <c r="F371" s="16">
        <v>1</v>
      </c>
      <c r="G371" s="16">
        <v>0.2</v>
      </c>
      <c r="H371" s="16">
        <v>0.4</v>
      </c>
      <c r="I371" s="16">
        <v>452.90000000000003</v>
      </c>
      <c r="J371" s="16">
        <v>304.5</v>
      </c>
      <c r="K371" s="16" t="s">
        <v>34</v>
      </c>
      <c r="L371" s="16">
        <v>82</v>
      </c>
      <c r="M371" s="16">
        <v>0.53820056000000005</v>
      </c>
      <c r="N371" s="16">
        <v>0.47367336999999998</v>
      </c>
      <c r="O371" s="16">
        <v>0.42629528</v>
      </c>
      <c r="P371" s="16">
        <v>0.38859727999999999</v>
      </c>
      <c r="Q371" s="16">
        <v>0.35608777000000003</v>
      </c>
      <c r="R371" s="16">
        <v>0.32667734999999998</v>
      </c>
      <c r="S371" s="16">
        <v>0.29989635999999997</v>
      </c>
      <c r="T371" s="16">
        <v>0.27577301999999998</v>
      </c>
      <c r="U371" s="16">
        <v>0.25424301999999999</v>
      </c>
      <c r="V371" s="16">
        <v>0.23512142999999999</v>
      </c>
      <c r="W371" s="16">
        <v>0.21817020000000001</v>
      </c>
      <c r="X371" s="16">
        <v>0.20311700999999999</v>
      </c>
      <c r="Y371" s="16">
        <v>0.18971060000000001</v>
      </c>
      <c r="Z371" s="16">
        <v>0.17772835000000001</v>
      </c>
      <c r="AA371" s="16">
        <v>0.1669815</v>
      </c>
      <c r="AB371" s="16">
        <v>0.15730200999999999</v>
      </c>
      <c r="AC371" s="16">
        <v>0.14854908</v>
      </c>
      <c r="AD371" s="16">
        <v>0.14060523999999999</v>
      </c>
      <c r="AE371" s="16">
        <v>0.13336956999999999</v>
      </c>
      <c r="AF371" s="16">
        <v>0.12675905000000001</v>
      </c>
      <c r="AG371" s="16">
        <v>0.12069596</v>
      </c>
      <c r="AH371" s="16">
        <v>0.11511986</v>
      </c>
      <c r="AI371" s="16">
        <v>0.10997728</v>
      </c>
      <c r="AJ371" s="16">
        <v>0.10522097</v>
      </c>
      <c r="AK371" s="16">
        <v>0.1008112</v>
      </c>
      <c r="AL371" s="16">
        <v>9.6713088000000003E-2</v>
      </c>
      <c r="AM371" s="16">
        <v>9.2896536000000002E-2</v>
      </c>
      <c r="AN371" s="16">
        <v>8.9333787999999997E-2</v>
      </c>
      <c r="AO371" s="16">
        <v>8.6002693000000005E-2</v>
      </c>
      <c r="AP371" s="16">
        <v>8.2880326000000004E-2</v>
      </c>
      <c r="AQ371" s="16">
        <v>7.9949848000000004E-2</v>
      </c>
      <c r="AR371" s="16">
        <v>7.7196181000000003E-2</v>
      </c>
      <c r="AS371" s="16">
        <v>7.4601181000000003E-2</v>
      </c>
      <c r="AT371" s="16">
        <v>7.2152204999999997E-2</v>
      </c>
      <c r="AU371" s="16">
        <v>6.9839797999999995E-2</v>
      </c>
      <c r="AV371" s="16">
        <v>6.7652844000000004E-2</v>
      </c>
      <c r="AW371" s="16">
        <v>6.5581515000000007E-2</v>
      </c>
      <c r="AX371" s="16">
        <v>6.3616945999999994E-2</v>
      </c>
      <c r="AY371" s="16">
        <v>6.1751607999999999E-2</v>
      </c>
      <c r="AZ371" s="16">
        <v>5.9978824E-2</v>
      </c>
      <c r="BA371" s="16">
        <v>5.8291860000000001E-2</v>
      </c>
      <c r="BB371" s="16">
        <v>5.6685019000000003E-2</v>
      </c>
      <c r="BC371" s="16">
        <v>5.5153515E-2</v>
      </c>
      <c r="BD371" s="16">
        <v>5.3691622000000001E-2</v>
      </c>
      <c r="BE371" s="16">
        <v>5.2294735000000002E-2</v>
      </c>
      <c r="BF371" s="16">
        <v>5.0959073000000001E-2</v>
      </c>
    </row>
    <row r="372" spans="1:58" x14ac:dyDescent="0.35">
      <c r="A372" s="16">
        <v>485</v>
      </c>
      <c r="B372" s="16">
        <v>31.200000000000003</v>
      </c>
      <c r="C372" s="16">
        <v>0.71760440000000003</v>
      </c>
      <c r="D372" s="16">
        <v>0.8</v>
      </c>
      <c r="E372" s="16">
        <v>7.8000000000000007</v>
      </c>
      <c r="F372" s="16">
        <v>0.8</v>
      </c>
      <c r="G372" s="16">
        <v>1.2000000000000002</v>
      </c>
      <c r="H372" s="16">
        <v>0.2</v>
      </c>
      <c r="I372" s="16">
        <v>378.70000000000005</v>
      </c>
      <c r="J372" s="16">
        <v>339.20000000000005</v>
      </c>
      <c r="K372" s="16" t="s">
        <v>35</v>
      </c>
      <c r="L372" s="16">
        <v>485</v>
      </c>
      <c r="M372" s="16">
        <v>0.53713661000000001</v>
      </c>
      <c r="N372" s="16">
        <v>0.46622655000000002</v>
      </c>
      <c r="O372" s="16">
        <v>0.40863960999999999</v>
      </c>
      <c r="P372" s="16">
        <v>0.35984132000000002</v>
      </c>
      <c r="Q372" s="16">
        <v>0.31836712</v>
      </c>
      <c r="R372" s="16">
        <v>0.28345448000000001</v>
      </c>
      <c r="S372" s="16">
        <v>0.25405696</v>
      </c>
      <c r="T372" s="16">
        <v>0.22920941</v>
      </c>
      <c r="U372" s="16">
        <v>0.20808663999999999</v>
      </c>
      <c r="V372" s="16">
        <v>0.19000181999999999</v>
      </c>
      <c r="W372" s="16">
        <v>0.17440165999999999</v>
      </c>
      <c r="X372" s="16">
        <v>0.16084826999999999</v>
      </c>
      <c r="Y372" s="16">
        <v>0.14899212000000001</v>
      </c>
      <c r="Z372" s="16">
        <v>0.13854881999999999</v>
      </c>
      <c r="AA372" s="16">
        <v>0.12929334000000001</v>
      </c>
      <c r="AB372" s="16">
        <v>0.12104318</v>
      </c>
      <c r="AC372" s="16">
        <v>0.11365324</v>
      </c>
      <c r="AD372" s="16">
        <v>0.1070055</v>
      </c>
      <c r="AE372" s="16">
        <v>0.10099461</v>
      </c>
      <c r="AF372" s="16">
        <v>9.5538377999999993E-2</v>
      </c>
      <c r="AG372" s="16">
        <v>9.0565480000000004E-2</v>
      </c>
      <c r="AH372" s="16">
        <v>8.6022294999999999E-2</v>
      </c>
      <c r="AI372" s="16">
        <v>8.1851028000000006E-2</v>
      </c>
      <c r="AJ372" s="16">
        <v>7.8014992000000005E-2</v>
      </c>
      <c r="AK372" s="16">
        <v>7.4472262999999997E-2</v>
      </c>
      <c r="AL372" s="16">
        <v>7.1195401000000005E-2</v>
      </c>
      <c r="AM372" s="16">
        <v>6.8155832999999999E-2</v>
      </c>
      <c r="AN372" s="16">
        <v>6.5330893000000001E-2</v>
      </c>
      <c r="AO372" s="16">
        <v>6.2699362999999994E-2</v>
      </c>
      <c r="AP372" s="16">
        <v>6.0241967E-2</v>
      </c>
      <c r="AQ372" s="16">
        <v>5.7942967999999997E-2</v>
      </c>
      <c r="AR372" s="16">
        <v>5.5789020000000002E-2</v>
      </c>
      <c r="AS372" s="16">
        <v>5.3766812999999997E-2</v>
      </c>
      <c r="AT372" s="16">
        <v>5.1865846E-2</v>
      </c>
      <c r="AU372" s="16">
        <v>5.0074941999999997E-2</v>
      </c>
      <c r="AV372" s="16">
        <v>4.8386353999999999E-2</v>
      </c>
      <c r="AW372" s="16">
        <v>4.6791747000000002E-2</v>
      </c>
      <c r="AX372" s="16">
        <v>4.5283705E-2</v>
      </c>
      <c r="AY372" s="16">
        <v>4.3856747000000001E-2</v>
      </c>
      <c r="AZ372" s="16">
        <v>4.2504198999999999E-2</v>
      </c>
      <c r="BA372" s="16">
        <v>4.1220762000000001E-2</v>
      </c>
      <c r="BB372" s="16">
        <v>4.0001195000000003E-2</v>
      </c>
      <c r="BC372" s="16">
        <v>3.8841356E-2</v>
      </c>
      <c r="BD372" s="16">
        <v>3.7736977999999997E-2</v>
      </c>
      <c r="BE372" s="16">
        <v>3.6684441999999998E-2</v>
      </c>
      <c r="BF372" s="16">
        <v>3.5680633000000003E-2</v>
      </c>
    </row>
    <row r="373" spans="1:58" x14ac:dyDescent="0.35">
      <c r="A373" s="16">
        <v>73</v>
      </c>
      <c r="B373" s="16">
        <v>36.200000000000003</v>
      </c>
      <c r="C373" s="16">
        <v>0.38813730000000002</v>
      </c>
      <c r="D373" s="16">
        <v>2</v>
      </c>
      <c r="E373" s="16">
        <v>2.4000000000000004</v>
      </c>
      <c r="F373" s="16">
        <v>0.8</v>
      </c>
      <c r="G373" s="16">
        <v>1.6</v>
      </c>
      <c r="H373" s="16">
        <v>0.4</v>
      </c>
      <c r="I373" s="16">
        <v>422</v>
      </c>
      <c r="J373" s="16">
        <v>300.70000000000005</v>
      </c>
      <c r="K373" s="16" t="s">
        <v>35</v>
      </c>
      <c r="L373" s="16">
        <v>73</v>
      </c>
      <c r="M373" s="16">
        <v>0.53698778000000003</v>
      </c>
      <c r="N373" s="16">
        <v>0.42557656999999999</v>
      </c>
      <c r="O373" s="16">
        <v>0.34966785</v>
      </c>
      <c r="P373" s="16">
        <v>0.29522516999999998</v>
      </c>
      <c r="Q373" s="16">
        <v>0.25452772000000001</v>
      </c>
      <c r="R373" s="16">
        <v>0.22313176000000001</v>
      </c>
      <c r="S373" s="16">
        <v>0.19822793</v>
      </c>
      <c r="T373" s="16">
        <v>0.17802045</v>
      </c>
      <c r="U373" s="16">
        <v>0.16132141999999999</v>
      </c>
      <c r="V373" s="16">
        <v>0.14730758999999999</v>
      </c>
      <c r="W373" s="16">
        <v>0.13538346000000001</v>
      </c>
      <c r="X373" s="16">
        <v>0.12512271</v>
      </c>
      <c r="Y373" s="16">
        <v>0.1162087</v>
      </c>
      <c r="Z373" s="16">
        <v>0.10839429</v>
      </c>
      <c r="AA373" s="16">
        <v>0.10149285</v>
      </c>
      <c r="AB373" s="16">
        <v>9.5355607999999994E-2</v>
      </c>
      <c r="AC373" s="16">
        <v>8.9864745999999995E-2</v>
      </c>
      <c r="AD373" s="16">
        <v>8.4925547000000004E-2</v>
      </c>
      <c r="AE373" s="16">
        <v>8.0460592999999997E-2</v>
      </c>
      <c r="AF373" s="16">
        <v>7.6404415000000003E-2</v>
      </c>
      <c r="AG373" s="16">
        <v>7.2705880000000001E-2</v>
      </c>
      <c r="AH373" s="16">
        <v>6.9320694000000002E-2</v>
      </c>
      <c r="AI373" s="16">
        <v>6.6212236999999993E-2</v>
      </c>
      <c r="AJ373" s="16">
        <v>6.3346027999999999E-2</v>
      </c>
      <c r="AK373" s="16">
        <v>6.0695853000000001E-2</v>
      </c>
      <c r="AL373" s="16">
        <v>5.8240662999999998E-2</v>
      </c>
      <c r="AM373" s="16">
        <v>5.5957253999999998E-2</v>
      </c>
      <c r="AN373" s="16">
        <v>5.3831186000000003E-2</v>
      </c>
      <c r="AO373" s="16">
        <v>5.1845361E-2</v>
      </c>
      <c r="AP373" s="16">
        <v>4.9988049999999999E-2</v>
      </c>
      <c r="AQ373" s="16">
        <v>4.8246826999999999E-2</v>
      </c>
      <c r="AR373" s="16">
        <v>4.6610005000000003E-2</v>
      </c>
      <c r="AS373" s="16">
        <v>4.5070860999999997E-2</v>
      </c>
      <c r="AT373" s="16">
        <v>4.3621148999999998E-2</v>
      </c>
      <c r="AU373" s="16">
        <v>4.2251337E-2</v>
      </c>
      <c r="AV373" s="16">
        <v>4.0956404000000002E-2</v>
      </c>
      <c r="AW373" s="16">
        <v>3.9730143000000002E-2</v>
      </c>
      <c r="AX373" s="16">
        <v>3.8567773999999999E-2</v>
      </c>
      <c r="AY373" s="16">
        <v>3.7464778999999997E-2</v>
      </c>
      <c r="AZ373" s="16">
        <v>3.6416828999999998E-2</v>
      </c>
      <c r="BA373" s="16">
        <v>3.5419713999999998E-2</v>
      </c>
      <c r="BB373" s="16">
        <v>3.4470319999999999E-2</v>
      </c>
      <c r="BC373" s="16">
        <v>3.3564981000000001E-2</v>
      </c>
      <c r="BD373" s="16">
        <v>3.2700997000000002E-2</v>
      </c>
      <c r="BE373" s="16">
        <v>3.1875755999999998E-2</v>
      </c>
      <c r="BF373" s="16">
        <v>3.1086434E-2</v>
      </c>
    </row>
    <row r="374" spans="1:58" x14ac:dyDescent="0.35">
      <c r="A374" s="16">
        <v>152</v>
      </c>
      <c r="B374" s="16">
        <v>27.3</v>
      </c>
      <c r="C374" s="16">
        <v>0.4538798</v>
      </c>
      <c r="D374" s="16">
        <v>1</v>
      </c>
      <c r="E374" s="16">
        <v>9.4</v>
      </c>
      <c r="F374" s="16">
        <v>0.4</v>
      </c>
      <c r="G374" s="16">
        <v>1.4000000000000001</v>
      </c>
      <c r="H374" s="16">
        <v>0.2</v>
      </c>
      <c r="I374" s="16">
        <v>375.3</v>
      </c>
      <c r="J374" s="16">
        <v>325.5</v>
      </c>
      <c r="K374" s="16" t="s">
        <v>35</v>
      </c>
      <c r="L374" s="16">
        <v>152</v>
      </c>
      <c r="M374" s="16">
        <v>0.53515440000000003</v>
      </c>
      <c r="N374" s="16">
        <v>0.46624565000000001</v>
      </c>
      <c r="O374" s="16">
        <v>0.41413715000000001</v>
      </c>
      <c r="P374" s="16">
        <v>0.37194216000000002</v>
      </c>
      <c r="Q374" s="16">
        <v>0.33589967999999998</v>
      </c>
      <c r="R374" s="16">
        <v>0.30433416000000002</v>
      </c>
      <c r="S374" s="16">
        <v>0.27658078000000003</v>
      </c>
      <c r="T374" s="16">
        <v>0.25227158999999999</v>
      </c>
      <c r="U374" s="16">
        <v>0.23100349000000001</v>
      </c>
      <c r="V374" s="16">
        <v>0.21237292999999999</v>
      </c>
      <c r="W374" s="16">
        <v>0.19600797</v>
      </c>
      <c r="X374" s="16">
        <v>0.18158174999999999</v>
      </c>
      <c r="Y374" s="16">
        <v>0.1688154</v>
      </c>
      <c r="Z374" s="16">
        <v>0.15746683</v>
      </c>
      <c r="AA374" s="16">
        <v>0.14733437999999999</v>
      </c>
      <c r="AB374" s="16">
        <v>0.13824666999999999</v>
      </c>
      <c r="AC374" s="16">
        <v>0.13006398</v>
      </c>
      <c r="AD374" s="16">
        <v>0.12266589</v>
      </c>
      <c r="AE374" s="16">
        <v>0.11595175000000001</v>
      </c>
      <c r="AF374" s="16">
        <v>0.10983676000000001</v>
      </c>
      <c r="AG374" s="16">
        <v>0.10424934</v>
      </c>
      <c r="AH374" s="16">
        <v>9.9129334E-2</v>
      </c>
      <c r="AI374" s="16">
        <v>9.4418748999999996E-2</v>
      </c>
      <c r="AJ374" s="16">
        <v>9.0077981000000001E-2</v>
      </c>
      <c r="AK374" s="16">
        <v>8.6061068000000004E-2</v>
      </c>
      <c r="AL374" s="16">
        <v>8.2342364000000001E-2</v>
      </c>
      <c r="AM374" s="16">
        <v>7.8886083999999995E-2</v>
      </c>
      <c r="AN374" s="16">
        <v>7.5669788000000002E-2</v>
      </c>
      <c r="AO374" s="16">
        <v>7.2668849999999993E-2</v>
      </c>
      <c r="AP374" s="16">
        <v>6.9863713999999993E-2</v>
      </c>
      <c r="AQ374" s="16">
        <v>6.7237429000000001E-2</v>
      </c>
      <c r="AR374" s="16">
        <v>6.4773871999999996E-2</v>
      </c>
      <c r="AS374" s="16">
        <v>6.2458794999999998E-2</v>
      </c>
      <c r="AT374" s="16">
        <v>6.0280028999999999E-2</v>
      </c>
      <c r="AU374" s="16">
        <v>5.8226752999999999E-2</v>
      </c>
      <c r="AV374" s="16">
        <v>5.6289203000000003E-2</v>
      </c>
      <c r="AW374" s="16">
        <v>5.4457991999999997E-2</v>
      </c>
      <c r="AX374" s="16">
        <v>5.2725254999999999E-2</v>
      </c>
      <c r="AY374" s="16">
        <v>5.1083583000000002E-2</v>
      </c>
      <c r="AZ374" s="16">
        <v>4.9526364000000003E-2</v>
      </c>
      <c r="BA374" s="16">
        <v>4.8047899999999998E-2</v>
      </c>
      <c r="BB374" s="16">
        <v>4.6642415E-2</v>
      </c>
      <c r="BC374" s="16">
        <v>4.5304995000000001E-2</v>
      </c>
      <c r="BD374" s="16">
        <v>4.4031112999999997E-2</v>
      </c>
      <c r="BE374" s="16">
        <v>4.2816855000000001E-2</v>
      </c>
      <c r="BF374" s="16">
        <v>4.1657969000000003E-2</v>
      </c>
    </row>
    <row r="375" spans="1:58" x14ac:dyDescent="0.35">
      <c r="A375" s="16">
        <v>54</v>
      </c>
      <c r="B375" s="16">
        <v>17.900000000000002</v>
      </c>
      <c r="C375" s="16">
        <v>0.46902880000000002</v>
      </c>
      <c r="D375" s="16">
        <v>2</v>
      </c>
      <c r="E375" s="16">
        <v>8.2000000000000011</v>
      </c>
      <c r="F375" s="16">
        <v>0.8</v>
      </c>
      <c r="G375" s="16">
        <v>0</v>
      </c>
      <c r="H375" s="16">
        <v>0.4</v>
      </c>
      <c r="I375" s="16">
        <v>372.90000000000003</v>
      </c>
      <c r="J375" s="16">
        <v>305.60000000000002</v>
      </c>
      <c r="K375" s="16" t="s">
        <v>35</v>
      </c>
      <c r="L375" s="16">
        <v>54</v>
      </c>
      <c r="M375" s="16">
        <v>0.53442579999999995</v>
      </c>
      <c r="N375" s="16">
        <v>0.47093891999999998</v>
      </c>
      <c r="O375" s="16">
        <v>0.41940853</v>
      </c>
      <c r="P375" s="16">
        <v>0.37399310000000002</v>
      </c>
      <c r="Q375" s="16">
        <v>0.33415096999999999</v>
      </c>
      <c r="R375" s="16">
        <v>0.29999796000000001</v>
      </c>
      <c r="S375" s="16">
        <v>0.27116363999999998</v>
      </c>
      <c r="T375" s="16">
        <v>0.24665500000000001</v>
      </c>
      <c r="U375" s="16">
        <v>0.22572547000000001</v>
      </c>
      <c r="V375" s="16">
        <v>0.20775066</v>
      </c>
      <c r="W375" s="16">
        <v>0.19220258000000001</v>
      </c>
      <c r="X375" s="16">
        <v>0.17864779</v>
      </c>
      <c r="Y375" s="16">
        <v>0.16674850999999999</v>
      </c>
      <c r="Z375" s="16">
        <v>0.15623043</v>
      </c>
      <c r="AA375" s="16">
        <v>0.14686722999999999</v>
      </c>
      <c r="AB375" s="16">
        <v>0.1384851</v>
      </c>
      <c r="AC375" s="16">
        <v>0.13094063</v>
      </c>
      <c r="AD375" s="16">
        <v>0.12411846999999999</v>
      </c>
      <c r="AE375" s="16">
        <v>0.11791833</v>
      </c>
      <c r="AF375" s="16">
        <v>0.11226153</v>
      </c>
      <c r="AG375" s="16">
        <v>0.10707891999999999</v>
      </c>
      <c r="AH375" s="16">
        <v>0.10231453</v>
      </c>
      <c r="AI375" s="16">
        <v>9.7920916999999996E-2</v>
      </c>
      <c r="AJ375" s="16">
        <v>9.3856268000000007E-2</v>
      </c>
      <c r="AK375" s="16">
        <v>9.0085909000000006E-2</v>
      </c>
      <c r="AL375" s="16">
        <v>8.6578712000000002E-2</v>
      </c>
      <c r="AM375" s="16">
        <v>8.3308749000000001E-2</v>
      </c>
      <c r="AN375" s="16">
        <v>8.0253175999999996E-2</v>
      </c>
      <c r="AO375" s="16">
        <v>7.7392288000000004E-2</v>
      </c>
      <c r="AP375" s="16">
        <v>7.4706814999999996E-2</v>
      </c>
      <c r="AQ375" s="16">
        <v>7.2183549E-2</v>
      </c>
      <c r="AR375" s="16">
        <v>6.9807543999999999E-2</v>
      </c>
      <c r="AS375" s="16">
        <v>6.7566483999999996E-2</v>
      </c>
      <c r="AT375" s="16">
        <v>6.5450139000000004E-2</v>
      </c>
      <c r="AU375" s="16">
        <v>6.3446812000000005E-2</v>
      </c>
      <c r="AV375" s="16">
        <v>6.1549362000000003E-2</v>
      </c>
      <c r="AW375" s="16">
        <v>5.9748910000000002E-2</v>
      </c>
      <c r="AX375" s="16">
        <v>5.8038729999999997E-2</v>
      </c>
      <c r="AY375" s="16">
        <v>5.6413199999999997E-2</v>
      </c>
      <c r="AZ375" s="16">
        <v>5.4866549000000001E-2</v>
      </c>
      <c r="BA375" s="16">
        <v>5.3393506E-2</v>
      </c>
      <c r="BB375" s="16">
        <v>5.1988158E-2</v>
      </c>
      <c r="BC375" s="16">
        <v>5.0645023999999997E-2</v>
      </c>
      <c r="BD375" s="16">
        <v>4.9361281E-2</v>
      </c>
      <c r="BE375" s="16">
        <v>4.8133895000000003E-2</v>
      </c>
      <c r="BF375" s="16">
        <v>4.6958737E-2</v>
      </c>
    </row>
    <row r="376" spans="1:58" x14ac:dyDescent="0.35">
      <c r="A376" s="16">
        <v>89</v>
      </c>
      <c r="B376" s="16">
        <v>18.3</v>
      </c>
      <c r="C376" s="16">
        <v>0.81877139999999993</v>
      </c>
      <c r="D376" s="16">
        <v>2.4000000000000004</v>
      </c>
      <c r="E376" s="16">
        <v>4</v>
      </c>
      <c r="F376" s="16">
        <v>2.2000000000000002</v>
      </c>
      <c r="G376" s="16">
        <v>1.6</v>
      </c>
      <c r="H376" s="16">
        <v>0.4</v>
      </c>
      <c r="I376" s="16">
        <v>292.60000000000002</v>
      </c>
      <c r="J376" s="16">
        <v>300.8</v>
      </c>
      <c r="K376" s="16" t="s">
        <v>34</v>
      </c>
      <c r="L376" s="16">
        <v>89</v>
      </c>
      <c r="M376" s="16">
        <v>0.53434371999999997</v>
      </c>
      <c r="N376" s="16">
        <v>0.42558797999999998</v>
      </c>
      <c r="O376" s="16">
        <v>0.35026457999999999</v>
      </c>
      <c r="P376" s="16">
        <v>0.29577198999999998</v>
      </c>
      <c r="Q376" s="16">
        <v>0.25479686000000001</v>
      </c>
      <c r="R376" s="16">
        <v>0.22314197</v>
      </c>
      <c r="S376" s="16">
        <v>0.1980179</v>
      </c>
      <c r="T376" s="16">
        <v>0.17764556000000001</v>
      </c>
      <c r="U376" s="16">
        <v>0.16082250000000001</v>
      </c>
      <c r="V376" s="16">
        <v>0.14670232</v>
      </c>
      <c r="W376" s="16">
        <v>0.13469274000000001</v>
      </c>
      <c r="X376" s="16">
        <v>0.12436324</v>
      </c>
      <c r="Y376" s="16">
        <v>0.11538696</v>
      </c>
      <c r="Z376" s="16">
        <v>0.10752123</v>
      </c>
      <c r="AA376" s="16">
        <v>0.10057676</v>
      </c>
      <c r="AB376" s="16">
        <v>9.4403348999999998E-2</v>
      </c>
      <c r="AC376" s="16">
        <v>8.8883258000000007E-2</v>
      </c>
      <c r="AD376" s="16">
        <v>8.3920985000000003E-2</v>
      </c>
      <c r="AE376" s="16">
        <v>7.9436152999999995E-2</v>
      </c>
      <c r="AF376" s="16">
        <v>7.5365975000000002E-2</v>
      </c>
      <c r="AG376" s="16">
        <v>7.1656874999999995E-2</v>
      </c>
      <c r="AH376" s="16">
        <v>6.8263322000000001E-2</v>
      </c>
      <c r="AI376" s="16">
        <v>6.5148613999999994E-2</v>
      </c>
      <c r="AJ376" s="16">
        <v>6.2279823999999998E-2</v>
      </c>
      <c r="AK376" s="16">
        <v>5.9628788000000002E-2</v>
      </c>
      <c r="AL376" s="16">
        <v>5.7173725000000002E-2</v>
      </c>
      <c r="AM376" s="16">
        <v>5.4894595999999997E-2</v>
      </c>
      <c r="AN376" s="16">
        <v>5.2772782999999997E-2</v>
      </c>
      <c r="AO376" s="16">
        <v>5.0792292000000003E-2</v>
      </c>
      <c r="AP376" s="16">
        <v>4.8941176000000003E-2</v>
      </c>
      <c r="AQ376" s="16">
        <v>4.7208671000000001E-2</v>
      </c>
      <c r="AR376" s="16">
        <v>4.5580421000000003E-2</v>
      </c>
      <c r="AS376" s="16">
        <v>4.4049624000000002E-2</v>
      </c>
      <c r="AT376" s="16">
        <v>4.2607866000000001E-2</v>
      </c>
      <c r="AU376" s="16">
        <v>4.1247904000000002E-2</v>
      </c>
      <c r="AV376" s="16">
        <v>3.9964198999999999E-2</v>
      </c>
      <c r="AW376" s="16">
        <v>3.8749064999999999E-2</v>
      </c>
      <c r="AX376" s="16">
        <v>3.7597804999999998E-2</v>
      </c>
      <c r="AY376" s="16">
        <v>3.6506113E-2</v>
      </c>
      <c r="AZ376" s="16">
        <v>3.546945E-2</v>
      </c>
      <c r="BA376" s="16">
        <v>3.4484103000000002E-2</v>
      </c>
      <c r="BB376" s="16">
        <v>3.3546112000000003E-2</v>
      </c>
      <c r="BC376" s="16">
        <v>3.2652408000000001E-2</v>
      </c>
      <c r="BD376" s="16">
        <v>3.1799885999999999E-2</v>
      </c>
      <c r="BE376" s="16">
        <v>3.0986159999999999E-2</v>
      </c>
      <c r="BF376" s="16">
        <v>3.0208426E-2</v>
      </c>
    </row>
    <row r="377" spans="1:58" x14ac:dyDescent="0.35">
      <c r="A377" s="16">
        <v>144</v>
      </c>
      <c r="B377" s="16">
        <v>9.3000000000000007</v>
      </c>
      <c r="C377" s="16">
        <v>0.28606380000000003</v>
      </c>
      <c r="D377" s="16">
        <v>0.4</v>
      </c>
      <c r="E377" s="16">
        <v>3.6</v>
      </c>
      <c r="F377" s="16">
        <v>1.6</v>
      </c>
      <c r="G377" s="16">
        <v>1.6</v>
      </c>
      <c r="H377" s="16">
        <v>1.2000000000000002</v>
      </c>
      <c r="I377" s="16">
        <v>320.70000000000005</v>
      </c>
      <c r="J377" s="16">
        <v>285.40000000000003</v>
      </c>
      <c r="K377" s="16" t="s">
        <v>35</v>
      </c>
      <c r="L377" s="16">
        <v>144</v>
      </c>
      <c r="M377" s="16">
        <v>0.53284591000000003</v>
      </c>
      <c r="N377" s="16">
        <v>0.42364770000000002</v>
      </c>
      <c r="O377" s="16">
        <v>0.34677255000000001</v>
      </c>
      <c r="P377" s="16">
        <v>0.29067030999999999</v>
      </c>
      <c r="Q377" s="16">
        <v>0.24837070999999999</v>
      </c>
      <c r="R377" s="16">
        <v>0.21557646999999999</v>
      </c>
      <c r="S377" s="16">
        <v>0.189551</v>
      </c>
      <c r="T377" s="16">
        <v>0.16847354</v>
      </c>
      <c r="U377" s="16">
        <v>0.15110907000000001</v>
      </c>
      <c r="V377" s="16">
        <v>0.13659286000000001</v>
      </c>
      <c r="W377" s="16">
        <v>0.12430462</v>
      </c>
      <c r="X377" s="16">
        <v>0.11378787</v>
      </c>
      <c r="Y377" s="16">
        <v>0.10469957000000001</v>
      </c>
      <c r="Z377" s="16">
        <v>9.6780948000000006E-2</v>
      </c>
      <c r="AA377" s="16">
        <v>8.9827746E-2</v>
      </c>
      <c r="AB377" s="16">
        <v>8.3682491999999997E-2</v>
      </c>
      <c r="AC377" s="16">
        <v>7.8218885000000002E-2</v>
      </c>
      <c r="AD377" s="16">
        <v>7.3332034000000004E-2</v>
      </c>
      <c r="AE377" s="16">
        <v>6.8940520000000005E-2</v>
      </c>
      <c r="AF377" s="16">
        <v>6.4974166E-2</v>
      </c>
      <c r="AG377" s="16">
        <v>6.1377235000000002E-2</v>
      </c>
      <c r="AH377" s="16">
        <v>5.8103710000000003E-2</v>
      </c>
      <c r="AI377" s="16">
        <v>5.5112779000000001E-2</v>
      </c>
      <c r="AJ377" s="16">
        <v>5.2371964E-2</v>
      </c>
      <c r="AK377" s="16">
        <v>4.9852367000000002E-2</v>
      </c>
      <c r="AL377" s="16">
        <v>4.7529489000000001E-2</v>
      </c>
      <c r="AM377" s="16">
        <v>4.5382305999999997E-2</v>
      </c>
      <c r="AN377" s="16">
        <v>4.3393180000000003E-2</v>
      </c>
      <c r="AO377" s="16">
        <v>4.1545688999999997E-2</v>
      </c>
      <c r="AP377" s="16">
        <v>3.9826124999999997E-2</v>
      </c>
      <c r="AQ377" s="16">
        <v>3.8222376000000002E-2</v>
      </c>
      <c r="AR377" s="16">
        <v>3.6723841E-2</v>
      </c>
      <c r="AS377" s="16">
        <v>3.5320948999999997E-2</v>
      </c>
      <c r="AT377" s="16">
        <v>3.4005559999999997E-2</v>
      </c>
      <c r="AU377" s="16">
        <v>3.2769810000000003E-2</v>
      </c>
      <c r="AV377" s="16">
        <v>3.1607273999999998E-2</v>
      </c>
      <c r="AW377" s="16">
        <v>3.051208E-2</v>
      </c>
      <c r="AX377" s="16">
        <v>2.9478850000000001E-2</v>
      </c>
      <c r="AY377" s="16">
        <v>2.8502799999999998E-2</v>
      </c>
      <c r="AZ377" s="16">
        <v>2.7579388E-2</v>
      </c>
      <c r="BA377" s="16">
        <v>2.6704853000000001E-2</v>
      </c>
      <c r="BB377" s="16">
        <v>2.5875848E-2</v>
      </c>
      <c r="BC377" s="16">
        <v>2.5088771999999999E-2</v>
      </c>
      <c r="BD377" s="16">
        <v>2.4340810000000001E-2</v>
      </c>
      <c r="BE377" s="16">
        <v>2.3629265E-2</v>
      </c>
      <c r="BF377" s="16">
        <v>2.2951725999999999E-2</v>
      </c>
    </row>
    <row r="378" spans="1:58" x14ac:dyDescent="0.35">
      <c r="A378" s="16">
        <v>311</v>
      </c>
      <c r="B378" s="16">
        <v>11.8</v>
      </c>
      <c r="C378" s="16">
        <v>0.3360976</v>
      </c>
      <c r="D378" s="16">
        <v>3</v>
      </c>
      <c r="E378" s="16">
        <v>8.8000000000000007</v>
      </c>
      <c r="F378" s="16">
        <v>0.60000000000000009</v>
      </c>
      <c r="G378" s="16">
        <v>1.2000000000000002</v>
      </c>
      <c r="H378" s="16">
        <v>0.4</v>
      </c>
      <c r="I378" s="16">
        <v>439.70000000000005</v>
      </c>
      <c r="J378" s="16">
        <v>342</v>
      </c>
      <c r="K378" s="16" t="s">
        <v>34</v>
      </c>
      <c r="L378" s="16">
        <v>311</v>
      </c>
      <c r="M378" s="16">
        <v>0.52800369000000003</v>
      </c>
      <c r="N378" s="16">
        <v>0.45966169000000001</v>
      </c>
      <c r="O378" s="16">
        <v>0.40702381999999998</v>
      </c>
      <c r="P378" s="16">
        <v>0.36319655000000001</v>
      </c>
      <c r="Q378" s="16">
        <v>0.32541608999999999</v>
      </c>
      <c r="R378" s="16">
        <v>0.29268333000000002</v>
      </c>
      <c r="S378" s="16">
        <v>0.26448932000000003</v>
      </c>
      <c r="T378" s="16">
        <v>0.24024601000000001</v>
      </c>
      <c r="U378" s="16">
        <v>0.21936066000000001</v>
      </c>
      <c r="V378" s="16">
        <v>0.20129411999999999</v>
      </c>
      <c r="W378" s="16">
        <v>0.18558648</v>
      </c>
      <c r="X378" s="16">
        <v>0.17185457000000001</v>
      </c>
      <c r="Y378" s="16">
        <v>0.15978257000000001</v>
      </c>
      <c r="Z378" s="16">
        <v>0.14910358000000001</v>
      </c>
      <c r="AA378" s="16">
        <v>0.13960996000000001</v>
      </c>
      <c r="AB378" s="16">
        <v>0.13112366</v>
      </c>
      <c r="AC378" s="16">
        <v>0.12350141000000001</v>
      </c>
      <c r="AD378" s="16">
        <v>0.11662007000000001</v>
      </c>
      <c r="AE378" s="16">
        <v>0.11038812000000001</v>
      </c>
      <c r="AF378" s="16">
        <v>0.10471649</v>
      </c>
      <c r="AG378" s="16">
        <v>9.9536337000000003E-2</v>
      </c>
      <c r="AH378" s="16">
        <v>9.4792940000000006E-2</v>
      </c>
      <c r="AI378" s="16">
        <v>9.0432561999999994E-2</v>
      </c>
      <c r="AJ378" s="16">
        <v>8.6412041999999994E-2</v>
      </c>
      <c r="AK378" s="16">
        <v>8.2694619999999996E-2</v>
      </c>
      <c r="AL378" s="16">
        <v>7.9251714000000001E-2</v>
      </c>
      <c r="AM378" s="16">
        <v>7.6053045999999999E-2</v>
      </c>
      <c r="AN378" s="16">
        <v>7.3076494000000006E-2</v>
      </c>
      <c r="AO378" s="16">
        <v>7.0297426999999996E-2</v>
      </c>
      <c r="AP378" s="16">
        <v>6.7698188000000006E-2</v>
      </c>
      <c r="AQ378" s="16">
        <v>6.5262765E-2</v>
      </c>
      <c r="AR378" s="16">
        <v>6.2976836999999994E-2</v>
      </c>
      <c r="AS378" s="16">
        <v>6.0826923999999997E-2</v>
      </c>
      <c r="AT378" s="16">
        <v>5.8803432000000003E-2</v>
      </c>
      <c r="AU378" s="16">
        <v>5.6895084999999998E-2</v>
      </c>
      <c r="AV378" s="16">
        <v>5.5093765000000003E-2</v>
      </c>
      <c r="AW378" s="16">
        <v>5.3388382999999998E-2</v>
      </c>
      <c r="AX378" s="16">
        <v>5.1773175999999997E-2</v>
      </c>
      <c r="AY378" s="16">
        <v>5.0242110999999999E-2</v>
      </c>
      <c r="AZ378" s="16">
        <v>4.8789166000000002E-2</v>
      </c>
      <c r="BA378" s="16">
        <v>4.7408148999999997E-2</v>
      </c>
      <c r="BB378" s="16">
        <v>4.6093958999999997E-2</v>
      </c>
      <c r="BC378" s="16">
        <v>4.4842299000000002E-2</v>
      </c>
      <c r="BD378" s="16">
        <v>4.3649319999999998E-2</v>
      </c>
      <c r="BE378" s="16">
        <v>4.2511050000000002E-2</v>
      </c>
      <c r="BF378" s="16">
        <v>4.1423302000000002E-2</v>
      </c>
    </row>
    <row r="379" spans="1:58" x14ac:dyDescent="0.35">
      <c r="A379" s="16">
        <v>199</v>
      </c>
      <c r="B379" s="16">
        <v>16.700000000000003</v>
      </c>
      <c r="C379" s="16">
        <v>0.22272719999999999</v>
      </c>
      <c r="D379" s="16">
        <v>1.2000000000000002</v>
      </c>
      <c r="E379" s="16">
        <v>3.2</v>
      </c>
      <c r="F379" s="16">
        <v>0.8</v>
      </c>
      <c r="G379" s="16">
        <v>1</v>
      </c>
      <c r="H379" s="16">
        <v>0.60000000000000009</v>
      </c>
      <c r="I379" s="16">
        <v>331.40000000000003</v>
      </c>
      <c r="J379" s="16">
        <v>296.60000000000002</v>
      </c>
      <c r="K379" s="16" t="s">
        <v>35</v>
      </c>
      <c r="L379" s="16">
        <v>199</v>
      </c>
      <c r="M379" s="16">
        <v>0.52337736000000001</v>
      </c>
      <c r="N379" s="16">
        <v>0.41089731000000002</v>
      </c>
      <c r="O379" s="16">
        <v>0.33543265</v>
      </c>
      <c r="P379" s="16">
        <v>0.28190212999999997</v>
      </c>
      <c r="Q379" s="16">
        <v>0.24217574</v>
      </c>
      <c r="R379" s="16">
        <v>0.21165392999999999</v>
      </c>
      <c r="S379" s="16">
        <v>0.18751988</v>
      </c>
      <c r="T379" s="16">
        <v>0.16798943</v>
      </c>
      <c r="U379" s="16">
        <v>0.15187787</v>
      </c>
      <c r="V379" s="16">
        <v>0.13837506999999999</v>
      </c>
      <c r="W379" s="16">
        <v>0.12690797000000001</v>
      </c>
      <c r="X379" s="16">
        <v>0.11705633</v>
      </c>
      <c r="Y379" s="16">
        <v>0.10850686</v>
      </c>
      <c r="Z379" s="16">
        <v>0.10102108</v>
      </c>
      <c r="AA379" s="16">
        <v>9.4415359000000004E-2</v>
      </c>
      <c r="AB379" s="16">
        <v>8.8547668999999996E-2</v>
      </c>
      <c r="AC379" s="16">
        <v>8.3301015000000006E-2</v>
      </c>
      <c r="AD379" s="16">
        <v>7.8584231000000004E-2</v>
      </c>
      <c r="AE379" s="16">
        <v>7.4322626000000003E-2</v>
      </c>
      <c r="AF379" s="16">
        <v>7.0455655000000006E-2</v>
      </c>
      <c r="AG379" s="16">
        <v>6.6929005E-2</v>
      </c>
      <c r="AH379" s="16">
        <v>6.3703372999999994E-2</v>
      </c>
      <c r="AI379" s="16">
        <v>6.0742918E-2</v>
      </c>
      <c r="AJ379" s="16">
        <v>5.8016509000000001E-2</v>
      </c>
      <c r="AK379" s="16">
        <v>5.5497288999999998E-2</v>
      </c>
      <c r="AL379" s="16">
        <v>5.3164746999999998E-2</v>
      </c>
      <c r="AM379" s="16">
        <v>5.0998803000000002E-2</v>
      </c>
      <c r="AN379" s="16">
        <v>4.8982602E-2</v>
      </c>
      <c r="AO379" s="16">
        <v>4.7101758000000001E-2</v>
      </c>
      <c r="AP379" s="16">
        <v>4.5343018999999998E-2</v>
      </c>
      <c r="AQ379" s="16">
        <v>4.3696090999999999E-2</v>
      </c>
      <c r="AR379" s="16">
        <v>4.2150419000000001E-2</v>
      </c>
      <c r="AS379" s="16">
        <v>4.0697809000000001E-2</v>
      </c>
      <c r="AT379" s="16">
        <v>3.9330340999999998E-2</v>
      </c>
      <c r="AU379" s="16">
        <v>3.8040197999999997E-2</v>
      </c>
      <c r="AV379" s="16">
        <v>3.6821621999999998E-2</v>
      </c>
      <c r="AW379" s="16">
        <v>3.5669129000000001E-2</v>
      </c>
      <c r="AX379" s="16">
        <v>3.4577794000000002E-2</v>
      </c>
      <c r="AY379" s="16">
        <v>3.3543262999999997E-2</v>
      </c>
      <c r="AZ379" s="16">
        <v>3.2561444000000002E-2</v>
      </c>
      <c r="BA379" s="16">
        <v>3.1628023999999998E-2</v>
      </c>
      <c r="BB379" s="16">
        <v>3.0739837999999998E-2</v>
      </c>
      <c r="BC379" s="16">
        <v>2.9894322000000001E-2</v>
      </c>
      <c r="BD379" s="16">
        <v>2.9087998E-2</v>
      </c>
      <c r="BE379" s="16">
        <v>2.8318426000000001E-2</v>
      </c>
      <c r="BF379" s="16">
        <v>2.7583539000000001E-2</v>
      </c>
    </row>
    <row r="380" spans="1:58" x14ac:dyDescent="0.35">
      <c r="A380" s="16">
        <v>363</v>
      </c>
      <c r="B380" s="16">
        <v>38.1</v>
      </c>
      <c r="C380" s="16">
        <v>0.53703100000000004</v>
      </c>
      <c r="D380" s="16">
        <v>1.8</v>
      </c>
      <c r="E380" s="16">
        <v>6.6000000000000005</v>
      </c>
      <c r="F380" s="16">
        <v>0.4</v>
      </c>
      <c r="G380" s="16">
        <v>0</v>
      </c>
      <c r="H380" s="16">
        <v>0.2</v>
      </c>
      <c r="I380" s="16">
        <v>327</v>
      </c>
      <c r="J380" s="16">
        <v>355.6</v>
      </c>
      <c r="K380" s="16" t="s">
        <v>35</v>
      </c>
      <c r="L380" s="16">
        <v>363</v>
      </c>
      <c r="M380" s="16">
        <v>0.51782744999999997</v>
      </c>
      <c r="N380" s="16">
        <v>0.44848347</v>
      </c>
      <c r="O380" s="16">
        <v>0.38870971999999998</v>
      </c>
      <c r="P380" s="16">
        <v>0.33934199999999998</v>
      </c>
      <c r="Q380" s="16">
        <v>0.29944020999999998</v>
      </c>
      <c r="R380" s="16">
        <v>0.26702823999999997</v>
      </c>
      <c r="S380" s="16">
        <v>0.24037182000000001</v>
      </c>
      <c r="T380" s="16">
        <v>0.2181111</v>
      </c>
      <c r="U380" s="16">
        <v>0.19933653000000001</v>
      </c>
      <c r="V380" s="16">
        <v>0.18334362000000001</v>
      </c>
      <c r="W380" s="16">
        <v>0.16956350000000001</v>
      </c>
      <c r="X380" s="16">
        <v>0.15757309</v>
      </c>
      <c r="Y380" s="16">
        <v>0.14706201999999999</v>
      </c>
      <c r="Z380" s="16">
        <v>0.13776904000000001</v>
      </c>
      <c r="AA380" s="16">
        <v>0.12950037</v>
      </c>
      <c r="AB380" s="16">
        <v>0.12209296</v>
      </c>
      <c r="AC380" s="16">
        <v>0.11542427</v>
      </c>
      <c r="AD380" s="16">
        <v>0.10938745</v>
      </c>
      <c r="AE380" s="16">
        <v>0.10389710000000001</v>
      </c>
      <c r="AF380" s="16">
        <v>9.8884902999999996E-2</v>
      </c>
      <c r="AG380" s="16">
        <v>9.4289094000000004E-2</v>
      </c>
      <c r="AH380" s="16">
        <v>9.0062454E-2</v>
      </c>
      <c r="AI380" s="16">
        <v>8.6161799999999997E-2</v>
      </c>
      <c r="AJ380" s="16">
        <v>8.2551681000000002E-2</v>
      </c>
      <c r="AK380" s="16">
        <v>7.9201682999999995E-2</v>
      </c>
      <c r="AL380" s="16">
        <v>7.6086894000000002E-2</v>
      </c>
      <c r="AM380" s="16">
        <v>7.3181331000000002E-2</v>
      </c>
      <c r="AN380" s="16">
        <v>7.0465564999999994E-2</v>
      </c>
      <c r="AO380" s="16">
        <v>6.7921995999999998E-2</v>
      </c>
      <c r="AP380" s="16">
        <v>6.5535187999999994E-2</v>
      </c>
      <c r="AQ380" s="16">
        <v>6.3292392000000003E-2</v>
      </c>
      <c r="AR380" s="16">
        <v>6.1181877000000003E-2</v>
      </c>
      <c r="AS380" s="16">
        <v>5.9191383E-2</v>
      </c>
      <c r="AT380" s="16">
        <v>5.7309939999999997E-2</v>
      </c>
      <c r="AU380" s="16">
        <v>5.5530887000000001E-2</v>
      </c>
      <c r="AV380" s="16">
        <v>5.3845826999999999E-2</v>
      </c>
      <c r="AW380" s="16">
        <v>5.2248266000000002E-2</v>
      </c>
      <c r="AX380" s="16">
        <v>5.0731595999999997E-2</v>
      </c>
      <c r="AY380" s="16">
        <v>4.9289963999999999E-2</v>
      </c>
      <c r="AZ380" s="16">
        <v>4.7918413E-2</v>
      </c>
      <c r="BA380" s="16">
        <v>4.6612881000000002E-2</v>
      </c>
      <c r="BB380" s="16">
        <v>4.5367587000000001E-2</v>
      </c>
      <c r="BC380" s="16">
        <v>4.4177822999999998E-2</v>
      </c>
      <c r="BD380" s="16">
        <v>4.3041206999999998E-2</v>
      </c>
      <c r="BE380" s="16">
        <v>4.1954595999999997E-2</v>
      </c>
      <c r="BF380" s="16">
        <v>4.0914882E-2</v>
      </c>
    </row>
    <row r="381" spans="1:58" x14ac:dyDescent="0.35">
      <c r="A381" s="16">
        <v>173</v>
      </c>
      <c r="B381" s="16">
        <v>40.300000000000004</v>
      </c>
      <c r="C381" s="16">
        <v>0.8636528</v>
      </c>
      <c r="D381" s="16">
        <v>2.8000000000000003</v>
      </c>
      <c r="E381" s="16">
        <v>4.8000000000000007</v>
      </c>
      <c r="F381" s="16">
        <v>1.6</v>
      </c>
      <c r="G381" s="16">
        <v>0.60000000000000009</v>
      </c>
      <c r="H381" s="16">
        <v>0.2</v>
      </c>
      <c r="I381" s="16">
        <v>308.5</v>
      </c>
      <c r="J381" s="16">
        <v>325.90000000000003</v>
      </c>
      <c r="K381" s="16" t="s">
        <v>35</v>
      </c>
      <c r="L381" s="16">
        <v>173</v>
      </c>
      <c r="M381" s="16">
        <v>0.51723271999999998</v>
      </c>
      <c r="N381" s="16">
        <v>0.41796960999999999</v>
      </c>
      <c r="O381" s="16">
        <v>0.34682351</v>
      </c>
      <c r="P381" s="16">
        <v>0.29455020999999998</v>
      </c>
      <c r="Q381" s="16">
        <v>0.25482672000000001</v>
      </c>
      <c r="R381" s="16">
        <v>0.22398269000000001</v>
      </c>
      <c r="S381" s="16">
        <v>0.19941179000000001</v>
      </c>
      <c r="T381" s="16">
        <v>0.17933984</v>
      </c>
      <c r="U381" s="16">
        <v>0.16271796999999999</v>
      </c>
      <c r="V381" s="16">
        <v>0.14872012000000001</v>
      </c>
      <c r="W381" s="16">
        <v>0.13679451000000001</v>
      </c>
      <c r="X381" s="16">
        <v>0.12650929</v>
      </c>
      <c r="Y381" s="16">
        <v>0.11756199000000001</v>
      </c>
      <c r="Z381" s="16">
        <v>0.1097095</v>
      </c>
      <c r="AA381" s="16">
        <v>0.10277012000000001</v>
      </c>
      <c r="AB381" s="16">
        <v>9.6591710999999997E-2</v>
      </c>
      <c r="AC381" s="16">
        <v>9.1059110999999998E-2</v>
      </c>
      <c r="AD381" s="16">
        <v>8.6077318E-2</v>
      </c>
      <c r="AE381" s="16">
        <v>8.1569977000000002E-2</v>
      </c>
      <c r="AF381" s="16">
        <v>7.7472686999999998E-2</v>
      </c>
      <c r="AG381" s="16">
        <v>7.3734044999999998E-2</v>
      </c>
      <c r="AH381" s="16">
        <v>7.0309742999999994E-2</v>
      </c>
      <c r="AI381" s="16">
        <v>6.7162289999999999E-2</v>
      </c>
      <c r="AJ381" s="16">
        <v>6.4259514000000004E-2</v>
      </c>
      <c r="AK381" s="16">
        <v>6.1575106999999997E-2</v>
      </c>
      <c r="AL381" s="16">
        <v>5.9086214999999997E-2</v>
      </c>
      <c r="AM381" s="16">
        <v>5.6772533999999999E-2</v>
      </c>
      <c r="AN381" s="16">
        <v>5.4616778999999997E-2</v>
      </c>
      <c r="AO381" s="16">
        <v>5.2603918999999999E-2</v>
      </c>
      <c r="AP381" s="16">
        <v>5.0720181000000003E-2</v>
      </c>
      <c r="AQ381" s="16">
        <v>4.8954200000000003E-2</v>
      </c>
      <c r="AR381" s="16">
        <v>4.7295239000000003E-2</v>
      </c>
      <c r="AS381" s="16">
        <v>4.5734170999999997E-2</v>
      </c>
      <c r="AT381" s="16">
        <v>4.4262975000000003E-2</v>
      </c>
      <c r="AU381" s="16">
        <v>4.2874478000000001E-2</v>
      </c>
      <c r="AV381" s="16">
        <v>4.1561942999999997E-2</v>
      </c>
      <c r="AW381" s="16">
        <v>4.0319510000000003E-2</v>
      </c>
      <c r="AX381" s="16">
        <v>3.9141866999999997E-2</v>
      </c>
      <c r="AY381" s="16">
        <v>3.8024500000000003E-2</v>
      </c>
      <c r="AZ381" s="16">
        <v>3.6962784999999998E-2</v>
      </c>
      <c r="BA381" s="16">
        <v>3.5953008000000002E-2</v>
      </c>
      <c r="BB381" s="16">
        <v>3.4991386999999999E-2</v>
      </c>
      <c r="BC381" s="16">
        <v>3.4074559999999997E-2</v>
      </c>
      <c r="BD381" s="16">
        <v>3.3199787000000001E-2</v>
      </c>
      <c r="BE381" s="16">
        <v>3.2364077999999998E-2</v>
      </c>
      <c r="BF381" s="16">
        <v>3.1565155999999997E-2</v>
      </c>
    </row>
    <row r="382" spans="1:58" x14ac:dyDescent="0.35">
      <c r="A382" s="16">
        <v>398</v>
      </c>
      <c r="B382" s="16">
        <v>10.600000000000001</v>
      </c>
      <c r="C382" s="16">
        <v>0.2796305</v>
      </c>
      <c r="D382" s="16">
        <v>0.60000000000000009</v>
      </c>
      <c r="E382" s="16">
        <v>5.8000000000000007</v>
      </c>
      <c r="F382" s="16">
        <v>0.8</v>
      </c>
      <c r="G382" s="16">
        <v>0.8</v>
      </c>
      <c r="H382" s="16">
        <v>0.60000000000000009</v>
      </c>
      <c r="I382" s="16">
        <v>338.6</v>
      </c>
      <c r="J382" s="16">
        <v>315.40000000000003</v>
      </c>
      <c r="K382" s="16" t="s">
        <v>34</v>
      </c>
      <c r="L382" s="16">
        <v>398</v>
      </c>
      <c r="M382" s="16">
        <v>0.51492970999999998</v>
      </c>
      <c r="N382" s="16">
        <v>0.42290485</v>
      </c>
      <c r="O382" s="16">
        <v>0.35252842000000001</v>
      </c>
      <c r="P382" s="16">
        <v>0.29905704</v>
      </c>
      <c r="Q382" s="16">
        <v>0.25776500000000002</v>
      </c>
      <c r="R382" s="16">
        <v>0.22521532999999999</v>
      </c>
      <c r="S382" s="16">
        <v>0.19907983000000001</v>
      </c>
      <c r="T382" s="16">
        <v>0.17773663000000001</v>
      </c>
      <c r="U382" s="16">
        <v>0.1600472</v>
      </c>
      <c r="V382" s="16">
        <v>0.14518742000000001</v>
      </c>
      <c r="W382" s="16">
        <v>0.13255769000000001</v>
      </c>
      <c r="X382" s="16">
        <v>0.12170913999999999</v>
      </c>
      <c r="Y382" s="16">
        <v>0.11230306</v>
      </c>
      <c r="Z382" s="16">
        <v>0.10408357999999999</v>
      </c>
      <c r="AA382" s="16">
        <v>9.6845276999999994E-2</v>
      </c>
      <c r="AB382" s="16">
        <v>9.0430289999999997E-2</v>
      </c>
      <c r="AC382" s="16">
        <v>8.4710753999999999E-2</v>
      </c>
      <c r="AD382" s="16">
        <v>7.9583003999999999E-2</v>
      </c>
      <c r="AE382" s="16">
        <v>7.4963956999999998E-2</v>
      </c>
      <c r="AF382" s="16">
        <v>7.0784569000000006E-2</v>
      </c>
      <c r="AG382" s="16">
        <v>6.6986433999999997E-2</v>
      </c>
      <c r="AH382" s="16">
        <v>6.3521965999999999E-2</v>
      </c>
      <c r="AI382" s="16">
        <v>6.0350164999999997E-2</v>
      </c>
      <c r="AJ382" s="16">
        <v>5.7439129999999998E-2</v>
      </c>
      <c r="AK382" s="16">
        <v>5.4758257999999997E-2</v>
      </c>
      <c r="AL382" s="16">
        <v>5.2282672000000002E-2</v>
      </c>
      <c r="AM382" s="16">
        <v>4.9990565000000001E-2</v>
      </c>
      <c r="AN382" s="16">
        <v>4.7863599E-2</v>
      </c>
      <c r="AO382" s="16">
        <v>4.5885552000000003E-2</v>
      </c>
      <c r="AP382" s="16">
        <v>4.4042364000000001E-2</v>
      </c>
      <c r="AQ382" s="16">
        <v>4.2321040999999997E-2</v>
      </c>
      <c r="AR382" s="16">
        <v>4.0710006E-2</v>
      </c>
      <c r="AS382" s="16">
        <v>3.9199858999999997E-2</v>
      </c>
      <c r="AT382" s="16">
        <v>3.7782043000000001E-2</v>
      </c>
      <c r="AU382" s="16">
        <v>3.6448419000000003E-2</v>
      </c>
      <c r="AV382" s="16">
        <v>3.5192757999999998E-2</v>
      </c>
      <c r="AW382" s="16">
        <v>3.4008175000000002E-2</v>
      </c>
      <c r="AX382" s="16">
        <v>3.2889210000000002E-2</v>
      </c>
      <c r="AY382" s="16">
        <v>3.1831118999999998E-2</v>
      </c>
      <c r="AZ382" s="16">
        <v>3.0829052999999999E-2</v>
      </c>
      <c r="BA382" s="16">
        <v>2.9879256999999999E-2</v>
      </c>
      <c r="BB382" s="16">
        <v>2.8977742000000001E-2</v>
      </c>
      <c r="BC382" s="16">
        <v>2.8121185999999999E-2</v>
      </c>
      <c r="BD382" s="16">
        <v>2.7306325999999999E-2</v>
      </c>
      <c r="BE382" s="16">
        <v>2.6530396000000001E-2</v>
      </c>
      <c r="BF382" s="16">
        <v>2.5790919999999998E-2</v>
      </c>
    </row>
    <row r="383" spans="1:58" x14ac:dyDescent="0.35">
      <c r="A383" s="16">
        <v>226</v>
      </c>
      <c r="B383" s="16">
        <v>35.9</v>
      </c>
      <c r="C383" s="16">
        <v>0.69086029999999998</v>
      </c>
      <c r="D383" s="16">
        <v>2.2000000000000002</v>
      </c>
      <c r="E383" s="16">
        <v>4.2</v>
      </c>
      <c r="F383" s="16">
        <v>0.60000000000000009</v>
      </c>
      <c r="G383" s="16">
        <v>1.8</v>
      </c>
      <c r="H383" s="16">
        <v>0.2</v>
      </c>
      <c r="I383" s="16">
        <v>314.3</v>
      </c>
      <c r="J383" s="16">
        <v>347.70000000000005</v>
      </c>
      <c r="K383" s="16" t="s">
        <v>35</v>
      </c>
      <c r="L383" s="16">
        <v>226</v>
      </c>
      <c r="M383" s="16">
        <v>0.51445830000000004</v>
      </c>
      <c r="N383" s="16">
        <v>0.41261965</v>
      </c>
      <c r="O383" s="16">
        <v>0.34165077999999999</v>
      </c>
      <c r="P383" s="16">
        <v>0.28990471000000001</v>
      </c>
      <c r="Q383" s="16">
        <v>0.25070775000000001</v>
      </c>
      <c r="R383" s="16">
        <v>0.22014047</v>
      </c>
      <c r="S383" s="16">
        <v>0.1957788</v>
      </c>
      <c r="T383" s="16">
        <v>0.17594372999999999</v>
      </c>
      <c r="U383" s="16">
        <v>0.15950528</v>
      </c>
      <c r="V383" s="16">
        <v>0.14567316999999999</v>
      </c>
      <c r="W383" s="16">
        <v>0.13387541</v>
      </c>
      <c r="X383" s="16">
        <v>0.12370082</v>
      </c>
      <c r="Y383" s="16">
        <v>0.11484629</v>
      </c>
      <c r="Z383" s="16">
        <v>0.10706930000000001</v>
      </c>
      <c r="AA383" s="16">
        <v>0.10019222</v>
      </c>
      <c r="AB383" s="16">
        <v>9.4068758000000002E-2</v>
      </c>
      <c r="AC383" s="16">
        <v>8.8586204000000002E-2</v>
      </c>
      <c r="AD383" s="16">
        <v>8.3650604000000003E-2</v>
      </c>
      <c r="AE383" s="16">
        <v>7.9186304999999998E-2</v>
      </c>
      <c r="AF383" s="16">
        <v>7.5130193999999997E-2</v>
      </c>
      <c r="AG383" s="16">
        <v>7.1430734999999995E-2</v>
      </c>
      <c r="AH383" s="16">
        <v>6.8044744000000004E-2</v>
      </c>
      <c r="AI383" s="16">
        <v>6.4934521999999995E-2</v>
      </c>
      <c r="AJ383" s="16">
        <v>6.2067683999999998E-2</v>
      </c>
      <c r="AK383" s="16">
        <v>5.9417862000000002E-2</v>
      </c>
      <c r="AL383" s="16">
        <v>5.696379E-2</v>
      </c>
      <c r="AM383" s="16">
        <v>5.4682298999999997E-2</v>
      </c>
      <c r="AN383" s="16">
        <v>5.2557576000000002E-2</v>
      </c>
      <c r="AO383" s="16">
        <v>5.0574544999999999E-2</v>
      </c>
      <c r="AP383" s="16">
        <v>4.8721082999999998E-2</v>
      </c>
      <c r="AQ383" s="16">
        <v>4.6984017000000003E-2</v>
      </c>
      <c r="AR383" s="16">
        <v>4.5352089999999998E-2</v>
      </c>
      <c r="AS383" s="16">
        <v>4.3817903999999998E-2</v>
      </c>
      <c r="AT383" s="16">
        <v>4.2372182000000001E-2</v>
      </c>
      <c r="AU383" s="16">
        <v>4.1008752000000002E-2</v>
      </c>
      <c r="AV383" s="16">
        <v>3.9721038E-2</v>
      </c>
      <c r="AW383" s="16">
        <v>3.8502291000000001E-2</v>
      </c>
      <c r="AX383" s="16">
        <v>3.7347737999999998E-2</v>
      </c>
      <c r="AY383" s="16">
        <v>3.6252890000000003E-2</v>
      </c>
      <c r="AZ383" s="16">
        <v>3.5212847999999998E-2</v>
      </c>
      <c r="BA383" s="16">
        <v>3.4224248999999998E-2</v>
      </c>
      <c r="BB383" s="16">
        <v>3.3283167000000002E-2</v>
      </c>
      <c r="BC383" s="16">
        <v>3.2386384999999997E-2</v>
      </c>
      <c r="BD383" s="16">
        <v>3.1531076999999998E-2</v>
      </c>
      <c r="BE383" s="16">
        <v>3.0714703999999999E-2</v>
      </c>
      <c r="BF383" s="16">
        <v>2.9934558999999999E-2</v>
      </c>
    </row>
    <row r="384" spans="1:58" x14ac:dyDescent="0.35">
      <c r="A384" s="16">
        <v>107</v>
      </c>
      <c r="B384" s="16">
        <v>41.5</v>
      </c>
      <c r="C384" s="16">
        <v>0.6228513</v>
      </c>
      <c r="D384" s="16">
        <v>1.8</v>
      </c>
      <c r="E384" s="16">
        <v>1.6</v>
      </c>
      <c r="F384" s="16">
        <v>1.2000000000000002</v>
      </c>
      <c r="G384" s="16">
        <v>0.60000000000000009</v>
      </c>
      <c r="H384" s="16">
        <v>0.60000000000000009</v>
      </c>
      <c r="I384" s="16">
        <v>435.5</v>
      </c>
      <c r="J384" s="16">
        <v>352.90000000000003</v>
      </c>
      <c r="K384" s="16" t="s">
        <v>34</v>
      </c>
      <c r="L384" s="16">
        <v>107</v>
      </c>
      <c r="M384" s="16">
        <v>0.50571847000000003</v>
      </c>
      <c r="N384" s="16">
        <v>0.39600632000000002</v>
      </c>
      <c r="O384" s="16">
        <v>0.32373506000000002</v>
      </c>
      <c r="P384" s="16">
        <v>0.27234976999999999</v>
      </c>
      <c r="Q384" s="16">
        <v>0.23444878999999999</v>
      </c>
      <c r="R384" s="16">
        <v>0.20553173</v>
      </c>
      <c r="S384" s="16">
        <v>0.18276162000000001</v>
      </c>
      <c r="T384" s="16">
        <v>0.16435428999999999</v>
      </c>
      <c r="U384" s="16">
        <v>0.14919432999999999</v>
      </c>
      <c r="V384" s="16">
        <v>0.13650298</v>
      </c>
      <c r="W384" s="16">
        <v>0.12572841000000001</v>
      </c>
      <c r="X384" s="16">
        <v>0.11646811999999999</v>
      </c>
      <c r="Y384" s="16">
        <v>0.10843031</v>
      </c>
      <c r="Z384" s="16">
        <v>0.10138352</v>
      </c>
      <c r="AA384" s="16">
        <v>9.5158242000000004E-2</v>
      </c>
      <c r="AB384" s="16">
        <v>8.9618302999999996E-2</v>
      </c>
      <c r="AC384" s="16">
        <v>8.4657713999999995E-2</v>
      </c>
      <c r="AD384" s="16">
        <v>8.0190882000000005E-2</v>
      </c>
      <c r="AE384" s="16">
        <v>7.6147727999999998E-2</v>
      </c>
      <c r="AF384" s="16">
        <v>7.2470657999999993E-2</v>
      </c>
      <c r="AG384" s="16">
        <v>6.9110662000000003E-2</v>
      </c>
      <c r="AH384" s="16">
        <v>6.6030233999999993E-2</v>
      </c>
      <c r="AI384" s="16">
        <v>6.3196219999999997E-2</v>
      </c>
      <c r="AJ384" s="16">
        <v>6.0579181000000003E-2</v>
      </c>
      <c r="AK384" s="16">
        <v>5.8155548000000001E-2</v>
      </c>
      <c r="AL384" s="16">
        <v>5.5905390999999999E-2</v>
      </c>
      <c r="AM384" s="16">
        <v>5.3809549999999998E-2</v>
      </c>
      <c r="AN384" s="16">
        <v>5.1854625000000001E-2</v>
      </c>
      <c r="AO384" s="16">
        <v>5.0025839000000002E-2</v>
      </c>
      <c r="AP384" s="16">
        <v>4.8311583999999998E-2</v>
      </c>
      <c r="AQ384" s="16">
        <v>4.6702091000000001E-2</v>
      </c>
      <c r="AR384" s="16">
        <v>4.5187342999999998E-2</v>
      </c>
      <c r="AS384" s="16">
        <v>4.3759972000000001E-2</v>
      </c>
      <c r="AT384" s="16">
        <v>4.2412546000000002E-2</v>
      </c>
      <c r="AU384" s="16">
        <v>4.1137739999999999E-2</v>
      </c>
      <c r="AV384" s="16">
        <v>3.9930317999999999E-2</v>
      </c>
      <c r="AW384" s="16">
        <v>3.8785401999999997E-2</v>
      </c>
      <c r="AX384" s="16">
        <v>3.7698399E-2</v>
      </c>
      <c r="AY384" s="16">
        <v>3.6665245999999999E-2</v>
      </c>
      <c r="AZ384" s="16">
        <v>3.5682116E-2</v>
      </c>
      <c r="BA384" s="16">
        <v>3.4745301999999999E-2</v>
      </c>
      <c r="BB384" s="16">
        <v>3.3851810000000003E-2</v>
      </c>
      <c r="BC384" s="16">
        <v>3.2998356999999999E-2</v>
      </c>
      <c r="BD384" s="16">
        <v>3.2182619000000003E-2</v>
      </c>
      <c r="BE384" s="16">
        <v>3.1402025E-2</v>
      </c>
      <c r="BF384" s="16">
        <v>3.0654626000000001E-2</v>
      </c>
    </row>
    <row r="385" spans="1:58" x14ac:dyDescent="0.35">
      <c r="A385" s="16">
        <v>395</v>
      </c>
      <c r="B385" s="16">
        <v>30.200000000000003</v>
      </c>
      <c r="C385" s="16">
        <v>0.12978780000000001</v>
      </c>
      <c r="D385" s="16">
        <v>1.8</v>
      </c>
      <c r="E385" s="16">
        <v>1.2000000000000002</v>
      </c>
      <c r="F385" s="16">
        <v>1.2000000000000002</v>
      </c>
      <c r="G385" s="16">
        <v>0.8</v>
      </c>
      <c r="H385" s="16">
        <v>1</v>
      </c>
      <c r="I385" s="16">
        <v>384.8</v>
      </c>
      <c r="J385" s="16">
        <v>335.8</v>
      </c>
      <c r="K385" s="16" t="s">
        <v>35</v>
      </c>
      <c r="L385" s="16">
        <v>395</v>
      </c>
      <c r="M385" s="16">
        <v>0.50476032000000004</v>
      </c>
      <c r="N385" s="16">
        <v>0.39754683000000002</v>
      </c>
      <c r="O385" s="16">
        <v>0.32606816</v>
      </c>
      <c r="P385" s="16">
        <v>0.27455139000000001</v>
      </c>
      <c r="Q385" s="16">
        <v>0.23652003999999999</v>
      </c>
      <c r="R385" s="16">
        <v>0.20748237999999999</v>
      </c>
      <c r="S385" s="16">
        <v>0.18452825</v>
      </c>
      <c r="T385" s="16">
        <v>0.16594766</v>
      </c>
      <c r="U385" s="16">
        <v>0.15062584000000001</v>
      </c>
      <c r="V385" s="16">
        <v>0.13778153000000001</v>
      </c>
      <c r="W385" s="16">
        <v>0.12686053999999999</v>
      </c>
      <c r="X385" s="16">
        <v>0.11746954</v>
      </c>
      <c r="Y385" s="16">
        <v>0.10931075</v>
      </c>
      <c r="Z385" s="16">
        <v>0.10215853</v>
      </c>
      <c r="AA385" s="16">
        <v>9.5835878999999999E-2</v>
      </c>
      <c r="AB385" s="16">
        <v>9.0210563999999993E-2</v>
      </c>
      <c r="AC385" s="16">
        <v>8.5172079999999997E-2</v>
      </c>
      <c r="AD385" s="16">
        <v>8.0634490000000003E-2</v>
      </c>
      <c r="AE385" s="16">
        <v>7.6526604999999998E-2</v>
      </c>
      <c r="AF385" s="16">
        <v>7.2790481000000004E-2</v>
      </c>
      <c r="AG385" s="16">
        <v>6.9378233999999997E-2</v>
      </c>
      <c r="AH385" s="16">
        <v>6.6250115999999998E-2</v>
      </c>
      <c r="AI385" s="16">
        <v>6.3373058999999995E-2</v>
      </c>
      <c r="AJ385" s="16">
        <v>6.0717727999999999E-2</v>
      </c>
      <c r="AK385" s="16">
        <v>5.8258701000000003E-2</v>
      </c>
      <c r="AL385" s="16">
        <v>5.5975473999999997E-2</v>
      </c>
      <c r="AM385" s="16">
        <v>5.3850211000000002E-2</v>
      </c>
      <c r="AN385" s="16">
        <v>5.1868334000000002E-2</v>
      </c>
      <c r="AO385" s="16">
        <v>5.0016145999999997E-2</v>
      </c>
      <c r="AP385" s="16">
        <v>4.8279606000000003E-2</v>
      </c>
      <c r="AQ385" s="16">
        <v>4.6650062999999999E-2</v>
      </c>
      <c r="AR385" s="16">
        <v>4.5116771E-2</v>
      </c>
      <c r="AS385" s="16">
        <v>4.3672825999999998E-2</v>
      </c>
      <c r="AT385" s="16">
        <v>4.2310676999999998E-2</v>
      </c>
      <c r="AU385" s="16">
        <v>4.1022642999999998E-2</v>
      </c>
      <c r="AV385" s="16">
        <v>3.9802562E-2</v>
      </c>
      <c r="AW385" s="16">
        <v>3.8646108999999998E-2</v>
      </c>
      <c r="AX385" s="16">
        <v>3.7548944000000001E-2</v>
      </c>
      <c r="AY385" s="16">
        <v>3.6506385000000002E-2</v>
      </c>
      <c r="AZ385" s="16">
        <v>3.5514987999999997E-2</v>
      </c>
      <c r="BA385" s="16">
        <v>3.4570612000000001E-2</v>
      </c>
      <c r="BB385" s="16">
        <v>3.3669747E-2</v>
      </c>
      <c r="BC385" s="16">
        <v>3.2809690000000002E-2</v>
      </c>
      <c r="BD385" s="16">
        <v>3.1988206999999998E-2</v>
      </c>
      <c r="BE385" s="16">
        <v>3.1202778E-2</v>
      </c>
      <c r="BF385" s="16">
        <v>3.0450710999999998E-2</v>
      </c>
    </row>
    <row r="386" spans="1:58" x14ac:dyDescent="0.35">
      <c r="A386" s="16">
        <v>70</v>
      </c>
      <c r="B386" s="16">
        <v>31.900000000000002</v>
      </c>
      <c r="C386" s="16">
        <v>0.13668549999999999</v>
      </c>
      <c r="D386" s="16">
        <v>2.8000000000000003</v>
      </c>
      <c r="E386" s="16">
        <v>1</v>
      </c>
      <c r="F386" s="16">
        <v>1.6</v>
      </c>
      <c r="G386" s="16">
        <v>0.8</v>
      </c>
      <c r="H386" s="16">
        <v>1.4000000000000001</v>
      </c>
      <c r="I386" s="16">
        <v>367.3</v>
      </c>
      <c r="J386" s="16">
        <v>332.90000000000003</v>
      </c>
      <c r="K386" s="16" t="s">
        <v>35</v>
      </c>
      <c r="L386" s="16">
        <v>70</v>
      </c>
      <c r="M386" s="16">
        <v>0.49634263000000001</v>
      </c>
      <c r="N386" s="16">
        <v>0.39487415999999997</v>
      </c>
      <c r="O386" s="16">
        <v>0.32559969999999999</v>
      </c>
      <c r="P386" s="16">
        <v>0.27590162000000001</v>
      </c>
      <c r="Q386" s="16">
        <v>0.23878532999999999</v>
      </c>
      <c r="R386" s="16">
        <v>0.21012428</v>
      </c>
      <c r="S386" s="16">
        <v>0.18737150999999999</v>
      </c>
      <c r="T386" s="16">
        <v>0.16883214999999999</v>
      </c>
      <c r="U386" s="16">
        <v>0.15347073999999999</v>
      </c>
      <c r="V386" s="16">
        <v>0.14055218999999999</v>
      </c>
      <c r="W386" s="16">
        <v>0.12955022999999999</v>
      </c>
      <c r="X386" s="16">
        <v>0.12007627999999999</v>
      </c>
      <c r="Y386" s="16">
        <v>0.11183409</v>
      </c>
      <c r="Z386" s="16">
        <v>0.10459783</v>
      </c>
      <c r="AA386" s="16">
        <v>9.8196885999999997E-2</v>
      </c>
      <c r="AB386" s="16">
        <v>9.2494412999999998E-2</v>
      </c>
      <c r="AC386" s="16">
        <v>8.7384075000000005E-2</v>
      </c>
      <c r="AD386" s="16">
        <v>8.2778229999999994E-2</v>
      </c>
      <c r="AE386" s="16">
        <v>7.8606017E-2</v>
      </c>
      <c r="AF386" s="16">
        <v>7.4810564999999996E-2</v>
      </c>
      <c r="AG386" s="16">
        <v>7.1342111E-2</v>
      </c>
      <c r="AH386" s="16">
        <v>6.8161896999999999E-2</v>
      </c>
      <c r="AI386" s="16">
        <v>6.5235323999999997E-2</v>
      </c>
      <c r="AJ386" s="16">
        <v>6.2534988E-2</v>
      </c>
      <c r="AK386" s="16">
        <v>6.0033115999999997E-2</v>
      </c>
      <c r="AL386" s="16">
        <v>5.7709719999999999E-2</v>
      </c>
      <c r="AM386" s="16">
        <v>5.5547245000000002E-2</v>
      </c>
      <c r="AN386" s="16">
        <v>5.3530738000000001E-2</v>
      </c>
      <c r="AO386" s="16">
        <v>5.1645338999999998E-2</v>
      </c>
      <c r="AP386" s="16">
        <v>4.9878117E-2</v>
      </c>
      <c r="AQ386" s="16">
        <v>4.8218057000000002E-2</v>
      </c>
      <c r="AR386" s="16">
        <v>4.6656463000000002E-2</v>
      </c>
      <c r="AS386" s="16">
        <v>4.5185976000000003E-2</v>
      </c>
      <c r="AT386" s="16">
        <v>4.3798450000000003E-2</v>
      </c>
      <c r="AU386" s="16">
        <v>4.2486664E-2</v>
      </c>
      <c r="AV386" s="16">
        <v>4.1244175000000001E-2</v>
      </c>
      <c r="AW386" s="16">
        <v>4.0066201000000003E-2</v>
      </c>
      <c r="AX386" s="16">
        <v>3.8949220999999999E-2</v>
      </c>
      <c r="AY386" s="16">
        <v>3.7887487999999997E-2</v>
      </c>
      <c r="AZ386" s="16">
        <v>3.6877211E-2</v>
      </c>
      <c r="BA386" s="16">
        <v>3.5914462000000001E-2</v>
      </c>
      <c r="BB386" s="16">
        <v>3.4996666000000003E-2</v>
      </c>
      <c r="BC386" s="16">
        <v>3.4120299E-2</v>
      </c>
      <c r="BD386" s="16">
        <v>3.3283374999999997E-2</v>
      </c>
      <c r="BE386" s="16">
        <v>3.2482926000000002E-2</v>
      </c>
      <c r="BF386" s="16">
        <v>3.1716697000000002E-2</v>
      </c>
    </row>
    <row r="387" spans="1:58" x14ac:dyDescent="0.35">
      <c r="A387" s="16">
        <v>382</v>
      </c>
      <c r="B387" s="16">
        <v>32.5</v>
      </c>
      <c r="C387" s="16">
        <v>0.76737420000000001</v>
      </c>
      <c r="D387" s="16">
        <v>1.4000000000000001</v>
      </c>
      <c r="E387" s="16">
        <v>4.4000000000000004</v>
      </c>
      <c r="F387" s="16">
        <v>0.8</v>
      </c>
      <c r="G387" s="16">
        <v>1.2000000000000002</v>
      </c>
      <c r="H387" s="16">
        <v>0.2</v>
      </c>
      <c r="I387" s="16">
        <v>424.70000000000005</v>
      </c>
      <c r="J387" s="16">
        <v>322.5</v>
      </c>
      <c r="K387" s="16" t="s">
        <v>34</v>
      </c>
      <c r="L387" s="16">
        <v>382</v>
      </c>
      <c r="M387" s="16">
        <v>0.48565229999999998</v>
      </c>
      <c r="N387" s="16">
        <v>0.39053789</v>
      </c>
      <c r="O387" s="16">
        <v>0.32385944999999999</v>
      </c>
      <c r="P387" s="16">
        <v>0.27518960999999997</v>
      </c>
      <c r="Q387" s="16">
        <v>0.23824788999999999</v>
      </c>
      <c r="R387" s="16">
        <v>0.20937636000000001</v>
      </c>
      <c r="S387" s="16">
        <v>0.18626477999999999</v>
      </c>
      <c r="T387" s="16">
        <v>0.16739216000000001</v>
      </c>
      <c r="U387" s="16">
        <v>0.15171707000000001</v>
      </c>
      <c r="V387" s="16">
        <v>0.13850781000000001</v>
      </c>
      <c r="W387" s="16">
        <v>0.12723722000000001</v>
      </c>
      <c r="X387" s="16">
        <v>0.11751196999999999</v>
      </c>
      <c r="Y387" s="16">
        <v>0.1090421</v>
      </c>
      <c r="Z387" s="16">
        <v>0.10160155999999999</v>
      </c>
      <c r="AA387" s="16">
        <v>9.5021330000000001E-2</v>
      </c>
      <c r="AB387" s="16">
        <v>8.9159853999999997E-2</v>
      </c>
      <c r="AC387" s="16">
        <v>8.3906024999999995E-2</v>
      </c>
      <c r="AD387" s="16">
        <v>7.9178207E-2</v>
      </c>
      <c r="AE387" s="16">
        <v>7.4897371000000004E-2</v>
      </c>
      <c r="AF387" s="16">
        <v>7.1006237999999999E-2</v>
      </c>
      <c r="AG387" s="16">
        <v>6.7458451000000003E-2</v>
      </c>
      <c r="AH387" s="16">
        <v>6.4209051000000003E-2</v>
      </c>
      <c r="AI387" s="16">
        <v>6.1222251999999998E-2</v>
      </c>
      <c r="AJ387" s="16">
        <v>5.8469414999999997E-2</v>
      </c>
      <c r="AK387" s="16">
        <v>5.5925991000000001E-2</v>
      </c>
      <c r="AL387" s="16">
        <v>5.3568578999999998E-2</v>
      </c>
      <c r="AM387" s="16">
        <v>5.1377556999999997E-2</v>
      </c>
      <c r="AN387" s="16">
        <v>4.9338373999999997E-2</v>
      </c>
      <c r="AO387" s="16">
        <v>4.7434906999999998E-2</v>
      </c>
      <c r="AP387" s="16">
        <v>4.5655776000000002E-2</v>
      </c>
      <c r="AQ387" s="16">
        <v>4.398825E-2</v>
      </c>
      <c r="AR387" s="16">
        <v>4.2423423000000002E-2</v>
      </c>
      <c r="AS387" s="16">
        <v>4.0952786999999997E-2</v>
      </c>
      <c r="AT387" s="16">
        <v>3.9567764999999998E-2</v>
      </c>
      <c r="AU387" s="16">
        <v>3.8261033999999999E-2</v>
      </c>
      <c r="AV387" s="16">
        <v>3.7026881999999997E-2</v>
      </c>
      <c r="AW387" s="16">
        <v>3.5859723000000003E-2</v>
      </c>
      <c r="AX387" s="16">
        <v>3.4754403000000003E-2</v>
      </c>
      <c r="AY387" s="16">
        <v>3.3706903000000003E-2</v>
      </c>
      <c r="AZ387" s="16">
        <v>3.2712709E-2</v>
      </c>
      <c r="BA387" s="16">
        <v>3.1767654999999999E-2</v>
      </c>
      <c r="BB387" s="16">
        <v>3.0868587999999999E-2</v>
      </c>
      <c r="BC387" s="16">
        <v>3.0012377999999999E-2</v>
      </c>
      <c r="BD387" s="16">
        <v>2.9195922999999999E-2</v>
      </c>
      <c r="BE387" s="16">
        <v>2.8416911E-2</v>
      </c>
      <c r="BF387" s="16">
        <v>2.7673040999999999E-2</v>
      </c>
    </row>
    <row r="388" spans="1:58" x14ac:dyDescent="0.35">
      <c r="A388" s="16">
        <v>177</v>
      </c>
      <c r="B388" s="16">
        <v>8.5</v>
      </c>
      <c r="C388" s="16">
        <v>0.53934979999999999</v>
      </c>
      <c r="D388" s="16">
        <v>2</v>
      </c>
      <c r="E388" s="16">
        <v>2.8000000000000003</v>
      </c>
      <c r="F388" s="16">
        <v>2.4000000000000004</v>
      </c>
      <c r="G388" s="16">
        <v>0.4</v>
      </c>
      <c r="H388" s="16">
        <v>1.2000000000000002</v>
      </c>
      <c r="I388" s="16">
        <v>331.70000000000005</v>
      </c>
      <c r="J388" s="16">
        <v>299.3</v>
      </c>
      <c r="K388" s="16" t="s">
        <v>34</v>
      </c>
      <c r="L388" s="16">
        <v>177</v>
      </c>
      <c r="M388" s="16">
        <v>0.47928612999999998</v>
      </c>
      <c r="N388" s="16">
        <v>0.37522592999999999</v>
      </c>
      <c r="O388" s="16">
        <v>0.30588183000000002</v>
      </c>
      <c r="P388" s="16">
        <v>0.25689026999999998</v>
      </c>
      <c r="Q388" s="16">
        <v>0.22076430999999999</v>
      </c>
      <c r="R388" s="16">
        <v>0.19310764999999999</v>
      </c>
      <c r="S388" s="16">
        <v>0.17122773999999999</v>
      </c>
      <c r="T388" s="16">
        <v>0.15350795</v>
      </c>
      <c r="U388" s="16">
        <v>0.1388972</v>
      </c>
      <c r="V388" s="16">
        <v>0.12665688</v>
      </c>
      <c r="W388" s="16">
        <v>0.11626519</v>
      </c>
      <c r="X388" s="16">
        <v>0.10734248</v>
      </c>
      <c r="Y388" s="16">
        <v>9.9601202E-2</v>
      </c>
      <c r="Z388" s="16">
        <v>9.2828154999999996E-2</v>
      </c>
      <c r="AA388" s="16">
        <v>8.6853541000000006E-2</v>
      </c>
      <c r="AB388" s="16">
        <v>8.1548542000000002E-2</v>
      </c>
      <c r="AC388" s="16">
        <v>7.6808237000000001E-2</v>
      </c>
      <c r="AD388" s="16">
        <v>7.2547740999999999E-2</v>
      </c>
      <c r="AE388" s="16">
        <v>6.8700276000000005E-2</v>
      </c>
      <c r="AF388" s="16">
        <v>6.5208404999999997E-2</v>
      </c>
      <c r="AG388" s="16">
        <v>6.2026754000000003E-2</v>
      </c>
      <c r="AH388" s="16">
        <v>5.9117152999999999E-2</v>
      </c>
      <c r="AI388" s="16">
        <v>5.6447901000000002E-2</v>
      </c>
      <c r="AJ388" s="16">
        <v>5.3989495999999998E-2</v>
      </c>
      <c r="AK388" s="16">
        <v>5.1717918000000002E-2</v>
      </c>
      <c r="AL388" s="16">
        <v>4.9614102E-2</v>
      </c>
      <c r="AM388" s="16">
        <v>4.7659676999999998E-2</v>
      </c>
      <c r="AN388" s="16">
        <v>4.5840509000000002E-2</v>
      </c>
      <c r="AO388" s="16">
        <v>4.4142886999999999E-2</v>
      </c>
      <c r="AP388" s="16">
        <v>4.2555100999999998E-2</v>
      </c>
      <c r="AQ388" s="16">
        <v>4.1067752999999999E-2</v>
      </c>
      <c r="AR388" s="16">
        <v>3.9671227000000003E-2</v>
      </c>
      <c r="AS388" s="16">
        <v>3.8358372000000002E-2</v>
      </c>
      <c r="AT388" s="16">
        <v>3.7121564000000003E-2</v>
      </c>
      <c r="AU388" s="16">
        <v>3.5954338000000002E-2</v>
      </c>
      <c r="AV388" s="16">
        <v>3.4851069999999998E-2</v>
      </c>
      <c r="AW388" s="16">
        <v>3.3807240000000002E-2</v>
      </c>
      <c r="AX388" s="16">
        <v>3.28185E-2</v>
      </c>
      <c r="AY388" s="16">
        <v>3.1880181E-2</v>
      </c>
      <c r="AZ388" s="16">
        <v>3.0989223999999999E-2</v>
      </c>
      <c r="BA388" s="16">
        <v>3.0141739000000001E-2</v>
      </c>
      <c r="BB388" s="16">
        <v>2.9334626999999999E-2</v>
      </c>
      <c r="BC388" s="16">
        <v>2.8565479000000001E-2</v>
      </c>
      <c r="BD388" s="16">
        <v>2.7831722E-2</v>
      </c>
      <c r="BE388" s="16">
        <v>2.7130945E-2</v>
      </c>
      <c r="BF388" s="16">
        <v>2.6460874999999998E-2</v>
      </c>
    </row>
    <row r="389" spans="1:58" x14ac:dyDescent="0.35">
      <c r="A389" s="16">
        <v>341</v>
      </c>
      <c r="B389" s="16">
        <v>28.5</v>
      </c>
      <c r="C389" s="16">
        <v>0.10121240000000001</v>
      </c>
      <c r="D389" s="16">
        <v>0.60000000000000009</v>
      </c>
      <c r="E389" s="16">
        <v>1.2000000000000002</v>
      </c>
      <c r="F389" s="16">
        <v>1.4000000000000001</v>
      </c>
      <c r="G389" s="16">
        <v>0.2</v>
      </c>
      <c r="H389" s="16">
        <v>1.2000000000000002</v>
      </c>
      <c r="I389" s="16">
        <v>329.8</v>
      </c>
      <c r="J389" s="16">
        <v>322.8</v>
      </c>
      <c r="K389" s="16" t="s">
        <v>35</v>
      </c>
      <c r="L389" s="16">
        <v>341</v>
      </c>
      <c r="M389" s="16">
        <v>0.47665732999999999</v>
      </c>
      <c r="N389" s="16">
        <v>0.36961486999999998</v>
      </c>
      <c r="O389" s="16">
        <v>0.29888504999999999</v>
      </c>
      <c r="P389" s="16">
        <v>0.24938262</v>
      </c>
      <c r="Q389" s="16">
        <v>0.21298766</v>
      </c>
      <c r="R389" s="16">
        <v>0.18512919999999999</v>
      </c>
      <c r="S389" s="16">
        <v>0.16317852999999999</v>
      </c>
      <c r="T389" s="16">
        <v>0.14547394</v>
      </c>
      <c r="U389" s="16">
        <v>0.13092498</v>
      </c>
      <c r="V389" s="16">
        <v>0.11877639</v>
      </c>
      <c r="W389" s="16">
        <v>0.10849077</v>
      </c>
      <c r="X389" s="16">
        <v>9.9680036E-2</v>
      </c>
      <c r="Y389" s="16">
        <v>9.2057004999999997E-2</v>
      </c>
      <c r="Z389" s="16">
        <v>8.5402644999999999E-2</v>
      </c>
      <c r="AA389" s="16">
        <v>7.9546838999999994E-2</v>
      </c>
      <c r="AB389" s="16">
        <v>7.4359588000000004E-2</v>
      </c>
      <c r="AC389" s="16">
        <v>6.9734513999999997E-2</v>
      </c>
      <c r="AD389" s="16">
        <v>6.5588161000000006E-2</v>
      </c>
      <c r="AE389" s="16">
        <v>6.1852514999999997E-2</v>
      </c>
      <c r="AF389" s="16">
        <v>5.8470853000000003E-2</v>
      </c>
      <c r="AG389" s="16">
        <v>5.5397320999999999E-2</v>
      </c>
      <c r="AH389" s="16">
        <v>5.2592695000000002E-2</v>
      </c>
      <c r="AI389" s="16">
        <v>5.0024591E-2</v>
      </c>
      <c r="AJ389" s="16">
        <v>4.7665775000000001E-2</v>
      </c>
      <c r="AK389" s="16">
        <v>4.5492670999999998E-2</v>
      </c>
      <c r="AL389" s="16">
        <v>4.3483744999999997E-2</v>
      </c>
      <c r="AM389" s="16">
        <v>4.1623308999999997E-2</v>
      </c>
      <c r="AN389" s="16">
        <v>3.9895317999999999E-2</v>
      </c>
      <c r="AO389" s="16">
        <v>3.8287330000000001E-2</v>
      </c>
      <c r="AP389" s="16">
        <v>3.6787162999999998E-2</v>
      </c>
      <c r="AQ389" s="16">
        <v>3.5385475E-2</v>
      </c>
      <c r="AR389" s="16">
        <v>3.4073234000000001E-2</v>
      </c>
      <c r="AS389" s="16">
        <v>3.2841637999999999E-2</v>
      </c>
      <c r="AT389" s="16">
        <v>3.1684306000000002E-2</v>
      </c>
      <c r="AU389" s="16">
        <v>3.059504E-2</v>
      </c>
      <c r="AV389" s="16">
        <v>2.9568114999999999E-2</v>
      </c>
      <c r="AW389" s="16">
        <v>2.8599172999999999E-2</v>
      </c>
      <c r="AX389" s="16">
        <v>2.7683236E-2</v>
      </c>
      <c r="AY389" s="16">
        <v>2.6816119999999999E-2</v>
      </c>
      <c r="AZ389" s="16">
        <v>2.5994487E-2</v>
      </c>
      <c r="BA389" s="16">
        <v>2.5214813999999999E-2</v>
      </c>
      <c r="BB389" s="16">
        <v>2.4474196E-2</v>
      </c>
      <c r="BC389" s="16">
        <v>2.3770033999999999E-2</v>
      </c>
      <c r="BD389" s="16">
        <v>2.3099682999999999E-2</v>
      </c>
      <c r="BE389" s="16">
        <v>2.2460945E-2</v>
      </c>
      <c r="BF389" s="16">
        <v>2.1851795E-2</v>
      </c>
    </row>
    <row r="390" spans="1:58" x14ac:dyDescent="0.35">
      <c r="A390" s="16">
        <v>378</v>
      </c>
      <c r="B390" s="16">
        <v>38.700000000000003</v>
      </c>
      <c r="C390" s="16">
        <v>0.73461340000000008</v>
      </c>
      <c r="D390" s="16">
        <v>0.60000000000000009</v>
      </c>
      <c r="E390" s="16">
        <v>4</v>
      </c>
      <c r="F390" s="16">
        <v>0.60000000000000009</v>
      </c>
      <c r="G390" s="16">
        <v>2</v>
      </c>
      <c r="H390" s="16">
        <v>0.2</v>
      </c>
      <c r="I390" s="16">
        <v>439.8</v>
      </c>
      <c r="J390" s="16">
        <v>338.70000000000005</v>
      </c>
      <c r="K390" s="16" t="s">
        <v>35</v>
      </c>
      <c r="L390" s="16">
        <v>378</v>
      </c>
      <c r="M390" s="16">
        <v>0.47607785000000002</v>
      </c>
      <c r="N390" s="16">
        <v>0.38546225000000001</v>
      </c>
      <c r="O390" s="16">
        <v>0.32075509000000002</v>
      </c>
      <c r="P390" s="16">
        <v>0.27261570000000002</v>
      </c>
      <c r="Q390" s="16">
        <v>0.23566545999999999</v>
      </c>
      <c r="R390" s="16">
        <v>0.20656695999999999</v>
      </c>
      <c r="S390" s="16">
        <v>0.18315398999999999</v>
      </c>
      <c r="T390" s="16">
        <v>0.16396922999999999</v>
      </c>
      <c r="U390" s="16">
        <v>0.14800131</v>
      </c>
      <c r="V390" s="16">
        <v>0.13453387</v>
      </c>
      <c r="W390" s="16">
        <v>0.12304311</v>
      </c>
      <c r="X390" s="16">
        <v>0.11313786000000001</v>
      </c>
      <c r="Y390" s="16">
        <v>0.10452691</v>
      </c>
      <c r="Z390" s="16">
        <v>9.6976413999999997E-2</v>
      </c>
      <c r="AA390" s="16">
        <v>9.0309269999999997E-2</v>
      </c>
      <c r="AB390" s="16">
        <v>8.4387504000000002E-2</v>
      </c>
      <c r="AC390" s="16">
        <v>7.9093664999999994E-2</v>
      </c>
      <c r="AD390" s="16">
        <v>7.4337273999999995E-2</v>
      </c>
      <c r="AE390" s="16">
        <v>7.0049651000000004E-2</v>
      </c>
      <c r="AF390" s="16">
        <v>6.6160574999999999E-2</v>
      </c>
      <c r="AG390" s="16">
        <v>6.2622495E-2</v>
      </c>
      <c r="AH390" s="16">
        <v>5.9392362999999997E-2</v>
      </c>
      <c r="AI390" s="16">
        <v>5.6434805999999997E-2</v>
      </c>
      <c r="AJ390" s="16">
        <v>5.371571E-2</v>
      </c>
      <c r="AK390" s="16">
        <v>5.1210302999999999E-2</v>
      </c>
      <c r="AL390" s="16">
        <v>4.8895523000000003E-2</v>
      </c>
      <c r="AM390" s="16">
        <v>4.6751941999999998E-2</v>
      </c>
      <c r="AN390" s="16">
        <v>4.4760961000000002E-2</v>
      </c>
      <c r="AO390" s="16">
        <v>4.2908638999999998E-2</v>
      </c>
      <c r="AP390" s="16">
        <v>4.1181769E-2</v>
      </c>
      <c r="AQ390" s="16">
        <v>3.9567560000000002E-2</v>
      </c>
      <c r="AR390" s="16">
        <v>3.8057208000000002E-2</v>
      </c>
      <c r="AS390" s="16">
        <v>3.6640640000000002E-2</v>
      </c>
      <c r="AT390" s="16">
        <v>3.5310416999999997E-2</v>
      </c>
      <c r="AU390" s="16">
        <v>3.4059214999999997E-2</v>
      </c>
      <c r="AV390" s="16">
        <v>3.2880470000000002E-2</v>
      </c>
      <c r="AW390" s="16">
        <v>3.1768452000000003E-2</v>
      </c>
      <c r="AX390" s="16">
        <v>3.071834E-2</v>
      </c>
      <c r="AY390" s="16">
        <v>2.9725003999999999E-2</v>
      </c>
      <c r="AZ390" s="16">
        <v>2.8784187999999999E-2</v>
      </c>
      <c r="BA390" s="16">
        <v>2.7892368000000001E-2</v>
      </c>
      <c r="BB390" s="16">
        <v>2.7045777E-2</v>
      </c>
      <c r="BC390" s="16">
        <v>2.6241351E-2</v>
      </c>
      <c r="BD390" s="16">
        <v>2.5476232000000001E-2</v>
      </c>
      <c r="BE390" s="16">
        <v>2.4747932E-2</v>
      </c>
      <c r="BF390" s="16">
        <v>2.4053577E-2</v>
      </c>
    </row>
    <row r="391" spans="1:58" x14ac:dyDescent="0.35">
      <c r="A391" s="16">
        <v>208</v>
      </c>
      <c r="B391" s="16">
        <v>11.700000000000001</v>
      </c>
      <c r="C391" s="16">
        <v>0.41944580000000004</v>
      </c>
      <c r="D391" s="16">
        <v>1.8</v>
      </c>
      <c r="E391" s="16">
        <v>2</v>
      </c>
      <c r="F391" s="16">
        <v>2</v>
      </c>
      <c r="G391" s="16">
        <v>0.8</v>
      </c>
      <c r="H391" s="16">
        <v>1.2000000000000002</v>
      </c>
      <c r="I391" s="16">
        <v>324.20000000000005</v>
      </c>
      <c r="J391" s="16">
        <v>302.10000000000002</v>
      </c>
      <c r="K391" s="16" t="s">
        <v>34</v>
      </c>
      <c r="L391" s="16">
        <v>208</v>
      </c>
      <c r="M391" s="16">
        <v>0.47596586000000002</v>
      </c>
      <c r="N391" s="16">
        <v>0.37535765999999998</v>
      </c>
      <c r="O391" s="16">
        <v>0.30723499999999998</v>
      </c>
      <c r="P391" s="16">
        <v>0.25858336999999998</v>
      </c>
      <c r="Q391" s="16">
        <v>0.22245889999999999</v>
      </c>
      <c r="R391" s="16">
        <v>0.19463736000000001</v>
      </c>
      <c r="S391" s="16">
        <v>0.17262799000000001</v>
      </c>
      <c r="T391" s="16">
        <v>0.15482770000000001</v>
      </c>
      <c r="U391" s="16">
        <v>0.14015654</v>
      </c>
      <c r="V391" s="16">
        <v>0.12787308999999999</v>
      </c>
      <c r="W391" s="16">
        <v>0.11744250000000001</v>
      </c>
      <c r="X391" s="16">
        <v>0.10847978</v>
      </c>
      <c r="Y391" s="16">
        <v>0.10070163</v>
      </c>
      <c r="Z391" s="16">
        <v>9.3890570000000007E-2</v>
      </c>
      <c r="AA391" s="16">
        <v>8.7880947000000001E-2</v>
      </c>
      <c r="AB391" s="16">
        <v>8.2539170999999995E-2</v>
      </c>
      <c r="AC391" s="16">
        <v>7.7763148000000004E-2</v>
      </c>
      <c r="AD391" s="16">
        <v>7.3468588000000001E-2</v>
      </c>
      <c r="AE391" s="16">
        <v>6.9587714999999994E-2</v>
      </c>
      <c r="AF391" s="16">
        <v>6.6063865999999999E-2</v>
      </c>
      <c r="AG391" s="16">
        <v>6.2850706000000006E-2</v>
      </c>
      <c r="AH391" s="16">
        <v>5.9910933999999999E-2</v>
      </c>
      <c r="AI391" s="16">
        <v>5.7210947999999998E-2</v>
      </c>
      <c r="AJ391" s="16">
        <v>5.4722682000000002E-2</v>
      </c>
      <c r="AK391" s="16">
        <v>5.2423812E-2</v>
      </c>
      <c r="AL391" s="16">
        <v>5.0293427000000002E-2</v>
      </c>
      <c r="AM391" s="16">
        <v>4.8313255999999999E-2</v>
      </c>
      <c r="AN391" s="16">
        <v>4.6469591999999997E-2</v>
      </c>
      <c r="AO391" s="16">
        <v>4.4749450000000003E-2</v>
      </c>
      <c r="AP391" s="16">
        <v>4.3139491000000002E-2</v>
      </c>
      <c r="AQ391" s="16">
        <v>4.1630848999999998E-2</v>
      </c>
      <c r="AR391" s="16">
        <v>4.0213734000000001E-2</v>
      </c>
      <c r="AS391" s="16">
        <v>3.8881309000000003E-2</v>
      </c>
      <c r="AT391" s="16">
        <v>3.7625697E-2</v>
      </c>
      <c r="AU391" s="16">
        <v>3.6440380000000001E-2</v>
      </c>
      <c r="AV391" s="16">
        <v>3.5319962000000003E-2</v>
      </c>
      <c r="AW391" s="16">
        <v>3.4259475999999997E-2</v>
      </c>
      <c r="AX391" s="16">
        <v>3.3254924999999998E-2</v>
      </c>
      <c r="AY391" s="16">
        <v>3.2301217E-2</v>
      </c>
      <c r="AZ391" s="16">
        <v>3.1395162999999997E-2</v>
      </c>
      <c r="BA391" s="16">
        <v>3.0533391999999999E-2</v>
      </c>
      <c r="BB391" s="16">
        <v>2.9712636000000001E-2</v>
      </c>
      <c r="BC391" s="16">
        <v>2.8930251000000001E-2</v>
      </c>
      <c r="BD391" s="16">
        <v>2.8183713999999999E-2</v>
      </c>
      <c r="BE391" s="16">
        <v>2.7470702E-2</v>
      </c>
      <c r="BF391" s="16">
        <v>2.6788933000000001E-2</v>
      </c>
    </row>
    <row r="392" spans="1:58" x14ac:dyDescent="0.35">
      <c r="A392" s="16">
        <v>90</v>
      </c>
      <c r="B392" s="16">
        <v>15.6</v>
      </c>
      <c r="C392" s="16">
        <v>0.64185599999999998</v>
      </c>
      <c r="D392" s="16">
        <v>1.6</v>
      </c>
      <c r="E392" s="16">
        <v>7.6000000000000005</v>
      </c>
      <c r="F392" s="16">
        <v>0.8</v>
      </c>
      <c r="G392" s="16">
        <v>0</v>
      </c>
      <c r="H392" s="16">
        <v>0.4</v>
      </c>
      <c r="I392" s="16">
        <v>304.70000000000005</v>
      </c>
      <c r="J392" s="16">
        <v>350.8</v>
      </c>
      <c r="K392" s="16" t="s">
        <v>34</v>
      </c>
      <c r="L392" s="16">
        <v>90</v>
      </c>
      <c r="M392" s="16">
        <v>0.47475064</v>
      </c>
      <c r="N392" s="16">
        <v>0.41808757000000002</v>
      </c>
      <c r="O392" s="16">
        <v>0.37079081000000003</v>
      </c>
      <c r="P392" s="16">
        <v>0.32934766999999998</v>
      </c>
      <c r="Q392" s="16">
        <v>0.29358350999999999</v>
      </c>
      <c r="R392" s="16">
        <v>0.26342723000000001</v>
      </c>
      <c r="S392" s="16">
        <v>0.23796411000000001</v>
      </c>
      <c r="T392" s="16">
        <v>0.21635629000000001</v>
      </c>
      <c r="U392" s="16">
        <v>0.19793078</v>
      </c>
      <c r="V392" s="16">
        <v>0.18209974000000001</v>
      </c>
      <c r="W392" s="16">
        <v>0.16839873999999999</v>
      </c>
      <c r="X392" s="16">
        <v>0.15644137999999999</v>
      </c>
      <c r="Y392" s="16">
        <v>0.14593014000000001</v>
      </c>
      <c r="Z392" s="16">
        <v>0.13662732999999999</v>
      </c>
      <c r="AA392" s="16">
        <v>0.12834047000000001</v>
      </c>
      <c r="AB392" s="16">
        <v>0.12091639</v>
      </c>
      <c r="AC392" s="16">
        <v>0.11422978</v>
      </c>
      <c r="AD392" s="16">
        <v>0.10817905999999999</v>
      </c>
      <c r="AE392" s="16">
        <v>0.10268017</v>
      </c>
      <c r="AF392" s="16">
        <v>9.7661622000000003E-2</v>
      </c>
      <c r="AG392" s="16">
        <v>9.3064464999999999E-2</v>
      </c>
      <c r="AH392" s="16">
        <v>8.8838934999999994E-2</v>
      </c>
      <c r="AI392" s="16">
        <v>8.4942511999999998E-2</v>
      </c>
      <c r="AJ392" s="16">
        <v>8.1340462000000002E-2</v>
      </c>
      <c r="AK392" s="16">
        <v>7.7998839E-2</v>
      </c>
      <c r="AL392" s="16">
        <v>7.4892639999999996E-2</v>
      </c>
      <c r="AM392" s="16">
        <v>7.1998619E-2</v>
      </c>
      <c r="AN392" s="16">
        <v>6.9295845999999994E-2</v>
      </c>
      <c r="AO392" s="16">
        <v>6.6766619999999999E-2</v>
      </c>
      <c r="AP392" s="16">
        <v>6.4394347000000005E-2</v>
      </c>
      <c r="AQ392" s="16">
        <v>6.2166151000000003E-2</v>
      </c>
      <c r="AR392" s="16">
        <v>6.0069639000000001E-2</v>
      </c>
      <c r="AS392" s="16">
        <v>5.8094416000000003E-2</v>
      </c>
      <c r="AT392" s="16">
        <v>5.6229993999999998E-2</v>
      </c>
      <c r="AU392" s="16">
        <v>5.4466568E-2</v>
      </c>
      <c r="AV392" s="16">
        <v>5.2797992000000002E-2</v>
      </c>
      <c r="AW392" s="16">
        <v>5.1215846000000002E-2</v>
      </c>
      <c r="AX392" s="16">
        <v>4.9714644000000002E-2</v>
      </c>
      <c r="AY392" s="16">
        <v>4.8288378999999999E-2</v>
      </c>
      <c r="AZ392" s="16">
        <v>4.6932425E-2</v>
      </c>
      <c r="BA392" s="16">
        <v>4.5641962000000001E-2</v>
      </c>
      <c r="BB392" s="16">
        <v>4.4411502999999998E-2</v>
      </c>
      <c r="BC392" s="16">
        <v>4.3236631999999997E-2</v>
      </c>
      <c r="BD392" s="16">
        <v>4.2114592999999999E-2</v>
      </c>
      <c r="BE392" s="16">
        <v>4.1042421000000003E-2</v>
      </c>
      <c r="BF392" s="16">
        <v>4.0016591999999997E-2</v>
      </c>
    </row>
    <row r="393" spans="1:58" x14ac:dyDescent="0.35">
      <c r="A393" s="16">
        <v>368</v>
      </c>
      <c r="B393" s="16">
        <v>26.3</v>
      </c>
      <c r="C393" s="16">
        <v>0.50809340000000003</v>
      </c>
      <c r="D393" s="16">
        <v>1.6</v>
      </c>
      <c r="E393" s="16">
        <v>3.2</v>
      </c>
      <c r="F393" s="16">
        <v>0.8</v>
      </c>
      <c r="G393" s="16">
        <v>0.4</v>
      </c>
      <c r="H393" s="16">
        <v>0.4</v>
      </c>
      <c r="I393" s="16">
        <v>382.3</v>
      </c>
      <c r="J393" s="16">
        <v>320.70000000000005</v>
      </c>
      <c r="K393" s="16" t="s">
        <v>35</v>
      </c>
      <c r="L393" s="16">
        <v>368</v>
      </c>
      <c r="M393" s="16">
        <v>0.47368038000000001</v>
      </c>
      <c r="N393" s="16">
        <v>0.37375844000000003</v>
      </c>
      <c r="O393" s="16">
        <v>0.30616987000000001</v>
      </c>
      <c r="P393" s="16">
        <v>0.25813745999999999</v>
      </c>
      <c r="Q393" s="16">
        <v>0.22250418</v>
      </c>
      <c r="R393" s="16">
        <v>0.19510430000000001</v>
      </c>
      <c r="S393" s="16">
        <v>0.17340377000000001</v>
      </c>
      <c r="T393" s="16">
        <v>0.15581149</v>
      </c>
      <c r="U393" s="16">
        <v>0.14128389999999999</v>
      </c>
      <c r="V393" s="16">
        <v>0.12910046999999999</v>
      </c>
      <c r="W393" s="16">
        <v>0.11874396</v>
      </c>
      <c r="X393" s="16">
        <v>0.10983755000000001</v>
      </c>
      <c r="Y393" s="16">
        <v>0.10210015</v>
      </c>
      <c r="Z393" s="16">
        <v>9.5318936000000007E-2</v>
      </c>
      <c r="AA393" s="16">
        <v>8.9327499000000005E-2</v>
      </c>
      <c r="AB393" s="16">
        <v>8.3997920000000004E-2</v>
      </c>
      <c r="AC393" s="16">
        <v>7.9226642999999999E-2</v>
      </c>
      <c r="AD393" s="16">
        <v>7.4931419999999999E-2</v>
      </c>
      <c r="AE393" s="16">
        <v>7.1045034000000007E-2</v>
      </c>
      <c r="AF393" s="16">
        <v>6.7511878999999997E-2</v>
      </c>
      <c r="AG393" s="16">
        <v>6.4287103999999998E-2</v>
      </c>
      <c r="AH393" s="16">
        <v>6.1332271000000001E-2</v>
      </c>
      <c r="AI393" s="16">
        <v>5.8615733000000003E-2</v>
      </c>
      <c r="AJ393" s="16">
        <v>5.6109507000000003E-2</v>
      </c>
      <c r="AK393" s="16">
        <v>5.3790211999999997E-2</v>
      </c>
      <c r="AL393" s="16">
        <v>5.1639247999999999E-2</v>
      </c>
      <c r="AM393" s="16">
        <v>4.9638956999999997E-2</v>
      </c>
      <c r="AN393" s="16">
        <v>4.7773492000000001E-2</v>
      </c>
      <c r="AO393" s="16">
        <v>4.6030267999999999E-2</v>
      </c>
      <c r="AP393" s="16">
        <v>4.4397383999999998E-2</v>
      </c>
      <c r="AQ393" s="16">
        <v>4.2865831E-2</v>
      </c>
      <c r="AR393" s="16">
        <v>4.1426155999999999E-2</v>
      </c>
      <c r="AS393" s="16">
        <v>4.0070556E-2</v>
      </c>
      <c r="AT393" s="16">
        <v>3.8791537000000001E-2</v>
      </c>
      <c r="AU393" s="16">
        <v>3.7583767999999997E-2</v>
      </c>
      <c r="AV393" s="16">
        <v>3.6441226E-2</v>
      </c>
      <c r="AW393" s="16">
        <v>3.5358860999999998E-2</v>
      </c>
      <c r="AX393" s="16">
        <v>3.4332334999999999E-2</v>
      </c>
      <c r="AY393" s="16">
        <v>3.3357459999999999E-2</v>
      </c>
      <c r="AZ393" s="16">
        <v>3.2430652999999997E-2</v>
      </c>
      <c r="BA393" s="16">
        <v>3.1548294999999997E-2</v>
      </c>
      <c r="BB393" s="16">
        <v>3.0707539999999998E-2</v>
      </c>
      <c r="BC393" s="16">
        <v>2.9905694E-2</v>
      </c>
      <c r="BD393" s="16">
        <v>2.9140024E-2</v>
      </c>
      <c r="BE393" s="16">
        <v>2.8408271999999998E-2</v>
      </c>
      <c r="BF393" s="16">
        <v>2.7708216000000001E-2</v>
      </c>
    </row>
    <row r="394" spans="1:58" x14ac:dyDescent="0.35">
      <c r="A394" s="16">
        <v>53</v>
      </c>
      <c r="B394" s="16">
        <v>14</v>
      </c>
      <c r="C394" s="16">
        <v>0.65879520000000003</v>
      </c>
      <c r="D394" s="16">
        <v>1</v>
      </c>
      <c r="E394" s="16">
        <v>5.4</v>
      </c>
      <c r="F394" s="16">
        <v>0.60000000000000009</v>
      </c>
      <c r="G394" s="16">
        <v>0.4</v>
      </c>
      <c r="H394" s="16">
        <v>0.4</v>
      </c>
      <c r="I394" s="16">
        <v>392.90000000000003</v>
      </c>
      <c r="J394" s="16">
        <v>368.6</v>
      </c>
      <c r="K394" s="16" t="s">
        <v>34</v>
      </c>
      <c r="L394" s="16">
        <v>53</v>
      </c>
      <c r="M394" s="16">
        <v>0.47156793000000002</v>
      </c>
      <c r="N394" s="16">
        <v>0.38823121999999999</v>
      </c>
      <c r="O394" s="16">
        <v>0.32513613000000002</v>
      </c>
      <c r="P394" s="16">
        <v>0.27730501000000002</v>
      </c>
      <c r="Q394" s="16">
        <v>0.24026774000000001</v>
      </c>
      <c r="R394" s="16">
        <v>0.21099381</v>
      </c>
      <c r="S394" s="16">
        <v>0.18741785999999999</v>
      </c>
      <c r="T394" s="16">
        <v>0.16810225000000001</v>
      </c>
      <c r="U394" s="16">
        <v>0.15203442</v>
      </c>
      <c r="V394" s="16">
        <v>0.13848995</v>
      </c>
      <c r="W394" s="16">
        <v>0.12693446999999999</v>
      </c>
      <c r="X394" s="16">
        <v>0.11697469000000001</v>
      </c>
      <c r="Y394" s="16">
        <v>0.10831112</v>
      </c>
      <c r="Z394" s="16">
        <v>0.10071389</v>
      </c>
      <c r="AA394" s="16">
        <v>9.4003759000000006E-2</v>
      </c>
      <c r="AB394" s="16">
        <v>8.8039099999999995E-2</v>
      </c>
      <c r="AC394" s="16">
        <v>8.2702166999999993E-2</v>
      </c>
      <c r="AD394" s="16">
        <v>7.7905721999999997E-2</v>
      </c>
      <c r="AE394" s="16">
        <v>7.3570669000000005E-2</v>
      </c>
      <c r="AF394" s="16">
        <v>6.9636770000000001E-2</v>
      </c>
      <c r="AG394" s="16">
        <v>6.6054873E-2</v>
      </c>
      <c r="AH394" s="16">
        <v>6.2778137999999997E-2</v>
      </c>
      <c r="AI394" s="16">
        <v>5.9772107999999997E-2</v>
      </c>
      <c r="AJ394" s="16">
        <v>5.7005937999999999E-2</v>
      </c>
      <c r="AK394" s="16">
        <v>5.4452762000000002E-2</v>
      </c>
      <c r="AL394" s="16">
        <v>5.20913E-2</v>
      </c>
      <c r="AM394" s="16">
        <v>4.9899462999999998E-2</v>
      </c>
      <c r="AN394" s="16">
        <v>4.7861467999999997E-2</v>
      </c>
      <c r="AO394" s="16">
        <v>4.5962221999999997E-2</v>
      </c>
      <c r="AP394" s="16">
        <v>4.4189042999999997E-2</v>
      </c>
      <c r="AQ394" s="16">
        <v>4.253009E-2</v>
      </c>
      <c r="AR394" s="16">
        <v>4.0974985999999998E-2</v>
      </c>
      <c r="AS394" s="16">
        <v>3.9514071999999997E-2</v>
      </c>
      <c r="AT394" s="16">
        <v>3.8140072999999997E-2</v>
      </c>
      <c r="AU394" s="16">
        <v>3.6845941E-2</v>
      </c>
      <c r="AV394" s="16">
        <v>3.5625137000000001E-2</v>
      </c>
      <c r="AW394" s="16">
        <v>3.4471980999999999E-2</v>
      </c>
      <c r="AX394" s="16">
        <v>3.3380844E-2</v>
      </c>
      <c r="AY394" s="16">
        <v>3.2347489E-2</v>
      </c>
      <c r="AZ394" s="16">
        <v>3.1367507000000003E-2</v>
      </c>
      <c r="BA394" s="16">
        <v>3.0437503000000001E-2</v>
      </c>
      <c r="BB394" s="16">
        <v>2.9553367000000001E-2</v>
      </c>
      <c r="BC394" s="16">
        <v>2.8712310000000001E-2</v>
      </c>
      <c r="BD394" s="16">
        <v>2.7911137999999999E-2</v>
      </c>
      <c r="BE394" s="16">
        <v>2.7147253999999999E-2</v>
      </c>
      <c r="BF394" s="16">
        <v>2.6418331999999999E-2</v>
      </c>
    </row>
    <row r="395" spans="1:58" x14ac:dyDescent="0.35">
      <c r="A395" s="16">
        <v>151</v>
      </c>
      <c r="B395" s="16">
        <v>26.200000000000003</v>
      </c>
      <c r="C395" s="16">
        <v>0.82951800000000009</v>
      </c>
      <c r="D395" s="16">
        <v>1</v>
      </c>
      <c r="E395" s="16">
        <v>3.2</v>
      </c>
      <c r="F395" s="16">
        <v>2.8000000000000003</v>
      </c>
      <c r="G395" s="16">
        <v>0.4</v>
      </c>
      <c r="H395" s="16">
        <v>0.4</v>
      </c>
      <c r="I395" s="16">
        <v>322.90000000000003</v>
      </c>
      <c r="J395" s="16">
        <v>341</v>
      </c>
      <c r="K395" s="16" t="s">
        <v>35</v>
      </c>
      <c r="L395" s="16">
        <v>151</v>
      </c>
      <c r="M395" s="16">
        <v>0.46189940000000002</v>
      </c>
      <c r="N395" s="16">
        <v>0.36400786000000002</v>
      </c>
      <c r="O395" s="16">
        <v>0.29804726999999998</v>
      </c>
      <c r="P395" s="16">
        <v>0.25111917</v>
      </c>
      <c r="Q395" s="16">
        <v>0.21617131000000001</v>
      </c>
      <c r="R395" s="16">
        <v>0.18918572</v>
      </c>
      <c r="S395" s="16">
        <v>0.16776653</v>
      </c>
      <c r="T395" s="16">
        <v>0.15037813999999999</v>
      </c>
      <c r="U395" s="16">
        <v>0.13600519</v>
      </c>
      <c r="V395" s="16">
        <v>0.12394214000000001</v>
      </c>
      <c r="W395" s="16">
        <v>0.1136847</v>
      </c>
      <c r="X395" s="16">
        <v>0.10486183</v>
      </c>
      <c r="Y395" s="16">
        <v>9.7198545999999997E-2</v>
      </c>
      <c r="Z395" s="16">
        <v>9.0484276000000002E-2</v>
      </c>
      <c r="AA395" s="16">
        <v>8.4555305999999997E-2</v>
      </c>
      <c r="AB395" s="16">
        <v>7.9285480000000005E-2</v>
      </c>
      <c r="AC395" s="16">
        <v>7.4572869E-2</v>
      </c>
      <c r="AD395" s="16">
        <v>7.0334948999999994E-2</v>
      </c>
      <c r="AE395" s="16">
        <v>6.6505715000000007E-2</v>
      </c>
      <c r="AF395" s="16">
        <v>6.3030041999999994E-2</v>
      </c>
      <c r="AG395" s="16">
        <v>5.9861161000000003E-2</v>
      </c>
      <c r="AH395" s="16">
        <v>5.6963145999999999E-2</v>
      </c>
      <c r="AI395" s="16">
        <v>5.4302555000000002E-2</v>
      </c>
      <c r="AJ395" s="16">
        <v>5.1852133000000002E-2</v>
      </c>
      <c r="AK395" s="16">
        <v>4.9588504999999998E-2</v>
      </c>
      <c r="AL395" s="16">
        <v>4.7493084999999997E-2</v>
      </c>
      <c r="AM395" s="16">
        <v>4.5546956E-2</v>
      </c>
      <c r="AN395" s="16">
        <v>4.3735962000000003E-2</v>
      </c>
      <c r="AO395" s="16">
        <v>4.2046513000000001E-2</v>
      </c>
      <c r="AP395" s="16">
        <v>4.0467444999999998E-2</v>
      </c>
      <c r="AQ395" s="16">
        <v>3.8988911000000001E-2</v>
      </c>
      <c r="AR395" s="16">
        <v>3.7602030000000002E-2</v>
      </c>
      <c r="AS395" s="16">
        <v>3.6298074E-2</v>
      </c>
      <c r="AT395" s="16">
        <v>3.5070531000000002E-2</v>
      </c>
      <c r="AU395" s="16">
        <v>3.3913012999999999E-2</v>
      </c>
      <c r="AV395" s="16">
        <v>3.2820050000000003E-2</v>
      </c>
      <c r="AW395" s="16">
        <v>3.1786844000000002E-2</v>
      </c>
      <c r="AX395" s="16">
        <v>3.0808495000000002E-2</v>
      </c>
      <c r="AY395" s="16">
        <v>2.9880904E-2</v>
      </c>
      <c r="AZ395" s="16">
        <v>2.9000756999999999E-2</v>
      </c>
      <c r="BA395" s="16">
        <v>2.8164431E-2</v>
      </c>
      <c r="BB395" s="16">
        <v>2.7368686999999999E-2</v>
      </c>
      <c r="BC395" s="16">
        <v>2.6610953999999999E-2</v>
      </c>
      <c r="BD395" s="16">
        <v>2.5888765000000001E-2</v>
      </c>
      <c r="BE395" s="16">
        <v>2.5199651999999999E-2</v>
      </c>
      <c r="BF395" s="16">
        <v>2.4541483999999999E-2</v>
      </c>
    </row>
    <row r="396" spans="1:58" x14ac:dyDescent="0.35">
      <c r="A396" s="16">
        <v>174</v>
      </c>
      <c r="B396" s="16">
        <v>65.8</v>
      </c>
      <c r="C396" s="16">
        <v>0.78797839999999997</v>
      </c>
      <c r="D396" s="16">
        <v>2.8000000000000003</v>
      </c>
      <c r="E396" s="16">
        <v>3</v>
      </c>
      <c r="F396" s="16">
        <v>0.8</v>
      </c>
      <c r="G396" s="16">
        <v>0.4</v>
      </c>
      <c r="H396" s="16">
        <v>0.2</v>
      </c>
      <c r="I396" s="16">
        <v>401.70000000000005</v>
      </c>
      <c r="J396" s="16">
        <v>350.90000000000003</v>
      </c>
      <c r="K396" s="16" t="s">
        <v>34</v>
      </c>
      <c r="L396" s="16">
        <v>174</v>
      </c>
      <c r="M396" s="16">
        <v>0.46076199000000001</v>
      </c>
      <c r="N396" s="16">
        <v>0.36445388000000001</v>
      </c>
      <c r="O396" s="16">
        <v>0.29971643999999997</v>
      </c>
      <c r="P396" s="16">
        <v>0.25349971999999998</v>
      </c>
      <c r="Q396" s="16">
        <v>0.21909069</v>
      </c>
      <c r="R396" s="16">
        <v>0.19260418000000001</v>
      </c>
      <c r="S396" s="16">
        <v>0.17156978000000001</v>
      </c>
      <c r="T396" s="16">
        <v>0.15447767000000001</v>
      </c>
      <c r="U396" s="16">
        <v>0.14033536999999999</v>
      </c>
      <c r="V396" s="16">
        <v>0.12844381999999999</v>
      </c>
      <c r="W396" s="16">
        <v>0.1183202</v>
      </c>
      <c r="X396" s="16">
        <v>0.10959721</v>
      </c>
      <c r="Y396" s="16">
        <v>0.10201113000000001</v>
      </c>
      <c r="Z396" s="16">
        <v>9.5353514E-2</v>
      </c>
      <c r="AA396" s="16">
        <v>8.9468493999999996E-2</v>
      </c>
      <c r="AB396" s="16">
        <v>8.4229483999999993E-2</v>
      </c>
      <c r="AC396" s="16">
        <v>7.9536691000000007E-2</v>
      </c>
      <c r="AD396" s="16">
        <v>7.5310685000000002E-2</v>
      </c>
      <c r="AE396" s="16">
        <v>7.1485266000000006E-2</v>
      </c>
      <c r="AF396" s="16">
        <v>6.8006924999999996E-2</v>
      </c>
      <c r="AG396" s="16">
        <v>6.4831831000000006E-2</v>
      </c>
      <c r="AH396" s="16">
        <v>6.1921805000000003E-2</v>
      </c>
      <c r="AI396" s="16">
        <v>5.9245177000000003E-2</v>
      </c>
      <c r="AJ396" s="16">
        <v>5.6775684999999999E-2</v>
      </c>
      <c r="AK396" s="16">
        <v>5.4490726000000003E-2</v>
      </c>
      <c r="AL396" s="16">
        <v>5.2370488999999999E-2</v>
      </c>
      <c r="AM396" s="16">
        <v>5.0398204000000002E-2</v>
      </c>
      <c r="AN396" s="16">
        <v>4.8558908999999997E-2</v>
      </c>
      <c r="AO396" s="16">
        <v>4.6839982000000002E-2</v>
      </c>
      <c r="AP396" s="16">
        <v>4.5230314000000001E-2</v>
      </c>
      <c r="AQ396" s="16">
        <v>4.3719466999999998E-2</v>
      </c>
      <c r="AR396" s="16">
        <v>4.2299185000000003E-2</v>
      </c>
      <c r="AS396" s="16">
        <v>4.0961444E-2</v>
      </c>
      <c r="AT396" s="16">
        <v>3.9699480000000002E-2</v>
      </c>
      <c r="AU396" s="16">
        <v>3.8507298000000002E-2</v>
      </c>
      <c r="AV396" s="16">
        <v>3.7379297999999998E-2</v>
      </c>
      <c r="AW396" s="16">
        <v>3.6310531E-2</v>
      </c>
      <c r="AX396" s="16">
        <v>3.5296890999999997E-2</v>
      </c>
      <c r="AY396" s="16">
        <v>3.4333958999999997E-2</v>
      </c>
      <c r="AZ396" s="16">
        <v>3.3418036999999998E-2</v>
      </c>
      <c r="BA396" s="16">
        <v>3.2546189000000003E-2</v>
      </c>
      <c r="BB396" s="16">
        <v>3.1715146999999999E-2</v>
      </c>
      <c r="BC396" s="16">
        <v>3.0922061000000001E-2</v>
      </c>
      <c r="BD396" s="16">
        <v>3.0164506000000001E-2</v>
      </c>
      <c r="BE396" s="16">
        <v>2.9440266999999999E-2</v>
      </c>
      <c r="BF396" s="16">
        <v>2.8747196999999999E-2</v>
      </c>
    </row>
    <row r="397" spans="1:58" x14ac:dyDescent="0.35">
      <c r="A397" s="16">
        <v>319</v>
      </c>
      <c r="B397" s="16">
        <v>42.800000000000004</v>
      </c>
      <c r="C397" s="16">
        <v>0.75901039999999997</v>
      </c>
      <c r="D397" s="16">
        <v>2</v>
      </c>
      <c r="E397" s="16">
        <v>1.8</v>
      </c>
      <c r="F397" s="16">
        <v>2</v>
      </c>
      <c r="G397" s="16">
        <v>2</v>
      </c>
      <c r="H397" s="16">
        <v>0.4</v>
      </c>
      <c r="I397" s="16">
        <v>430.20000000000005</v>
      </c>
      <c r="J397" s="16">
        <v>297.20000000000005</v>
      </c>
      <c r="K397" s="16" t="s">
        <v>35</v>
      </c>
      <c r="L397" s="16">
        <v>319</v>
      </c>
      <c r="M397" s="16">
        <v>0.45999613</v>
      </c>
      <c r="N397" s="16">
        <v>0.36907582999999999</v>
      </c>
      <c r="O397" s="16">
        <v>0.30598988999999999</v>
      </c>
      <c r="P397" s="16">
        <v>0.25996616</v>
      </c>
      <c r="Q397" s="16">
        <v>0.22512995999999999</v>
      </c>
      <c r="R397" s="16">
        <v>0.19797379000000001</v>
      </c>
      <c r="S397" s="16">
        <v>0.17626675999999999</v>
      </c>
      <c r="T397" s="16">
        <v>0.15855150000000001</v>
      </c>
      <c r="U397" s="16">
        <v>0.14384378</v>
      </c>
      <c r="V397" s="16">
        <v>0.13146150000000001</v>
      </c>
      <c r="W397" s="16">
        <v>0.12089778</v>
      </c>
      <c r="X397" s="16">
        <v>0.11178856</v>
      </c>
      <c r="Y397" s="16">
        <v>0.10386057999999999</v>
      </c>
      <c r="Z397" s="16">
        <v>9.6900545000000005E-2</v>
      </c>
      <c r="AA397" s="16">
        <v>9.0742707000000006E-2</v>
      </c>
      <c r="AB397" s="16">
        <v>8.5258662999999998E-2</v>
      </c>
      <c r="AC397" s="16">
        <v>8.0344952999999997E-2</v>
      </c>
      <c r="AD397" s="16">
        <v>7.5920291000000001E-2</v>
      </c>
      <c r="AE397" s="16">
        <v>7.1915253999999998E-2</v>
      </c>
      <c r="AF397" s="16">
        <v>6.8272963000000006E-2</v>
      </c>
      <c r="AG397" s="16">
        <v>6.4949274000000001E-2</v>
      </c>
      <c r="AH397" s="16">
        <v>6.1904661E-2</v>
      </c>
      <c r="AI397" s="16">
        <v>5.9106123000000003E-2</v>
      </c>
      <c r="AJ397" s="16">
        <v>5.6525789E-2</v>
      </c>
      <c r="AK397" s="16">
        <v>5.4139722000000001E-2</v>
      </c>
      <c r="AL397" s="16">
        <v>5.1927026000000001E-2</v>
      </c>
      <c r="AM397" s="16">
        <v>4.9871082999999997E-2</v>
      </c>
      <c r="AN397" s="16">
        <v>4.7955419999999999E-2</v>
      </c>
      <c r="AO397" s="16">
        <v>4.6167050000000001E-2</v>
      </c>
      <c r="AP397" s="16">
        <v>4.4493981000000002E-2</v>
      </c>
      <c r="AQ397" s="16">
        <v>4.2924575999999999E-2</v>
      </c>
      <c r="AR397" s="16">
        <v>4.1451215999999999E-2</v>
      </c>
      <c r="AS397" s="16">
        <v>4.006473E-2</v>
      </c>
      <c r="AT397" s="16">
        <v>3.8758463999999999E-2</v>
      </c>
      <c r="AU397" s="16">
        <v>3.7525687000000002E-2</v>
      </c>
      <c r="AV397" s="16">
        <v>3.6360244999999999E-2</v>
      </c>
      <c r="AW397" s="16">
        <v>3.5257403E-2</v>
      </c>
      <c r="AX397" s="16">
        <v>3.4212127000000002E-2</v>
      </c>
      <c r="AY397" s="16">
        <v>3.3220279999999998E-2</v>
      </c>
      <c r="AZ397" s="16">
        <v>3.2278205999999997E-2</v>
      </c>
      <c r="BA397" s="16">
        <v>3.1382005999999997E-2</v>
      </c>
      <c r="BB397" s="16">
        <v>3.0528698E-2</v>
      </c>
      <c r="BC397" s="16">
        <v>2.9715279000000001E-2</v>
      </c>
      <c r="BD397" s="16">
        <v>2.8939289999999999E-2</v>
      </c>
      <c r="BE397" s="16">
        <v>2.8198084000000002E-2</v>
      </c>
      <c r="BF397" s="16">
        <v>2.7489690000000001E-2</v>
      </c>
    </row>
    <row r="398" spans="1:58" x14ac:dyDescent="0.35">
      <c r="A398" s="16">
        <v>159</v>
      </c>
      <c r="B398" s="16">
        <v>12.100000000000001</v>
      </c>
      <c r="C398" s="16">
        <v>0.68011930000000009</v>
      </c>
      <c r="D398" s="16">
        <v>1.2000000000000002</v>
      </c>
      <c r="E398" s="16">
        <v>5.2</v>
      </c>
      <c r="F398" s="16">
        <v>0.8</v>
      </c>
      <c r="G398" s="16">
        <v>1</v>
      </c>
      <c r="H398" s="16">
        <v>0.4</v>
      </c>
      <c r="I398" s="16">
        <v>362.6</v>
      </c>
      <c r="J398" s="16">
        <v>336</v>
      </c>
      <c r="K398" s="16" t="s">
        <v>34</v>
      </c>
      <c r="L398" s="16">
        <v>159</v>
      </c>
      <c r="M398" s="16">
        <v>0.45956868000000001</v>
      </c>
      <c r="N398" s="16">
        <v>0.37383714000000001</v>
      </c>
      <c r="O398" s="16">
        <v>0.31142730000000002</v>
      </c>
      <c r="P398" s="16">
        <v>0.26497638000000001</v>
      </c>
      <c r="Q398" s="16">
        <v>0.22939735999999999</v>
      </c>
      <c r="R398" s="16">
        <v>0.20144007999999999</v>
      </c>
      <c r="S398" s="16">
        <v>0.17898654999999999</v>
      </c>
      <c r="T398" s="16">
        <v>0.16061710000000001</v>
      </c>
      <c r="U398" s="16">
        <v>0.14534716</v>
      </c>
      <c r="V398" s="16">
        <v>0.13247669000000001</v>
      </c>
      <c r="W398" s="16">
        <v>0.12149825</v>
      </c>
      <c r="X398" s="16">
        <v>0.11203196999999999</v>
      </c>
      <c r="Y398" s="16">
        <v>0.10379637</v>
      </c>
      <c r="Z398" s="16">
        <v>9.6567324999999996E-2</v>
      </c>
      <c r="AA398" s="16">
        <v>9.0177937999999999E-2</v>
      </c>
      <c r="AB398" s="16">
        <v>8.4494746999999995E-2</v>
      </c>
      <c r="AC398" s="16">
        <v>7.9407424000000004E-2</v>
      </c>
      <c r="AD398" s="16">
        <v>7.4833415E-2</v>
      </c>
      <c r="AE398" s="16">
        <v>7.0697158999999996E-2</v>
      </c>
      <c r="AF398" s="16">
        <v>6.6941492000000005E-2</v>
      </c>
      <c r="AG398" s="16">
        <v>6.3519925000000005E-2</v>
      </c>
      <c r="AH398" s="16">
        <v>6.0389369999999998E-2</v>
      </c>
      <c r="AI398" s="16">
        <v>5.7515814999999998E-2</v>
      </c>
      <c r="AJ398" s="16">
        <v>5.4870005999999999E-2</v>
      </c>
      <c r="AK398" s="16">
        <v>5.2427347999999999E-2</v>
      </c>
      <c r="AL398" s="16">
        <v>5.0166058999999999E-2</v>
      </c>
      <c r="AM398" s="16">
        <v>4.8066650000000002E-2</v>
      </c>
      <c r="AN398" s="16">
        <v>4.6114776000000003E-2</v>
      </c>
      <c r="AO398" s="16">
        <v>4.4294584999999997E-2</v>
      </c>
      <c r="AP398" s="16">
        <v>4.2594965999999998E-2</v>
      </c>
      <c r="AQ398" s="16">
        <v>4.1003696999999999E-2</v>
      </c>
      <c r="AR398" s="16">
        <v>3.9511445999999999E-2</v>
      </c>
      <c r="AS398" s="16">
        <v>3.8109820000000003E-2</v>
      </c>
      <c r="AT398" s="16">
        <v>3.6791156999999998E-2</v>
      </c>
      <c r="AU398" s="16">
        <v>3.5548973999999997E-2</v>
      </c>
      <c r="AV398" s="16">
        <v>3.4376762999999998E-2</v>
      </c>
      <c r="AW398" s="16">
        <v>3.3269074000000003E-2</v>
      </c>
      <c r="AX398" s="16">
        <v>3.2221138000000003E-2</v>
      </c>
      <c r="AY398" s="16">
        <v>3.1228612999999999E-2</v>
      </c>
      <c r="AZ398" s="16">
        <v>3.0287158000000002E-2</v>
      </c>
      <c r="BA398" s="16">
        <v>2.9393137E-2</v>
      </c>
      <c r="BB398" s="16">
        <v>2.8543536000000001E-2</v>
      </c>
      <c r="BC398" s="16">
        <v>2.7734812000000001E-2</v>
      </c>
      <c r="BD398" s="16">
        <v>2.6964273E-2</v>
      </c>
      <c r="BE398" s="16">
        <v>2.6229764999999999E-2</v>
      </c>
      <c r="BF398" s="16">
        <v>2.5528675000000001E-2</v>
      </c>
    </row>
    <row r="399" spans="1:58" x14ac:dyDescent="0.35">
      <c r="A399" s="16">
        <v>320</v>
      </c>
      <c r="B399" s="16">
        <v>40.6</v>
      </c>
      <c r="C399" s="16">
        <v>0.65071119999999993</v>
      </c>
      <c r="D399" s="16">
        <v>1.6</v>
      </c>
      <c r="E399" s="16">
        <v>3.4000000000000004</v>
      </c>
      <c r="F399" s="16">
        <v>0.60000000000000009</v>
      </c>
      <c r="G399" s="16">
        <v>1</v>
      </c>
      <c r="H399" s="16">
        <v>0.2</v>
      </c>
      <c r="I399" s="16">
        <v>368.20000000000005</v>
      </c>
      <c r="J399" s="16">
        <v>324.70000000000005</v>
      </c>
      <c r="K399" s="16" t="s">
        <v>35</v>
      </c>
      <c r="L399" s="16">
        <v>320</v>
      </c>
      <c r="M399" s="16">
        <v>0.45623796999999999</v>
      </c>
      <c r="N399" s="16">
        <v>0.3650986</v>
      </c>
      <c r="O399" s="16">
        <v>0.30205854999999998</v>
      </c>
      <c r="P399" s="16">
        <v>0.25643250000000001</v>
      </c>
      <c r="Q399" s="16">
        <v>0.22203183000000001</v>
      </c>
      <c r="R399" s="16">
        <v>0.19520192</v>
      </c>
      <c r="S399" s="16">
        <v>0.17375714</v>
      </c>
      <c r="T399" s="16">
        <v>0.15626244</v>
      </c>
      <c r="U399" s="16">
        <v>0.14174334999999999</v>
      </c>
      <c r="V399" s="16">
        <v>0.12952098000000001</v>
      </c>
      <c r="W399" s="16">
        <v>0.11909266</v>
      </c>
      <c r="X399" s="16">
        <v>0.11009989000000001</v>
      </c>
      <c r="Y399" s="16">
        <v>0.10226852</v>
      </c>
      <c r="Z399" s="16">
        <v>9.5392659000000005E-2</v>
      </c>
      <c r="AA399" s="16">
        <v>8.9308016000000004E-2</v>
      </c>
      <c r="AB399" s="16">
        <v>8.3891198E-2</v>
      </c>
      <c r="AC399" s="16">
        <v>7.9034655999999995E-2</v>
      </c>
      <c r="AD399" s="16">
        <v>7.4662909E-2</v>
      </c>
      <c r="AE399" s="16">
        <v>7.0705399000000002E-2</v>
      </c>
      <c r="AF399" s="16">
        <v>6.7105599000000002E-2</v>
      </c>
      <c r="AG399" s="16">
        <v>6.3819259000000003E-2</v>
      </c>
      <c r="AH399" s="16">
        <v>6.0809843000000002E-2</v>
      </c>
      <c r="AI399" s="16">
        <v>5.8043819000000003E-2</v>
      </c>
      <c r="AJ399" s="16">
        <v>5.5492837000000003E-2</v>
      </c>
      <c r="AK399" s="16">
        <v>5.3132265999999997E-2</v>
      </c>
      <c r="AL399" s="16">
        <v>5.0944969E-2</v>
      </c>
      <c r="AM399" s="16">
        <v>4.8909977E-2</v>
      </c>
      <c r="AN399" s="16">
        <v>4.7014564000000002E-2</v>
      </c>
      <c r="AO399" s="16">
        <v>4.5244735000000001E-2</v>
      </c>
      <c r="AP399" s="16">
        <v>4.3588824999999998E-2</v>
      </c>
      <c r="AQ399" s="16">
        <v>4.2036068000000003E-2</v>
      </c>
      <c r="AR399" s="16">
        <v>4.0577315000000003E-2</v>
      </c>
      <c r="AS399" s="16">
        <v>3.9204963000000002E-2</v>
      </c>
      <c r="AT399" s="16">
        <v>3.7911706000000003E-2</v>
      </c>
      <c r="AU399" s="16">
        <v>3.6691165999999997E-2</v>
      </c>
      <c r="AV399" s="16">
        <v>3.5537398999999997E-2</v>
      </c>
      <c r="AW399" s="16">
        <v>3.4445625000000001E-2</v>
      </c>
      <c r="AX399" s="16">
        <v>3.3410922000000003E-2</v>
      </c>
      <c r="AY399" s="16">
        <v>3.2429184999999999E-2</v>
      </c>
      <c r="AZ399" s="16">
        <v>3.1496715000000002E-2</v>
      </c>
      <c r="BA399" s="16">
        <v>3.0609909000000001E-2</v>
      </c>
      <c r="BB399" s="16">
        <v>2.9765653999999999E-2</v>
      </c>
      <c r="BC399" s="16">
        <v>2.8961144000000001E-2</v>
      </c>
      <c r="BD399" s="16">
        <v>2.8193480999999999E-2</v>
      </c>
      <c r="BE399" s="16">
        <v>2.7460531999999999E-2</v>
      </c>
      <c r="BF399" s="16">
        <v>2.6760072999999999E-2</v>
      </c>
    </row>
    <row r="400" spans="1:58" x14ac:dyDescent="0.35">
      <c r="A400" s="16">
        <v>201</v>
      </c>
      <c r="B400" s="16">
        <v>35.800000000000004</v>
      </c>
      <c r="C400" s="16">
        <v>0.6538988</v>
      </c>
      <c r="D400" s="16">
        <v>1</v>
      </c>
      <c r="E400" s="16">
        <v>1.6</v>
      </c>
      <c r="F400" s="16">
        <v>1.6</v>
      </c>
      <c r="G400" s="16">
        <v>0.4</v>
      </c>
      <c r="H400" s="16">
        <v>0.60000000000000009</v>
      </c>
      <c r="I400" s="16">
        <v>415</v>
      </c>
      <c r="J400" s="16">
        <v>298.8</v>
      </c>
      <c r="K400" s="16" t="s">
        <v>35</v>
      </c>
      <c r="L400" s="16">
        <v>201</v>
      </c>
      <c r="M400" s="16">
        <v>0.44869012000000003</v>
      </c>
      <c r="N400" s="16">
        <v>0.35202580999999999</v>
      </c>
      <c r="O400" s="16">
        <v>0.28744224000000002</v>
      </c>
      <c r="P400" s="16">
        <v>0.24189859999999999</v>
      </c>
      <c r="Q400" s="16">
        <v>0.20820315</v>
      </c>
      <c r="R400" s="16">
        <v>0.18226962999999999</v>
      </c>
      <c r="S400" s="16">
        <v>0.16173998000000001</v>
      </c>
      <c r="T400" s="16">
        <v>0.14512122999999999</v>
      </c>
      <c r="U400" s="16">
        <v>0.13140540000000001</v>
      </c>
      <c r="V400" s="16">
        <v>0.11990431</v>
      </c>
      <c r="W400" s="16">
        <v>0.11012197</v>
      </c>
      <c r="X400" s="16">
        <v>0.10170598</v>
      </c>
      <c r="Y400" s="16">
        <v>9.4391904999999998E-2</v>
      </c>
      <c r="Z400" s="16">
        <v>8.7978445000000002E-2</v>
      </c>
      <c r="AA400" s="16">
        <v>8.2309968999999997E-2</v>
      </c>
      <c r="AB400" s="16">
        <v>7.7266097000000006E-2</v>
      </c>
      <c r="AC400" s="16">
        <v>7.2750062000000004E-2</v>
      </c>
      <c r="AD400" s="16">
        <v>6.8684429000000005E-2</v>
      </c>
      <c r="AE400" s="16">
        <v>6.5007730999999999E-2</v>
      </c>
      <c r="AF400" s="16">
        <v>6.1665729000000002E-2</v>
      </c>
      <c r="AG400" s="16">
        <v>5.8615676999999998E-2</v>
      </c>
      <c r="AH400" s="16">
        <v>5.582314E-2</v>
      </c>
      <c r="AI400" s="16">
        <v>5.3255983E-2</v>
      </c>
      <c r="AJ400" s="16">
        <v>5.0889934999999997E-2</v>
      </c>
      <c r="AK400" s="16">
        <v>4.8702408000000003E-2</v>
      </c>
      <c r="AL400" s="16">
        <v>4.6674109999999998E-2</v>
      </c>
      <c r="AM400" s="16">
        <v>4.4789388999999999E-2</v>
      </c>
      <c r="AN400" s="16">
        <v>4.3033529000000001E-2</v>
      </c>
      <c r="AO400" s="16">
        <v>4.1394405000000002E-2</v>
      </c>
      <c r="AP400" s="16">
        <v>3.9861169000000002E-2</v>
      </c>
      <c r="AQ400" s="16">
        <v>3.8424563000000002E-2</v>
      </c>
      <c r="AR400" s="16">
        <v>3.7075821000000002E-2</v>
      </c>
      <c r="AS400" s="16">
        <v>3.5806763999999998E-2</v>
      </c>
      <c r="AT400" s="16">
        <v>3.4611299999999998E-2</v>
      </c>
      <c r="AU400" s="16">
        <v>3.3483225999999998E-2</v>
      </c>
      <c r="AV400" s="16">
        <v>3.2416995999999997E-2</v>
      </c>
      <c r="AW400" s="16">
        <v>3.1408507000000002E-2</v>
      </c>
      <c r="AX400" s="16">
        <v>3.0453384E-2</v>
      </c>
      <c r="AY400" s="16">
        <v>2.9547193999999999E-2</v>
      </c>
      <c r="AZ400" s="16">
        <v>2.8686762000000001E-2</v>
      </c>
      <c r="BA400" s="16">
        <v>2.7868549999999999E-2</v>
      </c>
      <c r="BB400" s="16">
        <v>2.7089757999999999E-2</v>
      </c>
      <c r="BC400" s="16">
        <v>2.6347913000000001E-2</v>
      </c>
      <c r="BD400" s="16">
        <v>2.5640307000000001E-2</v>
      </c>
      <c r="BE400" s="16">
        <v>2.4964808000000002E-2</v>
      </c>
      <c r="BF400" s="16">
        <v>2.4319469999999999E-2</v>
      </c>
    </row>
    <row r="401" spans="1:58" x14ac:dyDescent="0.35">
      <c r="A401" s="16">
        <v>480</v>
      </c>
      <c r="B401" s="16">
        <v>27.700000000000003</v>
      </c>
      <c r="C401" s="16">
        <v>0.13994790000000001</v>
      </c>
      <c r="D401" s="16">
        <v>1.4000000000000001</v>
      </c>
      <c r="E401" s="16">
        <v>0.60000000000000009</v>
      </c>
      <c r="F401" s="16">
        <v>1.6</v>
      </c>
      <c r="G401" s="16">
        <v>0.60000000000000009</v>
      </c>
      <c r="H401" s="16">
        <v>1.4000000000000001</v>
      </c>
      <c r="I401" s="16">
        <v>371.70000000000005</v>
      </c>
      <c r="J401" s="16">
        <v>284.5</v>
      </c>
      <c r="K401" s="16" t="s">
        <v>35</v>
      </c>
      <c r="L401" s="16">
        <v>480</v>
      </c>
      <c r="M401" s="16">
        <v>0.44767498999999999</v>
      </c>
      <c r="N401" s="16">
        <v>0.35622897999999997</v>
      </c>
      <c r="O401" s="16">
        <v>0.29395791999999998</v>
      </c>
      <c r="P401" s="16">
        <v>0.24942872999999999</v>
      </c>
      <c r="Q401" s="16">
        <v>0.21601622000000001</v>
      </c>
      <c r="R401" s="16">
        <v>0.19008203000000001</v>
      </c>
      <c r="S401" s="16">
        <v>0.16942562</v>
      </c>
      <c r="T401" s="16">
        <v>0.15262328</v>
      </c>
      <c r="U401" s="16">
        <v>0.13869806000000001</v>
      </c>
      <c r="V401" s="16">
        <v>0.12697207999999999</v>
      </c>
      <c r="W401" s="16">
        <v>0.11696214000000001</v>
      </c>
      <c r="X401" s="16">
        <v>0.10832037</v>
      </c>
      <c r="Y401" s="16">
        <v>0.10078677</v>
      </c>
      <c r="Z401" s="16">
        <v>9.4160995999999997E-2</v>
      </c>
      <c r="AA401" s="16">
        <v>8.8288731999999995E-2</v>
      </c>
      <c r="AB401" s="16">
        <v>8.3051591999999994E-2</v>
      </c>
      <c r="AC401" s="16">
        <v>7.8351341000000005E-2</v>
      </c>
      <c r="AD401" s="16">
        <v>7.4111573E-2</v>
      </c>
      <c r="AE401" s="16">
        <v>7.0267722000000005E-2</v>
      </c>
      <c r="AF401" s="16">
        <v>6.6767476000000006E-2</v>
      </c>
      <c r="AG401" s="16">
        <v>6.3568234000000001E-2</v>
      </c>
      <c r="AH401" s="16">
        <v>6.0632422999999998E-2</v>
      </c>
      <c r="AI401" s="16">
        <v>5.7930436000000002E-2</v>
      </c>
      <c r="AJ401" s="16">
        <v>5.5436897999999998E-2</v>
      </c>
      <c r="AK401" s="16">
        <v>5.3127556999999999E-2</v>
      </c>
      <c r="AL401" s="16">
        <v>5.0982806999999998E-2</v>
      </c>
      <c r="AM401" s="16">
        <v>4.8986836999999998E-2</v>
      </c>
      <c r="AN401" s="16">
        <v>4.7125994999999997E-2</v>
      </c>
      <c r="AO401" s="16">
        <v>4.5386713000000002E-2</v>
      </c>
      <c r="AP401" s="16">
        <v>4.3756205999999999E-2</v>
      </c>
      <c r="AQ401" s="16">
        <v>4.2226762000000001E-2</v>
      </c>
      <c r="AR401" s="16">
        <v>4.0788590999999999E-2</v>
      </c>
      <c r="AS401" s="16">
        <v>3.9434977000000003E-2</v>
      </c>
      <c r="AT401" s="16">
        <v>3.8158118999999997E-2</v>
      </c>
      <c r="AU401" s="16">
        <v>3.6951001999999997E-2</v>
      </c>
      <c r="AV401" s="16">
        <v>3.5809121999999999E-2</v>
      </c>
      <c r="AW401" s="16">
        <v>3.4727677999999998E-2</v>
      </c>
      <c r="AX401" s="16">
        <v>3.3702589999999998E-2</v>
      </c>
      <c r="AY401" s="16">
        <v>3.2729204999999997E-2</v>
      </c>
      <c r="AZ401" s="16">
        <v>3.1803726999999997E-2</v>
      </c>
      <c r="BA401" s="16">
        <v>3.0922696E-2</v>
      </c>
      <c r="BB401" s="16">
        <v>3.0083565E-2</v>
      </c>
      <c r="BC401" s="16">
        <v>2.9283325999999998E-2</v>
      </c>
      <c r="BD401" s="16">
        <v>2.8519263E-2</v>
      </c>
      <c r="BE401" s="16">
        <v>2.7789459999999998E-2</v>
      </c>
      <c r="BF401" s="16">
        <v>2.7091479000000002E-2</v>
      </c>
    </row>
    <row r="402" spans="1:58" x14ac:dyDescent="0.35">
      <c r="A402" s="16">
        <v>393</v>
      </c>
      <c r="B402" s="16">
        <v>26.400000000000002</v>
      </c>
      <c r="C402" s="16">
        <v>0.72589139999999996</v>
      </c>
      <c r="D402" s="16">
        <v>2</v>
      </c>
      <c r="E402" s="16">
        <v>8.6</v>
      </c>
      <c r="F402" s="16">
        <v>0.8</v>
      </c>
      <c r="G402" s="16">
        <v>0.2</v>
      </c>
      <c r="H402" s="16">
        <v>0.2</v>
      </c>
      <c r="I402" s="16">
        <v>398.40000000000003</v>
      </c>
      <c r="J402" s="16">
        <v>321.90000000000003</v>
      </c>
      <c r="K402" s="16" t="s">
        <v>35</v>
      </c>
      <c r="L402" s="16">
        <v>393</v>
      </c>
      <c r="M402" s="16">
        <v>0.44644207000000002</v>
      </c>
      <c r="N402" s="16">
        <v>0.39398496999999999</v>
      </c>
      <c r="O402" s="16">
        <v>0.35295925</v>
      </c>
      <c r="P402" s="16">
        <v>0.31755808000000002</v>
      </c>
      <c r="Q402" s="16">
        <v>0.28625869999999998</v>
      </c>
      <c r="R402" s="16">
        <v>0.2588973</v>
      </c>
      <c r="S402" s="16">
        <v>0.23521869000000001</v>
      </c>
      <c r="T402" s="16">
        <v>0.21480695999999999</v>
      </c>
      <c r="U402" s="16">
        <v>0.19719597999999999</v>
      </c>
      <c r="V402" s="16">
        <v>0.18193852999999999</v>
      </c>
      <c r="W402" s="16">
        <v>0.16865032999999999</v>
      </c>
      <c r="X402" s="16">
        <v>0.15700059999999999</v>
      </c>
      <c r="Y402" s="16">
        <v>0.14671944000000001</v>
      </c>
      <c r="Z402" s="16">
        <v>0.13759478999999999</v>
      </c>
      <c r="AA402" s="16">
        <v>0.12944931000000001</v>
      </c>
      <c r="AB402" s="16">
        <v>0.12213905999999999</v>
      </c>
      <c r="AC402" s="16">
        <v>0.11554509</v>
      </c>
      <c r="AD402" s="16">
        <v>0.10956876</v>
      </c>
      <c r="AE402" s="16">
        <v>0.10413098</v>
      </c>
      <c r="AF402" s="16">
        <v>9.9161639999999995E-2</v>
      </c>
      <c r="AG402" s="16">
        <v>9.4604305999999999E-2</v>
      </c>
      <c r="AH402" s="16">
        <v>9.0412049999999994E-2</v>
      </c>
      <c r="AI402" s="16">
        <v>8.6540908E-2</v>
      </c>
      <c r="AJ402" s="16">
        <v>8.2957156000000004E-2</v>
      </c>
      <c r="AK402" s="16">
        <v>7.9631113000000003E-2</v>
      </c>
      <c r="AL402" s="16">
        <v>7.6536148999999998E-2</v>
      </c>
      <c r="AM402" s="16">
        <v>7.3649004000000004E-2</v>
      </c>
      <c r="AN402" s="16">
        <v>7.0950164999999996E-2</v>
      </c>
      <c r="AO402" s="16">
        <v>6.8422489000000003E-2</v>
      </c>
      <c r="AP402" s="16">
        <v>6.6049523999999998E-2</v>
      </c>
      <c r="AQ402" s="16">
        <v>6.3819430999999996E-2</v>
      </c>
      <c r="AR402" s="16">
        <v>6.1718818000000002E-2</v>
      </c>
      <c r="AS402" s="16">
        <v>5.9735861000000001E-2</v>
      </c>
      <c r="AT402" s="16">
        <v>5.7862516000000003E-2</v>
      </c>
      <c r="AU402" s="16">
        <v>5.6090056999999999E-2</v>
      </c>
      <c r="AV402" s="16">
        <v>5.4410685E-2</v>
      </c>
      <c r="AW402" s="16">
        <v>5.2818164000000001E-2</v>
      </c>
      <c r="AX402" s="16">
        <v>5.1305044000000001E-2</v>
      </c>
      <c r="AY402" s="16">
        <v>4.9865927999999997E-2</v>
      </c>
      <c r="AZ402" s="16">
        <v>4.8496034E-2</v>
      </c>
      <c r="BA402" s="16">
        <v>4.7190450000000002E-2</v>
      </c>
      <c r="BB402" s="16">
        <v>4.5945200999999998E-2</v>
      </c>
      <c r="BC402" s="16">
        <v>4.4756021E-2</v>
      </c>
      <c r="BD402" s="16">
        <v>4.3619408999999998E-2</v>
      </c>
      <c r="BE402" s="16">
        <v>4.2532044999999997E-2</v>
      </c>
      <c r="BF402" s="16">
        <v>4.1490994000000003E-2</v>
      </c>
    </row>
    <row r="403" spans="1:58" x14ac:dyDescent="0.35">
      <c r="A403" s="16">
        <v>263</v>
      </c>
      <c r="B403" s="16">
        <v>19.7</v>
      </c>
      <c r="C403" s="16">
        <v>0.87415039999999999</v>
      </c>
      <c r="D403" s="16">
        <v>1.4000000000000001</v>
      </c>
      <c r="E403" s="16">
        <v>6.8000000000000007</v>
      </c>
      <c r="F403" s="16">
        <v>1.6</v>
      </c>
      <c r="G403" s="16">
        <v>1.2000000000000002</v>
      </c>
      <c r="H403" s="16">
        <v>0.2</v>
      </c>
      <c r="I403" s="16">
        <v>446.90000000000003</v>
      </c>
      <c r="J403" s="16">
        <v>291</v>
      </c>
      <c r="K403" s="16" t="s">
        <v>35</v>
      </c>
      <c r="L403" s="16">
        <v>263</v>
      </c>
      <c r="M403" s="16">
        <v>0.44493358999999999</v>
      </c>
      <c r="N403" s="16">
        <v>0.38075682999999999</v>
      </c>
      <c r="O403" s="16">
        <v>0.32828742</v>
      </c>
      <c r="P403" s="16">
        <v>0.28565583</v>
      </c>
      <c r="Q403" s="16">
        <v>0.25107262000000002</v>
      </c>
      <c r="R403" s="16">
        <v>0.22280554</v>
      </c>
      <c r="S403" s="16">
        <v>0.19945980999999999</v>
      </c>
      <c r="T403" s="16">
        <v>0.17997389999999999</v>
      </c>
      <c r="U403" s="16">
        <v>0.16353266</v>
      </c>
      <c r="V403" s="16">
        <v>0.14952251</v>
      </c>
      <c r="W403" s="16">
        <v>0.13746785</v>
      </c>
      <c r="X403" s="16">
        <v>0.12700869000000001</v>
      </c>
      <c r="Y403" s="16">
        <v>0.11785946</v>
      </c>
      <c r="Z403" s="16">
        <v>0.10979716</v>
      </c>
      <c r="AA403" s="16">
        <v>0.10264649000000001</v>
      </c>
      <c r="AB403" s="16">
        <v>9.6268527000000007E-2</v>
      </c>
      <c r="AC403" s="16">
        <v>9.0548269000000001E-2</v>
      </c>
      <c r="AD403" s="16">
        <v>8.5391737999999995E-2</v>
      </c>
      <c r="AE403" s="16">
        <v>8.0723113999999999E-2</v>
      </c>
      <c r="AF403" s="16">
        <v>7.6477841000000005E-2</v>
      </c>
      <c r="AG403" s="16">
        <v>7.2605587999999999E-2</v>
      </c>
      <c r="AH403" s="16">
        <v>6.9057643000000002E-2</v>
      </c>
      <c r="AI403" s="16">
        <v>6.5797381000000002E-2</v>
      </c>
      <c r="AJ403" s="16">
        <v>6.2792763000000001E-2</v>
      </c>
      <c r="AK403" s="16">
        <v>6.0016795999999997E-2</v>
      </c>
      <c r="AL403" s="16">
        <v>5.7444549999999997E-2</v>
      </c>
      <c r="AM403" s="16">
        <v>5.5055751999999999E-2</v>
      </c>
      <c r="AN403" s="16">
        <v>5.2832570000000002E-2</v>
      </c>
      <c r="AO403" s="16">
        <v>5.0758556000000003E-2</v>
      </c>
      <c r="AP403" s="16">
        <v>4.8819653999999997E-2</v>
      </c>
      <c r="AQ403" s="16">
        <v>4.7004065999999997E-2</v>
      </c>
      <c r="AR403" s="16">
        <v>4.5300121999999998E-2</v>
      </c>
      <c r="AS403" s="16">
        <v>4.3699604000000003E-2</v>
      </c>
      <c r="AT403" s="16">
        <v>4.2192906000000002E-2</v>
      </c>
      <c r="AU403" s="16">
        <v>4.0772714000000002E-2</v>
      </c>
      <c r="AV403" s="16">
        <v>3.9431989000000001E-2</v>
      </c>
      <c r="AW403" s="16">
        <v>3.8164757000000001E-2</v>
      </c>
      <c r="AX403" s="16">
        <v>3.6965436999999997E-2</v>
      </c>
      <c r="AY403" s="16">
        <v>3.5829049000000002E-2</v>
      </c>
      <c r="AZ403" s="16">
        <v>3.4750945999999998E-2</v>
      </c>
      <c r="BA403" s="16">
        <v>3.3726893000000001E-2</v>
      </c>
      <c r="BB403" s="16">
        <v>3.2753314999999998E-2</v>
      </c>
      <c r="BC403" s="16">
        <v>3.1826429000000003E-2</v>
      </c>
      <c r="BD403" s="16">
        <v>3.0943288999999999E-2</v>
      </c>
      <c r="BE403" s="16">
        <v>3.0101065E-2</v>
      </c>
      <c r="BF403" s="16">
        <v>2.9297093E-2</v>
      </c>
    </row>
    <row r="404" spans="1:58" x14ac:dyDescent="0.35">
      <c r="A404" s="16">
        <v>234</v>
      </c>
      <c r="B404" s="16">
        <v>11.5</v>
      </c>
      <c r="C404" s="16">
        <v>0.67155429999999994</v>
      </c>
      <c r="D404" s="16">
        <v>1.2000000000000002</v>
      </c>
      <c r="E404" s="16">
        <v>6</v>
      </c>
      <c r="F404" s="16">
        <v>1.2000000000000002</v>
      </c>
      <c r="G404" s="16">
        <v>0.60000000000000009</v>
      </c>
      <c r="H404" s="16">
        <v>0.4</v>
      </c>
      <c r="I404" s="16">
        <v>406.70000000000005</v>
      </c>
      <c r="J404" s="16">
        <v>286.8</v>
      </c>
      <c r="K404" s="16" t="s">
        <v>35</v>
      </c>
      <c r="L404" s="16">
        <v>234</v>
      </c>
      <c r="M404" s="16">
        <v>0.44434374999999998</v>
      </c>
      <c r="N404" s="16">
        <v>0.37160805000000002</v>
      </c>
      <c r="O404" s="16">
        <v>0.31438001999999998</v>
      </c>
      <c r="P404" s="16">
        <v>0.26991710000000002</v>
      </c>
      <c r="Q404" s="16">
        <v>0.23498145000000001</v>
      </c>
      <c r="R404" s="16">
        <v>0.20708877000000001</v>
      </c>
      <c r="S404" s="16">
        <v>0.18445497999999999</v>
      </c>
      <c r="T404" s="16">
        <v>0.16580729</v>
      </c>
      <c r="U404" s="16">
        <v>0.15022592000000001</v>
      </c>
      <c r="V404" s="16">
        <v>0.13704290999999999</v>
      </c>
      <c r="W404" s="16">
        <v>0.12576677999999999</v>
      </c>
      <c r="X404" s="16">
        <v>0.11602352</v>
      </c>
      <c r="Y404" s="16">
        <v>0.10753234</v>
      </c>
      <c r="Z404" s="16">
        <v>0.10007323999999999</v>
      </c>
      <c r="AA404" s="16">
        <v>9.3476877E-2</v>
      </c>
      <c r="AB404" s="16">
        <v>8.7604850999999997E-2</v>
      </c>
      <c r="AC404" s="16">
        <v>8.2347489999999995E-2</v>
      </c>
      <c r="AD404" s="16">
        <v>7.7617495999999994E-2</v>
      </c>
      <c r="AE404" s="16">
        <v>7.3338732000000004E-2</v>
      </c>
      <c r="AF404" s="16">
        <v>6.9453493000000005E-2</v>
      </c>
      <c r="AG404" s="16">
        <v>6.5913051E-2</v>
      </c>
      <c r="AH404" s="16">
        <v>6.2672301999999999E-2</v>
      </c>
      <c r="AI404" s="16">
        <v>5.9697013E-2</v>
      </c>
      <c r="AJ404" s="16">
        <v>5.6957304E-2</v>
      </c>
      <c r="AK404" s="16">
        <v>5.4427958999999998E-2</v>
      </c>
      <c r="AL404" s="16">
        <v>5.2085482000000002E-2</v>
      </c>
      <c r="AM404" s="16">
        <v>4.9910963000000003E-2</v>
      </c>
      <c r="AN404" s="16">
        <v>4.7888100000000003E-2</v>
      </c>
      <c r="AO404" s="16">
        <v>4.6002201999999999E-2</v>
      </c>
      <c r="AP404" s="16">
        <v>4.4240902999999998E-2</v>
      </c>
      <c r="AQ404" s="16">
        <v>4.2592101E-2</v>
      </c>
      <c r="AR404" s="16">
        <v>4.1045431E-2</v>
      </c>
      <c r="AS404" s="16">
        <v>3.9592341000000003E-2</v>
      </c>
      <c r="AT404" s="16">
        <v>3.8225072999999998E-2</v>
      </c>
      <c r="AU404" s="16">
        <v>3.6937270000000001E-2</v>
      </c>
      <c r="AV404" s="16">
        <v>3.5721968999999999E-2</v>
      </c>
      <c r="AW404" s="16">
        <v>3.4573293999999997E-2</v>
      </c>
      <c r="AX404" s="16">
        <v>3.3486195000000003E-2</v>
      </c>
      <c r="AY404" s="16">
        <v>3.2456268000000003E-2</v>
      </c>
      <c r="AZ404" s="16">
        <v>3.1479559999999997E-2</v>
      </c>
      <c r="BA404" s="16">
        <v>3.0551979E-2</v>
      </c>
      <c r="BB404" s="16">
        <v>2.9670243999999998E-2</v>
      </c>
      <c r="BC404" s="16">
        <v>2.8831083E-2</v>
      </c>
      <c r="BD404" s="16">
        <v>2.8031529999999999E-2</v>
      </c>
      <c r="BE404" s="16">
        <v>2.7269121E-2</v>
      </c>
      <c r="BF404" s="16">
        <v>2.6541349999999998E-2</v>
      </c>
    </row>
    <row r="405" spans="1:58" x14ac:dyDescent="0.35">
      <c r="A405" s="16">
        <v>397</v>
      </c>
      <c r="B405" s="16">
        <v>24.2</v>
      </c>
      <c r="C405" s="16">
        <v>0.86989810000000001</v>
      </c>
      <c r="D405" s="16">
        <v>3</v>
      </c>
      <c r="E405" s="16">
        <v>6.8000000000000007</v>
      </c>
      <c r="F405" s="16">
        <v>0.8</v>
      </c>
      <c r="G405" s="16">
        <v>0.60000000000000009</v>
      </c>
      <c r="H405" s="16">
        <v>0.2</v>
      </c>
      <c r="I405" s="16">
        <v>340.5</v>
      </c>
      <c r="J405" s="16">
        <v>358.8</v>
      </c>
      <c r="K405" s="16" t="s">
        <v>34</v>
      </c>
      <c r="L405" s="16">
        <v>397</v>
      </c>
      <c r="M405" s="16">
        <v>0.44289457999999998</v>
      </c>
      <c r="N405" s="16">
        <v>0.38210934000000002</v>
      </c>
      <c r="O405" s="16">
        <v>0.33107972000000002</v>
      </c>
      <c r="P405" s="16">
        <v>0.2887921</v>
      </c>
      <c r="Q405" s="16">
        <v>0.25418784999999999</v>
      </c>
      <c r="R405" s="16">
        <v>0.22590046</v>
      </c>
      <c r="S405" s="16">
        <v>0.2025777</v>
      </c>
      <c r="T405" s="16">
        <v>0.18308225</v>
      </c>
      <c r="U405" s="16">
        <v>0.16661279000000001</v>
      </c>
      <c r="V405" s="16">
        <v>0.15256370999999999</v>
      </c>
      <c r="W405" s="16">
        <v>0.14047398999999999</v>
      </c>
      <c r="X405" s="16">
        <v>0.12997966</v>
      </c>
      <c r="Y405" s="16">
        <v>0.12079906</v>
      </c>
      <c r="Z405" s="16">
        <v>0.11270922999999999</v>
      </c>
      <c r="AA405" s="16">
        <v>0.10553234</v>
      </c>
      <c r="AB405" s="16">
        <v>9.9129102999999996E-2</v>
      </c>
      <c r="AC405" s="16">
        <v>9.3385047999999998E-2</v>
      </c>
      <c r="AD405" s="16">
        <v>8.8205418999999993E-2</v>
      </c>
      <c r="AE405" s="16">
        <v>8.3514697999999998E-2</v>
      </c>
      <c r="AF405" s="16">
        <v>7.9248071000000003E-2</v>
      </c>
      <c r="AG405" s="16">
        <v>7.5353122999999994E-2</v>
      </c>
      <c r="AH405" s="16">
        <v>7.1785300999999996E-2</v>
      </c>
      <c r="AI405" s="16">
        <v>6.8505845999999995E-2</v>
      </c>
      <c r="AJ405" s="16">
        <v>6.5481707E-2</v>
      </c>
      <c r="AK405" s="16">
        <v>6.2685132000000005E-2</v>
      </c>
      <c r="AL405" s="16">
        <v>6.0092773000000002E-2</v>
      </c>
      <c r="AM405" s="16">
        <v>5.7684038E-2</v>
      </c>
      <c r="AN405" s="16">
        <v>5.5440120000000002E-2</v>
      </c>
      <c r="AO405" s="16">
        <v>5.3345121000000002E-2</v>
      </c>
      <c r="AP405" s="16">
        <v>5.1386420000000002E-2</v>
      </c>
      <c r="AQ405" s="16">
        <v>4.9550612000000001E-2</v>
      </c>
      <c r="AR405" s="16">
        <v>4.7826972000000002E-2</v>
      </c>
      <c r="AS405" s="16">
        <v>4.6206380999999998E-2</v>
      </c>
      <c r="AT405" s="16">
        <v>4.4679536999999998E-2</v>
      </c>
      <c r="AU405" s="16">
        <v>4.3238785000000002E-2</v>
      </c>
      <c r="AV405" s="16">
        <v>4.1877914000000002E-2</v>
      </c>
      <c r="AW405" s="16">
        <v>4.0590312000000003E-2</v>
      </c>
      <c r="AX405" s="16">
        <v>3.9370823999999999E-2</v>
      </c>
      <c r="AY405" s="16">
        <v>3.8214359000000003E-2</v>
      </c>
      <c r="AZ405" s="16">
        <v>3.7117004000000002E-2</v>
      </c>
      <c r="BA405" s="16">
        <v>3.6073595E-2</v>
      </c>
      <c r="BB405" s="16">
        <v>3.5079919000000001E-2</v>
      </c>
      <c r="BC405" s="16">
        <v>3.4133512999999997E-2</v>
      </c>
      <c r="BD405" s="16">
        <v>3.3231124000000001E-2</v>
      </c>
      <c r="BE405" s="16">
        <v>3.2369587999999998E-2</v>
      </c>
      <c r="BF405" s="16">
        <v>3.1546496E-2</v>
      </c>
    </row>
    <row r="406" spans="1:58" x14ac:dyDescent="0.35">
      <c r="A406" s="16">
        <v>134</v>
      </c>
      <c r="B406" s="16">
        <v>19.5</v>
      </c>
      <c r="C406" s="16">
        <v>0.26144770000000001</v>
      </c>
      <c r="D406" s="16">
        <v>1.8</v>
      </c>
      <c r="E406" s="16">
        <v>1</v>
      </c>
      <c r="F406" s="16">
        <v>2.4000000000000004</v>
      </c>
      <c r="G406" s="16">
        <v>1</v>
      </c>
      <c r="H406" s="16">
        <v>1.8</v>
      </c>
      <c r="I406" s="16">
        <v>328.70000000000005</v>
      </c>
      <c r="J406" s="16">
        <v>351.5</v>
      </c>
      <c r="K406" s="16" t="s">
        <v>34</v>
      </c>
      <c r="L406" s="16">
        <v>134</v>
      </c>
      <c r="M406" s="16">
        <v>0.44218636</v>
      </c>
      <c r="N406" s="16">
        <v>0.36056339999999998</v>
      </c>
      <c r="O406" s="16">
        <v>0.30131554999999999</v>
      </c>
      <c r="P406" s="16">
        <v>0.25738823</v>
      </c>
      <c r="Q406" s="16">
        <v>0.22383602999999999</v>
      </c>
      <c r="R406" s="16">
        <v>0.19743881999999999</v>
      </c>
      <c r="S406" s="16">
        <v>0.17619873999999999</v>
      </c>
      <c r="T406" s="16">
        <v>0.15878600000000001</v>
      </c>
      <c r="U406" s="16">
        <v>0.14428616999999999</v>
      </c>
      <c r="V406" s="16">
        <v>0.13204113000000001</v>
      </c>
      <c r="W406" s="16">
        <v>0.1215759</v>
      </c>
      <c r="X406" s="16">
        <v>0.11254047</v>
      </c>
      <c r="Y406" s="16">
        <v>0.10466623</v>
      </c>
      <c r="Z406" s="16">
        <v>9.7747102000000002E-2</v>
      </c>
      <c r="AA406" s="16">
        <v>9.1621152999999997E-2</v>
      </c>
      <c r="AB406" s="16">
        <v>8.6164220999999999E-2</v>
      </c>
      <c r="AC406" s="16">
        <v>8.1272073E-2</v>
      </c>
      <c r="AD406" s="16">
        <v>7.6863527000000001E-2</v>
      </c>
      <c r="AE406" s="16">
        <v>7.2869911999999995E-2</v>
      </c>
      <c r="AF406" s="16">
        <v>6.9236800000000001E-2</v>
      </c>
      <c r="AG406" s="16">
        <v>6.5918042999999996E-2</v>
      </c>
      <c r="AH406" s="16">
        <v>6.2876150000000006E-2</v>
      </c>
      <c r="AI406" s="16">
        <v>6.0077182999999999E-2</v>
      </c>
      <c r="AJ406" s="16">
        <v>5.7494852999999999E-2</v>
      </c>
      <c r="AK406" s="16">
        <v>5.5104487000000001E-2</v>
      </c>
      <c r="AL406" s="16">
        <v>5.2886162E-2</v>
      </c>
      <c r="AM406" s="16">
        <v>5.0822590000000001E-2</v>
      </c>
      <c r="AN406" s="16">
        <v>4.8899442000000001E-2</v>
      </c>
      <c r="AO406" s="16">
        <v>4.7102603999999999E-2</v>
      </c>
      <c r="AP406" s="16">
        <v>4.5419551000000002E-2</v>
      </c>
      <c r="AQ406" s="16">
        <v>4.3841269000000002E-2</v>
      </c>
      <c r="AR406" s="16">
        <v>4.2357000999999998E-2</v>
      </c>
      <c r="AS406" s="16">
        <v>4.0959629999999997E-2</v>
      </c>
      <c r="AT406" s="16">
        <v>3.9641991000000001E-2</v>
      </c>
      <c r="AU406" s="16">
        <v>3.8397461000000001E-2</v>
      </c>
      <c r="AV406" s="16">
        <v>3.7220578999999997E-2</v>
      </c>
      <c r="AW406" s="16">
        <v>3.6106117E-2</v>
      </c>
      <c r="AX406" s="16">
        <v>3.5049427000000001E-2</v>
      </c>
      <c r="AY406" s="16">
        <v>3.4046254999999997E-2</v>
      </c>
      <c r="AZ406" s="16">
        <v>3.3092119000000003E-2</v>
      </c>
      <c r="BA406" s="16">
        <v>3.218447E-2</v>
      </c>
      <c r="BB406" s="16">
        <v>3.1319673999999999E-2</v>
      </c>
      <c r="BC406" s="16">
        <v>3.0495115999999999E-2</v>
      </c>
      <c r="BD406" s="16">
        <v>2.9708294E-2</v>
      </c>
      <c r="BE406" s="16">
        <v>2.8955947999999999E-2</v>
      </c>
      <c r="BF406" s="16">
        <v>2.8236562E-2</v>
      </c>
    </row>
    <row r="407" spans="1:58" x14ac:dyDescent="0.35">
      <c r="A407" s="16">
        <v>389</v>
      </c>
      <c r="B407" s="16">
        <v>17.600000000000001</v>
      </c>
      <c r="C407" s="16">
        <v>0.85494029999999999</v>
      </c>
      <c r="D407" s="16">
        <v>0.4</v>
      </c>
      <c r="E407" s="16">
        <v>7.8000000000000007</v>
      </c>
      <c r="F407" s="16">
        <v>2.6</v>
      </c>
      <c r="G407" s="16">
        <v>0</v>
      </c>
      <c r="H407" s="16">
        <v>0.4</v>
      </c>
      <c r="I407" s="16">
        <v>388.40000000000003</v>
      </c>
      <c r="J407" s="16">
        <v>315.20000000000005</v>
      </c>
      <c r="K407" s="16" t="s">
        <v>34</v>
      </c>
      <c r="L407" s="16">
        <v>389</v>
      </c>
      <c r="M407" s="16">
        <v>0.43533983999999998</v>
      </c>
      <c r="N407" s="16">
        <v>0.37440011000000001</v>
      </c>
      <c r="O407" s="16">
        <v>0.32707348000000003</v>
      </c>
      <c r="P407" s="16">
        <v>0.28763232</v>
      </c>
      <c r="Q407" s="16">
        <v>0.25419482999999998</v>
      </c>
      <c r="R407" s="16">
        <v>0.2259533</v>
      </c>
      <c r="S407" s="16">
        <v>0.20217173999999999</v>
      </c>
      <c r="T407" s="16">
        <v>0.18207945</v>
      </c>
      <c r="U407" s="16">
        <v>0.16500704999999999</v>
      </c>
      <c r="V407" s="16">
        <v>0.15040049</v>
      </c>
      <c r="W407" s="16">
        <v>0.13780786</v>
      </c>
      <c r="X407" s="16">
        <v>0.12687535999999999</v>
      </c>
      <c r="Y407" s="16">
        <v>0.11731875999999999</v>
      </c>
      <c r="Z407" s="16">
        <v>0.10890888</v>
      </c>
      <c r="AA407" s="16">
        <v>0.10146315</v>
      </c>
      <c r="AB407" s="16">
        <v>9.4835505E-2</v>
      </c>
      <c r="AC407" s="16">
        <v>8.8904611999999994E-2</v>
      </c>
      <c r="AD407" s="16">
        <v>8.3572498999999995E-2</v>
      </c>
      <c r="AE407" s="16">
        <v>7.8757592000000001E-2</v>
      </c>
      <c r="AF407" s="16">
        <v>7.4392974000000001E-2</v>
      </c>
      <c r="AG407" s="16">
        <v>7.0419229999999999E-2</v>
      </c>
      <c r="AH407" s="16">
        <v>6.6790268E-2</v>
      </c>
      <c r="AI407" s="16">
        <v>6.3465572999999997E-2</v>
      </c>
      <c r="AJ407" s="16">
        <v>6.0409952000000003E-2</v>
      </c>
      <c r="AK407" s="16">
        <v>5.7593129999999999E-2</v>
      </c>
      <c r="AL407" s="16">
        <v>5.4990618999999998E-2</v>
      </c>
      <c r="AM407" s="16">
        <v>5.2579398999999999E-2</v>
      </c>
      <c r="AN407" s="16">
        <v>5.0340619000000003E-2</v>
      </c>
      <c r="AO407" s="16">
        <v>4.8257172000000001E-2</v>
      </c>
      <c r="AP407" s="16">
        <v>4.6314370000000001E-2</v>
      </c>
      <c r="AQ407" s="16">
        <v>4.4499434999999997E-2</v>
      </c>
      <c r="AR407" s="16">
        <v>4.2800467000000002E-2</v>
      </c>
      <c r="AS407" s="16">
        <v>4.1207357999999999E-2</v>
      </c>
      <c r="AT407" s="16">
        <v>3.9711073E-2</v>
      </c>
      <c r="AU407" s="16">
        <v>3.8303651000000001E-2</v>
      </c>
      <c r="AV407" s="16">
        <v>3.6977831000000003E-2</v>
      </c>
      <c r="AW407" s="16">
        <v>3.5727266000000001E-2</v>
      </c>
      <c r="AX407" s="16">
        <v>3.4545798000000003E-2</v>
      </c>
      <c r="AY407" s="16">
        <v>3.3428281999999997E-2</v>
      </c>
      <c r="AZ407" s="16">
        <v>3.2370199000000002E-2</v>
      </c>
      <c r="BA407" s="16">
        <v>3.1366933E-2</v>
      </c>
      <c r="BB407" s="16">
        <v>3.0414759999999999E-2</v>
      </c>
      <c r="BC407" s="16">
        <v>2.9509980000000002E-2</v>
      </c>
      <c r="BD407" s="16">
        <v>2.8649118000000001E-2</v>
      </c>
      <c r="BE407" s="16">
        <v>2.7829553999999999E-2</v>
      </c>
      <c r="BF407" s="16">
        <v>2.704848E-2</v>
      </c>
    </row>
    <row r="408" spans="1:58" x14ac:dyDescent="0.35">
      <c r="A408" s="16">
        <v>446</v>
      </c>
      <c r="B408" s="16">
        <v>39</v>
      </c>
      <c r="C408" s="16">
        <v>0.83792029999999995</v>
      </c>
      <c r="D408" s="16">
        <v>0.60000000000000009</v>
      </c>
      <c r="E408" s="16">
        <v>4.4000000000000004</v>
      </c>
      <c r="F408" s="16">
        <v>1.4000000000000001</v>
      </c>
      <c r="G408" s="16">
        <v>0.4</v>
      </c>
      <c r="H408" s="16">
        <v>0.2</v>
      </c>
      <c r="I408" s="16">
        <v>351.8</v>
      </c>
      <c r="J408" s="16">
        <v>358.20000000000005</v>
      </c>
      <c r="K408" s="16" t="s">
        <v>35</v>
      </c>
      <c r="L408" s="16">
        <v>446</v>
      </c>
      <c r="M408" s="16">
        <v>0.43455463999999999</v>
      </c>
      <c r="N408" s="16">
        <v>0.34818661000000001</v>
      </c>
      <c r="O408" s="16">
        <v>0.28744796</v>
      </c>
      <c r="P408" s="16">
        <v>0.24289289</v>
      </c>
      <c r="Q408" s="16">
        <v>0.20907106</v>
      </c>
      <c r="R408" s="16">
        <v>0.18269402000000001</v>
      </c>
      <c r="S408" s="16">
        <v>0.16163930000000001</v>
      </c>
      <c r="T408" s="16">
        <v>0.14449825999999999</v>
      </c>
      <c r="U408" s="16">
        <v>0.13030939</v>
      </c>
      <c r="V408" s="16">
        <v>0.11838928</v>
      </c>
      <c r="W408" s="16">
        <v>0.108251</v>
      </c>
      <c r="X408" s="16">
        <v>9.9533162999999994E-2</v>
      </c>
      <c r="Y408" s="16">
        <v>9.1965109000000003E-2</v>
      </c>
      <c r="Z408" s="16">
        <v>8.5340745999999995E-2</v>
      </c>
      <c r="AA408" s="16">
        <v>7.9500362000000005E-2</v>
      </c>
      <c r="AB408" s="16">
        <v>7.4317224000000001E-2</v>
      </c>
      <c r="AC408" s="16">
        <v>6.9688097000000004E-2</v>
      </c>
      <c r="AD408" s="16">
        <v>6.5533235999999995E-2</v>
      </c>
      <c r="AE408" s="16">
        <v>6.1786151999999997E-2</v>
      </c>
      <c r="AF408" s="16">
        <v>5.8391410999999997E-2</v>
      </c>
      <c r="AG408" s="16">
        <v>5.5303643999999999E-2</v>
      </c>
      <c r="AH408" s="16">
        <v>5.2485205E-2</v>
      </c>
      <c r="AI408" s="16">
        <v>4.9903836E-2</v>
      </c>
      <c r="AJ408" s="16">
        <v>4.7531385000000002E-2</v>
      </c>
      <c r="AK408" s="16">
        <v>4.5344621000000002E-2</v>
      </c>
      <c r="AL408" s="16">
        <v>4.3324019999999998E-2</v>
      </c>
      <c r="AM408" s="16">
        <v>4.1451967999999999E-2</v>
      </c>
      <c r="AN408" s="16">
        <v>3.9713874000000003E-2</v>
      </c>
      <c r="AO408" s="16">
        <v>3.8096007000000001E-2</v>
      </c>
      <c r="AP408" s="16">
        <v>3.6586870000000001E-2</v>
      </c>
      <c r="AQ408" s="16">
        <v>3.5177081999999998E-2</v>
      </c>
      <c r="AR408" s="16">
        <v>3.3856711999999997E-2</v>
      </c>
      <c r="AS408" s="16">
        <v>3.2618411E-2</v>
      </c>
      <c r="AT408" s="16">
        <v>3.1455070000000002E-2</v>
      </c>
      <c r="AU408" s="16">
        <v>3.0360069E-2</v>
      </c>
      <c r="AV408" s="16">
        <v>2.9328149000000001E-2</v>
      </c>
      <c r="AW408" s="16">
        <v>2.8354286999999999E-2</v>
      </c>
      <c r="AX408" s="16">
        <v>2.7433919000000001E-2</v>
      </c>
      <c r="AY408" s="16">
        <v>2.6563232999999999E-2</v>
      </c>
      <c r="AZ408" s="16">
        <v>2.5738127999999999E-2</v>
      </c>
      <c r="BA408" s="16">
        <v>2.4955439999999999E-2</v>
      </c>
      <c r="BB408" s="16">
        <v>2.4212211000000001E-2</v>
      </c>
      <c r="BC408" s="16">
        <v>2.3505656E-2</v>
      </c>
      <c r="BD408" s="16">
        <v>2.2833309999999999E-2</v>
      </c>
      <c r="BE408" s="16">
        <v>2.2192897E-2</v>
      </c>
      <c r="BF408" s="16">
        <v>2.1582226999999999E-2</v>
      </c>
    </row>
    <row r="409" spans="1:58" x14ac:dyDescent="0.35">
      <c r="A409" s="16">
        <v>292</v>
      </c>
      <c r="B409" s="16">
        <v>39</v>
      </c>
      <c r="C409" s="16">
        <v>0.5032276</v>
      </c>
      <c r="D409" s="16">
        <v>2</v>
      </c>
      <c r="E409" s="16">
        <v>1.6</v>
      </c>
      <c r="F409" s="16">
        <v>0.8</v>
      </c>
      <c r="G409" s="16">
        <v>2</v>
      </c>
      <c r="H409" s="16">
        <v>0.4</v>
      </c>
      <c r="I409" s="16">
        <v>391</v>
      </c>
      <c r="J409" s="16">
        <v>307.40000000000003</v>
      </c>
      <c r="K409" s="16" t="s">
        <v>35</v>
      </c>
      <c r="L409" s="16">
        <v>292</v>
      </c>
      <c r="M409" s="16">
        <v>0.43387657000000002</v>
      </c>
      <c r="N409" s="16">
        <v>0.34877276000000001</v>
      </c>
      <c r="O409" s="16">
        <v>0.2895295</v>
      </c>
      <c r="P409" s="16">
        <v>0.24621926</v>
      </c>
      <c r="Q409" s="16">
        <v>0.21337329999999999</v>
      </c>
      <c r="R409" s="16">
        <v>0.18772715000000001</v>
      </c>
      <c r="S409" s="16">
        <v>0.16719850999999999</v>
      </c>
      <c r="T409" s="16">
        <v>0.15042652000000001</v>
      </c>
      <c r="U409" s="16">
        <v>0.13648953</v>
      </c>
      <c r="V409" s="16">
        <v>0.12474789999999999</v>
      </c>
      <c r="W409" s="16">
        <v>0.1147249</v>
      </c>
      <c r="X409" s="16">
        <v>0.10607769</v>
      </c>
      <c r="Y409" s="16">
        <v>9.8548673000000003E-2</v>
      </c>
      <c r="Z409" s="16">
        <v>9.1937840000000007E-2</v>
      </c>
      <c r="AA409" s="16">
        <v>8.6087644000000005E-2</v>
      </c>
      <c r="AB409" s="16">
        <v>8.0876477000000002E-2</v>
      </c>
      <c r="AC409" s="16">
        <v>7.6207116000000005E-2</v>
      </c>
      <c r="AD409" s="16">
        <v>7.2002134999999995E-2</v>
      </c>
      <c r="AE409" s="16">
        <v>6.8195686000000005E-2</v>
      </c>
      <c r="AF409" s="16">
        <v>6.4733759000000002E-2</v>
      </c>
      <c r="AG409" s="16">
        <v>6.1574864999999999E-2</v>
      </c>
      <c r="AH409" s="16">
        <v>5.8681141999999999E-2</v>
      </c>
      <c r="AI409" s="16">
        <v>5.6021463000000001E-2</v>
      </c>
      <c r="AJ409" s="16">
        <v>5.3569316999999998E-2</v>
      </c>
      <c r="AK409" s="16">
        <v>5.1301869999999999E-2</v>
      </c>
      <c r="AL409" s="16">
        <v>4.9199365000000002E-2</v>
      </c>
      <c r="AM409" s="16">
        <v>4.7245953E-2</v>
      </c>
      <c r="AN409" s="16">
        <v>4.5425835999999997E-2</v>
      </c>
      <c r="AO409" s="16">
        <v>4.3726864999999997E-2</v>
      </c>
      <c r="AP409" s="16">
        <v>4.2137582E-2</v>
      </c>
      <c r="AQ409" s="16">
        <v>4.0647045E-2</v>
      </c>
      <c r="AR409" s="16">
        <v>3.9247688000000003E-2</v>
      </c>
      <c r="AS409" s="16">
        <v>3.7931028999999998E-2</v>
      </c>
      <c r="AT409" s="16">
        <v>3.6690674999999999E-2</v>
      </c>
      <c r="AU409" s="16">
        <v>3.5520247999999997E-2</v>
      </c>
      <c r="AV409" s="16">
        <v>3.4413945000000001E-2</v>
      </c>
      <c r="AW409" s="16">
        <v>3.3367015E-2</v>
      </c>
      <c r="AX409" s="16">
        <v>3.2374989E-2</v>
      </c>
      <c r="AY409" s="16">
        <v>3.1433730999999999E-2</v>
      </c>
      <c r="AZ409" s="16">
        <v>3.0539693E-2</v>
      </c>
      <c r="BA409" s="16">
        <v>2.9689383E-2</v>
      </c>
      <c r="BB409" s="16">
        <v>2.8879775E-2</v>
      </c>
      <c r="BC409" s="16">
        <v>2.8108165000000001E-2</v>
      </c>
      <c r="BD409" s="16">
        <v>2.7372035999999999E-2</v>
      </c>
      <c r="BE409" s="16">
        <v>2.666905E-2</v>
      </c>
      <c r="BF409" s="16">
        <v>2.5997250999999999E-2</v>
      </c>
    </row>
    <row r="410" spans="1:58" x14ac:dyDescent="0.35">
      <c r="A410" s="16">
        <v>139</v>
      </c>
      <c r="B410" s="16">
        <v>37.6</v>
      </c>
      <c r="C410" s="16">
        <v>0.89092260000000001</v>
      </c>
      <c r="D410" s="16">
        <v>1</v>
      </c>
      <c r="E410" s="16">
        <v>2.2000000000000002</v>
      </c>
      <c r="F410" s="16">
        <v>2.6</v>
      </c>
      <c r="G410" s="16">
        <v>0</v>
      </c>
      <c r="H410" s="16">
        <v>0.4</v>
      </c>
      <c r="I410" s="16">
        <v>339.3</v>
      </c>
      <c r="J410" s="16">
        <v>315.20000000000005</v>
      </c>
      <c r="K410" s="16" t="s">
        <v>34</v>
      </c>
      <c r="L410" s="16">
        <v>139</v>
      </c>
      <c r="M410" s="16">
        <v>0.43355426000000002</v>
      </c>
      <c r="N410" s="16">
        <v>0.34274152000000002</v>
      </c>
      <c r="O410" s="16">
        <v>0.28157872</v>
      </c>
      <c r="P410" s="16">
        <v>0.23800494</v>
      </c>
      <c r="Q410" s="16">
        <v>0.20557928</v>
      </c>
      <c r="R410" s="16">
        <v>0.18051501</v>
      </c>
      <c r="S410" s="16">
        <v>0.16060530000000001</v>
      </c>
      <c r="T410" s="16">
        <v>0.14442809000000001</v>
      </c>
      <c r="U410" s="16">
        <v>0.13104233000000001</v>
      </c>
      <c r="V410" s="16">
        <v>0.11978865</v>
      </c>
      <c r="W410" s="16">
        <v>0.11019991</v>
      </c>
      <c r="X410" s="16">
        <v>0.10193329</v>
      </c>
      <c r="Y410" s="16">
        <v>9.4735518000000005E-2</v>
      </c>
      <c r="Z410" s="16">
        <v>8.8412561000000001E-2</v>
      </c>
      <c r="AA410" s="16">
        <v>8.2815751000000007E-2</v>
      </c>
      <c r="AB410" s="16">
        <v>7.7827445999999995E-2</v>
      </c>
      <c r="AC410" s="16">
        <v>7.3355353999999998E-2</v>
      </c>
      <c r="AD410" s="16">
        <v>6.9323942E-2</v>
      </c>
      <c r="AE410" s="16">
        <v>6.5672778000000001E-2</v>
      </c>
      <c r="AF410" s="16">
        <v>6.2350190999999999E-2</v>
      </c>
      <c r="AG410" s="16">
        <v>5.9315316E-2</v>
      </c>
      <c r="AH410" s="16">
        <v>5.6532728999999997E-2</v>
      </c>
      <c r="AI410" s="16">
        <v>5.3973465999999998E-2</v>
      </c>
      <c r="AJ410" s="16">
        <v>5.1610681999999998E-2</v>
      </c>
      <c r="AK410" s="16">
        <v>4.9424312999999997E-2</v>
      </c>
      <c r="AL410" s="16">
        <v>4.7395639000000003E-2</v>
      </c>
      <c r="AM410" s="16">
        <v>4.5508672E-2</v>
      </c>
      <c r="AN410" s="16">
        <v>4.3749679E-2</v>
      </c>
      <c r="AO410" s="16">
        <v>4.2106520000000001E-2</v>
      </c>
      <c r="AP410" s="16">
        <v>4.0568251E-2</v>
      </c>
      <c r="AQ410" s="16">
        <v>3.9125603000000002E-2</v>
      </c>
      <c r="AR410" s="16">
        <v>3.7770193000000001E-2</v>
      </c>
      <c r="AS410" s="16">
        <v>3.6494259000000001E-2</v>
      </c>
      <c r="AT410" s="16">
        <v>3.5291519E-2</v>
      </c>
      <c r="AU410" s="16">
        <v>3.4156282000000003E-2</v>
      </c>
      <c r="AV410" s="16">
        <v>3.3082724000000001E-2</v>
      </c>
      <c r="AW410" s="16">
        <v>3.2066460999999997E-2</v>
      </c>
      <c r="AX410" s="16">
        <v>3.1103365000000001E-2</v>
      </c>
      <c r="AY410" s="16">
        <v>3.0189218E-2</v>
      </c>
      <c r="AZ410" s="16">
        <v>2.932073E-2</v>
      </c>
      <c r="BA410" s="16">
        <v>2.8494677999999999E-2</v>
      </c>
      <c r="BB410" s="16">
        <v>2.7708136000000001E-2</v>
      </c>
      <c r="BC410" s="16">
        <v>2.6958320000000001E-2</v>
      </c>
      <c r="BD410" s="16">
        <v>2.6242939999999999E-2</v>
      </c>
      <c r="BE410" s="16">
        <v>2.5559755E-2</v>
      </c>
      <c r="BF410" s="16">
        <v>2.4906867999999999E-2</v>
      </c>
    </row>
    <row r="411" spans="1:58" x14ac:dyDescent="0.35">
      <c r="A411" s="16">
        <v>67</v>
      </c>
      <c r="B411" s="16">
        <v>7.4</v>
      </c>
      <c r="C411" s="16">
        <v>0.16643930000000001</v>
      </c>
      <c r="D411" s="16">
        <v>2.2000000000000002</v>
      </c>
      <c r="E411" s="16">
        <v>1.6</v>
      </c>
      <c r="F411" s="16">
        <v>2.8000000000000003</v>
      </c>
      <c r="G411" s="16">
        <v>1.8</v>
      </c>
      <c r="H411" s="16">
        <v>2.4000000000000004</v>
      </c>
      <c r="I411" s="16">
        <v>311.90000000000003</v>
      </c>
      <c r="J411" s="16">
        <v>289.70000000000005</v>
      </c>
      <c r="K411" s="16" t="s">
        <v>34</v>
      </c>
      <c r="L411" s="16">
        <v>67</v>
      </c>
      <c r="M411" s="16">
        <v>0.43338053999999998</v>
      </c>
      <c r="N411" s="16">
        <v>0.37884316000000001</v>
      </c>
      <c r="O411" s="16">
        <v>0.32908973000000002</v>
      </c>
      <c r="P411" s="16">
        <v>0.28708120999999998</v>
      </c>
      <c r="Q411" s="16">
        <v>0.25255030000000001</v>
      </c>
      <c r="R411" s="16">
        <v>0.22419174</v>
      </c>
      <c r="S411" s="16">
        <v>0.20076374999999999</v>
      </c>
      <c r="T411" s="16">
        <v>0.18121984999999999</v>
      </c>
      <c r="U411" s="16">
        <v>0.16474053</v>
      </c>
      <c r="V411" s="16">
        <v>0.15070067000000001</v>
      </c>
      <c r="W411" s="16">
        <v>0.13862626</v>
      </c>
      <c r="X411" s="16">
        <v>0.12815109</v>
      </c>
      <c r="Y411" s="16">
        <v>0.11899121</v>
      </c>
      <c r="Z411" s="16">
        <v>0.11092618999999999</v>
      </c>
      <c r="AA411" s="16">
        <v>0.10377617</v>
      </c>
      <c r="AB411" s="16">
        <v>9.7399518000000004E-2</v>
      </c>
      <c r="AC411" s="16">
        <v>9.1684430999999997E-2</v>
      </c>
      <c r="AD411" s="16">
        <v>8.6539105000000005E-2</v>
      </c>
      <c r="AE411" s="16">
        <v>8.1880249000000002E-2</v>
      </c>
      <c r="AF411" s="16">
        <v>7.7646554000000007E-2</v>
      </c>
      <c r="AG411" s="16">
        <v>7.3784403999999998E-2</v>
      </c>
      <c r="AH411" s="16">
        <v>7.0251055000000007E-2</v>
      </c>
      <c r="AI411" s="16">
        <v>6.7004912E-2</v>
      </c>
      <c r="AJ411" s="16">
        <v>6.4015262000000003E-2</v>
      </c>
      <c r="AK411" s="16">
        <v>6.1254188000000001E-2</v>
      </c>
      <c r="AL411" s="16">
        <v>5.8695845000000003E-2</v>
      </c>
      <c r="AM411" s="16">
        <v>5.632057E-2</v>
      </c>
      <c r="AN411" s="16">
        <v>5.4111376000000003E-2</v>
      </c>
      <c r="AO411" s="16">
        <v>5.2051432000000002E-2</v>
      </c>
      <c r="AP411" s="16">
        <v>5.0124678999999998E-2</v>
      </c>
      <c r="AQ411" s="16">
        <v>4.8320970999999997E-2</v>
      </c>
      <c r="AR411" s="16">
        <v>4.6628579000000003E-2</v>
      </c>
      <c r="AS411" s="16">
        <v>4.5038230999999998E-2</v>
      </c>
      <c r="AT411" s="16">
        <v>4.3541367999999997E-2</v>
      </c>
      <c r="AU411" s="16">
        <v>4.2130086999999997E-2</v>
      </c>
      <c r="AV411" s="16">
        <v>4.0797271000000003E-2</v>
      </c>
      <c r="AW411" s="16">
        <v>3.9537147000000002E-2</v>
      </c>
      <c r="AX411" s="16">
        <v>3.8344119000000003E-2</v>
      </c>
      <c r="AY411" s="16">
        <v>3.7213158000000003E-2</v>
      </c>
      <c r="AZ411" s="16">
        <v>3.6139905E-2</v>
      </c>
      <c r="BA411" s="16">
        <v>3.5120028999999997E-2</v>
      </c>
      <c r="BB411" s="16">
        <v>3.4149635999999997E-2</v>
      </c>
      <c r="BC411" s="16">
        <v>3.322605E-2</v>
      </c>
      <c r="BD411" s="16">
        <v>3.2345488999999998E-2</v>
      </c>
      <c r="BE411" s="16">
        <v>3.1504801999999998E-2</v>
      </c>
      <c r="BF411" s="16">
        <v>3.0701684E-2</v>
      </c>
    </row>
    <row r="412" spans="1:58" x14ac:dyDescent="0.35">
      <c r="A412" s="16">
        <v>85</v>
      </c>
      <c r="B412" s="16">
        <v>9.4</v>
      </c>
      <c r="C412" s="16">
        <v>0.34862479999999996</v>
      </c>
      <c r="D412" s="16">
        <v>1.4000000000000001</v>
      </c>
      <c r="E412" s="16">
        <v>3</v>
      </c>
      <c r="F412" s="16">
        <v>1.6</v>
      </c>
      <c r="G412" s="16">
        <v>0</v>
      </c>
      <c r="H412" s="16">
        <v>1</v>
      </c>
      <c r="I412" s="16">
        <v>407.6</v>
      </c>
      <c r="J412" s="16">
        <v>286.40000000000003</v>
      </c>
      <c r="K412" s="16" t="s">
        <v>35</v>
      </c>
      <c r="L412" s="16">
        <v>85</v>
      </c>
      <c r="M412" s="16">
        <v>0.43044364000000002</v>
      </c>
      <c r="N412" s="16">
        <v>0.33738741</v>
      </c>
      <c r="O412" s="16">
        <v>0.27576171999999999</v>
      </c>
      <c r="P412" s="16">
        <v>0.23225456</v>
      </c>
      <c r="Q412" s="16">
        <v>0.19999591</v>
      </c>
      <c r="R412" s="16">
        <v>0.17516205000000001</v>
      </c>
      <c r="S412" s="16">
        <v>0.15549219</v>
      </c>
      <c r="T412" s="16">
        <v>0.13955669000000001</v>
      </c>
      <c r="U412" s="16">
        <v>0.12640049</v>
      </c>
      <c r="V412" s="16">
        <v>0.11536486</v>
      </c>
      <c r="W412" s="16">
        <v>0.10598277</v>
      </c>
      <c r="X412" s="16">
        <v>9.7913346999999998E-2</v>
      </c>
      <c r="Y412" s="16">
        <v>9.0904728000000004E-2</v>
      </c>
      <c r="Z412" s="16">
        <v>8.4760911999999994E-2</v>
      </c>
      <c r="AA412" s="16">
        <v>7.9334847999999999E-2</v>
      </c>
      <c r="AB412" s="16">
        <v>7.4509523999999994E-2</v>
      </c>
      <c r="AC412" s="16">
        <v>7.0192531000000002E-2</v>
      </c>
      <c r="AD412" s="16">
        <v>6.6306247999999998E-2</v>
      </c>
      <c r="AE412" s="16">
        <v>6.2792815000000002E-2</v>
      </c>
      <c r="AF412" s="16">
        <v>5.9600620999999999E-2</v>
      </c>
      <c r="AG412" s="16">
        <v>5.6687959000000003E-2</v>
      </c>
      <c r="AH412" s="16">
        <v>5.4021772000000003E-2</v>
      </c>
      <c r="AI412" s="16">
        <v>5.1571342999999999E-2</v>
      </c>
      <c r="AJ412" s="16">
        <v>4.9312676999999999E-2</v>
      </c>
      <c r="AK412" s="16">
        <v>4.7224015000000001E-2</v>
      </c>
      <c r="AL412" s="16">
        <v>4.5288209000000003E-2</v>
      </c>
      <c r="AM412" s="16">
        <v>4.3488748000000001E-2</v>
      </c>
      <c r="AN412" s="16">
        <v>4.1812031999999999E-2</v>
      </c>
      <c r="AO412" s="16">
        <v>4.0246941000000001E-2</v>
      </c>
      <c r="AP412" s="16">
        <v>3.8782481000000001E-2</v>
      </c>
      <c r="AQ412" s="16">
        <v>3.7409763999999998E-2</v>
      </c>
      <c r="AR412" s="16">
        <v>3.6120675999999997E-2</v>
      </c>
      <c r="AS412" s="16">
        <v>3.4907430000000003E-2</v>
      </c>
      <c r="AT412" s="16">
        <v>3.3764042000000001E-2</v>
      </c>
      <c r="AU412" s="16">
        <v>3.2684683999999999E-2</v>
      </c>
      <c r="AV412" s="16">
        <v>3.1664326999999999E-2</v>
      </c>
      <c r="AW412" s="16">
        <v>3.0698963999999999E-2</v>
      </c>
      <c r="AX412" s="16">
        <v>2.9783791E-2</v>
      </c>
      <c r="AY412" s="16">
        <v>2.8915605E-2</v>
      </c>
      <c r="AZ412" s="16">
        <v>2.8090688999999999E-2</v>
      </c>
      <c r="BA412" s="16">
        <v>2.7306136000000002E-2</v>
      </c>
      <c r="BB412" s="16">
        <v>2.6559013999999999E-2</v>
      </c>
      <c r="BC412" s="16">
        <v>2.5846843000000001E-2</v>
      </c>
      <c r="BD412" s="16">
        <v>2.5167363000000002E-2</v>
      </c>
      <c r="BE412" s="16">
        <v>2.4518542000000001E-2</v>
      </c>
      <c r="BF412" s="16">
        <v>2.3898024E-2</v>
      </c>
    </row>
    <row r="413" spans="1:58" x14ac:dyDescent="0.35">
      <c r="A413" s="16">
        <v>99</v>
      </c>
      <c r="B413" s="16">
        <v>16.100000000000001</v>
      </c>
      <c r="C413" s="16">
        <v>0.17191279999999998</v>
      </c>
      <c r="D413" s="16">
        <v>2</v>
      </c>
      <c r="E413" s="16">
        <v>1</v>
      </c>
      <c r="F413" s="16">
        <v>2.2000000000000002</v>
      </c>
      <c r="G413" s="16">
        <v>1.2000000000000002</v>
      </c>
      <c r="H413" s="16">
        <v>2</v>
      </c>
      <c r="I413" s="16">
        <v>396.8</v>
      </c>
      <c r="J413" s="16">
        <v>311.3</v>
      </c>
      <c r="K413" s="16" t="s">
        <v>34</v>
      </c>
      <c r="L413" s="16">
        <v>99</v>
      </c>
      <c r="M413" s="16">
        <v>0.42981496000000002</v>
      </c>
      <c r="N413" s="16">
        <v>0.35709839999999998</v>
      </c>
      <c r="O413" s="16">
        <v>0.30139786000000002</v>
      </c>
      <c r="P413" s="16">
        <v>0.25890141999999999</v>
      </c>
      <c r="Q413" s="16">
        <v>0.22582562</v>
      </c>
      <c r="R413" s="16">
        <v>0.19956535</v>
      </c>
      <c r="S413" s="16">
        <v>0.17829797999999999</v>
      </c>
      <c r="T413" s="16">
        <v>0.16078416000000001</v>
      </c>
      <c r="U413" s="16">
        <v>0.1461411</v>
      </c>
      <c r="V413" s="16">
        <v>0.13373823000000001</v>
      </c>
      <c r="W413" s="16">
        <v>0.12311551</v>
      </c>
      <c r="X413" s="16">
        <v>0.1139246</v>
      </c>
      <c r="Y413" s="16">
        <v>0.10590412</v>
      </c>
      <c r="Z413" s="16">
        <v>9.8848216000000003E-2</v>
      </c>
      <c r="AA413" s="16">
        <v>9.2598035999999995E-2</v>
      </c>
      <c r="AB413" s="16">
        <v>8.7026007000000002E-2</v>
      </c>
      <c r="AC413" s="16">
        <v>8.2031794000000005E-2</v>
      </c>
      <c r="AD413" s="16">
        <v>7.7532693999999999E-2</v>
      </c>
      <c r="AE413" s="16">
        <v>7.3457203999999998E-2</v>
      </c>
      <c r="AF413" s="16">
        <v>6.9751969999999996E-2</v>
      </c>
      <c r="AG413" s="16">
        <v>6.6370211999999998E-2</v>
      </c>
      <c r="AH413" s="16">
        <v>6.3269994999999996E-2</v>
      </c>
      <c r="AI413" s="16">
        <v>6.0419977E-2</v>
      </c>
      <c r="AJ413" s="16">
        <v>5.7791173000000001E-2</v>
      </c>
      <c r="AK413" s="16">
        <v>5.5359442000000002E-2</v>
      </c>
      <c r="AL413" s="16">
        <v>5.3104494000000002E-2</v>
      </c>
      <c r="AM413" s="16">
        <v>5.1007587E-2</v>
      </c>
      <c r="AN413" s="16">
        <v>4.9054543999999999E-2</v>
      </c>
      <c r="AO413" s="16">
        <v>4.7230016E-2</v>
      </c>
      <c r="AP413" s="16">
        <v>4.5522279999999998E-2</v>
      </c>
      <c r="AQ413" s="16">
        <v>4.3921257999999998E-2</v>
      </c>
      <c r="AR413" s="16">
        <v>4.2416058E-2</v>
      </c>
      <c r="AS413" s="16">
        <v>4.1000522999999997E-2</v>
      </c>
      <c r="AT413" s="16">
        <v>3.9665829E-2</v>
      </c>
      <c r="AU413" s="16">
        <v>3.8405795E-2</v>
      </c>
      <c r="AV413" s="16">
        <v>3.7214864E-2</v>
      </c>
      <c r="AW413" s="16">
        <v>3.608745E-2</v>
      </c>
      <c r="AX413" s="16">
        <v>3.5018746000000003E-2</v>
      </c>
      <c r="AY413" s="16">
        <v>3.4004553999999999E-2</v>
      </c>
      <c r="AZ413" s="16">
        <v>3.3040907000000001E-2</v>
      </c>
      <c r="BA413" s="16">
        <v>3.2124139000000003E-2</v>
      </c>
      <c r="BB413" s="16">
        <v>3.1251292999999999E-2</v>
      </c>
      <c r="BC413" s="16">
        <v>3.0419245000000001E-2</v>
      </c>
      <c r="BD413" s="16">
        <v>2.9625358000000001E-2</v>
      </c>
      <c r="BE413" s="16">
        <v>2.8867106999999999E-2</v>
      </c>
      <c r="BF413" s="16">
        <v>2.8142156000000002E-2</v>
      </c>
    </row>
    <row r="414" spans="1:58" x14ac:dyDescent="0.35">
      <c r="A414" s="16">
        <v>493</v>
      </c>
      <c r="B414" s="16">
        <v>26.6</v>
      </c>
      <c r="C414" s="16">
        <v>0.84387060000000003</v>
      </c>
      <c r="D414" s="16">
        <v>2.8000000000000003</v>
      </c>
      <c r="E414" s="16">
        <v>1.6</v>
      </c>
      <c r="F414" s="16">
        <v>2.8000000000000003</v>
      </c>
      <c r="G414" s="16">
        <v>1.6</v>
      </c>
      <c r="H414" s="16">
        <v>0.60000000000000009</v>
      </c>
      <c r="I414" s="16">
        <v>289.5</v>
      </c>
      <c r="J414" s="16">
        <v>359</v>
      </c>
      <c r="K414" s="16" t="s">
        <v>34</v>
      </c>
      <c r="L414" s="16">
        <v>493</v>
      </c>
      <c r="M414" s="16">
        <v>0.42902485000000001</v>
      </c>
      <c r="N414" s="16">
        <v>0.34324986000000002</v>
      </c>
      <c r="O414" s="16">
        <v>0.28379366</v>
      </c>
      <c r="P414" s="16">
        <v>0.24062712</v>
      </c>
      <c r="Q414" s="16">
        <v>0.20810795000000001</v>
      </c>
      <c r="R414" s="16">
        <v>0.18286843999999999</v>
      </c>
      <c r="S414" s="16">
        <v>0.16278788</v>
      </c>
      <c r="T414" s="16">
        <v>0.14641816999999999</v>
      </c>
      <c r="U414" s="16">
        <v>0.13284354000000001</v>
      </c>
      <c r="V414" s="16">
        <v>0.12141729</v>
      </c>
      <c r="W414" s="16">
        <v>0.11168224</v>
      </c>
      <c r="X414" s="16">
        <v>0.10330156</v>
      </c>
      <c r="Y414" s="16">
        <v>9.6012361000000004E-2</v>
      </c>
      <c r="Z414" s="16">
        <v>8.9616992000000006E-2</v>
      </c>
      <c r="AA414" s="16">
        <v>8.3963037000000004E-2</v>
      </c>
      <c r="AB414" s="16">
        <v>7.8931756000000006E-2</v>
      </c>
      <c r="AC414" s="16">
        <v>7.4426249E-2</v>
      </c>
      <c r="AD414" s="16">
        <v>7.0370010999999996E-2</v>
      </c>
      <c r="AE414" s="16">
        <v>6.6700719000000006E-2</v>
      </c>
      <c r="AF414" s="16">
        <v>6.3366233999999994E-2</v>
      </c>
      <c r="AG414" s="16">
        <v>6.0323997999999997E-2</v>
      </c>
      <c r="AH414" s="16">
        <v>5.7538219000000002E-2</v>
      </c>
      <c r="AI414" s="16">
        <v>5.4978236999999999E-2</v>
      </c>
      <c r="AJ414" s="16">
        <v>5.2618223999999998E-2</v>
      </c>
      <c r="AK414" s="16">
        <v>5.0436053000000002E-2</v>
      </c>
      <c r="AL414" s="16">
        <v>4.8413421999999998E-2</v>
      </c>
      <c r="AM414" s="16">
        <v>4.6533621999999997E-2</v>
      </c>
      <c r="AN414" s="16">
        <v>4.4782106000000002E-2</v>
      </c>
      <c r="AO414" s="16">
        <v>4.3146871000000003E-2</v>
      </c>
      <c r="AP414" s="16">
        <v>4.1617031999999998E-2</v>
      </c>
      <c r="AQ414" s="16">
        <v>4.0182705999999999E-2</v>
      </c>
      <c r="AR414" s="16">
        <v>3.8835198000000001E-2</v>
      </c>
      <c r="AS414" s="16">
        <v>3.7567615999999998E-2</v>
      </c>
      <c r="AT414" s="16">
        <v>3.6373053000000002E-2</v>
      </c>
      <c r="AU414" s="16">
        <v>3.5245657E-2</v>
      </c>
      <c r="AV414" s="16">
        <v>3.4179885E-2</v>
      </c>
      <c r="AW414" s="16">
        <v>3.3170693000000001E-2</v>
      </c>
      <c r="AX414" s="16">
        <v>3.2214715999999997E-2</v>
      </c>
      <c r="AY414" s="16">
        <v>3.1307346999999999E-2</v>
      </c>
      <c r="AZ414" s="16">
        <v>3.0444821E-2</v>
      </c>
      <c r="BA414" s="16">
        <v>2.9624494000000001E-2</v>
      </c>
      <c r="BB414" s="16">
        <v>2.8843371E-2</v>
      </c>
      <c r="BC414" s="16">
        <v>2.8098471E-2</v>
      </c>
      <c r="BD414" s="16">
        <v>2.7387426999999999E-2</v>
      </c>
      <c r="BE414" s="16">
        <v>2.6708312000000001E-2</v>
      </c>
      <c r="BF414" s="16">
        <v>2.6058773E-2</v>
      </c>
    </row>
    <row r="415" spans="1:58" x14ac:dyDescent="0.35">
      <c r="A415" s="16">
        <v>276</v>
      </c>
      <c r="B415" s="16">
        <v>30.1</v>
      </c>
      <c r="C415" s="16">
        <v>0.89787430000000001</v>
      </c>
      <c r="D415" s="16">
        <v>3</v>
      </c>
      <c r="E415" s="16">
        <v>2</v>
      </c>
      <c r="F415" s="16">
        <v>3</v>
      </c>
      <c r="G415" s="16">
        <v>1.8</v>
      </c>
      <c r="H415" s="16">
        <v>0.4</v>
      </c>
      <c r="I415" s="16">
        <v>311.60000000000002</v>
      </c>
      <c r="J415" s="16">
        <v>294.10000000000002</v>
      </c>
      <c r="K415" s="16" t="s">
        <v>35</v>
      </c>
      <c r="L415" s="16">
        <v>276</v>
      </c>
      <c r="M415" s="16">
        <v>0.42791298</v>
      </c>
      <c r="N415" s="16">
        <v>0.34335526999999999</v>
      </c>
      <c r="O415" s="16">
        <v>0.28446402999999998</v>
      </c>
      <c r="P415" s="16">
        <v>0.24153253</v>
      </c>
      <c r="Q415" s="16">
        <v>0.20904740999999999</v>
      </c>
      <c r="R415" s="16">
        <v>0.18375166000000001</v>
      </c>
      <c r="S415" s="16">
        <v>0.16354033000000001</v>
      </c>
      <c r="T415" s="16">
        <v>0.14705567</v>
      </c>
      <c r="U415" s="16">
        <v>0.13338496</v>
      </c>
      <c r="V415" s="16">
        <v>0.12187313</v>
      </c>
      <c r="W415" s="16">
        <v>0.11206012999999999</v>
      </c>
      <c r="X415" s="16">
        <v>0.1036034</v>
      </c>
      <c r="Y415" s="16">
        <v>9.6241786999999995E-2</v>
      </c>
      <c r="Z415" s="16">
        <v>8.9779548000000001E-2</v>
      </c>
      <c r="AA415" s="16">
        <v>8.4064326999999994E-2</v>
      </c>
      <c r="AB415" s="16">
        <v>7.8976184000000005E-2</v>
      </c>
      <c r="AC415" s="16">
        <v>7.4417457000000006E-2</v>
      </c>
      <c r="AD415" s="16">
        <v>7.0312924999999998E-2</v>
      </c>
      <c r="AE415" s="16">
        <v>6.6599190000000003E-2</v>
      </c>
      <c r="AF415" s="16">
        <v>6.3223644999999995E-2</v>
      </c>
      <c r="AG415" s="16">
        <v>6.0144085E-2</v>
      </c>
      <c r="AH415" s="16">
        <v>5.7323857999999998E-2</v>
      </c>
      <c r="AI415" s="16">
        <v>5.4733026999999997E-2</v>
      </c>
      <c r="AJ415" s="16">
        <v>5.2344307E-2</v>
      </c>
      <c r="AK415" s="16">
        <v>5.0136447000000001E-2</v>
      </c>
      <c r="AL415" s="16">
        <v>4.8090058999999998E-2</v>
      </c>
      <c r="AM415" s="16">
        <v>4.6188462999999999E-2</v>
      </c>
      <c r="AN415" s="16">
        <v>4.4417410999999997E-2</v>
      </c>
      <c r="AO415" s="16">
        <v>4.2764178999999999E-2</v>
      </c>
      <c r="AP415" s="16">
        <v>4.1218064999999998E-2</v>
      </c>
      <c r="AQ415" s="16">
        <v>3.97688E-2</v>
      </c>
      <c r="AR415" s="16">
        <v>3.8407589999999998E-2</v>
      </c>
      <c r="AS415" s="16">
        <v>3.7127554E-2</v>
      </c>
      <c r="AT415" s="16">
        <v>3.5921715E-2</v>
      </c>
      <c r="AU415" s="16">
        <v>3.4784838999999998E-2</v>
      </c>
      <c r="AV415" s="16">
        <v>3.3709981E-2</v>
      </c>
      <c r="AW415" s="16">
        <v>3.269263E-2</v>
      </c>
      <c r="AX415" s="16">
        <v>3.1728957000000002E-2</v>
      </c>
      <c r="AY415" s="16">
        <v>3.0814754E-2</v>
      </c>
      <c r="AZ415" s="16">
        <v>2.9946345999999999E-2</v>
      </c>
      <c r="BA415" s="16">
        <v>2.912114E-2</v>
      </c>
      <c r="BB415" s="16">
        <v>2.8335270999999999E-2</v>
      </c>
      <c r="BC415" s="16">
        <v>2.7586224999999999E-2</v>
      </c>
      <c r="BD415" s="16">
        <v>2.6871711E-2</v>
      </c>
      <c r="BE415" s="16">
        <v>2.6189493000000001E-2</v>
      </c>
      <c r="BF415" s="16">
        <v>2.5537368000000001E-2</v>
      </c>
    </row>
    <row r="416" spans="1:58" x14ac:dyDescent="0.35">
      <c r="A416" s="16">
        <v>376</v>
      </c>
      <c r="B416" s="16">
        <v>28.4</v>
      </c>
      <c r="C416" s="16">
        <v>0.69186409999999998</v>
      </c>
      <c r="D416" s="16">
        <v>2.2000000000000002</v>
      </c>
      <c r="E416" s="16">
        <v>3.4000000000000004</v>
      </c>
      <c r="F416" s="16">
        <v>0.60000000000000009</v>
      </c>
      <c r="G416" s="16">
        <v>1.8</v>
      </c>
      <c r="H416" s="16">
        <v>0.2</v>
      </c>
      <c r="I416" s="16">
        <v>364.40000000000003</v>
      </c>
      <c r="J416" s="16">
        <v>348.3</v>
      </c>
      <c r="K416" s="16" t="s">
        <v>34</v>
      </c>
      <c r="L416" s="16">
        <v>376</v>
      </c>
      <c r="M416" s="16">
        <v>0.42764804000000001</v>
      </c>
      <c r="N416" s="16">
        <v>0.34334104999999998</v>
      </c>
      <c r="O416" s="16">
        <v>0.28469570999999999</v>
      </c>
      <c r="P416" s="16">
        <v>0.24187728999999999</v>
      </c>
      <c r="Q416" s="16">
        <v>0.20943481999999999</v>
      </c>
      <c r="R416" s="16">
        <v>0.1841073</v>
      </c>
      <c r="S416" s="16">
        <v>0.16385016999999999</v>
      </c>
      <c r="T416" s="16">
        <v>0.14730552</v>
      </c>
      <c r="U416" s="16">
        <v>0.13355603999999999</v>
      </c>
      <c r="V416" s="16">
        <v>0.12196046000000001</v>
      </c>
      <c r="W416" s="16">
        <v>0.11205573000000001</v>
      </c>
      <c r="X416" s="16">
        <v>0.10350352</v>
      </c>
      <c r="Y416" s="16">
        <v>9.6049814999999997E-2</v>
      </c>
      <c r="Z416" s="16">
        <v>8.9501016000000003E-2</v>
      </c>
      <c r="AA416" s="16">
        <v>8.3705484999999996E-2</v>
      </c>
      <c r="AB416" s="16">
        <v>7.8544863000000006E-2</v>
      </c>
      <c r="AC416" s="16">
        <v>7.3919452999999996E-2</v>
      </c>
      <c r="AD416" s="16">
        <v>6.9756359000000004E-2</v>
      </c>
      <c r="AE416" s="16">
        <v>6.5992108999999993E-2</v>
      </c>
      <c r="AF416" s="16">
        <v>6.2569283000000003E-2</v>
      </c>
      <c r="AG416" s="16">
        <v>5.9448618000000002E-2</v>
      </c>
      <c r="AH416" s="16">
        <v>5.6591783E-2</v>
      </c>
      <c r="AI416" s="16">
        <v>5.3967394000000002E-2</v>
      </c>
      <c r="AJ416" s="16">
        <v>5.1549189000000002E-2</v>
      </c>
      <c r="AK416" s="16">
        <v>4.9315858999999997E-2</v>
      </c>
      <c r="AL416" s="16">
        <v>4.7245669999999997E-2</v>
      </c>
      <c r="AM416" s="16">
        <v>4.5323383000000002E-2</v>
      </c>
      <c r="AN416" s="16">
        <v>4.3533481999999998E-2</v>
      </c>
      <c r="AO416" s="16">
        <v>4.1864298000000001E-2</v>
      </c>
      <c r="AP416" s="16">
        <v>4.0304053999999999E-2</v>
      </c>
      <c r="AQ416" s="16">
        <v>3.8841475E-2</v>
      </c>
      <c r="AR416" s="16">
        <v>3.7469137E-2</v>
      </c>
      <c r="AS416" s="16">
        <v>3.6179087999999998E-2</v>
      </c>
      <c r="AT416" s="16">
        <v>3.4964732999999998E-2</v>
      </c>
      <c r="AU416" s="16">
        <v>3.3819795E-2</v>
      </c>
      <c r="AV416" s="16">
        <v>3.2738388E-2</v>
      </c>
      <c r="AW416" s="16">
        <v>3.1715638999999997E-2</v>
      </c>
      <c r="AX416" s="16">
        <v>3.0747297999999999E-2</v>
      </c>
      <c r="AY416" s="16">
        <v>2.9829194999999999E-2</v>
      </c>
      <c r="AZ416" s="16">
        <v>2.8957805E-2</v>
      </c>
      <c r="BA416" s="16">
        <v>2.8129522000000001E-2</v>
      </c>
      <c r="BB416" s="16">
        <v>2.7341712000000001E-2</v>
      </c>
      <c r="BC416" s="16">
        <v>2.6591441E-2</v>
      </c>
      <c r="BD416" s="16">
        <v>2.5876209000000001E-2</v>
      </c>
      <c r="BE416" s="16">
        <v>2.5193700999999999E-2</v>
      </c>
      <c r="BF416" s="16">
        <v>2.4541938999999999E-2</v>
      </c>
    </row>
    <row r="417" spans="1:58" x14ac:dyDescent="0.35">
      <c r="A417" s="16">
        <v>385</v>
      </c>
      <c r="B417" s="16">
        <v>45.3</v>
      </c>
      <c r="C417" s="16">
        <v>0.42090949999999999</v>
      </c>
      <c r="D417" s="16">
        <v>1.8</v>
      </c>
      <c r="E417" s="16">
        <v>1</v>
      </c>
      <c r="F417" s="16">
        <v>1.2000000000000002</v>
      </c>
      <c r="G417" s="16">
        <v>1</v>
      </c>
      <c r="H417" s="16">
        <v>0.8</v>
      </c>
      <c r="I417" s="16">
        <v>435.70000000000005</v>
      </c>
      <c r="J417" s="16">
        <v>367</v>
      </c>
      <c r="K417" s="16" t="s">
        <v>34</v>
      </c>
      <c r="L417" s="16">
        <v>385</v>
      </c>
      <c r="M417" s="16">
        <v>0.42315533999999999</v>
      </c>
      <c r="N417" s="16">
        <v>0.33724346999999999</v>
      </c>
      <c r="O417" s="16">
        <v>0.27870055999999999</v>
      </c>
      <c r="P417" s="16">
        <v>0.23673277000000001</v>
      </c>
      <c r="Q417" s="16">
        <v>0.20527830999999999</v>
      </c>
      <c r="R417" s="16">
        <v>0.18085182999999999</v>
      </c>
      <c r="S417" s="16">
        <v>0.16138858</v>
      </c>
      <c r="T417" s="16">
        <v>0.14554204000000001</v>
      </c>
      <c r="U417" s="16">
        <v>0.13239894999999999</v>
      </c>
      <c r="V417" s="16">
        <v>0.12132504</v>
      </c>
      <c r="W417" s="16">
        <v>0.11186846</v>
      </c>
      <c r="X417" s="16">
        <v>0.10370524</v>
      </c>
      <c r="Y417" s="16">
        <v>9.6588165000000004E-2</v>
      </c>
      <c r="Z417" s="16">
        <v>9.0330146E-2</v>
      </c>
      <c r="AA417" s="16">
        <v>8.4785870999999999E-2</v>
      </c>
      <c r="AB417" s="16">
        <v>7.9840988000000002E-2</v>
      </c>
      <c r="AC417" s="16">
        <v>7.5405255000000004E-2</v>
      </c>
      <c r="AD417" s="16">
        <v>7.1402639000000004E-2</v>
      </c>
      <c r="AE417" s="16">
        <v>6.7774735000000003E-2</v>
      </c>
      <c r="AF417" s="16">
        <v>6.4471886000000006E-2</v>
      </c>
      <c r="AG417" s="16">
        <v>6.1451089E-2</v>
      </c>
      <c r="AH417" s="16">
        <v>5.8679882000000003E-2</v>
      </c>
      <c r="AI417" s="16">
        <v>5.6128158999999997E-2</v>
      </c>
      <c r="AJ417" s="16">
        <v>5.3772150999999997E-2</v>
      </c>
      <c r="AK417" s="16">
        <v>5.1588248000000003E-2</v>
      </c>
      <c r="AL417" s="16">
        <v>4.9560152000000003E-2</v>
      </c>
      <c r="AM417" s="16">
        <v>4.7671676000000003E-2</v>
      </c>
      <c r="AN417" s="16">
        <v>4.5910485000000001E-2</v>
      </c>
      <c r="AO417" s="16">
        <v>4.4262986999999997E-2</v>
      </c>
      <c r="AP417" s="16">
        <v>4.2718279999999997E-2</v>
      </c>
      <c r="AQ417" s="16">
        <v>4.1267838000000001E-2</v>
      </c>
      <c r="AR417" s="16">
        <v>3.9903075000000003E-2</v>
      </c>
      <c r="AS417" s="16">
        <v>3.861763E-2</v>
      </c>
      <c r="AT417" s="16">
        <v>3.7403922999999999E-2</v>
      </c>
      <c r="AU417" s="16">
        <v>3.6256172000000003E-2</v>
      </c>
      <c r="AV417" s="16">
        <v>3.5169736E-2</v>
      </c>
      <c r="AW417" s="16">
        <v>3.4140064999999997E-2</v>
      </c>
      <c r="AX417" s="16">
        <v>3.3163089E-2</v>
      </c>
      <c r="AY417" s="16">
        <v>3.2234825000000002E-2</v>
      </c>
      <c r="AZ417" s="16">
        <v>3.1351364999999999E-2</v>
      </c>
      <c r="BA417" s="16">
        <v>3.0509971E-2</v>
      </c>
      <c r="BB417" s="16">
        <v>2.9707618000000002E-2</v>
      </c>
      <c r="BC417" s="16">
        <v>2.8941847E-2</v>
      </c>
      <c r="BD417" s="16">
        <v>2.8210450000000001E-2</v>
      </c>
      <c r="BE417" s="16">
        <v>2.7511134999999999E-2</v>
      </c>
      <c r="BF417" s="16">
        <v>2.6841693999999999E-2</v>
      </c>
    </row>
    <row r="418" spans="1:58" x14ac:dyDescent="0.35">
      <c r="A418" s="16">
        <v>300</v>
      </c>
      <c r="B418" s="16">
        <v>34.200000000000003</v>
      </c>
      <c r="C418" s="16">
        <v>0.3720406</v>
      </c>
      <c r="D418" s="16">
        <v>1</v>
      </c>
      <c r="E418" s="16">
        <v>2.2000000000000002</v>
      </c>
      <c r="F418" s="16">
        <v>0.60000000000000009</v>
      </c>
      <c r="G418" s="16">
        <v>0.2</v>
      </c>
      <c r="H418" s="16">
        <v>0.4</v>
      </c>
      <c r="I418" s="16">
        <v>312.70000000000005</v>
      </c>
      <c r="J418" s="16">
        <v>318.20000000000005</v>
      </c>
      <c r="K418" s="16" t="s">
        <v>35</v>
      </c>
      <c r="L418" s="16">
        <v>300</v>
      </c>
      <c r="M418" s="16">
        <v>0.42303023000000001</v>
      </c>
      <c r="N418" s="16">
        <v>0.33286877999999998</v>
      </c>
      <c r="O418" s="16">
        <v>0.27244489999999999</v>
      </c>
      <c r="P418" s="16">
        <v>0.22972323</v>
      </c>
      <c r="Q418" s="16">
        <v>0.19798760000000001</v>
      </c>
      <c r="R418" s="16">
        <v>0.17347781000000001</v>
      </c>
      <c r="S418" s="16">
        <v>0.15402225999999999</v>
      </c>
      <c r="T418" s="16">
        <v>0.13822371</v>
      </c>
      <c r="U418" s="16">
        <v>0.12516189999999999</v>
      </c>
      <c r="V418" s="16">
        <v>0.11419411</v>
      </c>
      <c r="W418" s="16">
        <v>0.10486263</v>
      </c>
      <c r="X418" s="16">
        <v>9.6829659999999998E-2</v>
      </c>
      <c r="Y418" s="16">
        <v>8.9847960000000004E-2</v>
      </c>
      <c r="Z418" s="16">
        <v>8.3726145000000002E-2</v>
      </c>
      <c r="AA418" s="16">
        <v>7.8316756000000001E-2</v>
      </c>
      <c r="AB418" s="16">
        <v>7.3504000999999999E-2</v>
      </c>
      <c r="AC418" s="16">
        <v>6.9197223000000002E-2</v>
      </c>
      <c r="AD418" s="16">
        <v>6.5321623999999995E-2</v>
      </c>
      <c r="AE418" s="16">
        <v>6.1816375999999999E-2</v>
      </c>
      <c r="AF418" s="16">
        <v>5.8632679E-2</v>
      </c>
      <c r="AG418" s="16">
        <v>5.5728428000000003E-2</v>
      </c>
      <c r="AH418" s="16">
        <v>5.3069521000000001E-2</v>
      </c>
      <c r="AI418" s="16">
        <v>5.0627432999999999E-2</v>
      </c>
      <c r="AJ418" s="16">
        <v>4.8376385000000001E-2</v>
      </c>
      <c r="AK418" s="16">
        <v>4.6296089999999998E-2</v>
      </c>
      <c r="AL418" s="16">
        <v>4.4368360000000003E-2</v>
      </c>
      <c r="AM418" s="16">
        <v>4.2577337E-2</v>
      </c>
      <c r="AN418" s="16">
        <v>4.0909301000000002E-2</v>
      </c>
      <c r="AO418" s="16">
        <v>3.935251E-2</v>
      </c>
      <c r="AP418" s="16">
        <v>3.7896409999999998E-2</v>
      </c>
      <c r="AQ418" s="16">
        <v>3.6532294E-2</v>
      </c>
      <c r="AR418" s="16">
        <v>3.5251651000000002E-2</v>
      </c>
      <c r="AS418" s="16">
        <v>3.4047067E-2</v>
      </c>
      <c r="AT418" s="16">
        <v>3.2912582000000003E-2</v>
      </c>
      <c r="AU418" s="16">
        <v>3.1842172000000002E-2</v>
      </c>
      <c r="AV418" s="16">
        <v>3.0830949999999999E-2</v>
      </c>
      <c r="AW418" s="16">
        <v>2.9874358E-2</v>
      </c>
      <c r="AX418" s="16">
        <v>2.8968126E-2</v>
      </c>
      <c r="AY418" s="16">
        <v>2.8108490999999999E-2</v>
      </c>
      <c r="AZ418" s="16">
        <v>2.7292460000000001E-2</v>
      </c>
      <c r="BA418" s="16">
        <v>2.6516555000000001E-2</v>
      </c>
      <c r="BB418" s="16">
        <v>2.5777955000000002E-2</v>
      </c>
      <c r="BC418" s="16">
        <v>2.5074426E-2</v>
      </c>
      <c r="BD418" s="16">
        <v>2.4403607000000001E-2</v>
      </c>
      <c r="BE418" s="16">
        <v>2.3763184999999999E-2</v>
      </c>
      <c r="BF418" s="16">
        <v>2.3151226E-2</v>
      </c>
    </row>
    <row r="419" spans="1:58" x14ac:dyDescent="0.35">
      <c r="A419" s="16">
        <v>5</v>
      </c>
      <c r="B419" s="16">
        <v>32.799999999999997</v>
      </c>
      <c r="C419" s="16">
        <v>0.58289990000000003</v>
      </c>
      <c r="D419" s="16">
        <v>1.8</v>
      </c>
      <c r="E419" s="16">
        <v>1</v>
      </c>
      <c r="F419" s="16">
        <v>2.2000000000000002</v>
      </c>
      <c r="G419" s="16">
        <v>1.2000000000000002</v>
      </c>
      <c r="H419" s="16">
        <v>1</v>
      </c>
      <c r="I419" s="16">
        <v>400.40000000000003</v>
      </c>
      <c r="J419" s="16">
        <v>319.90000000000003</v>
      </c>
      <c r="K419" s="16" t="s">
        <v>35</v>
      </c>
      <c r="L419" s="16">
        <v>5</v>
      </c>
      <c r="M419" s="16">
        <v>0.41819695000000001</v>
      </c>
      <c r="N419" s="16">
        <v>0.33494531999999999</v>
      </c>
      <c r="O419" s="16">
        <v>0.27770015999999997</v>
      </c>
      <c r="P419" s="16">
        <v>0.23630493999999999</v>
      </c>
      <c r="Q419" s="16">
        <v>0.20500755000000001</v>
      </c>
      <c r="R419" s="16">
        <v>0.18058732</v>
      </c>
      <c r="S419" s="16">
        <v>0.16104685999999999</v>
      </c>
      <c r="T419" s="16">
        <v>0.14509939999999999</v>
      </c>
      <c r="U419" s="16">
        <v>0.13186187999999999</v>
      </c>
      <c r="V419" s="16">
        <v>0.1207096</v>
      </c>
      <c r="W419" s="16">
        <v>0.11119407000000001</v>
      </c>
      <c r="X419" s="16">
        <v>0.10298768</v>
      </c>
      <c r="Y419" s="16">
        <v>9.5838957000000002E-2</v>
      </c>
      <c r="Z419" s="16">
        <v>8.9556872999999995E-2</v>
      </c>
      <c r="AA419" s="16">
        <v>8.3994597000000004E-2</v>
      </c>
      <c r="AB419" s="16">
        <v>7.9035579999999994E-2</v>
      </c>
      <c r="AC419" s="16">
        <v>7.4588804999999994E-2</v>
      </c>
      <c r="AD419" s="16">
        <v>7.0579595999999994E-2</v>
      </c>
      <c r="AE419" s="16">
        <v>6.6946156000000007E-2</v>
      </c>
      <c r="AF419" s="16">
        <v>6.3639983999999997E-2</v>
      </c>
      <c r="AG419" s="16">
        <v>6.0618985E-2</v>
      </c>
      <c r="AH419" s="16">
        <v>5.7848226000000003E-2</v>
      </c>
      <c r="AI419" s="16">
        <v>5.5298526000000001E-2</v>
      </c>
      <c r="AJ419" s="16">
        <v>5.294542E-2</v>
      </c>
      <c r="AK419" s="16">
        <v>5.0766646999999998E-2</v>
      </c>
      <c r="AL419" s="16">
        <v>4.8744410000000002E-2</v>
      </c>
      <c r="AM419" s="16">
        <v>4.6862617000000002E-2</v>
      </c>
      <c r="AN419" s="16">
        <v>4.5108631000000003E-2</v>
      </c>
      <c r="AO419" s="16">
        <v>4.3468489999999999E-2</v>
      </c>
      <c r="AP419" s="16">
        <v>4.1931875E-2</v>
      </c>
      <c r="AQ419" s="16">
        <v>4.0490328999999999E-2</v>
      </c>
      <c r="AR419" s="16">
        <v>3.9134706999999998E-2</v>
      </c>
      <c r="AS419" s="16">
        <v>3.7857659000000002E-2</v>
      </c>
      <c r="AT419" s="16">
        <v>3.6653037999999999E-2</v>
      </c>
      <c r="AU419" s="16">
        <v>3.5515106999999997E-2</v>
      </c>
      <c r="AV419" s="16">
        <v>3.4438140999999999E-2</v>
      </c>
      <c r="AW419" s="16">
        <v>3.3418436000000003E-2</v>
      </c>
      <c r="AX419" s="16">
        <v>3.2451204999999997E-2</v>
      </c>
      <c r="AY419" s="16">
        <v>3.1531903999999999E-2</v>
      </c>
      <c r="AZ419" s="16">
        <v>3.0657859999999999E-2</v>
      </c>
      <c r="BA419" s="16">
        <v>2.9825753E-2</v>
      </c>
      <c r="BB419" s="16">
        <v>2.9032816999999999E-2</v>
      </c>
      <c r="BC419" s="16">
        <v>2.8276467999999999E-2</v>
      </c>
      <c r="BD419" s="16">
        <v>2.7554285000000001E-2</v>
      </c>
      <c r="BE419" s="16">
        <v>2.6863979E-2</v>
      </c>
      <c r="BF419" s="16">
        <v>2.6203503999999999E-2</v>
      </c>
    </row>
    <row r="420" spans="1:58" x14ac:dyDescent="0.35">
      <c r="A420" s="16">
        <v>356</v>
      </c>
      <c r="B420" s="16">
        <v>41.8</v>
      </c>
      <c r="C420" s="16">
        <v>0.67274089999999998</v>
      </c>
      <c r="D420" s="16">
        <v>3</v>
      </c>
      <c r="E420" s="16">
        <v>3.4000000000000004</v>
      </c>
      <c r="F420" s="16">
        <v>0.4</v>
      </c>
      <c r="G420" s="16">
        <v>0</v>
      </c>
      <c r="H420" s="16">
        <v>0.2</v>
      </c>
      <c r="I420" s="16">
        <v>396.5</v>
      </c>
      <c r="J420" s="16">
        <v>358.20000000000005</v>
      </c>
      <c r="K420" s="16" t="s">
        <v>34</v>
      </c>
      <c r="L420" s="16">
        <v>356</v>
      </c>
      <c r="M420" s="16">
        <v>0.41678517999999998</v>
      </c>
      <c r="N420" s="16">
        <v>0.33778235000000001</v>
      </c>
      <c r="O420" s="16">
        <v>0.28235057000000002</v>
      </c>
      <c r="P420" s="16">
        <v>0.24174403</v>
      </c>
      <c r="Q420" s="16">
        <v>0.21092588000000001</v>
      </c>
      <c r="R420" s="16">
        <v>0.18678246000000001</v>
      </c>
      <c r="S420" s="16">
        <v>0.16740766000000001</v>
      </c>
      <c r="T420" s="16">
        <v>0.15150999000000001</v>
      </c>
      <c r="U420" s="16">
        <v>0.13822166999999999</v>
      </c>
      <c r="V420" s="16">
        <v>0.12695986000000001</v>
      </c>
      <c r="W420" s="16">
        <v>0.117303</v>
      </c>
      <c r="X420" s="16">
        <v>0.10893406</v>
      </c>
      <c r="Y420" s="16">
        <v>0.10161364000000001</v>
      </c>
      <c r="Z420" s="16">
        <v>9.5160528999999994E-2</v>
      </c>
      <c r="AA420" s="16">
        <v>8.9429735999999996E-2</v>
      </c>
      <c r="AB420" s="16">
        <v>8.4308855000000002E-2</v>
      </c>
      <c r="AC420" s="16">
        <v>7.9704112999999993E-2</v>
      </c>
      <c r="AD420" s="16">
        <v>7.5544982999999996E-2</v>
      </c>
      <c r="AE420" s="16">
        <v>7.1769305000000005E-2</v>
      </c>
      <c r="AF420" s="16">
        <v>6.8326257000000001E-2</v>
      </c>
      <c r="AG420" s="16">
        <v>6.5176412000000003E-2</v>
      </c>
      <c r="AH420" s="16">
        <v>6.2283188000000003E-2</v>
      </c>
      <c r="AI420" s="16">
        <v>5.9616040000000002E-2</v>
      </c>
      <c r="AJ420" s="16">
        <v>5.7150769999999997E-2</v>
      </c>
      <c r="AK420" s="16">
        <v>5.4866235999999999E-2</v>
      </c>
      <c r="AL420" s="16">
        <v>5.2742484999999999E-2</v>
      </c>
      <c r="AM420" s="16">
        <v>5.0764862000000001E-2</v>
      </c>
      <c r="AN420" s="16">
        <v>4.8917509999999997E-2</v>
      </c>
      <c r="AO420" s="16">
        <v>4.7189153999999997E-2</v>
      </c>
      <c r="AP420" s="16">
        <v>4.5568011999999998E-2</v>
      </c>
      <c r="AQ420" s="16">
        <v>4.4045652999999997E-2</v>
      </c>
      <c r="AR420" s="16">
        <v>4.2612270000000001E-2</v>
      </c>
      <c r="AS420" s="16">
        <v>4.1260819999999997E-2</v>
      </c>
      <c r="AT420" s="16">
        <v>3.99855E-2</v>
      </c>
      <c r="AU420" s="16">
        <v>3.8779233000000003E-2</v>
      </c>
      <c r="AV420" s="16">
        <v>3.7637126E-2</v>
      </c>
      <c r="AW420" s="16">
        <v>3.6553752000000002E-2</v>
      </c>
      <c r="AX420" s="16">
        <v>3.5525568E-2</v>
      </c>
      <c r="AY420" s="16">
        <v>3.4548201000000001E-2</v>
      </c>
      <c r="AZ420" s="16">
        <v>3.3618233999999997E-2</v>
      </c>
      <c r="BA420" s="16">
        <v>3.2732483E-2</v>
      </c>
      <c r="BB420" s="16">
        <v>3.1887591E-2</v>
      </c>
      <c r="BC420" s="16">
        <v>3.1081063999999999E-2</v>
      </c>
      <c r="BD420" s="16">
        <v>3.0310555999999999E-2</v>
      </c>
      <c r="BE420" s="16">
        <v>2.9573603E-2</v>
      </c>
      <c r="BF420" s="16">
        <v>2.8867792E-2</v>
      </c>
    </row>
    <row r="421" spans="1:58" x14ac:dyDescent="0.35">
      <c r="A421" s="16">
        <v>247</v>
      </c>
      <c r="B421" s="16">
        <v>16.900000000000002</v>
      </c>
      <c r="C421" s="16">
        <v>0.20287359999999999</v>
      </c>
      <c r="D421" s="16">
        <v>2.2000000000000002</v>
      </c>
      <c r="E421" s="16">
        <v>1.2000000000000002</v>
      </c>
      <c r="F421" s="16">
        <v>1.6</v>
      </c>
      <c r="G421" s="16">
        <v>0</v>
      </c>
      <c r="H421" s="16">
        <v>1.4000000000000001</v>
      </c>
      <c r="I421" s="16">
        <v>366.3</v>
      </c>
      <c r="J421" s="16">
        <v>339.90000000000003</v>
      </c>
      <c r="K421" s="16" t="s">
        <v>34</v>
      </c>
      <c r="L421" s="16">
        <v>247</v>
      </c>
      <c r="M421" s="16">
        <v>0.41335656999999998</v>
      </c>
      <c r="N421" s="16">
        <v>0.32563694999999998</v>
      </c>
      <c r="O421" s="16">
        <v>0.26717749000000002</v>
      </c>
      <c r="P421" s="16">
        <v>0.22560553</v>
      </c>
      <c r="Q421" s="16">
        <v>0.19477079999999999</v>
      </c>
      <c r="R421" s="16">
        <v>0.17109808000000001</v>
      </c>
      <c r="S421" s="16">
        <v>0.15234824999999999</v>
      </c>
      <c r="T421" s="16">
        <v>0.13712949999999999</v>
      </c>
      <c r="U421" s="16">
        <v>0.12454883999999999</v>
      </c>
      <c r="V421" s="16">
        <v>0.11398282999999999</v>
      </c>
      <c r="W421" s="16">
        <v>0.10499181</v>
      </c>
      <c r="X421" s="16">
        <v>9.7250365000000005E-2</v>
      </c>
      <c r="Y421" s="16">
        <v>9.0519108000000001E-2</v>
      </c>
      <c r="Z421" s="16">
        <v>8.4613076999999995E-2</v>
      </c>
      <c r="AA421" s="16">
        <v>7.9390794000000001E-2</v>
      </c>
      <c r="AB421" s="16">
        <v>7.4741646999999994E-2</v>
      </c>
      <c r="AC421" s="16">
        <v>7.0576510999999995E-2</v>
      </c>
      <c r="AD421" s="16">
        <v>6.6825098999999999E-2</v>
      </c>
      <c r="AE421" s="16">
        <v>6.3428998E-2</v>
      </c>
      <c r="AF421" s="16">
        <v>6.0340038999999998E-2</v>
      </c>
      <c r="AG421" s="16">
        <v>5.75197E-2</v>
      </c>
      <c r="AH421" s="16">
        <v>5.4934579999999997E-2</v>
      </c>
      <c r="AI421" s="16">
        <v>5.2556586000000002E-2</v>
      </c>
      <c r="AJ421" s="16">
        <v>5.0362412000000002E-2</v>
      </c>
      <c r="AK421" s="16">
        <v>4.8331688999999997E-2</v>
      </c>
      <c r="AL421" s="16">
        <v>4.6446784999999997E-2</v>
      </c>
      <c r="AM421" s="16">
        <v>4.4693074999999999E-2</v>
      </c>
      <c r="AN421" s="16">
        <v>4.3057758000000002E-2</v>
      </c>
      <c r="AO421" s="16">
        <v>4.1529335000000001E-2</v>
      </c>
      <c r="AP421" s="16">
        <v>4.0097463999999999E-2</v>
      </c>
      <c r="AQ421" s="16">
        <v>3.8753602999999998E-2</v>
      </c>
      <c r="AR421" s="16">
        <v>3.7490569000000001E-2</v>
      </c>
      <c r="AS421" s="16">
        <v>3.6300827000000001E-2</v>
      </c>
      <c r="AT421" s="16">
        <v>3.5178441999999997E-2</v>
      </c>
      <c r="AU421" s="16">
        <v>3.4117400999999999E-2</v>
      </c>
      <c r="AV421" s="16">
        <v>3.3113393999999997E-2</v>
      </c>
      <c r="AW421" s="16">
        <v>3.2162108000000002E-2</v>
      </c>
      <c r="AX421" s="16">
        <v>3.1259581000000002E-2</v>
      </c>
      <c r="AY421" s="16">
        <v>3.0402234E-2</v>
      </c>
      <c r="AZ421" s="16">
        <v>2.9586675E-2</v>
      </c>
      <c r="BA421" s="16">
        <v>2.8809993999999998E-2</v>
      </c>
      <c r="BB421" s="16">
        <v>2.8069574E-2</v>
      </c>
      <c r="BC421" s="16">
        <v>2.7362924E-2</v>
      </c>
      <c r="BD421" s="16">
        <v>2.6687956999999998E-2</v>
      </c>
      <c r="BE421" s="16">
        <v>2.6042494999999999E-2</v>
      </c>
      <c r="BF421" s="16">
        <v>2.5424669E-2</v>
      </c>
    </row>
    <row r="422" spans="1:58" x14ac:dyDescent="0.35">
      <c r="A422" s="16">
        <v>235</v>
      </c>
      <c r="B422" s="16">
        <v>18.600000000000001</v>
      </c>
      <c r="C422" s="16">
        <v>0.56298910000000002</v>
      </c>
      <c r="D422" s="16">
        <v>1.6</v>
      </c>
      <c r="E422" s="16">
        <v>3.2</v>
      </c>
      <c r="F422" s="16">
        <v>0.8</v>
      </c>
      <c r="G422" s="16">
        <v>0.8</v>
      </c>
      <c r="H422" s="16">
        <v>0.4</v>
      </c>
      <c r="I422" s="16">
        <v>420.40000000000003</v>
      </c>
      <c r="J422" s="16">
        <v>309.60000000000002</v>
      </c>
      <c r="K422" s="16" t="s">
        <v>35</v>
      </c>
      <c r="L422" s="16">
        <v>235</v>
      </c>
      <c r="M422" s="16">
        <v>0.41286418000000003</v>
      </c>
      <c r="N422" s="16">
        <v>0.32744524000000003</v>
      </c>
      <c r="O422" s="16">
        <v>0.26951649999999999</v>
      </c>
      <c r="P422" s="16">
        <v>0.22811982</v>
      </c>
      <c r="Q422" s="16">
        <v>0.19709609</v>
      </c>
      <c r="R422" s="16">
        <v>0.17303252</v>
      </c>
      <c r="S422" s="16">
        <v>0.15386578000000001</v>
      </c>
      <c r="T422" s="16">
        <v>0.13826963</v>
      </c>
      <c r="U422" s="16">
        <v>0.12534416000000001</v>
      </c>
      <c r="V422" s="16">
        <v>0.11446911999999999</v>
      </c>
      <c r="W422" s="16">
        <v>0.10520141</v>
      </c>
      <c r="X422" s="16">
        <v>9.7211748000000001E-2</v>
      </c>
      <c r="Y422" s="16">
        <v>9.0262896999999995E-2</v>
      </c>
      <c r="Z422" s="16">
        <v>8.4159768999999995E-2</v>
      </c>
      <c r="AA422" s="16">
        <v>7.8764855999999994E-2</v>
      </c>
      <c r="AB422" s="16">
        <v>7.3962159E-2</v>
      </c>
      <c r="AC422" s="16">
        <v>6.9659873999999997E-2</v>
      </c>
      <c r="AD422" s="16">
        <v>6.5787278000000005E-2</v>
      </c>
      <c r="AE422" s="16">
        <v>6.2285233000000002E-2</v>
      </c>
      <c r="AF422" s="16">
        <v>5.9101067E-2</v>
      </c>
      <c r="AG422" s="16">
        <v>5.6196312999999998E-2</v>
      </c>
      <c r="AH422" s="16">
        <v>5.3536963E-2</v>
      </c>
      <c r="AI422" s="16">
        <v>5.1092677000000003E-2</v>
      </c>
      <c r="AJ422" s="16">
        <v>4.8839546999999997E-2</v>
      </c>
      <c r="AK422" s="16">
        <v>4.6756823000000003E-2</v>
      </c>
      <c r="AL422" s="16">
        <v>4.4826037999999999E-2</v>
      </c>
      <c r="AM422" s="16">
        <v>4.3031722000000001E-2</v>
      </c>
      <c r="AN422" s="16">
        <v>4.1360762000000002E-2</v>
      </c>
      <c r="AO422" s="16">
        <v>3.9800584E-2</v>
      </c>
      <c r="AP422" s="16">
        <v>3.8341802000000001E-2</v>
      </c>
      <c r="AQ422" s="16">
        <v>3.6973763E-2</v>
      </c>
      <c r="AR422" s="16">
        <v>3.5689298000000001E-2</v>
      </c>
      <c r="AS422" s="16">
        <v>3.4481622000000003E-2</v>
      </c>
      <c r="AT422" s="16">
        <v>3.3343340999999999E-2</v>
      </c>
      <c r="AU422" s="16">
        <v>3.2269238999999998E-2</v>
      </c>
      <c r="AV422" s="16">
        <v>3.1254250999999997E-2</v>
      </c>
      <c r="AW422" s="16">
        <v>3.0293773999999999E-2</v>
      </c>
      <c r="AX422" s="16">
        <v>2.9384065000000001E-2</v>
      </c>
      <c r="AY422" s="16">
        <v>2.8521098000000002E-2</v>
      </c>
      <c r="AZ422" s="16">
        <v>2.7701442999999999E-2</v>
      </c>
      <c r="BA422" s="16">
        <v>2.6921919999999998E-2</v>
      </c>
      <c r="BB422" s="16">
        <v>2.6180083E-2</v>
      </c>
      <c r="BC422" s="16">
        <v>2.5473030000000001E-2</v>
      </c>
      <c r="BD422" s="16">
        <v>2.4798510999999999E-2</v>
      </c>
      <c r="BE422" s="16">
        <v>2.4154637E-2</v>
      </c>
      <c r="BF422" s="16">
        <v>2.3539127999999999E-2</v>
      </c>
    </row>
    <row r="423" spans="1:58" x14ac:dyDescent="0.35">
      <c r="A423" s="16">
        <v>465</v>
      </c>
      <c r="B423" s="16">
        <v>41.400000000000006</v>
      </c>
      <c r="C423" s="16">
        <v>0.4687965</v>
      </c>
      <c r="D423" s="16">
        <v>2.4000000000000004</v>
      </c>
      <c r="E423" s="16">
        <v>0.8</v>
      </c>
      <c r="F423" s="16">
        <v>1.6</v>
      </c>
      <c r="G423" s="16">
        <v>1.4000000000000001</v>
      </c>
      <c r="H423" s="16">
        <v>0.8</v>
      </c>
      <c r="I423" s="16">
        <v>376</v>
      </c>
      <c r="J423" s="16">
        <v>322.60000000000002</v>
      </c>
      <c r="K423" s="16" t="s">
        <v>35</v>
      </c>
      <c r="L423" s="16">
        <v>465</v>
      </c>
      <c r="M423" s="16">
        <v>0.41230935000000002</v>
      </c>
      <c r="N423" s="16">
        <v>0.33094804999999999</v>
      </c>
      <c r="O423" s="16">
        <v>0.27466123999999997</v>
      </c>
      <c r="P423" s="16">
        <v>0.23383328</v>
      </c>
      <c r="Q423" s="16">
        <v>0.20300709</v>
      </c>
      <c r="R423" s="16">
        <v>0.17895062</v>
      </c>
      <c r="S423" s="16">
        <v>0.15967458000000001</v>
      </c>
      <c r="T423" s="16">
        <v>0.14392218000000001</v>
      </c>
      <c r="U423" s="16">
        <v>0.13083522</v>
      </c>
      <c r="V423" s="16">
        <v>0.11980917000000001</v>
      </c>
      <c r="W423" s="16">
        <v>0.11040037</v>
      </c>
      <c r="X423" s="16">
        <v>0.10228655</v>
      </c>
      <c r="Y423" s="16">
        <v>9.5219940000000003E-2</v>
      </c>
      <c r="Z423" s="16">
        <v>8.9012004000000006E-2</v>
      </c>
      <c r="AA423" s="16">
        <v>8.3515354E-2</v>
      </c>
      <c r="AB423" s="16">
        <v>7.8617506000000004E-2</v>
      </c>
      <c r="AC423" s="16">
        <v>7.4226028999999999E-2</v>
      </c>
      <c r="AD423" s="16">
        <v>7.0266858000000001E-2</v>
      </c>
      <c r="AE423" s="16">
        <v>6.6680633000000003E-2</v>
      </c>
      <c r="AF423" s="16">
        <v>6.3417517000000007E-2</v>
      </c>
      <c r="AG423" s="16">
        <v>6.0436793000000003E-2</v>
      </c>
      <c r="AH423" s="16">
        <v>5.7703838E-2</v>
      </c>
      <c r="AI423" s="16">
        <v>5.5190022999999998E-2</v>
      </c>
      <c r="AJ423" s="16">
        <v>5.2869632999999999E-2</v>
      </c>
      <c r="AK423" s="16">
        <v>5.0721365999999997E-2</v>
      </c>
      <c r="AL423" s="16">
        <v>4.8727587000000003E-2</v>
      </c>
      <c r="AM423" s="16">
        <v>4.6872935999999997E-2</v>
      </c>
      <c r="AN423" s="16">
        <v>4.5143925000000001E-2</v>
      </c>
      <c r="AO423" s="16">
        <v>4.3527767000000002E-2</v>
      </c>
      <c r="AP423" s="16">
        <v>4.2013623E-2</v>
      </c>
      <c r="AQ423" s="16">
        <v>4.0592317000000003E-2</v>
      </c>
      <c r="AR423" s="16">
        <v>3.9256006000000003E-2</v>
      </c>
      <c r="AS423" s="16">
        <v>3.7997942E-2</v>
      </c>
      <c r="AT423" s="16">
        <v>3.6811165999999999E-2</v>
      </c>
      <c r="AU423" s="16">
        <v>3.5689621999999997E-2</v>
      </c>
      <c r="AV423" s="16">
        <v>3.4628153000000002E-2</v>
      </c>
      <c r="AW423" s="16">
        <v>3.3622682000000001E-2</v>
      </c>
      <c r="AX423" s="16">
        <v>3.2669120000000003E-2</v>
      </c>
      <c r="AY423" s="16">
        <v>3.1763434E-2</v>
      </c>
      <c r="AZ423" s="16">
        <v>3.0901696999999999E-2</v>
      </c>
      <c r="BA423" s="16">
        <v>3.0081125E-2</v>
      </c>
      <c r="BB423" s="16">
        <v>2.9298818000000001E-2</v>
      </c>
      <c r="BC423" s="16">
        <v>2.8552511999999999E-2</v>
      </c>
      <c r="BD423" s="16">
        <v>2.7839968E-2</v>
      </c>
      <c r="BE423" s="16">
        <v>2.7158640000000001E-2</v>
      </c>
      <c r="BF423" s="16">
        <v>2.6506489000000001E-2</v>
      </c>
    </row>
    <row r="424" spans="1:58" x14ac:dyDescent="0.35">
      <c r="A424" s="16">
        <v>74</v>
      </c>
      <c r="B424" s="16">
        <v>30.6</v>
      </c>
      <c r="C424" s="16">
        <v>0.3159131</v>
      </c>
      <c r="D424" s="16">
        <v>1.2000000000000002</v>
      </c>
      <c r="E424" s="16">
        <v>2.2000000000000002</v>
      </c>
      <c r="F424" s="16">
        <v>0.60000000000000009</v>
      </c>
      <c r="G424" s="16">
        <v>0.4</v>
      </c>
      <c r="H424" s="16">
        <v>0.4</v>
      </c>
      <c r="I424" s="16">
        <v>373</v>
      </c>
      <c r="J424" s="16">
        <v>328.8</v>
      </c>
      <c r="K424" s="16" t="s">
        <v>35</v>
      </c>
      <c r="L424" s="16">
        <v>74</v>
      </c>
      <c r="M424" s="16">
        <v>0.41195509000000002</v>
      </c>
      <c r="N424" s="16">
        <v>0.32530648000000001</v>
      </c>
      <c r="O424" s="16">
        <v>0.26699754999999997</v>
      </c>
      <c r="P424" s="16">
        <v>0.22562371000000001</v>
      </c>
      <c r="Q424" s="16">
        <v>0.19479880999999999</v>
      </c>
      <c r="R424" s="16">
        <v>0.170984</v>
      </c>
      <c r="S424" s="16">
        <v>0.15204474000000001</v>
      </c>
      <c r="T424" s="16">
        <v>0.1366491</v>
      </c>
      <c r="U424" s="16">
        <v>0.12390482999999999</v>
      </c>
      <c r="V424" s="16">
        <v>0.11319017000000001</v>
      </c>
      <c r="W424" s="16">
        <v>0.10406271</v>
      </c>
      <c r="X424" s="16">
        <v>9.6197194999999999E-2</v>
      </c>
      <c r="Y424" s="16">
        <v>8.9353642999999996E-2</v>
      </c>
      <c r="Z424" s="16">
        <v>8.3347060000000001E-2</v>
      </c>
      <c r="AA424" s="16">
        <v>7.8034542999999998E-2</v>
      </c>
      <c r="AB424" s="16">
        <v>7.3305442999999998E-2</v>
      </c>
      <c r="AC424" s="16">
        <v>6.9068000000000004E-2</v>
      </c>
      <c r="AD424" s="16">
        <v>6.5252407999999998E-2</v>
      </c>
      <c r="AE424" s="16">
        <v>6.1798609999999997E-2</v>
      </c>
      <c r="AF424" s="16">
        <v>5.8658775000000003E-2</v>
      </c>
      <c r="AG424" s="16">
        <v>5.5792015E-2</v>
      </c>
      <c r="AH424" s="16">
        <v>5.3166366999999999E-2</v>
      </c>
      <c r="AI424" s="16">
        <v>5.0752382999999998E-2</v>
      </c>
      <c r="AJ424" s="16">
        <v>4.8525915000000003E-2</v>
      </c>
      <c r="AK424" s="16">
        <v>4.6466567E-2</v>
      </c>
      <c r="AL424" s="16">
        <v>4.4556673999999998E-2</v>
      </c>
      <c r="AM424" s="16">
        <v>4.2780924999999997E-2</v>
      </c>
      <c r="AN424" s="16">
        <v>4.1126464000000001E-2</v>
      </c>
      <c r="AO424" s="16">
        <v>3.9581234999999999E-2</v>
      </c>
      <c r="AP424" s="16">
        <v>3.8134906000000003E-2</v>
      </c>
      <c r="AQ424" s="16">
        <v>3.6779236E-2</v>
      </c>
      <c r="AR424" s="16">
        <v>3.5505939E-2</v>
      </c>
      <c r="AS424" s="16">
        <v>3.4307538999999998E-2</v>
      </c>
      <c r="AT424" s="16">
        <v>3.3178183999999999E-2</v>
      </c>
      <c r="AU424" s="16">
        <v>3.2111883000000001E-2</v>
      </c>
      <c r="AV424" s="16">
        <v>3.1104074999999998E-2</v>
      </c>
      <c r="AW424" s="16">
        <v>3.0150235000000001E-2</v>
      </c>
      <c r="AX424" s="16">
        <v>2.9246003999999999E-2</v>
      </c>
      <c r="AY424" s="16">
        <v>2.8388284E-2</v>
      </c>
      <c r="AZ424" s="16">
        <v>2.7573349E-2</v>
      </c>
      <c r="BA424" s="16">
        <v>2.6798194000000001E-2</v>
      </c>
      <c r="BB424" s="16">
        <v>2.6060045E-2</v>
      </c>
      <c r="BC424" s="16">
        <v>2.5356526000000001E-2</v>
      </c>
      <c r="BD424" s="16">
        <v>2.4685444000000001E-2</v>
      </c>
      <c r="BE424" s="16">
        <v>2.4044561999999998E-2</v>
      </c>
      <c r="BF424" s="16">
        <v>2.3431921000000001E-2</v>
      </c>
    </row>
    <row r="425" spans="1:58" x14ac:dyDescent="0.35">
      <c r="A425" s="16">
        <v>467</v>
      </c>
      <c r="B425" s="16">
        <v>16.600000000000001</v>
      </c>
      <c r="C425" s="16">
        <v>0.55454199999999998</v>
      </c>
      <c r="D425" s="16">
        <v>0.60000000000000009</v>
      </c>
      <c r="E425" s="16">
        <v>4</v>
      </c>
      <c r="F425" s="16">
        <v>0.8</v>
      </c>
      <c r="G425" s="16">
        <v>0.8</v>
      </c>
      <c r="H425" s="16">
        <v>0.4</v>
      </c>
      <c r="I425" s="16">
        <v>355</v>
      </c>
      <c r="J425" s="16">
        <v>350.1</v>
      </c>
      <c r="K425" s="16" t="s">
        <v>34</v>
      </c>
      <c r="L425" s="16">
        <v>467</v>
      </c>
      <c r="M425" s="16">
        <v>0.41118874999999999</v>
      </c>
      <c r="N425" s="16">
        <v>0.32692327999999998</v>
      </c>
      <c r="O425" s="16">
        <v>0.26842319999999997</v>
      </c>
      <c r="P425" s="16">
        <v>0.22605057000000001</v>
      </c>
      <c r="Q425" s="16">
        <v>0.19416723999999999</v>
      </c>
      <c r="R425" s="16">
        <v>0.16940611999999999</v>
      </c>
      <c r="S425" s="16">
        <v>0.14968989999999999</v>
      </c>
      <c r="T425" s="16">
        <v>0.13366258</v>
      </c>
      <c r="U425" s="16">
        <v>0.1204049</v>
      </c>
      <c r="V425" s="16">
        <v>0.10927565</v>
      </c>
      <c r="W425" s="16">
        <v>9.9818668999999999E-2</v>
      </c>
      <c r="X425" s="16">
        <v>9.1689423000000006E-2</v>
      </c>
      <c r="Y425" s="16">
        <v>8.4638967999999995E-2</v>
      </c>
      <c r="Z425" s="16">
        <v>7.8471310000000002E-2</v>
      </c>
      <c r="AA425" s="16">
        <v>7.3036826999999999E-2</v>
      </c>
      <c r="AB425" s="16">
        <v>6.8217686999999999E-2</v>
      </c>
      <c r="AC425" s="16">
        <v>6.3917800999999996E-2</v>
      </c>
      <c r="AD425" s="16">
        <v>6.0062210999999997E-2</v>
      </c>
      <c r="AE425" s="16">
        <v>5.6586723999999998E-2</v>
      </c>
      <c r="AF425" s="16">
        <v>5.3440428999999998E-2</v>
      </c>
      <c r="AG425" s="16">
        <v>5.0580949E-2</v>
      </c>
      <c r="AH425" s="16">
        <v>4.7972251E-2</v>
      </c>
      <c r="AI425" s="16">
        <v>4.5584012E-2</v>
      </c>
      <c r="AJ425" s="16">
        <v>4.3391217000000003E-2</v>
      </c>
      <c r="AK425" s="16">
        <v>4.1371651000000002E-2</v>
      </c>
      <c r="AL425" s="16">
        <v>3.9506699999999999E-2</v>
      </c>
      <c r="AM425" s="16">
        <v>3.7779215999999997E-2</v>
      </c>
      <c r="AN425" s="16">
        <v>3.6176391000000002E-2</v>
      </c>
      <c r="AO425" s="16">
        <v>3.4684975E-2</v>
      </c>
      <c r="AP425" s="16">
        <v>3.3295467000000002E-2</v>
      </c>
      <c r="AQ425" s="16">
        <v>3.1997338E-2</v>
      </c>
      <c r="AR425" s="16">
        <v>3.0782420000000001E-2</v>
      </c>
      <c r="AS425" s="16">
        <v>2.9643551000000001E-2</v>
      </c>
      <c r="AT425" s="16">
        <v>2.8573946999999999E-2</v>
      </c>
      <c r="AU425" s="16">
        <v>2.7567817000000001E-2</v>
      </c>
      <c r="AV425" s="16">
        <v>2.6620034000000001E-2</v>
      </c>
      <c r="AW425" s="16">
        <v>2.5726022000000001E-2</v>
      </c>
      <c r="AX425" s="16">
        <v>2.4881558000000002E-2</v>
      </c>
      <c r="AY425" s="16">
        <v>2.4082921E-2</v>
      </c>
      <c r="AZ425" s="16">
        <v>2.3326468E-2</v>
      </c>
      <c r="BA425" s="16">
        <v>2.2609157000000001E-2</v>
      </c>
      <c r="BB425" s="16">
        <v>2.1928241000000001E-2</v>
      </c>
      <c r="BC425" s="16">
        <v>2.1281252000000001E-2</v>
      </c>
      <c r="BD425" s="16">
        <v>2.0665607999999999E-2</v>
      </c>
      <c r="BE425" s="16">
        <v>2.0079473E-2</v>
      </c>
      <c r="BF425" s="16">
        <v>1.9520644E-2</v>
      </c>
    </row>
    <row r="426" spans="1:58" x14ac:dyDescent="0.35">
      <c r="A426" s="16">
        <v>124</v>
      </c>
      <c r="B426" s="16">
        <v>51.6</v>
      </c>
      <c r="C426" s="16">
        <v>0.8076528999999999</v>
      </c>
      <c r="D426" s="16">
        <v>0.60000000000000009</v>
      </c>
      <c r="E426" s="16">
        <v>3.2</v>
      </c>
      <c r="F426" s="16">
        <v>0.8</v>
      </c>
      <c r="G426" s="16">
        <v>0.2</v>
      </c>
      <c r="H426" s="16">
        <v>0.2</v>
      </c>
      <c r="I426" s="16">
        <v>409.5</v>
      </c>
      <c r="J426" s="16">
        <v>351.3</v>
      </c>
      <c r="K426" s="16" t="s">
        <v>34</v>
      </c>
      <c r="L426" s="16">
        <v>124</v>
      </c>
      <c r="M426" s="16">
        <v>0.40912962000000003</v>
      </c>
      <c r="N426" s="16">
        <v>0.32083972999999999</v>
      </c>
      <c r="O426" s="16">
        <v>0.26200888</v>
      </c>
      <c r="P426" s="16">
        <v>0.22011589000000001</v>
      </c>
      <c r="Q426" s="16">
        <v>0.18882652</v>
      </c>
      <c r="R426" s="16">
        <v>0.16465880999999999</v>
      </c>
      <c r="S426" s="16">
        <v>0.14548136</v>
      </c>
      <c r="T426" s="16">
        <v>0.12992967999999999</v>
      </c>
      <c r="U426" s="16">
        <v>0.11708776999999999</v>
      </c>
      <c r="V426" s="16">
        <v>0.10631981</v>
      </c>
      <c r="W426" s="16">
        <v>9.7173095000000001E-2</v>
      </c>
      <c r="X426" s="16">
        <v>8.9317903000000004E-2</v>
      </c>
      <c r="Y426" s="16">
        <v>8.2506746000000006E-2</v>
      </c>
      <c r="Z426" s="16">
        <v>7.6549991999999997E-2</v>
      </c>
      <c r="AA426" s="16">
        <v>7.1302361999999994E-2</v>
      </c>
      <c r="AB426" s="16">
        <v>6.6647910000000005E-2</v>
      </c>
      <c r="AC426" s="16">
        <v>6.2494702999999999E-2</v>
      </c>
      <c r="AD426" s="16">
        <v>5.8768901999999998E-2</v>
      </c>
      <c r="AE426" s="16">
        <v>5.5410802000000002E-2</v>
      </c>
      <c r="AF426" s="16">
        <v>5.2368954000000002E-2</v>
      </c>
      <c r="AG426" s="16">
        <v>4.9603614999999997E-2</v>
      </c>
      <c r="AH426" s="16">
        <v>4.7080304000000003E-2</v>
      </c>
      <c r="AI426" s="16">
        <v>4.4769809000000001E-2</v>
      </c>
      <c r="AJ426" s="16">
        <v>4.2646624000000001E-2</v>
      </c>
      <c r="AK426" s="16">
        <v>4.0689886000000001E-2</v>
      </c>
      <c r="AL426" s="16">
        <v>3.8882374999999997E-2</v>
      </c>
      <c r="AM426" s="16">
        <v>3.7207737999999997E-2</v>
      </c>
      <c r="AN426" s="16">
        <v>3.5652812999999998E-2</v>
      </c>
      <c r="AO426" s="16">
        <v>3.4205839000000002E-2</v>
      </c>
      <c r="AP426" s="16">
        <v>3.2856032E-2</v>
      </c>
      <c r="AQ426" s="16">
        <v>3.1595039999999998E-2</v>
      </c>
      <c r="AR426" s="16">
        <v>3.0414024000000001E-2</v>
      </c>
      <c r="AS426" s="16">
        <v>2.9306142E-2</v>
      </c>
      <c r="AT426" s="16">
        <v>2.8265520999999998E-2</v>
      </c>
      <c r="AU426" s="16">
        <v>2.7286047000000001E-2</v>
      </c>
      <c r="AV426" s="16">
        <v>2.636289E-2</v>
      </c>
      <c r="AW426" s="16">
        <v>2.5491639999999999E-2</v>
      </c>
      <c r="AX426" s="16">
        <v>2.4668261E-2</v>
      </c>
      <c r="AY426" s="16">
        <v>2.3889108999999999E-2</v>
      </c>
      <c r="AZ426" s="16">
        <v>2.3150884E-2</v>
      </c>
      <c r="BA426" s="16">
        <v>2.2450563999999999E-2</v>
      </c>
      <c r="BB426" s="16">
        <v>2.1785511E-2</v>
      </c>
      <c r="BC426" s="16">
        <v>2.1153232000000001E-2</v>
      </c>
      <c r="BD426" s="16">
        <v>2.0551473000000001E-2</v>
      </c>
      <c r="BE426" s="16">
        <v>1.9978194000000001E-2</v>
      </c>
      <c r="BF426" s="16">
        <v>1.9431507000000001E-2</v>
      </c>
    </row>
    <row r="427" spans="1:58" x14ac:dyDescent="0.35">
      <c r="A427" s="16">
        <v>101</v>
      </c>
      <c r="B427" s="16">
        <v>30.700000000000003</v>
      </c>
      <c r="C427" s="16">
        <v>0.87706760000000006</v>
      </c>
      <c r="D427" s="16">
        <v>1.4000000000000001</v>
      </c>
      <c r="E427" s="16">
        <v>3.2</v>
      </c>
      <c r="F427" s="16">
        <v>1.2000000000000002</v>
      </c>
      <c r="G427" s="16">
        <v>1.8</v>
      </c>
      <c r="H427" s="16">
        <v>0.2</v>
      </c>
      <c r="I427" s="16">
        <v>424.90000000000003</v>
      </c>
      <c r="J427" s="16">
        <v>328.40000000000003</v>
      </c>
      <c r="K427" s="16" t="s">
        <v>34</v>
      </c>
      <c r="L427" s="16">
        <v>101</v>
      </c>
      <c r="M427" s="16">
        <v>0.40854998999999997</v>
      </c>
      <c r="N427" s="16">
        <v>0.32736331000000002</v>
      </c>
      <c r="O427" s="16">
        <v>0.27123724999999999</v>
      </c>
      <c r="P427" s="16">
        <v>0.2304281</v>
      </c>
      <c r="Q427" s="16">
        <v>0.19955534</v>
      </c>
      <c r="R427" s="16">
        <v>0.17545483000000001</v>
      </c>
      <c r="S427" s="16">
        <v>0.15615978999999999</v>
      </c>
      <c r="T427" s="16">
        <v>0.14039293999999999</v>
      </c>
      <c r="U427" s="16">
        <v>0.12727888000000001</v>
      </c>
      <c r="V427" s="16">
        <v>0.11620795</v>
      </c>
      <c r="W427" s="16">
        <v>0.10674449</v>
      </c>
      <c r="X427" s="16">
        <v>9.8569416000000007E-2</v>
      </c>
      <c r="Y427" s="16">
        <v>9.1438800000000001E-2</v>
      </c>
      <c r="Z427" s="16">
        <v>8.5172303000000005E-2</v>
      </c>
      <c r="AA427" s="16">
        <v>7.9620518000000001E-2</v>
      </c>
      <c r="AB427" s="16">
        <v>7.4675201999999996E-2</v>
      </c>
      <c r="AC427" s="16">
        <v>7.0240586999999993E-2</v>
      </c>
      <c r="AD427" s="16">
        <v>6.6246204000000003E-2</v>
      </c>
      <c r="AE427" s="16">
        <v>6.2632956000000004E-2</v>
      </c>
      <c r="AF427" s="16">
        <v>5.9347916000000001E-2</v>
      </c>
      <c r="AG427" s="16">
        <v>5.6351900000000003E-2</v>
      </c>
      <c r="AH427" s="16">
        <v>5.3607440999999999E-2</v>
      </c>
      <c r="AI427" s="16">
        <v>5.1086492999999997E-2</v>
      </c>
      <c r="AJ427" s="16">
        <v>4.876316E-2</v>
      </c>
      <c r="AK427" s="16">
        <v>4.6617380999999999E-2</v>
      </c>
      <c r="AL427" s="16">
        <v>4.4627842000000001E-2</v>
      </c>
      <c r="AM427" s="16">
        <v>4.2780627000000002E-2</v>
      </c>
      <c r="AN427" s="16">
        <v>4.1060947E-2</v>
      </c>
      <c r="AO427" s="16">
        <v>3.9457221000000001E-2</v>
      </c>
      <c r="AP427" s="16">
        <v>3.7957374000000002E-2</v>
      </c>
      <c r="AQ427" s="16">
        <v>3.6552794E-2</v>
      </c>
      <c r="AR427" s="16">
        <v>3.5234834999999999E-2</v>
      </c>
      <c r="AS427" s="16">
        <v>3.3996202000000003E-2</v>
      </c>
      <c r="AT427" s="16">
        <v>3.2830201000000003E-2</v>
      </c>
      <c r="AU427" s="16">
        <v>3.1730979999999999E-2</v>
      </c>
      <c r="AV427" s="16">
        <v>3.0693195999999999E-2</v>
      </c>
      <c r="AW427" s="16">
        <v>2.9712109E-2</v>
      </c>
      <c r="AX427" s="16">
        <v>2.8783526E-2</v>
      </c>
      <c r="AY427" s="16">
        <v>2.7903361000000002E-2</v>
      </c>
      <c r="AZ427" s="16">
        <v>2.7068198000000002E-2</v>
      </c>
      <c r="BA427" s="16">
        <v>2.6274722E-2</v>
      </c>
      <c r="BB427" s="16">
        <v>2.5520167999999999E-2</v>
      </c>
      <c r="BC427" s="16">
        <v>2.4801911999999999E-2</v>
      </c>
      <c r="BD427" s="16">
        <v>2.4117309999999999E-2</v>
      </c>
      <c r="BE427" s="16">
        <v>2.3464292000000001E-2</v>
      </c>
      <c r="BF427" s="16">
        <v>2.2840859000000002E-2</v>
      </c>
    </row>
    <row r="428" spans="1:58" x14ac:dyDescent="0.35">
      <c r="A428" s="16">
        <v>332</v>
      </c>
      <c r="B428" s="16">
        <v>11.5</v>
      </c>
      <c r="C428" s="16">
        <v>0.21902380000000002</v>
      </c>
      <c r="D428" s="16">
        <v>1.6</v>
      </c>
      <c r="E428" s="16">
        <v>1.4000000000000001</v>
      </c>
      <c r="F428" s="16">
        <v>2</v>
      </c>
      <c r="G428" s="16">
        <v>1.4000000000000001</v>
      </c>
      <c r="H428" s="16">
        <v>1.6</v>
      </c>
      <c r="I428" s="16">
        <v>356.40000000000003</v>
      </c>
      <c r="J428" s="16">
        <v>348.3</v>
      </c>
      <c r="K428" s="16" t="s">
        <v>34</v>
      </c>
      <c r="L428" s="16">
        <v>332</v>
      </c>
      <c r="M428" s="16">
        <v>0.40699726000000003</v>
      </c>
      <c r="N428" s="16">
        <v>0.33170899999999998</v>
      </c>
      <c r="O428" s="16">
        <v>0.27716668999999999</v>
      </c>
      <c r="P428" s="16">
        <v>0.23653800999999999</v>
      </c>
      <c r="Q428" s="16">
        <v>0.20536293</v>
      </c>
      <c r="R428" s="16">
        <v>0.18082102999999999</v>
      </c>
      <c r="S428" s="16">
        <v>0.16107082</v>
      </c>
      <c r="T428" s="16">
        <v>0.14487754999999999</v>
      </c>
      <c r="U428" s="16">
        <v>0.13138828999999999</v>
      </c>
      <c r="V428" s="16">
        <v>0.12000039999999999</v>
      </c>
      <c r="W428" s="16">
        <v>0.11026858</v>
      </c>
      <c r="X428" s="16">
        <v>0.10186692</v>
      </c>
      <c r="Y428" s="16">
        <v>9.4548829000000001E-2</v>
      </c>
      <c r="Z428" s="16">
        <v>8.8122330999999998E-2</v>
      </c>
      <c r="AA428" s="16">
        <v>8.2437082999999994E-2</v>
      </c>
      <c r="AB428" s="16">
        <v>7.7376388000000004E-2</v>
      </c>
      <c r="AC428" s="16">
        <v>7.2845182999999994E-2</v>
      </c>
      <c r="AD428" s="16">
        <v>6.8766705999999997E-2</v>
      </c>
      <c r="AE428" s="16">
        <v>6.5078213999999995E-2</v>
      </c>
      <c r="AF428" s="16">
        <v>6.1726782000000001E-2</v>
      </c>
      <c r="AG428" s="16">
        <v>5.8670106999999999E-2</v>
      </c>
      <c r="AH428" s="16">
        <v>5.5871523999999999E-2</v>
      </c>
      <c r="AI428" s="16">
        <v>5.3300988000000001E-2</v>
      </c>
      <c r="AJ428" s="16">
        <v>5.0933022000000001E-2</v>
      </c>
      <c r="AK428" s="16">
        <v>4.8743847999999999E-2</v>
      </c>
      <c r="AL428" s="16">
        <v>4.6715524000000001E-2</v>
      </c>
      <c r="AM428" s="16">
        <v>4.4831268000000001E-2</v>
      </c>
      <c r="AN428" s="16">
        <v>4.3077465000000002E-2</v>
      </c>
      <c r="AO428" s="16">
        <v>4.1439882999999997E-2</v>
      </c>
      <c r="AP428" s="16">
        <v>3.9908744000000003E-2</v>
      </c>
      <c r="AQ428" s="16">
        <v>3.8474161E-2</v>
      </c>
      <c r="AR428" s="16">
        <v>3.7126939999999997E-2</v>
      </c>
      <c r="AS428" s="16">
        <v>3.5860572E-2</v>
      </c>
      <c r="AT428" s="16">
        <v>3.4667629999999998E-2</v>
      </c>
      <c r="AU428" s="16">
        <v>3.3542256999999999E-2</v>
      </c>
      <c r="AV428" s="16">
        <v>3.2479186E-2</v>
      </c>
      <c r="AW428" s="16">
        <v>3.1473464999999999E-2</v>
      </c>
      <c r="AX428" s="16">
        <v>3.052121E-2</v>
      </c>
      <c r="AY428" s="16">
        <v>2.9618023E-2</v>
      </c>
      <c r="AZ428" s="16">
        <v>2.8760332999999999E-2</v>
      </c>
      <c r="BA428" s="16">
        <v>2.7944917E-2</v>
      </c>
      <c r="BB428" s="16">
        <v>2.7168947999999998E-2</v>
      </c>
      <c r="BC428" s="16">
        <v>2.6429744000000002E-2</v>
      </c>
      <c r="BD428" s="16">
        <v>2.5724802000000001E-2</v>
      </c>
      <c r="BE428" s="16">
        <v>2.5051940000000002E-2</v>
      </c>
      <c r="BF428" s="16">
        <v>2.4409123000000001E-2</v>
      </c>
    </row>
    <row r="429" spans="1:58" x14ac:dyDescent="0.35">
      <c r="A429" s="16">
        <v>413</v>
      </c>
      <c r="B429" s="16">
        <v>11.4</v>
      </c>
      <c r="C429" s="16">
        <v>0.50075340000000002</v>
      </c>
      <c r="D429" s="16">
        <v>0.60000000000000009</v>
      </c>
      <c r="E429" s="16">
        <v>4</v>
      </c>
      <c r="F429" s="16">
        <v>1.4000000000000001</v>
      </c>
      <c r="G429" s="16">
        <v>0.2</v>
      </c>
      <c r="H429" s="16">
        <v>0.60000000000000009</v>
      </c>
      <c r="I429" s="16">
        <v>452.90000000000003</v>
      </c>
      <c r="J429" s="16">
        <v>292.8</v>
      </c>
      <c r="K429" s="16" t="s">
        <v>35</v>
      </c>
      <c r="L429" s="16">
        <v>413</v>
      </c>
      <c r="M429" s="16">
        <v>0.40532726000000002</v>
      </c>
      <c r="N429" s="16">
        <v>0.31899520999999997</v>
      </c>
      <c r="O429" s="16">
        <v>0.26049966000000002</v>
      </c>
      <c r="P429" s="16">
        <v>0.21860616999999999</v>
      </c>
      <c r="Q429" s="16">
        <v>0.18729238000000001</v>
      </c>
      <c r="R429" s="16">
        <v>0.16309981000000001</v>
      </c>
      <c r="S429" s="16">
        <v>0.14391313</v>
      </c>
      <c r="T429" s="16">
        <v>0.12836573000000001</v>
      </c>
      <c r="U429" s="16">
        <v>0.11553929</v>
      </c>
      <c r="V429" s="16">
        <v>0.1047942</v>
      </c>
      <c r="W429" s="16">
        <v>9.5676734999999999E-2</v>
      </c>
      <c r="X429" s="16">
        <v>8.7852225000000006E-2</v>
      </c>
      <c r="Y429" s="16">
        <v>8.1072874000000003E-2</v>
      </c>
      <c r="Z429" s="16">
        <v>7.5148462999999999E-2</v>
      </c>
      <c r="AA429" s="16">
        <v>6.9931417999999995E-2</v>
      </c>
      <c r="AB429" s="16">
        <v>6.5307602000000006E-2</v>
      </c>
      <c r="AC429" s="16">
        <v>6.1184645000000003E-2</v>
      </c>
      <c r="AD429" s="16">
        <v>5.7488735999999999E-2</v>
      </c>
      <c r="AE429" s="16">
        <v>5.4158787999999999E-2</v>
      </c>
      <c r="AF429" s="16">
        <v>5.1145273999999998E-2</v>
      </c>
      <c r="AG429" s="16">
        <v>4.8407182E-2</v>
      </c>
      <c r="AH429" s="16">
        <v>4.5910314000000001E-2</v>
      </c>
      <c r="AI429" s="16">
        <v>4.3624703000000001E-2</v>
      </c>
      <c r="AJ429" s="16">
        <v>4.1526533999999997E-2</v>
      </c>
      <c r="AK429" s="16">
        <v>3.9594121000000003E-2</v>
      </c>
      <c r="AL429" s="16">
        <v>3.7810075999999998E-2</v>
      </c>
      <c r="AM429" s="16">
        <v>3.6157921000000003E-2</v>
      </c>
      <c r="AN429" s="16">
        <v>3.4625142999999997E-2</v>
      </c>
      <c r="AO429" s="16">
        <v>3.3199128000000001E-2</v>
      </c>
      <c r="AP429" s="16">
        <v>3.1869847E-2</v>
      </c>
      <c r="AQ429" s="16">
        <v>3.0628434999999999E-2</v>
      </c>
      <c r="AR429" s="16">
        <v>2.9466790999999999E-2</v>
      </c>
      <c r="AS429" s="16">
        <v>2.837773E-2</v>
      </c>
      <c r="AT429" s="16">
        <v>2.7354904999999999E-2</v>
      </c>
      <c r="AU429" s="16">
        <v>2.6392802999999999E-2</v>
      </c>
      <c r="AV429" s="16">
        <v>2.5486577E-2</v>
      </c>
      <c r="AW429" s="16">
        <v>2.4631683000000001E-2</v>
      </c>
      <c r="AX429" s="16">
        <v>2.3824265000000001E-2</v>
      </c>
      <c r="AY429" s="16">
        <v>2.3060595999999999E-2</v>
      </c>
      <c r="AZ429" s="16">
        <v>2.2337280000000001E-2</v>
      </c>
      <c r="BA429" s="16">
        <v>2.1651462E-2</v>
      </c>
      <c r="BB429" s="16">
        <v>2.1000491E-2</v>
      </c>
      <c r="BC429" s="16">
        <v>2.0381850999999999E-2</v>
      </c>
      <c r="BD429" s="16">
        <v>1.9793148999999999E-2</v>
      </c>
      <c r="BE429" s="16">
        <v>1.9232651E-2</v>
      </c>
      <c r="BF429" s="16">
        <v>1.8698361E-2</v>
      </c>
    </row>
    <row r="430" spans="1:58" x14ac:dyDescent="0.35">
      <c r="A430" s="16">
        <v>498</v>
      </c>
      <c r="B430" s="16">
        <v>19.600000000000001</v>
      </c>
      <c r="C430" s="16">
        <v>0.78902100000000008</v>
      </c>
      <c r="D430" s="16">
        <v>1.2000000000000002</v>
      </c>
      <c r="E430" s="16">
        <v>4.6000000000000005</v>
      </c>
      <c r="F430" s="16">
        <v>1.4000000000000001</v>
      </c>
      <c r="G430" s="16">
        <v>2</v>
      </c>
      <c r="H430" s="16">
        <v>0.2</v>
      </c>
      <c r="I430" s="16">
        <v>399.70000000000005</v>
      </c>
      <c r="J430" s="16">
        <v>302.70000000000005</v>
      </c>
      <c r="K430" s="16" t="s">
        <v>35</v>
      </c>
      <c r="L430" s="16">
        <v>498</v>
      </c>
      <c r="M430" s="16">
        <v>0.40384671</v>
      </c>
      <c r="N430" s="16">
        <v>0.32639739000000001</v>
      </c>
      <c r="O430" s="16">
        <v>0.27137262000000001</v>
      </c>
      <c r="P430" s="16">
        <v>0.23075432000000001</v>
      </c>
      <c r="Q430" s="16">
        <v>0.19975235999999999</v>
      </c>
      <c r="R430" s="16">
        <v>0.17542920000000001</v>
      </c>
      <c r="S430" s="16">
        <v>0.15589850999999999</v>
      </c>
      <c r="T430" s="16">
        <v>0.13991060999999999</v>
      </c>
      <c r="U430" s="16">
        <v>0.12660716</v>
      </c>
      <c r="V430" s="16">
        <v>0.11538337999999999</v>
      </c>
      <c r="W430" s="16">
        <v>0.10580290000000001</v>
      </c>
      <c r="X430" s="16">
        <v>9.7531661000000006E-2</v>
      </c>
      <c r="Y430" s="16">
        <v>9.0336031999999997E-2</v>
      </c>
      <c r="Z430" s="16">
        <v>8.4011659000000002E-2</v>
      </c>
      <c r="AA430" s="16">
        <v>7.8420267000000002E-2</v>
      </c>
      <c r="AB430" s="16">
        <v>7.3445498999999997E-2</v>
      </c>
      <c r="AC430" s="16">
        <v>6.8986407999999999E-2</v>
      </c>
      <c r="AD430" s="16">
        <v>6.4974881999999998E-2</v>
      </c>
      <c r="AE430" s="16">
        <v>6.1348728999999998E-2</v>
      </c>
      <c r="AF430" s="16">
        <v>5.8053616000000002E-2</v>
      </c>
      <c r="AG430" s="16">
        <v>5.5048543999999998E-2</v>
      </c>
      <c r="AH430" s="16">
        <v>5.2301284000000003E-2</v>
      </c>
      <c r="AI430" s="16">
        <v>4.9779635000000003E-2</v>
      </c>
      <c r="AJ430" s="16">
        <v>4.7456201000000003E-2</v>
      </c>
      <c r="AK430" s="16">
        <v>4.5312024999999999E-2</v>
      </c>
      <c r="AL430" s="16">
        <v>4.3327420999999998E-2</v>
      </c>
      <c r="AM430" s="16">
        <v>4.1486165999999998E-2</v>
      </c>
      <c r="AN430" s="16">
        <v>3.9773006E-2</v>
      </c>
      <c r="AO430" s="16">
        <v>3.8176276000000002E-2</v>
      </c>
      <c r="AP430" s="16">
        <v>3.6685117000000003E-2</v>
      </c>
      <c r="AQ430" s="16">
        <v>3.5289942999999997E-2</v>
      </c>
      <c r="AR430" s="16">
        <v>3.3982072000000002E-2</v>
      </c>
      <c r="AS430" s="16">
        <v>3.2753468000000001E-2</v>
      </c>
      <c r="AT430" s="16">
        <v>3.1598045999999998E-2</v>
      </c>
      <c r="AU430" s="16">
        <v>3.0509982000000001E-2</v>
      </c>
      <c r="AV430" s="16">
        <v>2.9483863999999999E-2</v>
      </c>
      <c r="AW430" s="16">
        <v>2.8514536E-2</v>
      </c>
      <c r="AX430" s="16">
        <v>2.7597742000000001E-2</v>
      </c>
      <c r="AY430" s="16">
        <v>2.6729437000000002E-2</v>
      </c>
      <c r="AZ430" s="16">
        <v>2.5906256999999999E-2</v>
      </c>
      <c r="BA430" s="16">
        <v>2.5124899999999999E-2</v>
      </c>
      <c r="BB430" s="16">
        <v>2.438247E-2</v>
      </c>
      <c r="BC430" s="16">
        <v>2.3676340000000001E-2</v>
      </c>
      <c r="BD430" s="16">
        <v>2.3003954E-2</v>
      </c>
      <c r="BE430" s="16">
        <v>2.2363061E-2</v>
      </c>
      <c r="BF430" s="16">
        <v>2.1751678999999999E-2</v>
      </c>
    </row>
    <row r="431" spans="1:58" x14ac:dyDescent="0.35">
      <c r="A431" s="16">
        <v>246</v>
      </c>
      <c r="B431" s="16">
        <v>34.799999999999997</v>
      </c>
      <c r="C431" s="16">
        <v>0.83315539999999999</v>
      </c>
      <c r="D431" s="16">
        <v>0.60000000000000009</v>
      </c>
      <c r="E431" s="16">
        <v>4.4000000000000004</v>
      </c>
      <c r="F431" s="16">
        <v>0.4</v>
      </c>
      <c r="G431" s="16">
        <v>0.2</v>
      </c>
      <c r="H431" s="16">
        <v>0.2</v>
      </c>
      <c r="I431" s="16">
        <v>349.1</v>
      </c>
      <c r="J431" s="16">
        <v>362.1</v>
      </c>
      <c r="K431" s="16" t="s">
        <v>34</v>
      </c>
      <c r="L431" s="16">
        <v>246</v>
      </c>
      <c r="M431" s="16">
        <v>0.40380609000000001</v>
      </c>
      <c r="N431" s="16">
        <v>0.32271126</v>
      </c>
      <c r="O431" s="16">
        <v>0.26609602999999998</v>
      </c>
      <c r="P431" s="16">
        <v>0.22469360999999999</v>
      </c>
      <c r="Q431" s="16">
        <v>0.19331429999999999</v>
      </c>
      <c r="R431" s="16">
        <v>0.16885654999999999</v>
      </c>
      <c r="S431" s="16">
        <v>0.14933929000000001</v>
      </c>
      <c r="T431" s="16">
        <v>0.13345672</v>
      </c>
      <c r="U431" s="16">
        <v>0.12031283</v>
      </c>
      <c r="V431" s="16">
        <v>0.10927128</v>
      </c>
      <c r="W431" s="16">
        <v>9.9880732999999999E-2</v>
      </c>
      <c r="X431" s="16">
        <v>9.1808847999999998E-2</v>
      </c>
      <c r="Y431" s="16">
        <v>8.4802732000000006E-2</v>
      </c>
      <c r="Z431" s="16">
        <v>7.8671634000000004E-2</v>
      </c>
      <c r="AA431" s="16">
        <v>7.3266818999999997E-2</v>
      </c>
      <c r="AB431" s="16">
        <v>6.8470575000000006E-2</v>
      </c>
      <c r="AC431" s="16">
        <v>6.4189262999999996E-2</v>
      </c>
      <c r="AD431" s="16">
        <v>6.0347863000000002E-2</v>
      </c>
      <c r="AE431" s="16">
        <v>5.6884012999999997E-2</v>
      </c>
      <c r="AF431" s="16">
        <v>5.3746846000000001E-2</v>
      </c>
      <c r="AG431" s="16">
        <v>5.0894160000000001E-2</v>
      </c>
      <c r="AH431" s="16">
        <v>4.8291605000000001E-2</v>
      </c>
      <c r="AI431" s="16">
        <v>4.5908228000000002E-2</v>
      </c>
      <c r="AJ431" s="16">
        <v>4.3718219000000003E-2</v>
      </c>
      <c r="AK431" s="16">
        <v>4.1700199E-2</v>
      </c>
      <c r="AL431" s="16">
        <v>3.9835941E-2</v>
      </c>
      <c r="AM431" s="16">
        <v>3.8109113E-2</v>
      </c>
      <c r="AN431" s="16">
        <v>3.6506113E-2</v>
      </c>
      <c r="AO431" s="16">
        <v>3.5014119000000003E-2</v>
      </c>
      <c r="AP431" s="16">
        <v>3.3622953999999997E-2</v>
      </c>
      <c r="AQ431" s="16">
        <v>3.2323356999999997E-2</v>
      </c>
      <c r="AR431" s="16">
        <v>3.1106473999999999E-2</v>
      </c>
      <c r="AS431" s="16">
        <v>2.9965391000000001E-2</v>
      </c>
      <c r="AT431" s="16">
        <v>2.8893571E-2</v>
      </c>
      <c r="AU431" s="16">
        <v>2.7885018000000001E-2</v>
      </c>
      <c r="AV431" s="16">
        <v>2.6934653999999999E-2</v>
      </c>
      <c r="AW431" s="16">
        <v>2.6037876000000001E-2</v>
      </c>
      <c r="AX431" s="16">
        <v>2.5190519000000001E-2</v>
      </c>
      <c r="AY431" s="16">
        <v>2.4388951999999998E-2</v>
      </c>
      <c r="AZ431" s="16">
        <v>2.3629515E-2</v>
      </c>
      <c r="BA431" s="16">
        <v>2.2909242999999999E-2</v>
      </c>
      <c r="BB431" s="16">
        <v>2.2225379999999999E-2</v>
      </c>
      <c r="BC431" s="16">
        <v>2.1575338999999999E-2</v>
      </c>
      <c r="BD431" s="16">
        <v>2.0956783E-2</v>
      </c>
      <c r="BE431" s="16">
        <v>2.0367691E-2</v>
      </c>
      <c r="BF431" s="16">
        <v>1.9806059000000001E-2</v>
      </c>
    </row>
    <row r="432" spans="1:58" x14ac:dyDescent="0.35">
      <c r="A432" s="16">
        <v>218</v>
      </c>
      <c r="B432" s="16">
        <v>34</v>
      </c>
      <c r="C432" s="16">
        <v>0.77941130000000003</v>
      </c>
      <c r="D432" s="16">
        <v>2.4000000000000004</v>
      </c>
      <c r="E432" s="16">
        <v>1.4000000000000001</v>
      </c>
      <c r="F432" s="16">
        <v>2.8000000000000003</v>
      </c>
      <c r="G432" s="16">
        <v>1.6</v>
      </c>
      <c r="H432" s="16">
        <v>0.60000000000000009</v>
      </c>
      <c r="I432" s="16">
        <v>317.70000000000005</v>
      </c>
      <c r="J432" s="16">
        <v>332.5</v>
      </c>
      <c r="K432" s="16" t="s">
        <v>35</v>
      </c>
      <c r="L432" s="16">
        <v>218</v>
      </c>
      <c r="M432" s="16">
        <v>0.40275949</v>
      </c>
      <c r="N432" s="16">
        <v>0.32325679000000002</v>
      </c>
      <c r="O432" s="16">
        <v>0.26802048000000001</v>
      </c>
      <c r="P432" s="16">
        <v>0.22783700000000001</v>
      </c>
      <c r="Q432" s="16">
        <v>0.19748858999999999</v>
      </c>
      <c r="R432" s="16">
        <v>0.17386955000000001</v>
      </c>
      <c r="S432" s="16">
        <v>0.15496512000000001</v>
      </c>
      <c r="T432" s="16">
        <v>0.13951923999999999</v>
      </c>
      <c r="U432" s="16">
        <v>0.12669525000000001</v>
      </c>
      <c r="V432" s="16">
        <v>0.11589476</v>
      </c>
      <c r="W432" s="16">
        <v>0.10668112</v>
      </c>
      <c r="X432" s="16">
        <v>9.8739199E-2</v>
      </c>
      <c r="Y432" s="16">
        <v>9.1828093E-2</v>
      </c>
      <c r="Z432" s="16">
        <v>8.5758722999999995E-2</v>
      </c>
      <c r="AA432" s="16">
        <v>8.0389500000000003E-2</v>
      </c>
      <c r="AB432" s="16">
        <v>7.5607493999999997E-2</v>
      </c>
      <c r="AC432" s="16">
        <v>7.1323640999999993E-2</v>
      </c>
      <c r="AD432" s="16">
        <v>6.7463957000000005E-2</v>
      </c>
      <c r="AE432" s="16">
        <v>6.3969894999999999E-2</v>
      </c>
      <c r="AF432" s="16">
        <v>6.0793310000000003E-2</v>
      </c>
      <c r="AG432" s="16">
        <v>5.7893625999999997E-2</v>
      </c>
      <c r="AH432" s="16">
        <v>5.5236749000000002E-2</v>
      </c>
      <c r="AI432" s="16">
        <v>5.2794165999999997E-2</v>
      </c>
      <c r="AJ432" s="16">
        <v>5.0541632000000003E-2</v>
      </c>
      <c r="AK432" s="16">
        <v>4.8457927999999997E-2</v>
      </c>
      <c r="AL432" s="16">
        <v>4.6525337E-2</v>
      </c>
      <c r="AM432" s="16">
        <v>4.4728424000000003E-2</v>
      </c>
      <c r="AN432" s="16">
        <v>4.3054006999999998E-2</v>
      </c>
      <c r="AO432" s="16">
        <v>4.1490033000000003E-2</v>
      </c>
      <c r="AP432" s="16">
        <v>4.0026790999999999E-2</v>
      </c>
      <c r="AQ432" s="16">
        <v>3.8653839000000002E-2</v>
      </c>
      <c r="AR432" s="16">
        <v>3.7363953999999998E-2</v>
      </c>
      <c r="AS432" s="16">
        <v>3.6150153999999997E-2</v>
      </c>
      <c r="AT432" s="16">
        <v>3.5005633000000001E-2</v>
      </c>
      <c r="AU432" s="16">
        <v>3.3925164000000001E-2</v>
      </c>
      <c r="AV432" s="16">
        <v>3.2903216999999998E-2</v>
      </c>
      <c r="AW432" s="16">
        <v>3.1935439000000003E-2</v>
      </c>
      <c r="AX432" s="16">
        <v>3.1018203000000001E-2</v>
      </c>
      <c r="AY432" s="16">
        <v>3.0147233999999998E-2</v>
      </c>
      <c r="AZ432" s="16">
        <v>2.9319238000000001E-2</v>
      </c>
      <c r="BA432" s="16">
        <v>2.8531548E-2</v>
      </c>
      <c r="BB432" s="16">
        <v>2.7781107999999999E-2</v>
      </c>
      <c r="BC432" s="16">
        <v>2.706546E-2</v>
      </c>
      <c r="BD432" s="16">
        <v>2.6382234000000001E-2</v>
      </c>
      <c r="BE432" s="16">
        <v>2.5729309999999998E-2</v>
      </c>
      <c r="BF432" s="16">
        <v>2.5104754E-2</v>
      </c>
    </row>
    <row r="433" spans="1:58" x14ac:dyDescent="0.35">
      <c r="A433" s="16">
        <v>262</v>
      </c>
      <c r="B433" s="16">
        <v>25.3</v>
      </c>
      <c r="C433" s="16">
        <v>0.70060519999999993</v>
      </c>
      <c r="D433" s="16">
        <v>1.2000000000000002</v>
      </c>
      <c r="E433" s="16">
        <v>4.8000000000000007</v>
      </c>
      <c r="F433" s="16">
        <v>0.8</v>
      </c>
      <c r="G433" s="16">
        <v>0.60000000000000009</v>
      </c>
      <c r="H433" s="16">
        <v>0.2</v>
      </c>
      <c r="I433" s="16">
        <v>339.20000000000005</v>
      </c>
      <c r="J433" s="16">
        <v>330.70000000000005</v>
      </c>
      <c r="K433" s="16" t="s">
        <v>35</v>
      </c>
      <c r="L433" s="16">
        <v>262</v>
      </c>
      <c r="M433" s="16">
        <v>0.40044653000000002</v>
      </c>
      <c r="N433" s="16">
        <v>0.3269147</v>
      </c>
      <c r="O433" s="16">
        <v>0.27359158</v>
      </c>
      <c r="P433" s="16">
        <v>0.23378493</v>
      </c>
      <c r="Q433" s="16">
        <v>0.20310961</v>
      </c>
      <c r="R433" s="16">
        <v>0.17890445999999999</v>
      </c>
      <c r="S433" s="16">
        <v>0.15939939</v>
      </c>
      <c r="T433" s="16">
        <v>0.14338360999999999</v>
      </c>
      <c r="U433" s="16">
        <v>0.13002604000000001</v>
      </c>
      <c r="V433" s="16">
        <v>0.11873292000000001</v>
      </c>
      <c r="W433" s="16">
        <v>0.10907143</v>
      </c>
      <c r="X433" s="16">
        <v>0.10072145</v>
      </c>
      <c r="Y433" s="16">
        <v>9.3440263999999995E-2</v>
      </c>
      <c r="Z433" s="16">
        <v>8.7036884999999994E-2</v>
      </c>
      <c r="AA433" s="16">
        <v>8.1368461000000003E-2</v>
      </c>
      <c r="AB433" s="16">
        <v>7.6317257999999999E-2</v>
      </c>
      <c r="AC433" s="16">
        <v>7.1787447000000004E-2</v>
      </c>
      <c r="AD433" s="16">
        <v>6.7709415999999994E-2</v>
      </c>
      <c r="AE433" s="16">
        <v>6.4017057000000002E-2</v>
      </c>
      <c r="AF433" s="16">
        <v>6.0660284000000002E-2</v>
      </c>
      <c r="AG433" s="16">
        <v>5.7598423000000003E-2</v>
      </c>
      <c r="AH433" s="16">
        <v>5.4794423000000002E-2</v>
      </c>
      <c r="AI433" s="16">
        <v>5.2218399999999998E-2</v>
      </c>
      <c r="AJ433" s="16">
        <v>4.9844517999999997E-2</v>
      </c>
      <c r="AK433" s="16">
        <v>4.7651014999999998E-2</v>
      </c>
      <c r="AL433" s="16">
        <v>4.5618779999999998E-2</v>
      </c>
      <c r="AM433" s="16">
        <v>4.3731003999999997E-2</v>
      </c>
      <c r="AN433" s="16">
        <v>4.1974213000000003E-2</v>
      </c>
      <c r="AO433" s="16">
        <v>4.0335160000000002E-2</v>
      </c>
      <c r="AP433" s="16">
        <v>3.8803655999999999E-2</v>
      </c>
      <c r="AQ433" s="16">
        <v>3.7369265999999998E-2</v>
      </c>
      <c r="AR433" s="16">
        <v>3.6023416000000003E-2</v>
      </c>
      <c r="AS433" s="16">
        <v>3.4758661000000003E-2</v>
      </c>
      <c r="AT433" s="16">
        <v>3.3568147999999999E-2</v>
      </c>
      <c r="AU433" s="16">
        <v>3.2445743999999999E-2</v>
      </c>
      <c r="AV433" s="16">
        <v>3.1386184999999997E-2</v>
      </c>
      <c r="AW433" s="16">
        <v>3.0384452999999999E-2</v>
      </c>
      <c r="AX433" s="16">
        <v>2.9436325999999999E-2</v>
      </c>
      <c r="AY433" s="16">
        <v>2.8537791E-2</v>
      </c>
      <c r="AZ433" s="16">
        <v>2.7685359E-2</v>
      </c>
      <c r="BA433" s="16">
        <v>2.6875464000000002E-2</v>
      </c>
      <c r="BB433" s="16">
        <v>2.6105296E-2</v>
      </c>
      <c r="BC433" s="16">
        <v>2.5372064E-2</v>
      </c>
      <c r="BD433" s="16">
        <v>2.4673357999999999E-2</v>
      </c>
      <c r="BE433" s="16">
        <v>2.4006904999999999E-2</v>
      </c>
      <c r="BF433" s="16">
        <v>2.3370620000000002E-2</v>
      </c>
    </row>
    <row r="434" spans="1:58" x14ac:dyDescent="0.35">
      <c r="A434" s="16">
        <v>328</v>
      </c>
      <c r="B434" s="16">
        <v>24.3</v>
      </c>
      <c r="C434" s="16">
        <v>0.52811759999999996</v>
      </c>
      <c r="D434" s="16">
        <v>1.2000000000000002</v>
      </c>
      <c r="E434" s="16">
        <v>2.2000000000000002</v>
      </c>
      <c r="F434" s="16">
        <v>1</v>
      </c>
      <c r="G434" s="16">
        <v>1.2000000000000002</v>
      </c>
      <c r="H434" s="16">
        <v>0.4</v>
      </c>
      <c r="I434" s="16">
        <v>325.60000000000002</v>
      </c>
      <c r="J434" s="16">
        <v>336.8</v>
      </c>
      <c r="K434" s="16" t="s">
        <v>35</v>
      </c>
      <c r="L434" s="16">
        <v>328</v>
      </c>
      <c r="M434" s="16">
        <v>0.40002504</v>
      </c>
      <c r="N434" s="16">
        <v>0.31838055999999998</v>
      </c>
      <c r="O434" s="16">
        <v>0.26265632999999999</v>
      </c>
      <c r="P434" s="16">
        <v>0.22255769</v>
      </c>
      <c r="Q434" s="16">
        <v>0.19244781</v>
      </c>
      <c r="R434" s="16">
        <v>0.16906102000000001</v>
      </c>
      <c r="S434" s="16">
        <v>0.15039705</v>
      </c>
      <c r="T434" s="16">
        <v>0.13516673000000001</v>
      </c>
      <c r="U434" s="16">
        <v>0.12251227000000001</v>
      </c>
      <c r="V434" s="16">
        <v>0.11184226999999999</v>
      </c>
      <c r="W434" s="16">
        <v>0.10273254</v>
      </c>
      <c r="X434" s="16">
        <v>9.4870016000000001E-2</v>
      </c>
      <c r="Y434" s="16">
        <v>8.8021837000000006E-2</v>
      </c>
      <c r="Z434" s="16">
        <v>8.2007088000000006E-2</v>
      </c>
      <c r="AA434" s="16">
        <v>7.6684876999999999E-2</v>
      </c>
      <c r="AB434" s="16">
        <v>7.1947992000000002E-2</v>
      </c>
      <c r="AC434" s="16">
        <v>6.7702084999999995E-2</v>
      </c>
      <c r="AD434" s="16">
        <v>6.3878931E-2</v>
      </c>
      <c r="AE434" s="16">
        <v>6.0421142999999997E-2</v>
      </c>
      <c r="AF434" s="16">
        <v>5.7278361E-2</v>
      </c>
      <c r="AG434" s="16">
        <v>5.4411385E-2</v>
      </c>
      <c r="AH434" s="16">
        <v>5.1787264999999999E-2</v>
      </c>
      <c r="AI434" s="16">
        <v>4.9375664E-2</v>
      </c>
      <c r="AJ434" s="16">
        <v>4.7153252999999999E-2</v>
      </c>
      <c r="AK434" s="16">
        <v>4.5099492999999997E-2</v>
      </c>
      <c r="AL434" s="16">
        <v>4.3196563E-2</v>
      </c>
      <c r="AM434" s="16">
        <v>4.1428070999999997E-2</v>
      </c>
      <c r="AN434" s="16">
        <v>3.9782733000000001E-2</v>
      </c>
      <c r="AO434" s="16">
        <v>3.8246699000000002E-2</v>
      </c>
      <c r="AP434" s="16">
        <v>3.6810695999999997E-2</v>
      </c>
      <c r="AQ434" s="16">
        <v>3.5465139999999999E-2</v>
      </c>
      <c r="AR434" s="16">
        <v>3.4202427000000001E-2</v>
      </c>
      <c r="AS434" s="16">
        <v>3.3015873000000001E-2</v>
      </c>
      <c r="AT434" s="16">
        <v>3.1898665999999999E-2</v>
      </c>
      <c r="AU434" s="16">
        <v>3.0844535999999999E-2</v>
      </c>
      <c r="AV434" s="16">
        <v>2.9849067E-2</v>
      </c>
      <c r="AW434" s="16">
        <v>2.8907671999999999E-2</v>
      </c>
      <c r="AX434" s="16">
        <v>2.8016582000000002E-2</v>
      </c>
      <c r="AY434" s="16">
        <v>2.7171905999999999E-2</v>
      </c>
      <c r="AZ434" s="16">
        <v>2.6369772999999999E-2</v>
      </c>
      <c r="BA434" s="16">
        <v>2.5607505999999999E-2</v>
      </c>
      <c r="BB434" s="16">
        <v>2.4882565999999998E-2</v>
      </c>
      <c r="BC434" s="16">
        <v>2.4192182E-2</v>
      </c>
      <c r="BD434" s="16">
        <v>2.3533874999999999E-2</v>
      </c>
      <c r="BE434" s="16">
        <v>2.2905879000000001E-2</v>
      </c>
      <c r="BF434" s="16">
        <v>2.2306025E-2</v>
      </c>
    </row>
    <row r="435" spans="1:58" x14ac:dyDescent="0.35">
      <c r="A435" s="16">
        <v>178</v>
      </c>
      <c r="B435" s="16">
        <v>29.5</v>
      </c>
      <c r="C435" s="16">
        <v>0.2718969</v>
      </c>
      <c r="D435" s="16">
        <v>1.2000000000000002</v>
      </c>
      <c r="E435" s="16">
        <v>1</v>
      </c>
      <c r="F435" s="16">
        <v>1.4000000000000001</v>
      </c>
      <c r="G435" s="16">
        <v>1.8</v>
      </c>
      <c r="H435" s="16">
        <v>1</v>
      </c>
      <c r="I435" s="16">
        <v>353</v>
      </c>
      <c r="J435" s="16">
        <v>308.70000000000005</v>
      </c>
      <c r="K435" s="16" t="s">
        <v>35</v>
      </c>
      <c r="L435" s="16">
        <v>178</v>
      </c>
      <c r="M435" s="16">
        <v>0.39744610000000002</v>
      </c>
      <c r="N435" s="16">
        <v>0.32286102</v>
      </c>
      <c r="O435" s="16">
        <v>0.26983248999999998</v>
      </c>
      <c r="P435" s="16">
        <v>0.23053281</v>
      </c>
      <c r="Q435" s="16">
        <v>0.20039465000000001</v>
      </c>
      <c r="R435" s="16">
        <v>0.17665575</v>
      </c>
      <c r="S435" s="16">
        <v>0.15753412</v>
      </c>
      <c r="T435" s="16">
        <v>0.14183836999999999</v>
      </c>
      <c r="U435" s="16">
        <v>0.128748</v>
      </c>
      <c r="V435" s="16">
        <v>0.11768168</v>
      </c>
      <c r="W435" s="16">
        <v>0.10820984</v>
      </c>
      <c r="X435" s="16">
        <v>0.10002170000000001</v>
      </c>
      <c r="Y435" s="16">
        <v>9.2879318000000002E-2</v>
      </c>
      <c r="Z435" s="16">
        <v>8.6598672000000002E-2</v>
      </c>
      <c r="AA435" s="16">
        <v>8.1035696000000004E-2</v>
      </c>
      <c r="AB435" s="16">
        <v>7.6076223999999998E-2</v>
      </c>
      <c r="AC435" s="16">
        <v>7.1630917000000002E-2</v>
      </c>
      <c r="AD435" s="16">
        <v>6.7624904E-2</v>
      </c>
      <c r="AE435" s="16">
        <v>6.3997268999999996E-2</v>
      </c>
      <c r="AF435" s="16">
        <v>6.0698472000000003E-2</v>
      </c>
      <c r="AG435" s="16">
        <v>5.7686158000000001E-2</v>
      </c>
      <c r="AH435" s="16">
        <v>5.4926309999999999E-2</v>
      </c>
      <c r="AI435" s="16">
        <v>5.2390552999999999E-2</v>
      </c>
      <c r="AJ435" s="16">
        <v>5.0051580999999998E-2</v>
      </c>
      <c r="AK435" s="16">
        <v>4.7887816999999999E-2</v>
      </c>
      <c r="AL435" s="16">
        <v>4.5882161999999997E-2</v>
      </c>
      <c r="AM435" s="16">
        <v>4.4017538000000002E-2</v>
      </c>
      <c r="AN435" s="16">
        <v>4.2281504999999997E-2</v>
      </c>
      <c r="AO435" s="16">
        <v>4.0660039000000002E-2</v>
      </c>
      <c r="AP435" s="16">
        <v>3.9143346000000002E-2</v>
      </c>
      <c r="AQ435" s="16">
        <v>3.7721757000000002E-2</v>
      </c>
      <c r="AR435" s="16">
        <v>3.6386795E-2</v>
      </c>
      <c r="AS435" s="16">
        <v>3.5131302000000003E-2</v>
      </c>
      <c r="AT435" s="16">
        <v>3.3948540999999999E-2</v>
      </c>
      <c r="AU435" s="16">
        <v>3.2832962E-2</v>
      </c>
      <c r="AV435" s="16">
        <v>3.1778883000000001E-2</v>
      </c>
      <c r="AW435" s="16">
        <v>3.0781732999999999E-2</v>
      </c>
      <c r="AX435" s="16">
        <v>2.9837369999999998E-2</v>
      </c>
      <c r="AY435" s="16">
        <v>2.8941693000000001E-2</v>
      </c>
      <c r="AZ435" s="16">
        <v>2.8091224000000001E-2</v>
      </c>
      <c r="BA435" s="16">
        <v>2.7282721999999999E-2</v>
      </c>
      <c r="BB435" s="16">
        <v>2.6513361999999999E-2</v>
      </c>
      <c r="BC435" s="16">
        <v>2.5780369000000001E-2</v>
      </c>
      <c r="BD435" s="16">
        <v>2.5081484000000001E-2</v>
      </c>
      <c r="BE435" s="16">
        <v>2.4414557999999999E-2</v>
      </c>
      <c r="BF435" s="16">
        <v>2.3777379000000001E-2</v>
      </c>
    </row>
    <row r="436" spans="1:58" x14ac:dyDescent="0.35">
      <c r="A436" s="16">
        <v>15</v>
      </c>
      <c r="B436" s="16">
        <v>23.8</v>
      </c>
      <c r="C436" s="16">
        <v>0.34857470000000002</v>
      </c>
      <c r="D436" s="16">
        <v>2.4000000000000004</v>
      </c>
      <c r="E436" s="16">
        <v>5.6000000000000005</v>
      </c>
      <c r="F436" s="16">
        <v>0.4</v>
      </c>
      <c r="G436" s="16">
        <v>0.2</v>
      </c>
      <c r="H436" s="16">
        <v>0.2</v>
      </c>
      <c r="I436" s="16">
        <v>390.70000000000005</v>
      </c>
      <c r="J436" s="16">
        <v>315.8</v>
      </c>
      <c r="K436" s="16" t="s">
        <v>35</v>
      </c>
      <c r="L436" s="16">
        <v>15</v>
      </c>
      <c r="M436" s="16">
        <v>0.39687349999999999</v>
      </c>
      <c r="N436" s="16">
        <v>0.33115777000000002</v>
      </c>
      <c r="O436" s="16">
        <v>0.28050742000000001</v>
      </c>
      <c r="P436" s="16">
        <v>0.24145353</v>
      </c>
      <c r="Q436" s="16">
        <v>0.21099292</v>
      </c>
      <c r="R436" s="16">
        <v>0.18671624000000001</v>
      </c>
      <c r="S436" s="16">
        <v>0.16701637</v>
      </c>
      <c r="T436" s="16">
        <v>0.15077815999999999</v>
      </c>
      <c r="U436" s="16">
        <v>0.13720942999999999</v>
      </c>
      <c r="V436" s="16">
        <v>0.12572380999999999</v>
      </c>
      <c r="W436" s="16">
        <v>0.11589096</v>
      </c>
      <c r="X436" s="16">
        <v>0.10738875000000001</v>
      </c>
      <c r="Y436" s="16">
        <v>9.9969812000000005E-2</v>
      </c>
      <c r="Z436" s="16">
        <v>9.3444675000000005E-2</v>
      </c>
      <c r="AA436" s="16">
        <v>8.7663381999999998E-2</v>
      </c>
      <c r="AB436" s="16">
        <v>8.2509211999999998E-2</v>
      </c>
      <c r="AC436" s="16">
        <v>7.7886580999999996E-2</v>
      </c>
      <c r="AD436" s="16">
        <v>7.3718190000000003E-2</v>
      </c>
      <c r="AE436" s="16">
        <v>6.9942608000000003E-2</v>
      </c>
      <c r="AF436" s="16">
        <v>6.6507100999999999E-2</v>
      </c>
      <c r="AG436" s="16">
        <v>6.3368625999999997E-2</v>
      </c>
      <c r="AH436" s="16">
        <v>6.0491305000000002E-2</v>
      </c>
      <c r="AI436" s="16">
        <v>5.7844047000000003E-2</v>
      </c>
      <c r="AJ436" s="16">
        <v>5.5401473999999999E-2</v>
      </c>
      <c r="AK436" s="16">
        <v>5.3140827000000002E-2</v>
      </c>
      <c r="AL436" s="16">
        <v>5.1042906999999998E-2</v>
      </c>
      <c r="AM436" s="16">
        <v>4.9091041000000002E-2</v>
      </c>
      <c r="AN436" s="16">
        <v>4.7271881000000002E-2</v>
      </c>
      <c r="AO436" s="16">
        <v>4.5570753999999998E-2</v>
      </c>
      <c r="AP436" s="16">
        <v>4.3977950000000002E-2</v>
      </c>
      <c r="AQ436" s="16">
        <v>4.2484007999999997E-2</v>
      </c>
      <c r="AR436" s="16">
        <v>4.1079003000000003E-2</v>
      </c>
      <c r="AS436" s="16">
        <v>3.9755921999999999E-2</v>
      </c>
      <c r="AT436" s="16">
        <v>3.8508024000000002E-2</v>
      </c>
      <c r="AU436" s="16">
        <v>3.7329095999999999E-2</v>
      </c>
      <c r="AV436" s="16">
        <v>3.6214177E-2</v>
      </c>
      <c r="AW436" s="16">
        <v>3.5157769999999998E-2</v>
      </c>
      <c r="AX436" s="16">
        <v>3.4155626000000001E-2</v>
      </c>
      <c r="AY436" s="16">
        <v>3.3203828999999997E-2</v>
      </c>
      <c r="AZ436" s="16">
        <v>3.2298728999999998E-2</v>
      </c>
      <c r="BA436" s="16">
        <v>3.1437218000000003E-2</v>
      </c>
      <c r="BB436" s="16">
        <v>3.0616346999999999E-2</v>
      </c>
      <c r="BC436" s="16">
        <v>2.9833124999999999E-2</v>
      </c>
      <c r="BD436" s="16">
        <v>2.9085103000000001E-2</v>
      </c>
      <c r="BE436" s="16">
        <v>2.8370157E-2</v>
      </c>
      <c r="BF436" s="16">
        <v>2.7686018E-2</v>
      </c>
    </row>
    <row r="437" spans="1:58" x14ac:dyDescent="0.35">
      <c r="A437" s="16">
        <v>331</v>
      </c>
      <c r="B437" s="16">
        <v>33.9</v>
      </c>
      <c r="C437" s="16">
        <v>0.76945160000000001</v>
      </c>
      <c r="D437" s="16">
        <v>1</v>
      </c>
      <c r="E437" s="16">
        <v>3.6</v>
      </c>
      <c r="F437" s="16">
        <v>0.60000000000000009</v>
      </c>
      <c r="G437" s="16">
        <v>0.8</v>
      </c>
      <c r="H437" s="16">
        <v>0.2</v>
      </c>
      <c r="I437" s="16">
        <v>332.3</v>
      </c>
      <c r="J437" s="16">
        <v>330.6</v>
      </c>
      <c r="K437" s="16" t="s">
        <v>34</v>
      </c>
      <c r="L437" s="16">
        <v>331</v>
      </c>
      <c r="M437" s="16">
        <v>0.39608330000000003</v>
      </c>
      <c r="N437" s="16">
        <v>0.31752177999999998</v>
      </c>
      <c r="O437" s="16">
        <v>0.26323995</v>
      </c>
      <c r="P437" s="16">
        <v>0.22372860999999999</v>
      </c>
      <c r="Q437" s="16">
        <v>0.19374917</v>
      </c>
      <c r="R437" s="16">
        <v>0.17030372999999999</v>
      </c>
      <c r="S437" s="16">
        <v>0.15150685999999999</v>
      </c>
      <c r="T437" s="16">
        <v>0.13612858999999999</v>
      </c>
      <c r="U437" s="16">
        <v>0.12332904</v>
      </c>
      <c r="V437" s="16">
        <v>0.1125207</v>
      </c>
      <c r="W437" s="16">
        <v>0.10328215</v>
      </c>
      <c r="X437" s="16">
        <v>9.5302208999999999E-2</v>
      </c>
      <c r="Y437" s="16">
        <v>8.8348173000000002E-2</v>
      </c>
      <c r="Z437" s="16">
        <v>8.2234651000000006E-2</v>
      </c>
      <c r="AA437" s="16">
        <v>7.6829016E-2</v>
      </c>
      <c r="AB437" s="16">
        <v>7.2012536000000002E-2</v>
      </c>
      <c r="AC437" s="16">
        <v>6.7696943999999995E-2</v>
      </c>
      <c r="AD437" s="16">
        <v>6.3813231999999998E-2</v>
      </c>
      <c r="AE437" s="16">
        <v>6.0300868000000001E-2</v>
      </c>
      <c r="AF437" s="16">
        <v>5.7109359999999998E-2</v>
      </c>
      <c r="AG437" s="16">
        <v>5.4199549999999999E-2</v>
      </c>
      <c r="AH437" s="16">
        <v>5.1537371999999998E-2</v>
      </c>
      <c r="AI437" s="16">
        <v>4.9091566000000003E-2</v>
      </c>
      <c r="AJ437" s="16">
        <v>4.6839800000000001E-2</v>
      </c>
      <c r="AK437" s="16">
        <v>4.4760126999999997E-2</v>
      </c>
      <c r="AL437" s="16">
        <v>4.2833861000000001E-2</v>
      </c>
      <c r="AM437" s="16">
        <v>4.1045547000000002E-2</v>
      </c>
      <c r="AN437" s="16">
        <v>3.9381973000000001E-2</v>
      </c>
      <c r="AO437" s="16">
        <v>3.7830784999999999E-2</v>
      </c>
      <c r="AP437" s="16">
        <v>3.6381851999999999E-2</v>
      </c>
      <c r="AQ437" s="16">
        <v>3.5024858999999998E-2</v>
      </c>
      <c r="AR437" s="16">
        <v>3.3752259E-2</v>
      </c>
      <c r="AS437" s="16">
        <v>3.2556715999999999E-2</v>
      </c>
      <c r="AT437" s="16">
        <v>3.1431880000000002E-2</v>
      </c>
      <c r="AU437" s="16">
        <v>3.0371736999999999E-2</v>
      </c>
      <c r="AV437" s="16">
        <v>2.9371393999999999E-2</v>
      </c>
      <c r="AW437" s="16">
        <v>2.8425842999999999E-2</v>
      </c>
      <c r="AX437" s="16">
        <v>2.7531222000000001E-2</v>
      </c>
      <c r="AY437" s="16">
        <v>2.6683733000000001E-2</v>
      </c>
      <c r="AZ437" s="16">
        <v>2.5879580999999999E-2</v>
      </c>
      <c r="BA437" s="16">
        <v>2.5115874E-2</v>
      </c>
      <c r="BB437" s="16">
        <v>2.4389971E-2</v>
      </c>
      <c r="BC437" s="16">
        <v>2.3699089999999999E-2</v>
      </c>
      <c r="BD437" s="16">
        <v>2.3040818000000001E-2</v>
      </c>
      <c r="BE437" s="16">
        <v>2.2413084E-2</v>
      </c>
      <c r="BF437" s="16">
        <v>2.1813823E-2</v>
      </c>
    </row>
    <row r="438" spans="1:58" x14ac:dyDescent="0.35">
      <c r="A438" s="16">
        <v>303</v>
      </c>
      <c r="B438" s="16">
        <v>34</v>
      </c>
      <c r="C438" s="16">
        <v>0.26417449999999998</v>
      </c>
      <c r="D438" s="16">
        <v>1.6</v>
      </c>
      <c r="E438" s="16">
        <v>4.2</v>
      </c>
      <c r="F438" s="16">
        <v>0.4</v>
      </c>
      <c r="G438" s="16">
        <v>0.2</v>
      </c>
      <c r="H438" s="16">
        <v>0.2</v>
      </c>
      <c r="I438" s="16">
        <v>312.10000000000002</v>
      </c>
      <c r="J438" s="16">
        <v>334.70000000000005</v>
      </c>
      <c r="K438" s="16" t="s">
        <v>35</v>
      </c>
      <c r="L438" s="16">
        <v>303</v>
      </c>
      <c r="M438" s="16">
        <v>0.39192015000000002</v>
      </c>
      <c r="N438" s="16">
        <v>0.31392711000000001</v>
      </c>
      <c r="O438" s="16">
        <v>0.25999330999999998</v>
      </c>
      <c r="P438" s="16">
        <v>0.22090729000000001</v>
      </c>
      <c r="Q438" s="16">
        <v>0.19144686999999999</v>
      </c>
      <c r="R438" s="16">
        <v>0.16847084000000001</v>
      </c>
      <c r="S438" s="16">
        <v>0.15011568</v>
      </c>
      <c r="T438" s="16">
        <v>0.13515063999999999</v>
      </c>
      <c r="U438" s="16">
        <v>0.1227374</v>
      </c>
      <c r="V438" s="16">
        <v>0.11228730000000001</v>
      </c>
      <c r="W438" s="16">
        <v>0.10337564</v>
      </c>
      <c r="X438" s="16">
        <v>9.5690421999999997E-2</v>
      </c>
      <c r="Y438" s="16">
        <v>8.8998251E-2</v>
      </c>
      <c r="Z438" s="16">
        <v>8.3122401999999998E-2</v>
      </c>
      <c r="AA438" s="16">
        <v>7.7923112000000003E-2</v>
      </c>
      <c r="AB438" s="16">
        <v>7.3291919999999997E-2</v>
      </c>
      <c r="AC438" s="16">
        <v>6.9142132999999995E-2</v>
      </c>
      <c r="AD438" s="16">
        <v>6.5403878999999998E-2</v>
      </c>
      <c r="AE438" s="16">
        <v>6.2019531000000003E-2</v>
      </c>
      <c r="AF438" s="16">
        <v>5.8941568999999999E-2</v>
      </c>
      <c r="AG438" s="16">
        <v>5.6131019999999997E-2</v>
      </c>
      <c r="AH438" s="16">
        <v>5.3555305999999997E-2</v>
      </c>
      <c r="AI438" s="16">
        <v>5.1186685000000003E-2</v>
      </c>
      <c r="AJ438" s="16">
        <v>4.9001515000000002E-2</v>
      </c>
      <c r="AK438" s="16">
        <v>4.6979844999999999E-2</v>
      </c>
      <c r="AL438" s="16">
        <v>4.5104301999999999E-2</v>
      </c>
      <c r="AM438" s="16">
        <v>4.3360084E-2</v>
      </c>
      <c r="AN438" s="16">
        <v>4.1733589000000001E-2</v>
      </c>
      <c r="AO438" s="16">
        <v>4.0214385999999998E-2</v>
      </c>
      <c r="AP438" s="16">
        <v>3.8791407E-2</v>
      </c>
      <c r="AQ438" s="16">
        <v>3.7457045000000001E-2</v>
      </c>
      <c r="AR438" s="16">
        <v>3.6202501999999998E-2</v>
      </c>
      <c r="AS438" s="16">
        <v>3.5020858000000002E-2</v>
      </c>
      <c r="AT438" s="16">
        <v>3.3906660999999998E-2</v>
      </c>
      <c r="AU438" s="16">
        <v>3.2854280999999999E-2</v>
      </c>
      <c r="AV438" s="16">
        <v>3.1858876000000001E-2</v>
      </c>
      <c r="AW438" s="16">
        <v>3.091619E-2</v>
      </c>
      <c r="AX438" s="16">
        <v>3.0022085E-2</v>
      </c>
      <c r="AY438" s="16">
        <v>2.9173000000000001E-2</v>
      </c>
      <c r="AZ438" s="16">
        <v>2.8365837000000001E-2</v>
      </c>
      <c r="BA438" s="16">
        <v>2.7597545000000001E-2</v>
      </c>
      <c r="BB438" s="16">
        <v>2.6865502999999999E-2</v>
      </c>
      <c r="BC438" s="16">
        <v>2.6167256999999999E-2</v>
      </c>
      <c r="BD438" s="16">
        <v>2.5500603E-2</v>
      </c>
      <c r="BE438" s="16">
        <v>2.4863405000000002E-2</v>
      </c>
      <c r="BF438" s="16">
        <v>2.425395E-2</v>
      </c>
    </row>
    <row r="439" spans="1:58" x14ac:dyDescent="0.35">
      <c r="A439" s="16">
        <v>290</v>
      </c>
      <c r="B439" s="16">
        <v>22.1</v>
      </c>
      <c r="C439" s="16">
        <v>0.33354709999999999</v>
      </c>
      <c r="D439" s="16">
        <v>1</v>
      </c>
      <c r="E439" s="16">
        <v>1.8</v>
      </c>
      <c r="F439" s="16">
        <v>0.8</v>
      </c>
      <c r="G439" s="16">
        <v>2</v>
      </c>
      <c r="H439" s="16">
        <v>0.60000000000000009</v>
      </c>
      <c r="I439" s="16">
        <v>327.70000000000005</v>
      </c>
      <c r="J439" s="16">
        <v>330</v>
      </c>
      <c r="K439" s="16" t="s">
        <v>34</v>
      </c>
      <c r="L439" s="16">
        <v>290</v>
      </c>
      <c r="M439" s="16">
        <v>0.39159643999999999</v>
      </c>
      <c r="N439" s="16">
        <v>0.31504837000000002</v>
      </c>
      <c r="O439" s="16">
        <v>0.26141059</v>
      </c>
      <c r="P439" s="16">
        <v>0.22202790999999999</v>
      </c>
      <c r="Q439" s="16">
        <v>0.19207453999999999</v>
      </c>
      <c r="R439" s="16">
        <v>0.16862584999999999</v>
      </c>
      <c r="S439" s="16">
        <v>0.14983073</v>
      </c>
      <c r="T439" s="16">
        <v>0.13446965999999999</v>
      </c>
      <c r="U439" s="16">
        <v>0.12170072999999999</v>
      </c>
      <c r="V439" s="16">
        <v>0.11093632</v>
      </c>
      <c r="W439" s="16">
        <v>0.10174867999999999</v>
      </c>
      <c r="X439" s="16">
        <v>9.3823135000000002E-2</v>
      </c>
      <c r="Y439" s="16">
        <v>8.6922317999999998E-2</v>
      </c>
      <c r="Z439" s="16">
        <v>8.0867030000000006E-2</v>
      </c>
      <c r="AA439" s="16">
        <v>7.5513430000000006E-2</v>
      </c>
      <c r="AB439" s="16">
        <v>7.0749759999999995E-2</v>
      </c>
      <c r="AC439" s="16">
        <v>6.6485889000000006E-2</v>
      </c>
      <c r="AD439" s="16">
        <v>6.2649234999999998E-2</v>
      </c>
      <c r="AE439" s="16">
        <v>5.9180941000000001E-2</v>
      </c>
      <c r="AF439" s="16">
        <v>5.6032006000000002E-2</v>
      </c>
      <c r="AG439" s="16">
        <v>5.3161800000000002E-2</v>
      </c>
      <c r="AH439" s="16">
        <v>5.0535768000000002E-2</v>
      </c>
      <c r="AI439" s="16">
        <v>4.8125754999999999E-2</v>
      </c>
      <c r="AJ439" s="16">
        <v>4.5906401999999999E-2</v>
      </c>
      <c r="AK439" s="16">
        <v>4.3856684E-2</v>
      </c>
      <c r="AL439" s="16">
        <v>4.1958883000000002E-2</v>
      </c>
      <c r="AM439" s="16">
        <v>4.0197737999999997E-2</v>
      </c>
      <c r="AN439" s="16">
        <v>3.8559675000000002E-2</v>
      </c>
      <c r="AO439" s="16">
        <v>3.7031992999999999E-2</v>
      </c>
      <c r="AP439" s="16">
        <v>3.5605091999999998E-2</v>
      </c>
      <c r="AQ439" s="16">
        <v>3.4269404000000003E-2</v>
      </c>
      <c r="AR439" s="16">
        <v>3.3017058000000002E-2</v>
      </c>
      <c r="AS439" s="16">
        <v>3.1840697000000001E-2</v>
      </c>
      <c r="AT439" s="16">
        <v>3.0733988E-2</v>
      </c>
      <c r="AU439" s="16">
        <v>2.9691105999999998E-2</v>
      </c>
      <c r="AV439" s="16">
        <v>2.8706961999999999E-2</v>
      </c>
      <c r="AW439" s="16">
        <v>2.7777250999999999E-2</v>
      </c>
      <c r="AX439" s="16">
        <v>2.6897549999999999E-2</v>
      </c>
      <c r="AY439" s="16">
        <v>2.6064332999999999E-2</v>
      </c>
      <c r="AZ439" s="16">
        <v>2.5273832999999999E-2</v>
      </c>
      <c r="BA439" s="16">
        <v>2.4523163000000001E-2</v>
      </c>
      <c r="BB439" s="16">
        <v>2.3809567E-2</v>
      </c>
      <c r="BC439" s="16">
        <v>2.3130471E-2</v>
      </c>
      <c r="BD439" s="16">
        <v>2.2483645E-2</v>
      </c>
      <c r="BE439" s="16">
        <v>2.1867017999999998E-2</v>
      </c>
      <c r="BF439" s="16">
        <v>2.1278460999999999E-2</v>
      </c>
    </row>
    <row r="440" spans="1:58" x14ac:dyDescent="0.35">
      <c r="A440" s="16">
        <v>168</v>
      </c>
      <c r="B440" s="16">
        <v>13.700000000000001</v>
      </c>
      <c r="C440" s="16">
        <v>0.6483199999999999</v>
      </c>
      <c r="D440" s="16">
        <v>1.8</v>
      </c>
      <c r="E440" s="16">
        <v>8.2000000000000011</v>
      </c>
      <c r="F440" s="16">
        <v>0.60000000000000009</v>
      </c>
      <c r="G440" s="16">
        <v>1.8</v>
      </c>
      <c r="H440" s="16">
        <v>0.2</v>
      </c>
      <c r="I440" s="16">
        <v>389.70000000000005</v>
      </c>
      <c r="J440" s="16">
        <v>296.40000000000003</v>
      </c>
      <c r="K440" s="16" t="s">
        <v>35</v>
      </c>
      <c r="L440" s="16">
        <v>168</v>
      </c>
      <c r="M440" s="16">
        <v>0.39099336000000001</v>
      </c>
      <c r="N440" s="16">
        <v>0.34107264999999998</v>
      </c>
      <c r="O440" s="16">
        <v>0.30126386999999999</v>
      </c>
      <c r="P440" s="16">
        <v>0.26770595000000003</v>
      </c>
      <c r="Q440" s="16">
        <v>0.23902646999999999</v>
      </c>
      <c r="R440" s="16">
        <v>0.21453717</v>
      </c>
      <c r="S440" s="16">
        <v>0.19365366000000001</v>
      </c>
      <c r="T440" s="16">
        <v>0.17580741999999999</v>
      </c>
      <c r="U440" s="16">
        <v>0.16047405000000001</v>
      </c>
      <c r="V440" s="16">
        <v>0.14721885000000001</v>
      </c>
      <c r="W440" s="16">
        <v>0.13568695</v>
      </c>
      <c r="X440" s="16">
        <v>0.12559189000000001</v>
      </c>
      <c r="Y440" s="16">
        <v>0.11669756000000001</v>
      </c>
      <c r="Z440" s="16">
        <v>0.10881911</v>
      </c>
      <c r="AA440" s="16">
        <v>0.10180124</v>
      </c>
      <c r="AB440" s="16">
        <v>9.5521442999999998E-2</v>
      </c>
      <c r="AC440" s="16">
        <v>8.9869327999999998E-2</v>
      </c>
      <c r="AD440" s="16">
        <v>8.4766759999999997E-2</v>
      </c>
      <c r="AE440" s="16">
        <v>8.0144212000000006E-2</v>
      </c>
      <c r="AF440" s="16">
        <v>7.5931892000000001E-2</v>
      </c>
      <c r="AG440" s="16">
        <v>7.2083376000000005E-2</v>
      </c>
      <c r="AH440" s="16">
        <v>6.8558142000000002E-2</v>
      </c>
      <c r="AI440" s="16">
        <v>6.5321609000000003E-2</v>
      </c>
      <c r="AJ440" s="16">
        <v>6.2331993000000002E-2</v>
      </c>
      <c r="AK440" s="16">
        <v>5.9568755000000001E-2</v>
      </c>
      <c r="AL440" s="16">
        <v>5.7009078999999997E-2</v>
      </c>
      <c r="AM440" s="16">
        <v>5.4635081000000002E-2</v>
      </c>
      <c r="AN440" s="16">
        <v>5.2422247999999998E-2</v>
      </c>
      <c r="AO440" s="16">
        <v>5.0357266999999997E-2</v>
      </c>
      <c r="AP440" s="16">
        <v>4.8427325E-2</v>
      </c>
      <c r="AQ440" s="16">
        <v>4.6619954999999998E-2</v>
      </c>
      <c r="AR440" s="16">
        <v>4.4925075000000002E-2</v>
      </c>
      <c r="AS440" s="16">
        <v>4.3331645000000002E-2</v>
      </c>
      <c r="AT440" s="16">
        <v>4.1832194000000003E-2</v>
      </c>
      <c r="AU440" s="16">
        <v>4.0419348000000001E-2</v>
      </c>
      <c r="AV440" s="16">
        <v>3.9085791000000002E-2</v>
      </c>
      <c r="AW440" s="16">
        <v>3.7826235999999999E-2</v>
      </c>
      <c r="AX440" s="16">
        <v>3.6633682000000001E-2</v>
      </c>
      <c r="AY440" s="16">
        <v>3.5503350000000003E-2</v>
      </c>
      <c r="AZ440" s="16">
        <v>3.4431674000000002E-2</v>
      </c>
      <c r="BA440" s="16">
        <v>3.3413566999999998E-2</v>
      </c>
      <c r="BB440" s="16">
        <v>3.2445397000000001E-2</v>
      </c>
      <c r="BC440" s="16">
        <v>3.1524543000000002E-2</v>
      </c>
      <c r="BD440" s="16">
        <v>3.0647694999999999E-2</v>
      </c>
      <c r="BE440" s="16">
        <v>2.9810705999999999E-2</v>
      </c>
      <c r="BF440" s="16">
        <v>2.9011710999999999E-2</v>
      </c>
    </row>
    <row r="441" spans="1:58" x14ac:dyDescent="0.35">
      <c r="A441" s="16">
        <v>206</v>
      </c>
      <c r="B441" s="16">
        <v>22.400000000000002</v>
      </c>
      <c r="C441" s="16">
        <v>0.57884160000000007</v>
      </c>
      <c r="D441" s="16">
        <v>0.8</v>
      </c>
      <c r="E441" s="16">
        <v>10</v>
      </c>
      <c r="F441" s="16">
        <v>0.60000000000000009</v>
      </c>
      <c r="G441" s="16">
        <v>0</v>
      </c>
      <c r="H441" s="16">
        <v>0.2</v>
      </c>
      <c r="I441" s="16">
        <v>361.20000000000005</v>
      </c>
      <c r="J441" s="16">
        <v>304.8</v>
      </c>
      <c r="K441" s="16" t="s">
        <v>35</v>
      </c>
      <c r="L441" s="16">
        <v>206</v>
      </c>
      <c r="M441" s="16">
        <v>0.38977104000000001</v>
      </c>
      <c r="N441" s="16">
        <v>0.34839990999999998</v>
      </c>
      <c r="O441" s="16">
        <v>0.31561582999999999</v>
      </c>
      <c r="P441" s="16">
        <v>0.28840442999999999</v>
      </c>
      <c r="Q441" s="16">
        <v>0.26471567000000001</v>
      </c>
      <c r="R441" s="16">
        <v>0.24335691000000001</v>
      </c>
      <c r="S441" s="16">
        <v>0.22389867999999999</v>
      </c>
      <c r="T441" s="16">
        <v>0.20624083000000001</v>
      </c>
      <c r="U441" s="16">
        <v>0.19032404</v>
      </c>
      <c r="V441" s="16">
        <v>0.17604291</v>
      </c>
      <c r="W441" s="16">
        <v>0.16326660000000001</v>
      </c>
      <c r="X441" s="16">
        <v>0.15183791999999999</v>
      </c>
      <c r="Y441" s="16">
        <v>0.14159843</v>
      </c>
      <c r="Z441" s="16">
        <v>0.13240623000000001</v>
      </c>
      <c r="AA441" s="16">
        <v>0.1241331</v>
      </c>
      <c r="AB441" s="16">
        <v>0.1166653</v>
      </c>
      <c r="AC441" s="16">
        <v>0.10990226</v>
      </c>
      <c r="AD441" s="16">
        <v>0.10375822</v>
      </c>
      <c r="AE441" s="16">
        <v>9.8159998999999998E-2</v>
      </c>
      <c r="AF441" s="16">
        <v>9.3044266E-2</v>
      </c>
      <c r="AG441" s="16">
        <v>8.8356718000000001E-2</v>
      </c>
      <c r="AH441" s="16">
        <v>8.4050499000000001E-2</v>
      </c>
      <c r="AI441" s="16">
        <v>8.0082528E-2</v>
      </c>
      <c r="AJ441" s="16">
        <v>7.6418242999999997E-2</v>
      </c>
      <c r="AK441" s="16">
        <v>7.3023750999999998E-2</v>
      </c>
      <c r="AL441" s="16">
        <v>6.9874957000000001E-2</v>
      </c>
      <c r="AM441" s="16">
        <v>6.6946617999999999E-2</v>
      </c>
      <c r="AN441" s="16">
        <v>6.4219996000000001E-2</v>
      </c>
      <c r="AO441" s="16">
        <v>6.1674181000000002E-2</v>
      </c>
      <c r="AP441" s="16">
        <v>5.9291650000000001E-2</v>
      </c>
      <c r="AQ441" s="16">
        <v>5.7060356999999999E-2</v>
      </c>
      <c r="AR441" s="16">
        <v>5.4966136999999998E-2</v>
      </c>
      <c r="AS441" s="16">
        <v>5.2997202E-2</v>
      </c>
      <c r="AT441" s="16">
        <v>5.1143579000000002E-2</v>
      </c>
      <c r="AU441" s="16">
        <v>4.9395595E-2</v>
      </c>
      <c r="AV441" s="16">
        <v>4.7745931999999998E-2</v>
      </c>
      <c r="AW441" s="16">
        <v>4.6186644999999998E-2</v>
      </c>
      <c r="AX441" s="16">
        <v>4.4710859999999998E-2</v>
      </c>
      <c r="AY441" s="16">
        <v>4.3312587E-2</v>
      </c>
      <c r="AZ441" s="16">
        <v>4.1985917999999997E-2</v>
      </c>
      <c r="BA441" s="16">
        <v>4.0726352E-2</v>
      </c>
      <c r="BB441" s="16">
        <v>3.9529093000000001E-2</v>
      </c>
      <c r="BC441" s="16">
        <v>3.8389709000000001E-2</v>
      </c>
      <c r="BD441" s="16">
        <v>3.7304450000000003E-2</v>
      </c>
      <c r="BE441" s="16">
        <v>3.6269507999999999E-2</v>
      </c>
      <c r="BF441" s="16">
        <v>3.528183E-2</v>
      </c>
    </row>
    <row r="442" spans="1:58" x14ac:dyDescent="0.35">
      <c r="A442" s="16">
        <v>157</v>
      </c>
      <c r="B442" s="16">
        <v>38.700000000000003</v>
      </c>
      <c r="C442" s="16">
        <v>0.75361650000000002</v>
      </c>
      <c r="D442" s="16">
        <v>0.4</v>
      </c>
      <c r="E442" s="16">
        <v>1.6</v>
      </c>
      <c r="F442" s="16">
        <v>2.4000000000000004</v>
      </c>
      <c r="G442" s="16">
        <v>0.4</v>
      </c>
      <c r="H442" s="16">
        <v>0.60000000000000009</v>
      </c>
      <c r="I442" s="16">
        <v>318.40000000000003</v>
      </c>
      <c r="J442" s="16">
        <v>284.10000000000002</v>
      </c>
      <c r="K442" s="16" t="s">
        <v>35</v>
      </c>
      <c r="L442" s="16">
        <v>157</v>
      </c>
      <c r="M442" s="16">
        <v>0.38829734999999999</v>
      </c>
      <c r="N442" s="16">
        <v>0.30180731</v>
      </c>
      <c r="O442" s="16">
        <v>0.24449345</v>
      </c>
      <c r="P442" s="16">
        <v>0.20409146</v>
      </c>
      <c r="Q442" s="16">
        <v>0.17418763000000001</v>
      </c>
      <c r="R442" s="16">
        <v>0.15124309</v>
      </c>
      <c r="S442" s="16">
        <v>0.1331379</v>
      </c>
      <c r="T442" s="16">
        <v>0.11852583999999999</v>
      </c>
      <c r="U442" s="16">
        <v>0.10650669</v>
      </c>
      <c r="V442" s="16">
        <v>9.6466251000000003E-2</v>
      </c>
      <c r="W442" s="16">
        <v>8.7966218999999998E-2</v>
      </c>
      <c r="X442" s="16">
        <v>8.0686307999999998E-2</v>
      </c>
      <c r="Y442" s="16">
        <v>7.4391141999999993E-2</v>
      </c>
      <c r="Z442" s="16">
        <v>6.8898261000000002E-2</v>
      </c>
      <c r="AA442" s="16">
        <v>6.4069100000000004E-2</v>
      </c>
      <c r="AB442" s="16">
        <v>5.9793904000000002E-2</v>
      </c>
      <c r="AC442" s="16">
        <v>5.5986597999999999E-2</v>
      </c>
      <c r="AD442" s="16">
        <v>5.2576575E-2</v>
      </c>
      <c r="AE442" s="16">
        <v>4.9507249000000003E-2</v>
      </c>
      <c r="AF442" s="16">
        <v>4.6732086999999999E-2</v>
      </c>
      <c r="AG442" s="16">
        <v>4.4212207000000003E-2</v>
      </c>
      <c r="AH442" s="16">
        <v>4.1915342000000001E-2</v>
      </c>
      <c r="AI442" s="16">
        <v>3.9814665999999999E-2</v>
      </c>
      <c r="AJ442" s="16">
        <v>3.7887555000000003E-2</v>
      </c>
      <c r="AK442" s="16">
        <v>3.6113462999999998E-2</v>
      </c>
      <c r="AL442" s="16">
        <v>3.4476459000000001E-2</v>
      </c>
      <c r="AM442" s="16">
        <v>3.2961559000000001E-2</v>
      </c>
      <c r="AN442" s="16">
        <v>3.1556010000000002E-2</v>
      </c>
      <c r="AO442" s="16">
        <v>3.0249315999999998E-2</v>
      </c>
      <c r="AP442" s="16">
        <v>2.9031819E-2</v>
      </c>
      <c r="AQ442" s="16">
        <v>2.7895501E-2</v>
      </c>
      <c r="AR442" s="16">
        <v>2.6832206000000001E-2</v>
      </c>
      <c r="AS442" s="16">
        <v>2.5835501E-2</v>
      </c>
      <c r="AT442" s="16">
        <v>2.4899932999999999E-2</v>
      </c>
      <c r="AU442" s="16">
        <v>2.4020195000000001E-2</v>
      </c>
      <c r="AV442" s="16">
        <v>2.3191693999999999E-2</v>
      </c>
      <c r="AW442" s="16">
        <v>2.2410756E-2</v>
      </c>
      <c r="AX442" s="16">
        <v>2.1672930999999999E-2</v>
      </c>
      <c r="AY442" s="16">
        <v>2.0975132E-2</v>
      </c>
      <c r="AZ442" s="16">
        <v>2.0314569000000001E-2</v>
      </c>
      <c r="BA442" s="16">
        <v>1.9688429E-2</v>
      </c>
      <c r="BB442" s="16">
        <v>1.9094026E-2</v>
      </c>
      <c r="BC442" s="16">
        <v>1.8529335000000001E-2</v>
      </c>
      <c r="BD442" s="16">
        <v>1.7992306999999999E-2</v>
      </c>
      <c r="BE442" s="16">
        <v>1.7480893000000001E-2</v>
      </c>
      <c r="BF442" s="16">
        <v>1.6993523E-2</v>
      </c>
    </row>
    <row r="443" spans="1:58" x14ac:dyDescent="0.35">
      <c r="A443" s="16">
        <v>257</v>
      </c>
      <c r="B443" s="16">
        <v>16.899999999999999</v>
      </c>
      <c r="C443" s="16">
        <v>0.86672359999999993</v>
      </c>
      <c r="D443" s="16">
        <v>1.6</v>
      </c>
      <c r="E443" s="16">
        <v>8</v>
      </c>
      <c r="F443" s="16">
        <v>1.4000000000000001</v>
      </c>
      <c r="G443" s="16">
        <v>1</v>
      </c>
      <c r="H443" s="16">
        <v>0.2</v>
      </c>
      <c r="I443" s="16">
        <v>284</v>
      </c>
      <c r="J443" s="16">
        <v>312.20000000000005</v>
      </c>
      <c r="K443" s="16" t="s">
        <v>35</v>
      </c>
      <c r="L443" s="16">
        <v>257</v>
      </c>
      <c r="M443" s="16">
        <v>0.38705149</v>
      </c>
      <c r="N443" s="16">
        <v>0.34126714000000002</v>
      </c>
      <c r="O443" s="16">
        <v>0.30372371999999997</v>
      </c>
      <c r="P443" s="16">
        <v>0.27132889999999998</v>
      </c>
      <c r="Q443" s="16">
        <v>0.24314833</v>
      </c>
      <c r="R443" s="16">
        <v>0.21881208999999999</v>
      </c>
      <c r="S443" s="16">
        <v>0.19791457000000001</v>
      </c>
      <c r="T443" s="16">
        <v>0.17997038000000001</v>
      </c>
      <c r="U443" s="16">
        <v>0.16451043000000001</v>
      </c>
      <c r="V443" s="16">
        <v>0.15112342000000001</v>
      </c>
      <c r="W443" s="16">
        <v>0.13946422999999999</v>
      </c>
      <c r="X443" s="16">
        <v>0.12924209</v>
      </c>
      <c r="Y443" s="16">
        <v>0.1202319</v>
      </c>
      <c r="Z443" s="16">
        <v>0.11224101</v>
      </c>
      <c r="AA443" s="16">
        <v>0.10511929</v>
      </c>
      <c r="AB443" s="16">
        <v>9.8737805999999997E-2</v>
      </c>
      <c r="AC443" s="16">
        <v>9.2992656000000007E-2</v>
      </c>
      <c r="AD443" s="16">
        <v>8.7801628000000007E-2</v>
      </c>
      <c r="AE443" s="16">
        <v>8.3089225000000003E-2</v>
      </c>
      <c r="AF443" s="16">
        <v>7.8794799999999998E-2</v>
      </c>
      <c r="AG443" s="16">
        <v>7.4868939999999995E-2</v>
      </c>
      <c r="AH443" s="16">
        <v>7.1267933000000006E-2</v>
      </c>
      <c r="AI443" s="16">
        <v>6.7954183000000001E-2</v>
      </c>
      <c r="AJ443" s="16">
        <v>6.4896344999999994E-2</v>
      </c>
      <c r="AK443" s="16">
        <v>6.2068011999999999E-2</v>
      </c>
      <c r="AL443" s="16">
        <v>5.9444107000000003E-2</v>
      </c>
      <c r="AM443" s="16">
        <v>5.7004808999999997E-2</v>
      </c>
      <c r="AN443" s="16">
        <v>5.4733109000000002E-2</v>
      </c>
      <c r="AO443" s="16">
        <v>5.2612536000000001E-2</v>
      </c>
      <c r="AP443" s="16">
        <v>5.0629932000000002E-2</v>
      </c>
      <c r="AQ443" s="16">
        <v>4.8770342000000001E-2</v>
      </c>
      <c r="AR443" s="16">
        <v>4.7024623000000002E-2</v>
      </c>
      <c r="AS443" s="16">
        <v>4.5382984000000001E-2</v>
      </c>
      <c r="AT443" s="16">
        <v>4.3837598999999998E-2</v>
      </c>
      <c r="AU443" s="16">
        <v>4.2379234000000002E-2</v>
      </c>
      <c r="AV443" s="16">
        <v>4.1002203000000001E-2</v>
      </c>
      <c r="AW443" s="16">
        <v>3.9699486999999999E-2</v>
      </c>
      <c r="AX443" s="16">
        <v>3.8466074000000003E-2</v>
      </c>
      <c r="AY443" s="16">
        <v>3.7297024999999998E-2</v>
      </c>
      <c r="AZ443" s="16">
        <v>3.6187417999999999E-2</v>
      </c>
      <c r="BA443" s="16">
        <v>3.5132982E-2</v>
      </c>
      <c r="BB443" s="16">
        <v>3.4130014E-2</v>
      </c>
      <c r="BC443" s="16">
        <v>3.3174936000000002E-2</v>
      </c>
      <c r="BD443" s="16">
        <v>3.2264542E-2</v>
      </c>
      <c r="BE443" s="16">
        <v>3.1395916000000003E-2</v>
      </c>
      <c r="BF443" s="16">
        <v>3.0566647999999998E-2</v>
      </c>
    </row>
    <row r="444" spans="1:58" x14ac:dyDescent="0.35">
      <c r="A444" s="16">
        <v>156</v>
      </c>
      <c r="B444" s="16">
        <v>11.600000000000001</v>
      </c>
      <c r="C444" s="16">
        <v>0.59260650000000004</v>
      </c>
      <c r="D444" s="16">
        <v>1.6</v>
      </c>
      <c r="E444" s="16">
        <v>4.2</v>
      </c>
      <c r="F444" s="16">
        <v>0.8</v>
      </c>
      <c r="G444" s="16">
        <v>1</v>
      </c>
      <c r="H444" s="16">
        <v>0.4</v>
      </c>
      <c r="I444" s="16">
        <v>387.5</v>
      </c>
      <c r="J444" s="16">
        <v>301.3</v>
      </c>
      <c r="K444" s="16" t="s">
        <v>35</v>
      </c>
      <c r="L444" s="16">
        <v>156</v>
      </c>
      <c r="M444" s="16">
        <v>0.38086402000000003</v>
      </c>
      <c r="N444" s="16">
        <v>0.30504075000000003</v>
      </c>
      <c r="O444" s="16">
        <v>0.25233992999999999</v>
      </c>
      <c r="P444" s="16">
        <v>0.2140473</v>
      </c>
      <c r="Q444" s="16">
        <v>0.18511944</v>
      </c>
      <c r="R444" s="16">
        <v>0.16255950999999999</v>
      </c>
      <c r="S444" s="16">
        <v>0.14452187999999999</v>
      </c>
      <c r="T444" s="16">
        <v>0.12979718000000001</v>
      </c>
      <c r="U444" s="16">
        <v>0.11756895000000001</v>
      </c>
      <c r="V444" s="16">
        <v>0.10726763</v>
      </c>
      <c r="W444" s="16">
        <v>9.8477370999999994E-2</v>
      </c>
      <c r="X444" s="16">
        <v>9.0897887999999996E-2</v>
      </c>
      <c r="Y444" s="16">
        <v>8.4299862000000003E-2</v>
      </c>
      <c r="Z444" s="16">
        <v>7.8506529000000005E-2</v>
      </c>
      <c r="AA444" s="16">
        <v>7.3384397000000004E-2</v>
      </c>
      <c r="AB444" s="16">
        <v>6.8824887000000001E-2</v>
      </c>
      <c r="AC444" s="16">
        <v>6.4742170000000002E-2</v>
      </c>
      <c r="AD444" s="16">
        <v>6.1069104999999999E-2</v>
      </c>
      <c r="AE444" s="16">
        <v>5.7748481999999997E-2</v>
      </c>
      <c r="AF444" s="16">
        <v>5.4731291000000001E-2</v>
      </c>
      <c r="AG444" s="16">
        <v>5.1981251999999999E-2</v>
      </c>
      <c r="AH444" s="16">
        <v>4.9464028E-2</v>
      </c>
      <c r="AI444" s="16">
        <v>4.7152430000000002E-2</v>
      </c>
      <c r="AJ444" s="16">
        <v>4.5023419000000002E-2</v>
      </c>
      <c r="AK444" s="16">
        <v>4.3057210999999998E-2</v>
      </c>
      <c r="AL444" s="16">
        <v>4.1235979999999998E-2</v>
      </c>
      <c r="AM444" s="16">
        <v>3.9544641999999998E-2</v>
      </c>
      <c r="AN444" s="16">
        <v>3.7970996999999999E-2</v>
      </c>
      <c r="AO444" s="16">
        <v>3.6503016999999999E-2</v>
      </c>
      <c r="AP444" s="16">
        <v>3.5130985000000003E-2</v>
      </c>
      <c r="AQ444" s="16">
        <v>3.3845864000000003E-2</v>
      </c>
      <c r="AR444" s="16">
        <v>3.2640137E-2</v>
      </c>
      <c r="AS444" s="16">
        <v>3.1507480999999997E-2</v>
      </c>
      <c r="AT444" s="16">
        <v>3.0441065999999999E-2</v>
      </c>
      <c r="AU444" s="16">
        <v>2.9435902999999999E-2</v>
      </c>
      <c r="AV444" s="16">
        <v>2.8486514000000001E-2</v>
      </c>
      <c r="AW444" s="16">
        <v>2.7588923000000001E-2</v>
      </c>
      <c r="AX444" s="16">
        <v>2.6739538E-2</v>
      </c>
      <c r="AY444" s="16">
        <v>2.5934227000000001E-2</v>
      </c>
      <c r="AZ444" s="16">
        <v>2.5170018999999998E-2</v>
      </c>
      <c r="BA444" s="16">
        <v>2.4444038000000001E-2</v>
      </c>
      <c r="BB444" s="16">
        <v>2.3753633999999999E-2</v>
      </c>
      <c r="BC444" s="16">
        <v>2.3095928000000002E-2</v>
      </c>
      <c r="BD444" s="16">
        <v>2.2469086999999999E-2</v>
      </c>
      <c r="BE444" s="16">
        <v>2.1871284000000001E-2</v>
      </c>
      <c r="BF444" s="16">
        <v>2.1300096000000001E-2</v>
      </c>
    </row>
    <row r="445" spans="1:58" x14ac:dyDescent="0.35">
      <c r="A445" s="16">
        <v>60</v>
      </c>
      <c r="B445" s="16">
        <v>29.400000000000002</v>
      </c>
      <c r="C445" s="16">
        <v>0.23335799999999998</v>
      </c>
      <c r="D445" s="16">
        <v>0.60000000000000009</v>
      </c>
      <c r="E445" s="16">
        <v>2.2000000000000002</v>
      </c>
      <c r="F445" s="16">
        <v>0.4</v>
      </c>
      <c r="G445" s="16">
        <v>0.4</v>
      </c>
      <c r="H445" s="16">
        <v>0.4</v>
      </c>
      <c r="I445" s="16">
        <v>376.8</v>
      </c>
      <c r="J445" s="16">
        <v>340.3</v>
      </c>
      <c r="K445" s="16" t="s">
        <v>35</v>
      </c>
      <c r="L445" s="16">
        <v>60</v>
      </c>
      <c r="M445" s="16">
        <v>0.37256259000000003</v>
      </c>
      <c r="N445" s="16">
        <v>0.29309508000000001</v>
      </c>
      <c r="O445" s="16">
        <v>0.23971252000000001</v>
      </c>
      <c r="P445" s="16">
        <v>0.20158401000000001</v>
      </c>
      <c r="Q445" s="16">
        <v>0.17306203000000001</v>
      </c>
      <c r="R445" s="16">
        <v>0.15099829000000001</v>
      </c>
      <c r="S445" s="16">
        <v>0.13347432000000001</v>
      </c>
      <c r="T445" s="16">
        <v>0.11925408999999999</v>
      </c>
      <c r="U445" s="16">
        <v>0.107503</v>
      </c>
      <c r="V445" s="16">
        <v>9.7646676000000002E-2</v>
      </c>
      <c r="W445" s="16">
        <v>8.9272343000000004E-2</v>
      </c>
      <c r="X445" s="16">
        <v>8.2076751000000003E-2</v>
      </c>
      <c r="Y445" s="16">
        <v>7.5834691999999995E-2</v>
      </c>
      <c r="Z445" s="16">
        <v>7.0373355999999998E-2</v>
      </c>
      <c r="AA445" s="16">
        <v>6.5561190000000005E-2</v>
      </c>
      <c r="AB445" s="16">
        <v>6.1290417E-2</v>
      </c>
      <c r="AC445" s="16">
        <v>5.7477470000000003E-2</v>
      </c>
      <c r="AD445" s="16">
        <v>5.4056610999999997E-2</v>
      </c>
      <c r="AE445" s="16">
        <v>5.0971112999999998E-2</v>
      </c>
      <c r="AF445" s="16">
        <v>4.8175611E-2</v>
      </c>
      <c r="AG445" s="16">
        <v>4.5634176999999998E-2</v>
      </c>
      <c r="AH445" s="16">
        <v>4.3313472999999998E-2</v>
      </c>
      <c r="AI445" s="16">
        <v>4.1187394000000002E-2</v>
      </c>
      <c r="AJ445" s="16">
        <v>3.9233892999999999E-2</v>
      </c>
      <c r="AK445" s="16">
        <v>3.7433441999999997E-2</v>
      </c>
      <c r="AL445" s="16">
        <v>3.5769936000000002E-2</v>
      </c>
      <c r="AM445" s="16">
        <v>3.4228172000000001E-2</v>
      </c>
      <c r="AN445" s="16">
        <v>3.2796588000000002E-2</v>
      </c>
      <c r="AO445" s="16">
        <v>3.1463996000000001E-2</v>
      </c>
      <c r="AP445" s="16">
        <v>3.0220919999999998E-2</v>
      </c>
      <c r="AQ445" s="16">
        <v>2.9059712000000001E-2</v>
      </c>
      <c r="AR445" s="16">
        <v>2.7971770999999999E-2</v>
      </c>
      <c r="AS445" s="16">
        <v>2.6951388E-2</v>
      </c>
      <c r="AT445" s="16">
        <v>2.5992561000000001E-2</v>
      </c>
      <c r="AU445" s="16">
        <v>2.5090055999999999E-2</v>
      </c>
      <c r="AV445" s="16">
        <v>2.4239630000000002E-2</v>
      </c>
      <c r="AW445" s="16">
        <v>2.3436948999999999E-2</v>
      </c>
      <c r="AX445" s="16">
        <v>2.2678160999999999E-2</v>
      </c>
      <c r="AY445" s="16">
        <v>2.1960108999999998E-2</v>
      </c>
      <c r="AZ445" s="16">
        <v>2.1279756E-2</v>
      </c>
      <c r="BA445" s="16">
        <v>2.0634336E-2</v>
      </c>
      <c r="BB445" s="16">
        <v>2.0021398999999999E-2</v>
      </c>
      <c r="BC445" s="16">
        <v>1.9438622999999999E-2</v>
      </c>
      <c r="BD445" s="16">
        <v>1.888399E-2</v>
      </c>
      <c r="BE445" s="16">
        <v>1.8355600999999999E-2</v>
      </c>
      <c r="BF445" s="16">
        <v>1.7851691999999999E-2</v>
      </c>
    </row>
    <row r="446" spans="1:58" x14ac:dyDescent="0.35">
      <c r="A446" s="16">
        <v>373</v>
      </c>
      <c r="B446" s="16">
        <v>22.200000000000003</v>
      </c>
      <c r="C446" s="16">
        <v>0.81175759999999997</v>
      </c>
      <c r="D446" s="16">
        <v>1.8</v>
      </c>
      <c r="E446" s="16">
        <v>2.4000000000000004</v>
      </c>
      <c r="F446" s="16">
        <v>2.2000000000000002</v>
      </c>
      <c r="G446" s="16">
        <v>0.8</v>
      </c>
      <c r="H446" s="16">
        <v>0.4</v>
      </c>
      <c r="I446" s="16">
        <v>289.20000000000005</v>
      </c>
      <c r="J446" s="16">
        <v>330.40000000000003</v>
      </c>
      <c r="K446" s="16" t="s">
        <v>35</v>
      </c>
      <c r="L446" s="16">
        <v>373</v>
      </c>
      <c r="M446" s="16">
        <v>0.35636183999999999</v>
      </c>
      <c r="N446" s="16">
        <v>0.28390944000000001</v>
      </c>
      <c r="O446" s="16">
        <v>0.23447488</v>
      </c>
      <c r="P446" s="16">
        <v>0.19896833999999999</v>
      </c>
      <c r="Q446" s="16">
        <v>0.17234211999999999</v>
      </c>
      <c r="R446" s="16">
        <v>0.15165956</v>
      </c>
      <c r="S446" s="16">
        <v>0.13511047000000001</v>
      </c>
      <c r="T446" s="16">
        <v>0.1215919</v>
      </c>
      <c r="U446" s="16">
        <v>0.11036131</v>
      </c>
      <c r="V446" s="16">
        <v>0.10089133</v>
      </c>
      <c r="W446" s="16">
        <v>9.2807263000000001E-2</v>
      </c>
      <c r="X446" s="16">
        <v>8.5829109000000001E-2</v>
      </c>
      <c r="Y446" s="16">
        <v>7.9751245999999998E-2</v>
      </c>
      <c r="Z446" s="16">
        <v>7.4411466999999995E-2</v>
      </c>
      <c r="AA446" s="16">
        <v>6.9686501999999997E-2</v>
      </c>
      <c r="AB446" s="16">
        <v>6.5479918999999998E-2</v>
      </c>
      <c r="AC446" s="16">
        <v>6.1708870999999998E-2</v>
      </c>
      <c r="AD446" s="16">
        <v>5.8312378999999998E-2</v>
      </c>
      <c r="AE446" s="16">
        <v>5.5238634000000002E-2</v>
      </c>
      <c r="AF446" s="16">
        <v>5.2444071000000002E-2</v>
      </c>
      <c r="AG446" s="16">
        <v>4.9893856E-2</v>
      </c>
      <c r="AH446" s="16">
        <v>4.7558221999999997E-2</v>
      </c>
      <c r="AI446" s="16">
        <v>4.5411881000000001E-2</v>
      </c>
      <c r="AJ446" s="16">
        <v>4.3432592999999999E-2</v>
      </c>
      <c r="AK446" s="16">
        <v>4.1601945000000001E-2</v>
      </c>
      <c r="AL446" s="16">
        <v>3.9905178999999999E-2</v>
      </c>
      <c r="AM446" s="16">
        <v>3.8327436999999999E-2</v>
      </c>
      <c r="AN446" s="16">
        <v>3.6858070999999999E-2</v>
      </c>
      <c r="AO446" s="16">
        <v>3.5485840999999997E-2</v>
      </c>
      <c r="AP446" s="16">
        <v>3.4201950000000002E-2</v>
      </c>
      <c r="AQ446" s="16">
        <v>3.2998054999999998E-2</v>
      </c>
      <c r="AR446" s="16">
        <v>3.1867340000000001E-2</v>
      </c>
      <c r="AS446" s="16">
        <v>3.0803479000000002E-2</v>
      </c>
      <c r="AT446" s="16">
        <v>2.9801096999999999E-2</v>
      </c>
      <c r="AU446" s="16">
        <v>2.8854886E-2</v>
      </c>
      <c r="AV446" s="16">
        <v>2.7960602000000001E-2</v>
      </c>
      <c r="AW446" s="16">
        <v>2.7114129000000001E-2</v>
      </c>
      <c r="AX446" s="16">
        <v>2.6311995000000001E-2</v>
      </c>
      <c r="AY446" s="16">
        <v>2.5550939000000002E-2</v>
      </c>
      <c r="AZ446" s="16">
        <v>2.4827803999999998E-2</v>
      </c>
      <c r="BA446" s="16">
        <v>2.4140063999999999E-2</v>
      </c>
      <c r="BB446" s="16">
        <v>2.3485198999999998E-2</v>
      </c>
      <c r="BC446" s="16">
        <v>2.2860911000000001E-2</v>
      </c>
      <c r="BD446" s="16">
        <v>2.2265254000000002E-2</v>
      </c>
      <c r="BE446" s="16">
        <v>2.1696394000000001E-2</v>
      </c>
      <c r="BF446" s="16">
        <v>2.1152588E-2</v>
      </c>
    </row>
    <row r="447" spans="1:58" x14ac:dyDescent="0.35">
      <c r="A447" s="16">
        <v>50</v>
      </c>
      <c r="B447" s="16">
        <v>28.700000000000003</v>
      </c>
      <c r="C447" s="16">
        <v>0.29410930000000002</v>
      </c>
      <c r="D447" s="16">
        <v>0.8</v>
      </c>
      <c r="E447" s="16">
        <v>2</v>
      </c>
      <c r="F447" s="16">
        <v>0.60000000000000009</v>
      </c>
      <c r="G447" s="16">
        <v>0.8</v>
      </c>
      <c r="H447" s="16">
        <v>0.4</v>
      </c>
      <c r="I447" s="16">
        <v>398.40000000000003</v>
      </c>
      <c r="J447" s="16">
        <v>322.70000000000005</v>
      </c>
      <c r="K447" s="16" t="s">
        <v>35</v>
      </c>
      <c r="L447" s="16">
        <v>50</v>
      </c>
      <c r="M447" s="16">
        <v>0.35575905000000002</v>
      </c>
      <c r="N447" s="16">
        <v>0.28267488000000002</v>
      </c>
      <c r="O447" s="16">
        <v>0.23295151</v>
      </c>
      <c r="P447" s="16">
        <v>0.19711205000000001</v>
      </c>
      <c r="Q447" s="16">
        <v>0.17013139999999999</v>
      </c>
      <c r="R447" s="16">
        <v>0.1491344</v>
      </c>
      <c r="S447" s="16">
        <v>0.13236154999999999</v>
      </c>
      <c r="T447" s="16">
        <v>0.11867853</v>
      </c>
      <c r="U447" s="16">
        <v>0.10731976</v>
      </c>
      <c r="V447" s="16">
        <v>9.7749889000000006E-2</v>
      </c>
      <c r="W447" s="16">
        <v>8.9588977E-2</v>
      </c>
      <c r="X447" s="16">
        <v>8.2549765999999997E-2</v>
      </c>
      <c r="Y447" s="16">
        <v>7.6427907000000003E-2</v>
      </c>
      <c r="Z447" s="16">
        <v>7.1052565999999998E-2</v>
      </c>
      <c r="AA447" s="16">
        <v>6.6303751999999994E-2</v>
      </c>
      <c r="AB447" s="16">
        <v>6.2079448000000002E-2</v>
      </c>
      <c r="AC447" s="16">
        <v>5.8299121000000002E-2</v>
      </c>
      <c r="AD447" s="16">
        <v>5.4900012999999998E-2</v>
      </c>
      <c r="AE447" s="16">
        <v>5.1828134999999997E-2</v>
      </c>
      <c r="AF447" s="16">
        <v>4.9041290000000001E-2</v>
      </c>
      <c r="AG447" s="16">
        <v>4.6501972000000003E-2</v>
      </c>
      <c r="AH447" s="16">
        <v>4.4180038999999997E-2</v>
      </c>
      <c r="AI447" s="16">
        <v>4.2050753000000003E-2</v>
      </c>
      <c r="AJ447" s="16">
        <v>4.0091808999999999E-2</v>
      </c>
      <c r="AK447" s="16">
        <v>3.8283087E-2</v>
      </c>
      <c r="AL447" s="16">
        <v>3.6609460000000003E-2</v>
      </c>
      <c r="AM447" s="16">
        <v>3.5057086000000001E-2</v>
      </c>
      <c r="AN447" s="16">
        <v>3.3614535000000001E-2</v>
      </c>
      <c r="AO447" s="16">
        <v>3.227004E-2</v>
      </c>
      <c r="AP447" s="16">
        <v>3.1014603000000002E-2</v>
      </c>
      <c r="AQ447" s="16">
        <v>2.9840417000000001E-2</v>
      </c>
      <c r="AR447" s="16">
        <v>2.8739732E-2</v>
      </c>
      <c r="AS447" s="16">
        <v>2.7706618999999998E-2</v>
      </c>
      <c r="AT447" s="16">
        <v>2.6735054000000001E-2</v>
      </c>
      <c r="AU447" s="16">
        <v>2.5819819000000001E-2</v>
      </c>
      <c r="AV447" s="16">
        <v>2.4956809E-2</v>
      </c>
      <c r="AW447" s="16">
        <v>2.4141534999999999E-2</v>
      </c>
      <c r="AX447" s="16">
        <v>2.3370671999999999E-2</v>
      </c>
      <c r="AY447" s="16">
        <v>2.2640647E-2</v>
      </c>
      <c r="AZ447" s="16">
        <v>2.1948418000000001E-2</v>
      </c>
      <c r="BA447" s="16">
        <v>2.1291269000000002E-2</v>
      </c>
      <c r="BB447" s="16">
        <v>2.0667076E-2</v>
      </c>
      <c r="BC447" s="16">
        <v>2.0073055999999999E-2</v>
      </c>
      <c r="BD447" s="16">
        <v>1.9507515999999999E-2</v>
      </c>
      <c r="BE447" s="16">
        <v>1.8968431000000001E-2</v>
      </c>
      <c r="BF447" s="16">
        <v>1.8454076999999999E-2</v>
      </c>
    </row>
    <row r="448" spans="1:58" x14ac:dyDescent="0.35">
      <c r="A448" s="16">
        <v>358</v>
      </c>
      <c r="B448" s="16">
        <v>17.5</v>
      </c>
      <c r="C448" s="16">
        <v>0.56054160000000008</v>
      </c>
      <c r="D448" s="16">
        <v>1.8</v>
      </c>
      <c r="E448" s="16">
        <v>6.2</v>
      </c>
      <c r="F448" s="16">
        <v>0.60000000000000009</v>
      </c>
      <c r="G448" s="16">
        <v>0.60000000000000009</v>
      </c>
      <c r="H448" s="16">
        <v>0.2</v>
      </c>
      <c r="I448" s="16">
        <v>289</v>
      </c>
      <c r="J448" s="16">
        <v>312.90000000000003</v>
      </c>
      <c r="K448" s="16" t="s">
        <v>35</v>
      </c>
      <c r="L448" s="16">
        <v>358</v>
      </c>
      <c r="M448" s="16">
        <v>0.35063731999999997</v>
      </c>
      <c r="N448" s="16">
        <v>0.29812654999999999</v>
      </c>
      <c r="O448" s="16">
        <v>0.25563311999999999</v>
      </c>
      <c r="P448" s="16">
        <v>0.22181066999999999</v>
      </c>
      <c r="Q448" s="16">
        <v>0.19469748000000001</v>
      </c>
      <c r="R448" s="16">
        <v>0.17269303</v>
      </c>
      <c r="S448" s="16">
        <v>0.15461710000000001</v>
      </c>
      <c r="T448" s="16">
        <v>0.13958118999999999</v>
      </c>
      <c r="U448" s="16">
        <v>0.12691749999999999</v>
      </c>
      <c r="V448" s="16">
        <v>0.1161355</v>
      </c>
      <c r="W448" s="16">
        <v>0.10686276</v>
      </c>
      <c r="X448" s="16">
        <v>9.8813876999999994E-2</v>
      </c>
      <c r="Y448" s="16">
        <v>9.1771930000000002E-2</v>
      </c>
      <c r="Z448" s="16">
        <v>8.5566364000000006E-2</v>
      </c>
      <c r="AA448" s="16">
        <v>8.0061412999999998E-2</v>
      </c>
      <c r="AB448" s="16">
        <v>7.5149007000000004E-2</v>
      </c>
      <c r="AC448" s="16">
        <v>7.0740089000000006E-2</v>
      </c>
      <c r="AD448" s="16">
        <v>6.6766179999999994E-2</v>
      </c>
      <c r="AE448" s="16">
        <v>6.3167028E-2</v>
      </c>
      <c r="AF448" s="16">
        <v>5.9892371E-2</v>
      </c>
      <c r="AG448" s="16">
        <v>5.6903626999999998E-2</v>
      </c>
      <c r="AH448" s="16">
        <v>5.4166034000000002E-2</v>
      </c>
      <c r="AI448" s="16">
        <v>5.1648520000000003E-2</v>
      </c>
      <c r="AJ448" s="16">
        <v>4.9327821000000001E-2</v>
      </c>
      <c r="AK448" s="16">
        <v>4.7184058000000001E-2</v>
      </c>
      <c r="AL448" s="16">
        <v>4.5195587000000002E-2</v>
      </c>
      <c r="AM448" s="16">
        <v>4.3348495000000001E-2</v>
      </c>
      <c r="AN448" s="16">
        <v>4.1628748E-2</v>
      </c>
      <c r="AO448" s="16">
        <v>4.0023587999999999E-2</v>
      </c>
      <c r="AP448" s="16">
        <v>3.8523395000000002E-2</v>
      </c>
      <c r="AQ448" s="16">
        <v>3.7117804999999997E-2</v>
      </c>
      <c r="AR448" s="16">
        <v>3.5798102999999998E-2</v>
      </c>
      <c r="AS448" s="16">
        <v>3.4557580999999997E-2</v>
      </c>
      <c r="AT448" s="16">
        <v>3.3389720999999997E-2</v>
      </c>
      <c r="AU448" s="16">
        <v>3.2288409999999997E-2</v>
      </c>
      <c r="AV448" s="16">
        <v>3.1248603E-2</v>
      </c>
      <c r="AW448" s="16">
        <v>3.0265317999999999E-2</v>
      </c>
      <c r="AX448" s="16">
        <v>2.9334148000000001E-2</v>
      </c>
      <c r="AY448" s="16">
        <v>2.8451701999999999E-2</v>
      </c>
      <c r="AZ448" s="16">
        <v>2.7614041999999998E-2</v>
      </c>
      <c r="BA448" s="16">
        <v>2.6818137999999998E-2</v>
      </c>
      <c r="BB448" s="16">
        <v>2.6061063999999998E-2</v>
      </c>
      <c r="BC448" s="16">
        <v>2.5340062999999999E-2</v>
      </c>
      <c r="BD448" s="16">
        <v>2.4652805E-2</v>
      </c>
      <c r="BE448" s="16">
        <v>2.3997126000000001E-2</v>
      </c>
      <c r="BF448" s="16">
        <v>2.3370884000000001E-2</v>
      </c>
    </row>
    <row r="449" spans="1:58" x14ac:dyDescent="0.35">
      <c r="A449" s="16">
        <v>414</v>
      </c>
      <c r="B449" s="16">
        <v>21.2</v>
      </c>
      <c r="C449" s="16">
        <v>0.54141820000000007</v>
      </c>
      <c r="D449" s="16">
        <v>1.2000000000000002</v>
      </c>
      <c r="E449" s="16">
        <v>2.2000000000000002</v>
      </c>
      <c r="F449" s="16">
        <v>0.60000000000000009</v>
      </c>
      <c r="G449" s="16">
        <v>0.60000000000000009</v>
      </c>
      <c r="H449" s="16">
        <v>0.4</v>
      </c>
      <c r="I449" s="16">
        <v>291.60000000000002</v>
      </c>
      <c r="J449" s="16">
        <v>342.6</v>
      </c>
      <c r="K449" s="16" t="s">
        <v>34</v>
      </c>
      <c r="L449" s="16">
        <v>414</v>
      </c>
      <c r="M449" s="16">
        <v>0.33510964999999998</v>
      </c>
      <c r="N449" s="16">
        <v>0.26667055000000001</v>
      </c>
      <c r="O449" s="16">
        <v>0.22014320000000001</v>
      </c>
      <c r="P449" s="16">
        <v>0.18677972000000001</v>
      </c>
      <c r="Q449" s="16">
        <v>0.16172507</v>
      </c>
      <c r="R449" s="16">
        <v>0.14220843999999999</v>
      </c>
      <c r="S449" s="16">
        <v>0.12660142999999999</v>
      </c>
      <c r="T449" s="16">
        <v>0.1138571</v>
      </c>
      <c r="U449" s="16">
        <v>0.10326403000000001</v>
      </c>
      <c r="V449" s="16">
        <v>9.4328798000000005E-2</v>
      </c>
      <c r="W449" s="16">
        <v>8.6697273000000005E-2</v>
      </c>
      <c r="X449" s="16">
        <v>8.0107570000000003E-2</v>
      </c>
      <c r="Y449" s="16">
        <v>7.4365206000000003E-2</v>
      </c>
      <c r="Z449" s="16">
        <v>6.9318510999999999E-2</v>
      </c>
      <c r="AA449" s="16">
        <v>6.4852089000000002E-2</v>
      </c>
      <c r="AB449" s="16">
        <v>6.0873758E-2</v>
      </c>
      <c r="AC449" s="16">
        <v>5.7307496999999999E-2</v>
      </c>
      <c r="AD449" s="16">
        <v>5.4095097000000002E-2</v>
      </c>
      <c r="AE449" s="16">
        <v>5.1188968000000001E-2</v>
      </c>
      <c r="AF449" s="16">
        <v>4.8546523000000001E-2</v>
      </c>
      <c r="AG449" s="16">
        <v>4.6135100999999998E-2</v>
      </c>
      <c r="AH449" s="16">
        <v>4.3927275000000002E-2</v>
      </c>
      <c r="AI449" s="16">
        <v>4.1897721999999998E-2</v>
      </c>
      <c r="AJ449" s="16">
        <v>4.0027026E-2</v>
      </c>
      <c r="AK449" s="16">
        <v>3.8297772000000001E-2</v>
      </c>
      <c r="AL449" s="16">
        <v>3.6695051999999999E-2</v>
      </c>
      <c r="AM449" s="16">
        <v>3.5205856000000001E-2</v>
      </c>
      <c r="AN449" s="16">
        <v>3.3818997000000003E-2</v>
      </c>
      <c r="AO449" s="16">
        <v>3.2524536999999999E-2</v>
      </c>
      <c r="AP449" s="16">
        <v>3.1313986000000002E-2</v>
      </c>
      <c r="AQ449" s="16">
        <v>3.0179794999999999E-2</v>
      </c>
      <c r="AR449" s="16">
        <v>2.9115052999999998E-2</v>
      </c>
      <c r="AS449" s="16">
        <v>2.8113894E-2</v>
      </c>
      <c r="AT449" s="16">
        <v>2.7170913000000001E-2</v>
      </c>
      <c r="AU449" s="16">
        <v>2.6281197999999999E-2</v>
      </c>
      <c r="AV449" s="16">
        <v>2.5440879E-2</v>
      </c>
      <c r="AW449" s="16">
        <v>2.4645921000000001E-2</v>
      </c>
      <c r="AX449" s="16">
        <v>2.3893105000000001E-2</v>
      </c>
      <c r="AY449" s="16">
        <v>2.3179343000000002E-2</v>
      </c>
      <c r="AZ449" s="16">
        <v>2.2501480000000001E-2</v>
      </c>
      <c r="BA449" s="16">
        <v>2.1857115E-2</v>
      </c>
      <c r="BB449" s="16">
        <v>2.1243999E-2</v>
      </c>
      <c r="BC449" s="16">
        <v>2.0660044999999998E-2</v>
      </c>
      <c r="BD449" s="16">
        <v>2.0103144E-2</v>
      </c>
      <c r="BE449" s="16">
        <v>1.9571618999999998E-2</v>
      </c>
      <c r="BF449" s="16">
        <v>1.9063811999999999E-2</v>
      </c>
    </row>
    <row r="450" spans="1:58" x14ac:dyDescent="0.35">
      <c r="A450" s="16">
        <v>35</v>
      </c>
      <c r="B450" s="16">
        <v>36.299999999999997</v>
      </c>
      <c r="C450" s="16">
        <v>0.5258929</v>
      </c>
      <c r="D450" s="16">
        <v>0.60000000000000009</v>
      </c>
      <c r="E450" s="16">
        <v>1.2000000000000002</v>
      </c>
      <c r="F450" s="16">
        <v>1</v>
      </c>
      <c r="G450" s="16">
        <v>0.2</v>
      </c>
      <c r="H450" s="16">
        <v>0.60000000000000009</v>
      </c>
      <c r="I450" s="16">
        <v>431.6</v>
      </c>
      <c r="J450" s="16">
        <v>361.20000000000005</v>
      </c>
      <c r="K450" s="16" t="s">
        <v>34</v>
      </c>
      <c r="L450" s="16">
        <v>35</v>
      </c>
      <c r="M450" s="16">
        <v>0.33401689000000001</v>
      </c>
      <c r="N450" s="16">
        <v>0.26256986999999998</v>
      </c>
      <c r="O450" s="16">
        <v>0.21491988000000001</v>
      </c>
      <c r="P450" s="16">
        <v>0.18097041999999999</v>
      </c>
      <c r="Q450" s="16">
        <v>0.15557772</v>
      </c>
      <c r="R450" s="16">
        <v>0.13591485</v>
      </c>
      <c r="S450" s="16">
        <v>0.12027442000000001</v>
      </c>
      <c r="T450" s="16">
        <v>0.10755948999999999</v>
      </c>
      <c r="U450" s="16">
        <v>9.7037069000000004E-2</v>
      </c>
      <c r="V450" s="16">
        <v>8.8200002999999999E-2</v>
      </c>
      <c r="W450" s="16">
        <v>8.0682120999999996E-2</v>
      </c>
      <c r="X450" s="16">
        <v>7.4216328999999998E-2</v>
      </c>
      <c r="Y450" s="16">
        <v>6.8602830000000004E-2</v>
      </c>
      <c r="Z450" s="16">
        <v>6.3687555000000007E-2</v>
      </c>
      <c r="AA450" s="16">
        <v>5.9352285999999997E-2</v>
      </c>
      <c r="AB450" s="16">
        <v>5.5503021999999999E-2</v>
      </c>
      <c r="AC450" s="16">
        <v>5.2065267999999998E-2</v>
      </c>
      <c r="AD450" s="16">
        <v>4.8978477999999999E-2</v>
      </c>
      <c r="AE450" s="16">
        <v>4.6194016999999997E-2</v>
      </c>
      <c r="AF450" s="16">
        <v>4.3670955999999997E-2</v>
      </c>
      <c r="AG450" s="16">
        <v>4.1375406000000003E-2</v>
      </c>
      <c r="AH450" s="16">
        <v>3.9279249000000002E-2</v>
      </c>
      <c r="AI450" s="16">
        <v>3.7358756999999999E-2</v>
      </c>
      <c r="AJ450" s="16">
        <v>3.5593699999999999E-2</v>
      </c>
      <c r="AK450" s="16">
        <v>3.3966225000000003E-2</v>
      </c>
      <c r="AL450" s="16">
        <v>3.2462316999999997E-2</v>
      </c>
      <c r="AM450" s="16">
        <v>3.1068292000000001E-2</v>
      </c>
      <c r="AN450" s="16">
        <v>2.9773886999999999E-2</v>
      </c>
      <c r="AO450" s="16">
        <v>2.8568422E-2</v>
      </c>
      <c r="AP450" s="16">
        <v>2.7443720000000001E-2</v>
      </c>
      <c r="AQ450" s="16">
        <v>2.6392529000000001E-2</v>
      </c>
      <c r="AR450" s="16">
        <v>2.5407888E-2</v>
      </c>
      <c r="AS450" s="16">
        <v>2.4484130999999999E-2</v>
      </c>
      <c r="AT450" s="16">
        <v>2.3616023E-2</v>
      </c>
      <c r="AU450" s="16">
        <v>2.2798869999999999E-2</v>
      </c>
      <c r="AV450" s="16">
        <v>2.2028577000000001E-2</v>
      </c>
      <c r="AW450" s="16">
        <v>2.1301515E-2</v>
      </c>
      <c r="AX450" s="16">
        <v>2.0614224E-2</v>
      </c>
      <c r="AY450" s="16">
        <v>1.9963771000000002E-2</v>
      </c>
      <c r="AZ450" s="16">
        <v>1.9347330999999999E-2</v>
      </c>
      <c r="BA450" s="16">
        <v>1.8762494000000001E-2</v>
      </c>
      <c r="BB450" s="16">
        <v>1.8206990999999999E-2</v>
      </c>
      <c r="BC450" s="16">
        <v>1.7678797E-2</v>
      </c>
      <c r="BD450" s="16">
        <v>1.7176001999999999E-2</v>
      </c>
      <c r="BE450" s="16">
        <v>1.6696954E-2</v>
      </c>
      <c r="BF450" s="16">
        <v>1.6240152000000001E-2</v>
      </c>
    </row>
    <row r="451" spans="1:58" x14ac:dyDescent="0.35">
      <c r="A451" s="16">
        <v>110</v>
      </c>
      <c r="B451" s="16">
        <v>9.3000000000000007</v>
      </c>
      <c r="C451" s="16">
        <v>0.72599279999999988</v>
      </c>
      <c r="D451" s="16">
        <v>1.4000000000000001</v>
      </c>
      <c r="E451" s="16">
        <v>5.6000000000000005</v>
      </c>
      <c r="F451" s="16">
        <v>1.8</v>
      </c>
      <c r="G451" s="16">
        <v>0</v>
      </c>
      <c r="H451" s="16">
        <v>0.4</v>
      </c>
      <c r="I451" s="16">
        <v>323.5</v>
      </c>
      <c r="J451" s="16">
        <v>292.8</v>
      </c>
      <c r="K451" s="16" t="s">
        <v>35</v>
      </c>
      <c r="L451" s="16">
        <v>110</v>
      </c>
      <c r="M451" s="16">
        <v>0.32783257999999998</v>
      </c>
      <c r="N451" s="16">
        <v>0.27699336000000002</v>
      </c>
      <c r="O451" s="16">
        <v>0.23681498000000001</v>
      </c>
      <c r="P451" s="16">
        <v>0.20520836000000001</v>
      </c>
      <c r="Q451" s="16">
        <v>0.18005207000000001</v>
      </c>
      <c r="R451" s="16">
        <v>0.15975924999999999</v>
      </c>
      <c r="S451" s="16">
        <v>0.14314908000000001</v>
      </c>
      <c r="T451" s="16">
        <v>0.12936001999999999</v>
      </c>
      <c r="U451" s="16">
        <v>0.11776315</v>
      </c>
      <c r="V451" s="16">
        <v>0.10789121</v>
      </c>
      <c r="W451" s="16">
        <v>9.9400997000000005E-2</v>
      </c>
      <c r="X451" s="16">
        <v>9.2030026000000001E-2</v>
      </c>
      <c r="Y451" s="16">
        <v>8.5576109999999997E-2</v>
      </c>
      <c r="Z451" s="16">
        <v>7.9882896999999994E-2</v>
      </c>
      <c r="AA451" s="16">
        <v>7.4827768000000003E-2</v>
      </c>
      <c r="AB451" s="16">
        <v>7.0311605999999999E-2</v>
      </c>
      <c r="AC451" s="16">
        <v>6.6254660000000007E-2</v>
      </c>
      <c r="AD451" s="16">
        <v>6.2592394999999995E-2</v>
      </c>
      <c r="AE451" s="16">
        <v>5.9271112000000001E-2</v>
      </c>
      <c r="AF451" s="16">
        <v>5.6247103999999999E-2</v>
      </c>
      <c r="AG451" s="16">
        <v>5.3483859000000002E-2</v>
      </c>
      <c r="AH451" s="16">
        <v>5.0949201E-2</v>
      </c>
      <c r="AI451" s="16">
        <v>4.8617097999999997E-2</v>
      </c>
      <c r="AJ451" s="16">
        <v>4.6465099000000003E-2</v>
      </c>
      <c r="AK451" s="16">
        <v>4.4474277999999999E-2</v>
      </c>
      <c r="AL451" s="16">
        <v>4.2627338000000001E-2</v>
      </c>
      <c r="AM451" s="16">
        <v>4.0909874999999998E-2</v>
      </c>
      <c r="AN451" s="16">
        <v>3.9309970999999999E-2</v>
      </c>
      <c r="AO451" s="16">
        <v>3.7815242999999998E-2</v>
      </c>
      <c r="AP451" s="16">
        <v>3.6416377999999999E-2</v>
      </c>
      <c r="AQ451" s="16">
        <v>3.5105109000000002E-2</v>
      </c>
      <c r="AR451" s="16">
        <v>3.3873197000000001E-2</v>
      </c>
      <c r="AS451" s="16">
        <v>3.2714181000000002E-2</v>
      </c>
      <c r="AT451" s="16">
        <v>3.1622179E-2</v>
      </c>
      <c r="AU451" s="16">
        <v>3.0591749000000001E-2</v>
      </c>
      <c r="AV451" s="16">
        <v>2.9617978E-2</v>
      </c>
      <c r="AW451" s="16">
        <v>2.8696619E-2</v>
      </c>
      <c r="AX451" s="16">
        <v>2.7823750000000001E-2</v>
      </c>
      <c r="AY451" s="16">
        <v>2.6995746000000001E-2</v>
      </c>
      <c r="AZ451" s="16">
        <v>2.6209396999999999E-2</v>
      </c>
      <c r="BA451" s="16">
        <v>2.5462069E-2</v>
      </c>
      <c r="BB451" s="16">
        <v>2.4750574000000001E-2</v>
      </c>
      <c r="BC451" s="16">
        <v>2.4072687999999998E-2</v>
      </c>
      <c r="BD451" s="16">
        <v>2.3426178999999998E-2</v>
      </c>
      <c r="BE451" s="16">
        <v>2.2809036000000001E-2</v>
      </c>
      <c r="BF451" s="16">
        <v>2.2219422999999999E-2</v>
      </c>
    </row>
    <row r="452" spans="1:58" x14ac:dyDescent="0.35">
      <c r="A452" s="16">
        <v>492</v>
      </c>
      <c r="B452" s="16">
        <v>14.200000000000001</v>
      </c>
      <c r="C452" s="16">
        <v>0.89705769999999996</v>
      </c>
      <c r="D452" s="16">
        <v>0.60000000000000009</v>
      </c>
      <c r="E452" s="16">
        <v>9.8000000000000007</v>
      </c>
      <c r="F452" s="16">
        <v>1.6</v>
      </c>
      <c r="G452" s="16">
        <v>1.6</v>
      </c>
      <c r="H452" s="16">
        <v>0.2</v>
      </c>
      <c r="I452" s="16">
        <v>300.90000000000003</v>
      </c>
      <c r="J452" s="16">
        <v>299</v>
      </c>
      <c r="K452" s="16" t="s">
        <v>35</v>
      </c>
      <c r="L452" s="16">
        <v>492</v>
      </c>
      <c r="M452" s="16">
        <v>0.32619849000000001</v>
      </c>
      <c r="N452" s="16">
        <v>0.28735474</v>
      </c>
      <c r="O452" s="16">
        <v>0.25759229</v>
      </c>
      <c r="P452" s="16">
        <v>0.23362768</v>
      </c>
      <c r="Q452" s="16">
        <v>0.21339092000000001</v>
      </c>
      <c r="R452" s="16">
        <v>0.19565594</v>
      </c>
      <c r="S452" s="16">
        <v>0.17982087999999999</v>
      </c>
      <c r="T452" s="16">
        <v>0.16559477</v>
      </c>
      <c r="U452" s="16">
        <v>0.15281020000000001</v>
      </c>
      <c r="V452" s="16">
        <v>0.14133522000000001</v>
      </c>
      <c r="W452" s="16">
        <v>0.13104272</v>
      </c>
      <c r="X452" s="16">
        <v>0.12180782</v>
      </c>
      <c r="Y452" s="16">
        <v>0.11351089</v>
      </c>
      <c r="Z452" s="16">
        <v>0.10604129</v>
      </c>
      <c r="AA452" s="16">
        <v>9.9302745999999997E-2</v>
      </c>
      <c r="AB452" s="16">
        <v>9.3211316000000002E-2</v>
      </c>
      <c r="AC452" s="16">
        <v>8.7685271999999995E-2</v>
      </c>
      <c r="AD452" s="16">
        <v>8.2661726000000005E-2</v>
      </c>
      <c r="AE452" s="16">
        <v>7.8084603000000002E-2</v>
      </c>
      <c r="AF452" s="16">
        <v>7.3898606000000006E-2</v>
      </c>
      <c r="AG452" s="16">
        <v>7.0062466000000004E-2</v>
      </c>
      <c r="AH452" s="16">
        <v>6.6537036999999993E-2</v>
      </c>
      <c r="AI452" s="16">
        <v>6.3290104E-2</v>
      </c>
      <c r="AJ452" s="16">
        <v>6.0292012999999998E-2</v>
      </c>
      <c r="AK452" s="16">
        <v>5.7517881999999999E-2</v>
      </c>
      <c r="AL452" s="16">
        <v>5.4945260000000003E-2</v>
      </c>
      <c r="AM452" s="16">
        <v>5.2556078999999999E-2</v>
      </c>
      <c r="AN452" s="16">
        <v>5.0330779999999999E-2</v>
      </c>
      <c r="AO452" s="16">
        <v>4.8255241999999997E-2</v>
      </c>
      <c r="AP452" s="16">
        <v>4.6316075999999998E-2</v>
      </c>
      <c r="AQ452" s="16">
        <v>4.4501547000000002E-2</v>
      </c>
      <c r="AR452" s="16">
        <v>4.2800064999999998E-2</v>
      </c>
      <c r="AS452" s="16">
        <v>4.1202910000000002E-2</v>
      </c>
      <c r="AT452" s="16">
        <v>3.9701220000000002E-2</v>
      </c>
      <c r="AU452" s="16">
        <v>3.8287438E-2</v>
      </c>
      <c r="AV452" s="16">
        <v>3.6954053000000001E-2</v>
      </c>
      <c r="AW452" s="16">
        <v>3.5695619999999997E-2</v>
      </c>
      <c r="AX452" s="16">
        <v>3.4505888999999998E-2</v>
      </c>
      <c r="AY452" s="16">
        <v>3.3379990999999998E-2</v>
      </c>
      <c r="AZ452" s="16">
        <v>3.2313387999999998E-2</v>
      </c>
      <c r="BA452" s="16">
        <v>3.1301651E-2</v>
      </c>
      <c r="BB452" s="16">
        <v>3.0341204E-2</v>
      </c>
      <c r="BC452" s="16">
        <v>2.9428184E-2</v>
      </c>
      <c r="BD452" s="16">
        <v>2.8559596999999999E-2</v>
      </c>
      <c r="BE452" s="16">
        <v>2.7732395E-2</v>
      </c>
      <c r="BF452" s="16">
        <v>2.6944132999999999E-2</v>
      </c>
    </row>
    <row r="453" spans="1:58" x14ac:dyDescent="0.35">
      <c r="A453" s="16">
        <v>68</v>
      </c>
      <c r="B453" s="16">
        <v>9.6</v>
      </c>
      <c r="C453" s="16">
        <v>0.1176479</v>
      </c>
      <c r="D453" s="16">
        <v>2.2000000000000002</v>
      </c>
      <c r="E453" s="16">
        <v>0.8</v>
      </c>
      <c r="F453" s="16">
        <v>2.4000000000000004</v>
      </c>
      <c r="G453" s="16">
        <v>0.60000000000000009</v>
      </c>
      <c r="H453" s="16">
        <v>2.2000000000000002</v>
      </c>
      <c r="I453" s="16">
        <v>420.40000000000003</v>
      </c>
      <c r="J453" s="16">
        <v>298.60000000000002</v>
      </c>
      <c r="K453" s="16" t="s">
        <v>34</v>
      </c>
      <c r="L453" s="16">
        <v>68</v>
      </c>
      <c r="M453" s="16">
        <v>0.3239398</v>
      </c>
      <c r="N453" s="16">
        <v>0.26865201999999999</v>
      </c>
      <c r="O453" s="16">
        <v>0.22678965000000001</v>
      </c>
      <c r="P453" s="16">
        <v>0.19487721</v>
      </c>
      <c r="Q453" s="16">
        <v>0.17003056</v>
      </c>
      <c r="R453" s="16">
        <v>0.15027165000000001</v>
      </c>
      <c r="S453" s="16">
        <v>0.13425203999999999</v>
      </c>
      <c r="T453" s="16">
        <v>0.12104047</v>
      </c>
      <c r="U453" s="16">
        <v>0.1099834</v>
      </c>
      <c r="V453" s="16">
        <v>0.10060916</v>
      </c>
      <c r="W453" s="16">
        <v>9.2571728000000006E-2</v>
      </c>
      <c r="X453" s="16">
        <v>8.5612736999999994E-2</v>
      </c>
      <c r="Y453" s="16">
        <v>7.9537242999999994E-2</v>
      </c>
      <c r="Z453" s="16">
        <v>7.4189647999999997E-2</v>
      </c>
      <c r="AA453" s="16">
        <v>6.9451302000000006E-2</v>
      </c>
      <c r="AB453" s="16">
        <v>6.5226174999999997E-2</v>
      </c>
      <c r="AC453" s="16">
        <v>6.1437226999999997E-2</v>
      </c>
      <c r="AD453" s="16">
        <v>5.8022652000000001E-2</v>
      </c>
      <c r="AE453" s="16">
        <v>5.4930913999999997E-2</v>
      </c>
      <c r="AF453" s="16">
        <v>5.2119587000000002E-2</v>
      </c>
      <c r="AG453" s="16">
        <v>4.9553100000000003E-2</v>
      </c>
      <c r="AH453" s="16">
        <v>4.7201879000000002E-2</v>
      </c>
      <c r="AI453" s="16">
        <v>4.5041390000000001E-2</v>
      </c>
      <c r="AJ453" s="16">
        <v>4.3049034E-2</v>
      </c>
      <c r="AK453" s="16">
        <v>4.1207496000000003E-2</v>
      </c>
      <c r="AL453" s="16">
        <v>3.9500419000000002E-2</v>
      </c>
      <c r="AM453" s="16">
        <v>3.7914176000000001E-2</v>
      </c>
      <c r="AN453" s="16">
        <v>3.6436979000000001E-2</v>
      </c>
      <c r="AO453" s="16">
        <v>3.5057835000000002E-2</v>
      </c>
      <c r="AP453" s="16">
        <v>3.3768404000000002E-2</v>
      </c>
      <c r="AQ453" s="16">
        <v>3.2559617999999999E-2</v>
      </c>
      <c r="AR453" s="16">
        <v>3.1424973000000002E-2</v>
      </c>
      <c r="AS453" s="16">
        <v>3.0357964000000001E-2</v>
      </c>
      <c r="AT453" s="16">
        <v>2.9352883E-2</v>
      </c>
      <c r="AU453" s="16">
        <v>2.8404925000000001E-2</v>
      </c>
      <c r="AV453" s="16">
        <v>2.7509352000000001E-2</v>
      </c>
      <c r="AW453" s="16">
        <v>2.6662346E-2</v>
      </c>
      <c r="AX453" s="16">
        <v>2.5860034E-2</v>
      </c>
      <c r="AY453" s="16">
        <v>2.5099056000000002E-2</v>
      </c>
      <c r="AZ453" s="16">
        <v>2.4376386999999999E-2</v>
      </c>
      <c r="BA453" s="16">
        <v>2.3689472999999999E-2</v>
      </c>
      <c r="BB453" s="16">
        <v>2.3035882000000001E-2</v>
      </c>
      <c r="BC453" s="16">
        <v>2.2413249999999999E-2</v>
      </c>
      <c r="BD453" s="16">
        <v>2.1819495000000001E-2</v>
      </c>
      <c r="BE453" s="16">
        <v>2.1252681999999998E-2</v>
      </c>
      <c r="BF453" s="16">
        <v>2.0711160999999999E-2</v>
      </c>
    </row>
    <row r="454" spans="1:58" x14ac:dyDescent="0.35">
      <c r="A454" s="16">
        <v>266</v>
      </c>
      <c r="B454" s="16">
        <v>16.100000000000001</v>
      </c>
      <c r="C454" s="16">
        <v>0.82982500000000003</v>
      </c>
      <c r="D454" s="16">
        <v>1</v>
      </c>
      <c r="E454" s="16">
        <v>5.8000000000000007</v>
      </c>
      <c r="F454" s="16">
        <v>0.60000000000000009</v>
      </c>
      <c r="G454" s="16">
        <v>0.4</v>
      </c>
      <c r="H454" s="16">
        <v>0.2</v>
      </c>
      <c r="I454" s="16">
        <v>313.70000000000005</v>
      </c>
      <c r="J454" s="16">
        <v>355.3</v>
      </c>
      <c r="K454" s="16" t="s">
        <v>34</v>
      </c>
      <c r="L454" s="16">
        <v>266</v>
      </c>
      <c r="M454" s="16">
        <v>0.31956482000000003</v>
      </c>
      <c r="N454" s="16">
        <v>0.27271378000000002</v>
      </c>
      <c r="O454" s="16">
        <v>0.23447867</v>
      </c>
      <c r="P454" s="16">
        <v>0.20367884999999999</v>
      </c>
      <c r="Q454" s="16">
        <v>0.17880233000000001</v>
      </c>
      <c r="R454" s="16">
        <v>0.15853083000000001</v>
      </c>
      <c r="S454" s="16">
        <v>0.14181580999999999</v>
      </c>
      <c r="T454" s="16">
        <v>0.12787520999999999</v>
      </c>
      <c r="U454" s="16">
        <v>0.11611161</v>
      </c>
      <c r="V454" s="16">
        <v>0.10608143</v>
      </c>
      <c r="W454" s="16">
        <v>9.7447425000000004E-2</v>
      </c>
      <c r="X454" s="16">
        <v>8.9949905999999996E-2</v>
      </c>
      <c r="Y454" s="16">
        <v>8.3390205999999995E-2</v>
      </c>
      <c r="Z454" s="16">
        <v>7.7608212999999995E-2</v>
      </c>
      <c r="AA454" s="16">
        <v>7.2481975000000004E-2</v>
      </c>
      <c r="AB454" s="16">
        <v>6.7907265999999994E-2</v>
      </c>
      <c r="AC454" s="16">
        <v>6.3807204000000006E-2</v>
      </c>
      <c r="AD454" s="16">
        <v>6.0111209999999998E-2</v>
      </c>
      <c r="AE454" s="16">
        <v>5.6765287999999997E-2</v>
      </c>
      <c r="AF454" s="16">
        <v>5.3725768E-2</v>
      </c>
      <c r="AG454" s="16">
        <v>5.0953768000000003E-2</v>
      </c>
      <c r="AH454" s="16">
        <v>4.8415508000000003E-2</v>
      </c>
      <c r="AI454" s="16">
        <v>4.6084980999999997E-2</v>
      </c>
      <c r="AJ454" s="16">
        <v>4.3938580999999997E-2</v>
      </c>
      <c r="AK454" s="16">
        <v>4.1956719000000003E-2</v>
      </c>
      <c r="AL454" s="16">
        <v>4.0122110000000002E-2</v>
      </c>
      <c r="AM454" s="16">
        <v>3.8419083E-2</v>
      </c>
      <c r="AN454" s="16">
        <v>3.6835350000000003E-2</v>
      </c>
      <c r="AO454" s="16">
        <v>3.5358857E-2</v>
      </c>
      <c r="AP454" s="16">
        <v>3.3980463000000002E-2</v>
      </c>
      <c r="AQ454" s="16">
        <v>3.2690342999999997E-2</v>
      </c>
      <c r="AR454" s="16">
        <v>3.1481243999999999E-2</v>
      </c>
      <c r="AS454" s="16">
        <v>3.0345561E-2</v>
      </c>
      <c r="AT454" s="16">
        <v>2.9277351E-2</v>
      </c>
      <c r="AU454" s="16">
        <v>2.8271385E-2</v>
      </c>
      <c r="AV454" s="16">
        <v>2.732238E-2</v>
      </c>
      <c r="AW454" s="16">
        <v>2.6425912999999999E-2</v>
      </c>
      <c r="AX454" s="16">
        <v>2.5578068999999998E-2</v>
      </c>
      <c r="AY454" s="16">
        <v>2.4775119000000002E-2</v>
      </c>
      <c r="AZ454" s="16">
        <v>2.4013909E-2</v>
      </c>
      <c r="BA454" s="16">
        <v>2.3291538000000001E-2</v>
      </c>
      <c r="BB454" s="16">
        <v>2.2604968E-2</v>
      </c>
      <c r="BC454" s="16">
        <v>2.1951887999999999E-2</v>
      </c>
      <c r="BD454" s="16">
        <v>2.1330058999999998E-2</v>
      </c>
      <c r="BE454" s="16">
        <v>2.0737505E-2</v>
      </c>
      <c r="BF454" s="16">
        <v>2.0172176999999999E-2</v>
      </c>
    </row>
    <row r="455" spans="1:58" x14ac:dyDescent="0.35">
      <c r="A455" s="16">
        <v>421</v>
      </c>
      <c r="B455" s="16">
        <v>19.100000000000001</v>
      </c>
      <c r="C455" s="16">
        <v>0.34368409999999999</v>
      </c>
      <c r="D455" s="16">
        <v>1.4000000000000001</v>
      </c>
      <c r="E455" s="16">
        <v>0.8</v>
      </c>
      <c r="F455" s="16">
        <v>1.6</v>
      </c>
      <c r="G455" s="16">
        <v>0.4</v>
      </c>
      <c r="H455" s="16">
        <v>1.2000000000000002</v>
      </c>
      <c r="I455" s="16">
        <v>414</v>
      </c>
      <c r="J455" s="16">
        <v>313.70000000000005</v>
      </c>
      <c r="K455" s="16" t="s">
        <v>34</v>
      </c>
      <c r="L455" s="16">
        <v>421</v>
      </c>
      <c r="M455" s="16">
        <v>0.31516168</v>
      </c>
      <c r="N455" s="16">
        <v>0.25196501999999998</v>
      </c>
      <c r="O455" s="16">
        <v>0.20890518999999999</v>
      </c>
      <c r="P455" s="16">
        <v>0.17778479999999999</v>
      </c>
      <c r="Q455" s="16">
        <v>0.15432610999999999</v>
      </c>
      <c r="R455" s="16">
        <v>0.13605834999999999</v>
      </c>
      <c r="S455" s="16">
        <v>0.12143624</v>
      </c>
      <c r="T455" s="16">
        <v>0.10947604</v>
      </c>
      <c r="U455" s="16">
        <v>9.9517532000000006E-2</v>
      </c>
      <c r="V455" s="16">
        <v>9.1101311000000004E-2</v>
      </c>
      <c r="W455" s="16">
        <v>8.3897725000000006E-2</v>
      </c>
      <c r="X455" s="16">
        <v>7.7667527E-2</v>
      </c>
      <c r="Y455" s="16">
        <v>7.2226986000000007E-2</v>
      </c>
      <c r="Z455" s="16">
        <v>6.7437835000000002E-2</v>
      </c>
      <c r="AA455" s="16">
        <v>6.3190565000000004E-2</v>
      </c>
      <c r="AB455" s="16">
        <v>5.9399701999999999E-2</v>
      </c>
      <c r="AC455" s="16">
        <v>5.5998078999999999E-2</v>
      </c>
      <c r="AD455" s="16">
        <v>5.2928794000000001E-2</v>
      </c>
      <c r="AE455" s="16">
        <v>5.0147466000000002E-2</v>
      </c>
      <c r="AF455" s="16">
        <v>4.7615971E-2</v>
      </c>
      <c r="AG455" s="16">
        <v>4.5302413E-2</v>
      </c>
      <c r="AH455" s="16">
        <v>4.3180648000000002E-2</v>
      </c>
      <c r="AI455" s="16">
        <v>4.1229810999999998E-2</v>
      </c>
      <c r="AJ455" s="16">
        <v>3.9428039999999998E-2</v>
      </c>
      <c r="AK455" s="16">
        <v>3.7760355000000002E-2</v>
      </c>
      <c r="AL455" s="16">
        <v>3.6212808999999999E-2</v>
      </c>
      <c r="AM455" s="16">
        <v>3.4773801E-2</v>
      </c>
      <c r="AN455" s="16">
        <v>3.3432114999999998E-2</v>
      </c>
      <c r="AO455" s="16">
        <v>3.2178182E-2</v>
      </c>
      <c r="AP455" s="16">
        <v>3.1004468E-2</v>
      </c>
      <c r="AQ455" s="16">
        <v>2.9903936999999998E-2</v>
      </c>
      <c r="AR455" s="16">
        <v>2.8869905000000001E-2</v>
      </c>
      <c r="AS455" s="16">
        <v>2.7896289000000001E-2</v>
      </c>
      <c r="AT455" s="16">
        <v>2.6978629E-2</v>
      </c>
      <c r="AU455" s="16">
        <v>2.6112314000000001E-2</v>
      </c>
      <c r="AV455" s="16">
        <v>2.5293406000000001E-2</v>
      </c>
      <c r="AW455" s="16">
        <v>2.4518392999999999E-2</v>
      </c>
      <c r="AX455" s="16">
        <v>2.3783644999999999E-2</v>
      </c>
      <c r="AY455" s="16">
        <v>2.3086196E-2</v>
      </c>
      <c r="AZ455" s="16">
        <v>2.2423742E-2</v>
      </c>
      <c r="BA455" s="16">
        <v>2.1793661999999998E-2</v>
      </c>
      <c r="BB455" s="16">
        <v>2.1193496999999999E-2</v>
      </c>
      <c r="BC455" s="16">
        <v>2.0621496999999999E-2</v>
      </c>
      <c r="BD455" s="16">
        <v>2.0075813000000001E-2</v>
      </c>
      <c r="BE455" s="16">
        <v>1.9554513999999999E-2</v>
      </c>
      <c r="BF455" s="16">
        <v>1.9056252999999999E-2</v>
      </c>
    </row>
    <row r="456" spans="1:58" x14ac:dyDescent="0.35">
      <c r="A456" s="16">
        <v>66</v>
      </c>
      <c r="B456" s="16">
        <v>35.5</v>
      </c>
      <c r="C456" s="16">
        <v>0.80605149999999992</v>
      </c>
      <c r="D456" s="16">
        <v>0.60000000000000009</v>
      </c>
      <c r="E456" s="16">
        <v>1.2000000000000002</v>
      </c>
      <c r="F456" s="16">
        <v>2.6</v>
      </c>
      <c r="G456" s="16">
        <v>0</v>
      </c>
      <c r="H456" s="16">
        <v>0.60000000000000009</v>
      </c>
      <c r="I456" s="16">
        <v>286.60000000000002</v>
      </c>
      <c r="J456" s="16">
        <v>295.10000000000002</v>
      </c>
      <c r="K456" s="16" t="s">
        <v>35</v>
      </c>
      <c r="L456" s="16">
        <v>66</v>
      </c>
      <c r="M456" s="16">
        <v>0.31478328</v>
      </c>
      <c r="N456" s="16">
        <v>0.24778797999999999</v>
      </c>
      <c r="O456" s="16">
        <v>0.20299859000000001</v>
      </c>
      <c r="P456" s="16">
        <v>0.171075</v>
      </c>
      <c r="Q456" s="16">
        <v>0.14714229000000001</v>
      </c>
      <c r="R456" s="16">
        <v>0.1285906</v>
      </c>
      <c r="S456" s="16">
        <v>0.11382918</v>
      </c>
      <c r="T456" s="16">
        <v>0.10182892</v>
      </c>
      <c r="U456" s="16">
        <v>9.1898173E-2</v>
      </c>
      <c r="V456" s="16">
        <v>8.3557575999999995E-2</v>
      </c>
      <c r="W456" s="16">
        <v>7.6462820000000001E-2</v>
      </c>
      <c r="X456" s="16">
        <v>7.0360362999999995E-2</v>
      </c>
      <c r="Y456" s="16">
        <v>6.5062478000000007E-2</v>
      </c>
      <c r="Z456" s="16">
        <v>6.0423261999999998E-2</v>
      </c>
      <c r="AA456" s="16">
        <v>5.6331836000000003E-2</v>
      </c>
      <c r="AB456" s="16">
        <v>5.2698324999999997E-2</v>
      </c>
      <c r="AC456" s="16">
        <v>4.9453418999999998E-2</v>
      </c>
      <c r="AD456" s="16">
        <v>4.6539168999999998E-2</v>
      </c>
      <c r="AE456" s="16">
        <v>4.3909683999999997E-2</v>
      </c>
      <c r="AF456" s="16">
        <v>4.1526631000000001E-2</v>
      </c>
      <c r="AG456" s="16">
        <v>3.935843E-2</v>
      </c>
      <c r="AH456" s="16">
        <v>3.7377982999999997E-2</v>
      </c>
      <c r="AI456" s="16">
        <v>3.5563111000000001E-2</v>
      </c>
      <c r="AJ456" s="16">
        <v>3.3894934000000002E-2</v>
      </c>
      <c r="AK456" s="16">
        <v>3.2356296E-2</v>
      </c>
      <c r="AL456" s="16">
        <v>3.093431E-2</v>
      </c>
      <c r="AM456" s="16">
        <v>2.9616013E-2</v>
      </c>
      <c r="AN456" s="16">
        <v>2.8391461999999999E-2</v>
      </c>
      <c r="AO456" s="16">
        <v>2.7251418999999999E-2</v>
      </c>
      <c r="AP456" s="16">
        <v>2.6187139000000002E-2</v>
      </c>
      <c r="AQ456" s="16">
        <v>2.5192345000000001E-2</v>
      </c>
      <c r="AR456" s="16">
        <v>2.4260296000000001E-2</v>
      </c>
      <c r="AS456" s="16">
        <v>2.3385665999999999E-2</v>
      </c>
      <c r="AT456" s="16">
        <v>2.2563633999999999E-2</v>
      </c>
      <c r="AU456" s="16">
        <v>2.1789504000000001E-2</v>
      </c>
      <c r="AV456" s="16">
        <v>2.1059611999999998E-2</v>
      </c>
      <c r="AW456" s="16">
        <v>2.0370613999999999E-2</v>
      </c>
      <c r="AX456" s="16">
        <v>1.9719028999999999E-2</v>
      </c>
      <c r="AY456" s="16">
        <v>1.9102257000000001E-2</v>
      </c>
      <c r="AZ456" s="16">
        <v>1.8517623E-2</v>
      </c>
      <c r="BA456" s="16">
        <v>1.7962841E-2</v>
      </c>
      <c r="BB456" s="16">
        <v>1.7435711E-2</v>
      </c>
      <c r="BC456" s="16">
        <v>1.6934386999999999E-2</v>
      </c>
      <c r="BD456" s="16">
        <v>1.6457210999999999E-2</v>
      </c>
      <c r="BE456" s="16">
        <v>1.6002341999999999E-2</v>
      </c>
      <c r="BF456" s="16">
        <v>1.5568561E-2</v>
      </c>
    </row>
    <row r="457" spans="1:58" x14ac:dyDescent="0.35">
      <c r="A457" s="16">
        <v>334</v>
      </c>
      <c r="B457" s="16">
        <v>11.100000000000001</v>
      </c>
      <c r="C457" s="16">
        <v>0.56002180000000001</v>
      </c>
      <c r="D457" s="16">
        <v>0.60000000000000009</v>
      </c>
      <c r="E457" s="16">
        <v>1.6</v>
      </c>
      <c r="F457" s="16">
        <v>2.2000000000000002</v>
      </c>
      <c r="G457" s="16">
        <v>0.8</v>
      </c>
      <c r="H457" s="16">
        <v>1</v>
      </c>
      <c r="I457" s="16">
        <v>305.8</v>
      </c>
      <c r="J457" s="16">
        <v>295.90000000000003</v>
      </c>
      <c r="K457" s="16" t="s">
        <v>35</v>
      </c>
      <c r="L457" s="16">
        <v>334</v>
      </c>
      <c r="M457" s="16">
        <v>0.31179994</v>
      </c>
      <c r="N457" s="16">
        <v>0.2465784</v>
      </c>
      <c r="O457" s="16">
        <v>0.20198582000000001</v>
      </c>
      <c r="P457" s="16">
        <v>0.16984067999999999</v>
      </c>
      <c r="Q457" s="16">
        <v>0.14572477</v>
      </c>
      <c r="R457" s="16">
        <v>0.12704831</v>
      </c>
      <c r="S457" s="16">
        <v>0.11219835</v>
      </c>
      <c r="T457" s="16">
        <v>0.10013684</v>
      </c>
      <c r="U457" s="16">
        <v>9.0163879000000002E-2</v>
      </c>
      <c r="V457" s="16">
        <v>8.1793516999999996E-2</v>
      </c>
      <c r="W457" s="16">
        <v>7.4677512000000001E-2</v>
      </c>
      <c r="X457" s="16">
        <v>6.8563469000000002E-2</v>
      </c>
      <c r="Y457" s="16">
        <v>6.3258312999999997E-2</v>
      </c>
      <c r="Z457" s="16">
        <v>5.8619391E-2</v>
      </c>
      <c r="AA457" s="16">
        <v>5.4531805000000003E-2</v>
      </c>
      <c r="AB457" s="16">
        <v>5.0906919000000002E-2</v>
      </c>
      <c r="AC457" s="16">
        <v>4.7673535000000003E-2</v>
      </c>
      <c r="AD457" s="16">
        <v>4.4774674E-2</v>
      </c>
      <c r="AE457" s="16">
        <v>4.2163223E-2</v>
      </c>
      <c r="AF457" s="16">
        <v>3.9799965999999999E-2</v>
      </c>
      <c r="AG457" s="16">
        <v>3.7652206000000001E-2</v>
      </c>
      <c r="AH457" s="16">
        <v>3.5693541000000002E-2</v>
      </c>
      <c r="AI457" s="16">
        <v>3.3901550000000003E-2</v>
      </c>
      <c r="AJ457" s="16">
        <v>3.2256264E-2</v>
      </c>
      <c r="AK457" s="16">
        <v>3.0741243000000001E-2</v>
      </c>
      <c r="AL457" s="16">
        <v>2.9342337999999999E-2</v>
      </c>
      <c r="AM457" s="16">
        <v>2.8047707000000002E-2</v>
      </c>
      <c r="AN457" s="16">
        <v>2.6846251000000002E-2</v>
      </c>
      <c r="AO457" s="16">
        <v>2.5728886999999999E-2</v>
      </c>
      <c r="AP457" s="16">
        <v>2.4687694E-2</v>
      </c>
      <c r="AQ457" s="16">
        <v>2.3715409999999999E-2</v>
      </c>
      <c r="AR457" s="16">
        <v>2.2805912000000001E-2</v>
      </c>
      <c r="AS457" s="16">
        <v>2.1953573000000001E-2</v>
      </c>
      <c r="AT457" s="16">
        <v>2.1153460999999998E-2</v>
      </c>
      <c r="AU457" s="16">
        <v>2.0401129E-2</v>
      </c>
      <c r="AV457" s="16">
        <v>1.9692641E-2</v>
      </c>
      <c r="AW457" s="16">
        <v>1.9024506E-2</v>
      </c>
      <c r="AX457" s="16">
        <v>1.8393652999999999E-2</v>
      </c>
      <c r="AY457" s="16">
        <v>1.7796952000000001E-2</v>
      </c>
      <c r="AZ457" s="16">
        <v>1.7232076999999998E-2</v>
      </c>
      <c r="BA457" s="16">
        <v>1.6696620999999998E-2</v>
      </c>
      <c r="BB457" s="16">
        <v>1.618845E-2</v>
      </c>
      <c r="BC457" s="16">
        <v>1.5705574E-2</v>
      </c>
      <c r="BD457" s="16">
        <v>1.5246397E-2</v>
      </c>
      <c r="BE457" s="16">
        <v>1.4809213999999999E-2</v>
      </c>
      <c r="BF457" s="16">
        <v>1.439264E-2</v>
      </c>
    </row>
    <row r="458" spans="1:58" x14ac:dyDescent="0.35">
      <c r="A458" s="16">
        <v>349</v>
      </c>
      <c r="B458" s="16">
        <v>32.700000000000003</v>
      </c>
      <c r="C458" s="16">
        <v>0.42328189999999999</v>
      </c>
      <c r="D458" s="16">
        <v>1.8</v>
      </c>
      <c r="E458" s="16">
        <v>0.60000000000000009</v>
      </c>
      <c r="F458" s="16">
        <v>1.4000000000000001</v>
      </c>
      <c r="G458" s="16">
        <v>0.2</v>
      </c>
      <c r="H458" s="16">
        <v>0.8</v>
      </c>
      <c r="I458" s="16">
        <v>432.90000000000003</v>
      </c>
      <c r="J458" s="16">
        <v>343.8</v>
      </c>
      <c r="K458" s="16" t="s">
        <v>35</v>
      </c>
      <c r="L458" s="16">
        <v>349</v>
      </c>
      <c r="M458" s="16">
        <v>0.30802906000000002</v>
      </c>
      <c r="N458" s="16">
        <v>0.24557472999999999</v>
      </c>
      <c r="O458" s="16">
        <v>0.2033655</v>
      </c>
      <c r="P458" s="16">
        <v>0.17313688999999999</v>
      </c>
      <c r="Q458" s="16">
        <v>0.15045085999999999</v>
      </c>
      <c r="R458" s="16">
        <v>0.13278425999999999</v>
      </c>
      <c r="S458" s="16">
        <v>0.11865799</v>
      </c>
      <c r="T458" s="16">
        <v>0.10712101</v>
      </c>
      <c r="U458" s="16">
        <v>9.7530938999999997E-2</v>
      </c>
      <c r="V458" s="16">
        <v>8.9437023000000004E-2</v>
      </c>
      <c r="W458" s="16">
        <v>8.2518420999999995E-2</v>
      </c>
      <c r="X458" s="16">
        <v>7.6539621000000002E-2</v>
      </c>
      <c r="Y458" s="16">
        <v>7.1323432000000006E-2</v>
      </c>
      <c r="Z458" s="16">
        <v>6.6732809000000004E-2</v>
      </c>
      <c r="AA458" s="16">
        <v>6.2663458000000005E-2</v>
      </c>
      <c r="AB458" s="16">
        <v>5.9031757999999997E-2</v>
      </c>
      <c r="AC458" s="16">
        <v>5.5772020999999998E-2</v>
      </c>
      <c r="AD458" s="16">
        <v>5.2830796999999999E-2</v>
      </c>
      <c r="AE458" s="16">
        <v>5.0162977999999997E-2</v>
      </c>
      <c r="AF458" s="16">
        <v>4.7732808000000002E-2</v>
      </c>
      <c r="AG458" s="16">
        <v>4.5510489000000001E-2</v>
      </c>
      <c r="AH458" s="16">
        <v>4.3470524000000003E-2</v>
      </c>
      <c r="AI458" s="16">
        <v>4.1592351999999999E-2</v>
      </c>
      <c r="AJ458" s="16">
        <v>3.9857100999999999E-2</v>
      </c>
      <c r="AK458" s="16">
        <v>3.8249343999999998E-2</v>
      </c>
      <c r="AL458" s="16">
        <v>3.6756064999999997E-2</v>
      </c>
      <c r="AM458" s="16">
        <v>3.5365163999999998E-2</v>
      </c>
      <c r="AN458" s="16">
        <v>3.4067184E-2</v>
      </c>
      <c r="AO458" s="16">
        <v>3.2852991999999998E-2</v>
      </c>
      <c r="AP458" s="16">
        <v>3.1714827000000001E-2</v>
      </c>
      <c r="AQ458" s="16">
        <v>3.0646082000000002E-2</v>
      </c>
      <c r="AR458" s="16">
        <v>2.964025E-2</v>
      </c>
      <c r="AS458" s="16">
        <v>2.8692273000000001E-2</v>
      </c>
      <c r="AT458" s="16">
        <v>2.7797544E-2</v>
      </c>
      <c r="AU458" s="16">
        <v>2.6951585E-2</v>
      </c>
      <c r="AV458" s="16">
        <v>2.6150722000000001E-2</v>
      </c>
      <c r="AW458" s="16">
        <v>2.5391554E-2</v>
      </c>
      <c r="AX458" s="16">
        <v>2.4670853999999999E-2</v>
      </c>
      <c r="AY458" s="16">
        <v>2.3985864999999999E-2</v>
      </c>
      <c r="AZ458" s="16">
        <v>2.3334199999999999E-2</v>
      </c>
      <c r="BA458" s="16">
        <v>2.2713467000000001E-2</v>
      </c>
      <c r="BB458" s="16">
        <v>2.2121614000000001E-2</v>
      </c>
      <c r="BC458" s="16">
        <v>2.1556549000000001E-2</v>
      </c>
      <c r="BD458" s="16">
        <v>2.1016633E-2</v>
      </c>
      <c r="BE458" s="16">
        <v>2.0500339999999999E-2</v>
      </c>
      <c r="BF458" s="16">
        <v>2.0006105E-2</v>
      </c>
    </row>
    <row r="459" spans="1:58" x14ac:dyDescent="0.35">
      <c r="A459" s="16">
        <v>198</v>
      </c>
      <c r="B459" s="16">
        <v>11.400000000000002</v>
      </c>
      <c r="C459" s="16">
        <v>0.1360846</v>
      </c>
      <c r="D459" s="16">
        <v>0.60000000000000009</v>
      </c>
      <c r="E459" s="16">
        <v>1.2000000000000002</v>
      </c>
      <c r="F459" s="16">
        <v>1.4000000000000001</v>
      </c>
      <c r="G459" s="16">
        <v>0</v>
      </c>
      <c r="H459" s="16">
        <v>1.4000000000000001</v>
      </c>
      <c r="I459" s="16">
        <v>373.1</v>
      </c>
      <c r="J459" s="16">
        <v>368.8</v>
      </c>
      <c r="K459" s="16" t="s">
        <v>34</v>
      </c>
      <c r="L459" s="16">
        <v>198</v>
      </c>
      <c r="M459" s="16">
        <v>0.30314924999999998</v>
      </c>
      <c r="N459" s="16">
        <v>0.23877433000000001</v>
      </c>
      <c r="O459" s="16">
        <v>0.19535378</v>
      </c>
      <c r="P459" s="16">
        <v>0.16428219999999999</v>
      </c>
      <c r="Q459" s="16">
        <v>0.14103702000000001</v>
      </c>
      <c r="R459" s="16">
        <v>0.12304216</v>
      </c>
      <c r="S459" s="16">
        <v>0.10873262</v>
      </c>
      <c r="T459" s="16">
        <v>9.7104422999999995E-2</v>
      </c>
      <c r="U459" s="16">
        <v>8.7487056999999993E-2</v>
      </c>
      <c r="V459" s="16">
        <v>7.9414934000000006E-2</v>
      </c>
      <c r="W459" s="16">
        <v>7.2552085000000002E-2</v>
      </c>
      <c r="X459" s="16">
        <v>6.6654183000000006E-2</v>
      </c>
      <c r="Y459" s="16">
        <v>6.1537359E-2</v>
      </c>
      <c r="Z459" s="16">
        <v>5.7062074999999997E-2</v>
      </c>
      <c r="AA459" s="16">
        <v>5.3117222999999998E-2</v>
      </c>
      <c r="AB459" s="16">
        <v>4.9618829000000003E-2</v>
      </c>
      <c r="AC459" s="16">
        <v>4.6497349E-2</v>
      </c>
      <c r="AD459" s="16">
        <v>4.3696909999999999E-2</v>
      </c>
      <c r="AE459" s="16">
        <v>4.1173223000000002E-2</v>
      </c>
      <c r="AF459" s="16">
        <v>3.8888387000000003E-2</v>
      </c>
      <c r="AG459" s="16">
        <v>3.6811411000000002E-2</v>
      </c>
      <c r="AH459" s="16">
        <v>3.4916273999999997E-2</v>
      </c>
      <c r="AI459" s="16">
        <v>3.3181701000000001E-2</v>
      </c>
      <c r="AJ459" s="16">
        <v>3.1588159999999997E-2</v>
      </c>
      <c r="AK459" s="16">
        <v>3.0120496E-2</v>
      </c>
      <c r="AL459" s="16">
        <v>2.8764812000000001E-2</v>
      </c>
      <c r="AM459" s="16">
        <v>2.7509328E-2</v>
      </c>
      <c r="AN459" s="16">
        <v>2.6343891000000001E-2</v>
      </c>
      <c r="AO459" s="16">
        <v>2.5259503999999999E-2</v>
      </c>
      <c r="AP459" s="16">
        <v>2.4248901999999999E-2</v>
      </c>
      <c r="AQ459" s="16">
        <v>2.3304696999999999E-2</v>
      </c>
      <c r="AR459" s="16">
        <v>2.2420988999999999E-2</v>
      </c>
      <c r="AS459" s="16">
        <v>2.1592357999999999E-2</v>
      </c>
      <c r="AT459" s="16">
        <v>2.0814128000000001E-2</v>
      </c>
      <c r="AU459" s="16">
        <v>2.0082023000000001E-2</v>
      </c>
      <c r="AV459" s="16">
        <v>1.9392468E-2</v>
      </c>
      <c r="AW459" s="16">
        <v>1.8741798E-2</v>
      </c>
      <c r="AX459" s="16">
        <v>1.8127114E-2</v>
      </c>
      <c r="AY459" s="16">
        <v>1.7545633000000001E-2</v>
      </c>
      <c r="AZ459" s="16">
        <v>1.6994899000000001E-2</v>
      </c>
      <c r="BA459" s="16">
        <v>1.6472753E-2</v>
      </c>
      <c r="BB459" s="16">
        <v>1.597691E-2</v>
      </c>
      <c r="BC459" s="16">
        <v>1.5505708E-2</v>
      </c>
      <c r="BD459" s="16">
        <v>1.5057360000000001E-2</v>
      </c>
      <c r="BE459" s="16">
        <v>1.4630415000000001E-2</v>
      </c>
      <c r="BF459" s="16">
        <v>1.4223407E-2</v>
      </c>
    </row>
    <row r="460" spans="1:58" x14ac:dyDescent="0.35">
      <c r="A460" s="16">
        <v>119</v>
      </c>
      <c r="B460" s="16">
        <v>14.500000000000002</v>
      </c>
      <c r="C460" s="16">
        <v>0.1448188</v>
      </c>
      <c r="D460" s="16">
        <v>2.2000000000000002</v>
      </c>
      <c r="E460" s="16">
        <v>1.8</v>
      </c>
      <c r="F460" s="16">
        <v>0.60000000000000009</v>
      </c>
      <c r="G460" s="16">
        <v>1.6</v>
      </c>
      <c r="H460" s="16">
        <v>0.60000000000000009</v>
      </c>
      <c r="I460" s="16">
        <v>314.8</v>
      </c>
      <c r="J460" s="16">
        <v>354.1</v>
      </c>
      <c r="K460" s="16" t="s">
        <v>34</v>
      </c>
      <c r="L460" s="16">
        <v>119</v>
      </c>
      <c r="M460" s="16">
        <v>0.29957449000000003</v>
      </c>
      <c r="N460" s="16">
        <v>0.24068776</v>
      </c>
      <c r="O460" s="16">
        <v>0.19976749999999999</v>
      </c>
      <c r="P460" s="16">
        <v>0.16987041</v>
      </c>
      <c r="Q460" s="16">
        <v>0.14718344999999999</v>
      </c>
      <c r="R460" s="16">
        <v>0.12944984000000001</v>
      </c>
      <c r="S460" s="16">
        <v>0.11523534000000001</v>
      </c>
      <c r="T460" s="16">
        <v>0.10361570000000001</v>
      </c>
      <c r="U460" s="16">
        <v>9.3954100999999998E-2</v>
      </c>
      <c r="V460" s="16">
        <v>8.5806951000000006E-2</v>
      </c>
      <c r="W460" s="16">
        <v>7.8853204999999996E-2</v>
      </c>
      <c r="X460" s="16">
        <v>7.2853319E-2</v>
      </c>
      <c r="Y460" s="16">
        <v>6.7630216000000007E-2</v>
      </c>
      <c r="Z460" s="16">
        <v>6.3044056000000001E-2</v>
      </c>
      <c r="AA460" s="16">
        <v>5.8987640000000001E-2</v>
      </c>
      <c r="AB460" s="16">
        <v>5.5375669000000002E-2</v>
      </c>
      <c r="AC460" s="16">
        <v>5.2141356999999999E-2</v>
      </c>
      <c r="AD460" s="16">
        <v>4.9229651999999999E-2</v>
      </c>
      <c r="AE460" s="16">
        <v>4.6595669999999999E-2</v>
      </c>
      <c r="AF460" s="16">
        <v>4.4202853E-2</v>
      </c>
      <c r="AG460" s="16">
        <v>4.2020578000000003E-2</v>
      </c>
      <c r="AH460" s="16">
        <v>4.0022712000000002E-2</v>
      </c>
      <c r="AI460" s="16">
        <v>3.8188446000000001E-2</v>
      </c>
      <c r="AJ460" s="16">
        <v>3.6497973000000003E-2</v>
      </c>
      <c r="AK460" s="16">
        <v>3.4936000000000002E-2</v>
      </c>
      <c r="AL460" s="16">
        <v>3.3489133999999997E-2</v>
      </c>
      <c r="AM460" s="16">
        <v>3.2145366000000002E-2</v>
      </c>
      <c r="AN460" s="16">
        <v>3.0894334999999998E-2</v>
      </c>
      <c r="AO460" s="16">
        <v>2.9727031000000001E-2</v>
      </c>
      <c r="AP460" s="16">
        <v>2.8635601E-2</v>
      </c>
      <c r="AQ460" s="16">
        <v>2.7613032999999999E-2</v>
      </c>
      <c r="AR460" s="16">
        <v>2.6653491000000001E-2</v>
      </c>
      <c r="AS460" s="16">
        <v>2.5751419000000001E-2</v>
      </c>
      <c r="AT460" s="16">
        <v>2.4902015999999999E-2</v>
      </c>
      <c r="AU460" s="16">
        <v>2.4100897999999999E-2</v>
      </c>
      <c r="AV460" s="16">
        <v>2.3344189000000001E-2</v>
      </c>
      <c r="AW460" s="16">
        <v>2.2628535000000002E-2</v>
      </c>
      <c r="AX460" s="16">
        <v>2.1950669999999999E-2</v>
      </c>
      <c r="AY460" s="16">
        <v>2.1307932000000002E-2</v>
      </c>
      <c r="AZ460" s="16">
        <v>2.069762E-2</v>
      </c>
      <c r="BA460" s="16">
        <v>2.0117484000000001E-2</v>
      </c>
      <c r="BB460" s="16">
        <v>1.9565414999999999E-2</v>
      </c>
      <c r="BC460" s="16">
        <v>1.9039470999999999E-2</v>
      </c>
      <c r="BD460" s="16">
        <v>1.8537960999999999E-2</v>
      </c>
      <c r="BE460" s="16">
        <v>1.8059261E-2</v>
      </c>
      <c r="BF460" s="16">
        <v>1.7601958000000001E-2</v>
      </c>
    </row>
    <row r="461" spans="1:58" x14ac:dyDescent="0.35">
      <c r="A461" s="16">
        <v>473</v>
      </c>
      <c r="B461" s="16">
        <v>19.3</v>
      </c>
      <c r="C461" s="16">
        <v>0.55002030000000002</v>
      </c>
      <c r="D461" s="16">
        <v>1.8</v>
      </c>
      <c r="E461" s="16">
        <v>3.2</v>
      </c>
      <c r="F461" s="16">
        <v>0.60000000000000009</v>
      </c>
      <c r="G461" s="16">
        <v>1.4000000000000001</v>
      </c>
      <c r="H461" s="16">
        <v>0.2</v>
      </c>
      <c r="I461" s="16">
        <v>404.6</v>
      </c>
      <c r="J461" s="16">
        <v>290.3</v>
      </c>
      <c r="K461" s="16" t="s">
        <v>35</v>
      </c>
      <c r="L461" s="16">
        <v>473</v>
      </c>
      <c r="M461" s="16">
        <v>0.29703449999999998</v>
      </c>
      <c r="N461" s="16">
        <v>0.2387051</v>
      </c>
      <c r="O461" s="16">
        <v>0.19819424999999999</v>
      </c>
      <c r="P461" s="16">
        <v>0.16862699</v>
      </c>
      <c r="Q461" s="16">
        <v>0.14620562000000001</v>
      </c>
      <c r="R461" s="16">
        <v>0.12866135000000001</v>
      </c>
      <c r="S461" s="16">
        <v>0.11457932</v>
      </c>
      <c r="T461" s="16">
        <v>0.10303693999999999</v>
      </c>
      <c r="U461" s="16">
        <v>9.3412741999999993E-2</v>
      </c>
      <c r="V461" s="16">
        <v>8.5275753999999995E-2</v>
      </c>
      <c r="W461" s="16">
        <v>7.8312770000000004E-2</v>
      </c>
      <c r="X461" s="16">
        <v>7.2295896999999998E-2</v>
      </c>
      <c r="Y461" s="16">
        <v>6.7047029999999994E-2</v>
      </c>
      <c r="Z461" s="16">
        <v>6.2432211000000001E-2</v>
      </c>
      <c r="AA461" s="16">
        <v>5.8348461999999997E-2</v>
      </c>
      <c r="AB461" s="16">
        <v>5.4710738000000002E-2</v>
      </c>
      <c r="AC461" s="16">
        <v>5.1451396000000003E-2</v>
      </c>
      <c r="AD461" s="16">
        <v>4.8517263999999997E-2</v>
      </c>
      <c r="AE461" s="16">
        <v>4.5863177999999998E-2</v>
      </c>
      <c r="AF461" s="16">
        <v>4.3452520000000001E-2</v>
      </c>
      <c r="AG461" s="16">
        <v>4.1254073000000002E-2</v>
      </c>
      <c r="AH461" s="16">
        <v>3.9241458999999999E-2</v>
      </c>
      <c r="AI461" s="16">
        <v>3.7393145000000003E-2</v>
      </c>
      <c r="AJ461" s="16">
        <v>3.5691067999999999E-2</v>
      </c>
      <c r="AK461" s="16">
        <v>3.4118623000000001E-2</v>
      </c>
      <c r="AL461" s="16">
        <v>3.2662379999999998E-2</v>
      </c>
      <c r="AM461" s="16">
        <v>3.1310606999999997E-2</v>
      </c>
      <c r="AN461" s="16">
        <v>3.0052742E-2</v>
      </c>
      <c r="AO461" s="16">
        <v>2.8879885000000001E-2</v>
      </c>
      <c r="AP461" s="16">
        <v>2.7783652999999998E-2</v>
      </c>
      <c r="AQ461" s="16">
        <v>2.6757211999999999E-2</v>
      </c>
      <c r="AR461" s="16">
        <v>2.579478E-2</v>
      </c>
      <c r="AS461" s="16">
        <v>2.4890536000000001E-2</v>
      </c>
      <c r="AT461" s="16">
        <v>2.4039420999999998E-2</v>
      </c>
      <c r="AU461" s="16">
        <v>2.3237240999999999E-2</v>
      </c>
      <c r="AV461" s="16">
        <v>2.2480078000000001E-2</v>
      </c>
      <c r="AW461" s="16">
        <v>2.1764465E-2</v>
      </c>
      <c r="AX461" s="16">
        <v>2.108724E-2</v>
      </c>
      <c r="AY461" s="16">
        <v>2.0445371E-2</v>
      </c>
      <c r="AZ461" s="16">
        <v>1.9836379000000001E-2</v>
      </c>
      <c r="BA461" s="16">
        <v>1.9258032000000001E-2</v>
      </c>
      <c r="BB461" s="16">
        <v>1.8707999999999999E-2</v>
      </c>
      <c r="BC461" s="16">
        <v>1.8184394E-2</v>
      </c>
      <c r="BD461" s="16">
        <v>1.7685538000000001E-2</v>
      </c>
      <c r="BE461" s="16">
        <v>1.7209660000000002E-2</v>
      </c>
      <c r="BF461" s="16">
        <v>1.6755279000000001E-2</v>
      </c>
    </row>
    <row r="462" spans="1:58" x14ac:dyDescent="0.35">
      <c r="A462" s="16">
        <v>160</v>
      </c>
      <c r="B462" s="16">
        <v>37.200000000000003</v>
      </c>
      <c r="C462" s="16">
        <v>0.21480180000000001</v>
      </c>
      <c r="D462" s="16">
        <v>1.4000000000000001</v>
      </c>
      <c r="E462" s="16">
        <v>0.60000000000000009</v>
      </c>
      <c r="F462" s="16">
        <v>0.8</v>
      </c>
      <c r="G462" s="16">
        <v>0.8</v>
      </c>
      <c r="H462" s="16">
        <v>0.60000000000000009</v>
      </c>
      <c r="I462" s="16">
        <v>406.70000000000005</v>
      </c>
      <c r="J462" s="16">
        <v>350</v>
      </c>
      <c r="K462" s="16" t="s">
        <v>35</v>
      </c>
      <c r="L462" s="16">
        <v>160</v>
      </c>
      <c r="M462" s="16">
        <v>0.29461351000000002</v>
      </c>
      <c r="N462" s="16">
        <v>0.23642047999999999</v>
      </c>
      <c r="O462" s="16">
        <v>0.19658539</v>
      </c>
      <c r="P462" s="16">
        <v>0.16771379</v>
      </c>
      <c r="Q462" s="16">
        <v>0.14587343</v>
      </c>
      <c r="R462" s="16">
        <v>0.12879793</v>
      </c>
      <c r="S462" s="16">
        <v>0.11509229</v>
      </c>
      <c r="T462" s="16">
        <v>0.10385909</v>
      </c>
      <c r="U462" s="16">
        <v>9.4492428000000003E-2</v>
      </c>
      <c r="V462" s="16">
        <v>8.6568384999999998E-2</v>
      </c>
      <c r="W462" s="16">
        <v>7.9780981000000001E-2</v>
      </c>
      <c r="X462" s="16">
        <v>7.3904984000000007E-2</v>
      </c>
      <c r="Y462" s="16">
        <v>6.8770885000000004E-2</v>
      </c>
      <c r="Z462" s="16">
        <v>6.4247615999999994E-2</v>
      </c>
      <c r="AA462" s="16">
        <v>6.0234244999999999E-2</v>
      </c>
      <c r="AB462" s="16">
        <v>5.6650544999999997E-2</v>
      </c>
      <c r="AC462" s="16">
        <v>5.3431491999999997E-2</v>
      </c>
      <c r="AD462" s="16">
        <v>5.0526172000000001E-2</v>
      </c>
      <c r="AE462" s="16">
        <v>4.7891792000000002E-2</v>
      </c>
      <c r="AF462" s="16">
        <v>4.5492046000000001E-2</v>
      </c>
      <c r="AG462" s="16">
        <v>4.3298256E-2</v>
      </c>
      <c r="AH462" s="16">
        <v>4.1285224000000002E-2</v>
      </c>
      <c r="AI462" s="16">
        <v>3.9433464000000001E-2</v>
      </c>
      <c r="AJ462" s="16">
        <v>3.7722475999999998E-2</v>
      </c>
      <c r="AK462" s="16">
        <v>3.6138192E-2</v>
      </c>
      <c r="AL462" s="16">
        <v>3.4667321000000001E-2</v>
      </c>
      <c r="AM462" s="16">
        <v>3.3299046999999998E-2</v>
      </c>
      <c r="AN462" s="16">
        <v>3.2022938000000001E-2</v>
      </c>
      <c r="AO462" s="16">
        <v>3.0829795E-2</v>
      </c>
      <c r="AP462" s="16">
        <v>2.9712377000000002E-2</v>
      </c>
      <c r="AQ462" s="16">
        <v>2.8664153000000001E-2</v>
      </c>
      <c r="AR462" s="16">
        <v>2.7678820999999999E-2</v>
      </c>
      <c r="AS462" s="16">
        <v>2.6751092000000001E-2</v>
      </c>
      <c r="AT462" s="16">
        <v>2.5876256E-2</v>
      </c>
      <c r="AU462" s="16">
        <v>2.5049990000000001E-2</v>
      </c>
      <c r="AV462" s="16">
        <v>2.4268807999999999E-2</v>
      </c>
      <c r="AW462" s="16">
        <v>2.3529092000000001E-2</v>
      </c>
      <c r="AX462" s="16">
        <v>2.2827644000000001E-2</v>
      </c>
      <c r="AY462" s="16">
        <v>2.2161758E-2</v>
      </c>
      <c r="AZ462" s="16">
        <v>2.1529098999999999E-2</v>
      </c>
      <c r="BA462" s="16">
        <v>2.0927016E-2</v>
      </c>
      <c r="BB462" s="16">
        <v>2.0353636000000001E-2</v>
      </c>
      <c r="BC462" s="16">
        <v>1.9806882000000001E-2</v>
      </c>
      <c r="BD462" s="16">
        <v>1.9285080999999999E-2</v>
      </c>
      <c r="BE462" s="16">
        <v>1.8786530999999999E-2</v>
      </c>
      <c r="BF462" s="16">
        <v>1.8310007E-2</v>
      </c>
    </row>
    <row r="463" spans="1:58" x14ac:dyDescent="0.35">
      <c r="A463" s="16">
        <v>281</v>
      </c>
      <c r="B463" s="16">
        <v>16.600000000000001</v>
      </c>
      <c r="C463" s="16">
        <v>0.87691280000000005</v>
      </c>
      <c r="D463" s="16">
        <v>0.4</v>
      </c>
      <c r="E463" s="16">
        <v>9</v>
      </c>
      <c r="F463" s="16">
        <v>1</v>
      </c>
      <c r="G463" s="16">
        <v>0.8</v>
      </c>
      <c r="H463" s="16">
        <v>0.2</v>
      </c>
      <c r="I463" s="16">
        <v>397.40000000000003</v>
      </c>
      <c r="J463" s="16">
        <v>312.10000000000002</v>
      </c>
      <c r="K463" s="16" t="s">
        <v>34</v>
      </c>
      <c r="L463" s="16">
        <v>281</v>
      </c>
      <c r="M463" s="16">
        <v>0.29125067999999998</v>
      </c>
      <c r="N463" s="16">
        <v>0.25467037999999997</v>
      </c>
      <c r="O463" s="16">
        <v>0.22650287</v>
      </c>
      <c r="P463" s="16">
        <v>0.20337930000000001</v>
      </c>
      <c r="Q463" s="16">
        <v>0.18349797000000001</v>
      </c>
      <c r="R463" s="16">
        <v>0.16609099999999999</v>
      </c>
      <c r="S463" s="16">
        <v>0.15080922999999999</v>
      </c>
      <c r="T463" s="16">
        <v>0.13740959999999999</v>
      </c>
      <c r="U463" s="16">
        <v>0.12566495</v>
      </c>
      <c r="V463" s="16">
        <v>0.11535736000000001</v>
      </c>
      <c r="W463" s="16">
        <v>0.10628949</v>
      </c>
      <c r="X463" s="16">
        <v>9.8283224000000002E-2</v>
      </c>
      <c r="Y463" s="16">
        <v>9.1186658000000004E-2</v>
      </c>
      <c r="Z463" s="16">
        <v>8.4868661999999997E-2</v>
      </c>
      <c r="AA463" s="16">
        <v>7.9221837000000003E-2</v>
      </c>
      <c r="AB463" s="16">
        <v>7.4155390000000002E-2</v>
      </c>
      <c r="AC463" s="16">
        <v>6.9592208000000003E-2</v>
      </c>
      <c r="AD463" s="16">
        <v>6.5467067000000004E-2</v>
      </c>
      <c r="AE463" s="16">
        <v>6.1724517E-2</v>
      </c>
      <c r="AF463" s="16">
        <v>5.8318536999999997E-2</v>
      </c>
      <c r="AG463" s="16">
        <v>5.5209305E-2</v>
      </c>
      <c r="AH463" s="16">
        <v>5.2361841999999999E-2</v>
      </c>
      <c r="AI463" s="16">
        <v>4.9747202999999997E-2</v>
      </c>
      <c r="AJ463" s="16">
        <v>4.7339801000000001E-2</v>
      </c>
      <c r="AK463" s="16">
        <v>4.5117787999999999E-2</v>
      </c>
      <c r="AL463" s="16">
        <v>4.3061848999999999E-2</v>
      </c>
      <c r="AM463" s="16">
        <v>4.1155905E-2</v>
      </c>
      <c r="AN463" s="16">
        <v>3.9384503000000001E-2</v>
      </c>
      <c r="AO463" s="16">
        <v>3.7735342999999998E-2</v>
      </c>
      <c r="AP463" s="16">
        <v>3.6196735000000001E-2</v>
      </c>
      <c r="AQ463" s="16">
        <v>3.4758810000000001E-2</v>
      </c>
      <c r="AR463" s="16">
        <v>3.3412743000000002E-2</v>
      </c>
      <c r="AS463" s="16">
        <v>3.2150127000000001E-2</v>
      </c>
      <c r="AT463" s="16">
        <v>3.0964394999999999E-2</v>
      </c>
      <c r="AU463" s="16">
        <v>2.9849006000000001E-2</v>
      </c>
      <c r="AV463" s="16">
        <v>2.8798316000000001E-2</v>
      </c>
      <c r="AW463" s="16">
        <v>2.7807234E-2</v>
      </c>
      <c r="AX463" s="16">
        <v>2.6871141000000001E-2</v>
      </c>
      <c r="AY463" s="16">
        <v>2.5985872E-2</v>
      </c>
      <c r="AZ463" s="16">
        <v>2.5147560999999999E-2</v>
      </c>
      <c r="BA463" s="16">
        <v>2.4352993999999999E-2</v>
      </c>
      <c r="BB463" s="16">
        <v>2.3598912999999999E-2</v>
      </c>
      <c r="BC463" s="16">
        <v>2.2882612E-2</v>
      </c>
      <c r="BD463" s="16">
        <v>2.2201507999999998E-2</v>
      </c>
      <c r="BE463" s="16">
        <v>2.1553053999999999E-2</v>
      </c>
      <c r="BF463" s="16">
        <v>2.0935357000000002E-2</v>
      </c>
    </row>
    <row r="464" spans="1:58" x14ac:dyDescent="0.35">
      <c r="A464" s="16">
        <v>337</v>
      </c>
      <c r="B464" s="16">
        <v>31.400000000000002</v>
      </c>
      <c r="C464" s="16">
        <v>0.2230771</v>
      </c>
      <c r="D464" s="16">
        <v>2.8000000000000003</v>
      </c>
      <c r="E464" s="16">
        <v>1.4000000000000001</v>
      </c>
      <c r="F464" s="16">
        <v>0.60000000000000009</v>
      </c>
      <c r="G464" s="16">
        <v>1.2000000000000002</v>
      </c>
      <c r="H464" s="16">
        <v>0.4</v>
      </c>
      <c r="I464" s="16">
        <v>431.70000000000005</v>
      </c>
      <c r="J464" s="16">
        <v>286.8</v>
      </c>
      <c r="K464" s="16" t="s">
        <v>35</v>
      </c>
      <c r="L464" s="16">
        <v>337</v>
      </c>
      <c r="M464" s="16">
        <v>0.28513633999999999</v>
      </c>
      <c r="N464" s="16">
        <v>0.22960632</v>
      </c>
      <c r="O464" s="16">
        <v>0.19114268000000001</v>
      </c>
      <c r="P464" s="16">
        <v>0.16307002000000001</v>
      </c>
      <c r="Q464" s="16">
        <v>0.14176004</v>
      </c>
      <c r="R464" s="16">
        <v>0.12508211999999999</v>
      </c>
      <c r="S464" s="16">
        <v>0.11168683</v>
      </c>
      <c r="T464" s="16">
        <v>0.10069684</v>
      </c>
      <c r="U464" s="16">
        <v>9.1528222000000006E-2</v>
      </c>
      <c r="V464" s="16">
        <v>8.3767727E-2</v>
      </c>
      <c r="W464" s="16">
        <v>7.7120385999999999E-2</v>
      </c>
      <c r="X464" s="16">
        <v>7.1368597000000006E-2</v>
      </c>
      <c r="Y464" s="16">
        <v>6.6346637999999999E-2</v>
      </c>
      <c r="Z464" s="16">
        <v>6.1926561999999997E-2</v>
      </c>
      <c r="AA464" s="16">
        <v>5.8008443999999999E-2</v>
      </c>
      <c r="AB464" s="16">
        <v>5.4513592E-2</v>
      </c>
      <c r="AC464" s="16">
        <v>5.1378366000000002E-2</v>
      </c>
      <c r="AD464" s="16">
        <v>4.8552344999999997E-2</v>
      </c>
      <c r="AE464" s="16">
        <v>4.5993261000000001E-2</v>
      </c>
      <c r="AF464" s="16">
        <v>4.3664105000000002E-2</v>
      </c>
      <c r="AG464" s="16">
        <v>4.1537847000000003E-2</v>
      </c>
      <c r="AH464" s="16">
        <v>3.9588798000000001E-2</v>
      </c>
      <c r="AI464" s="16">
        <v>3.7797092999999997E-2</v>
      </c>
      <c r="AJ464" s="16">
        <v>3.6144137E-2</v>
      </c>
      <c r="AK464" s="16">
        <v>3.4616210000000001E-2</v>
      </c>
      <c r="AL464" s="16">
        <v>3.3198989999999998E-2</v>
      </c>
      <c r="AM464" s="16">
        <v>3.1881685999999999E-2</v>
      </c>
      <c r="AN464" s="16">
        <v>3.0654780999999999E-2</v>
      </c>
      <c r="AO464" s="16">
        <v>2.9508640999999999E-2</v>
      </c>
      <c r="AP464" s="16">
        <v>2.8436327000000001E-2</v>
      </c>
      <c r="AQ464" s="16">
        <v>2.7430965000000002E-2</v>
      </c>
      <c r="AR464" s="16">
        <v>2.6486985000000001E-2</v>
      </c>
      <c r="AS464" s="16">
        <v>2.5599198E-2</v>
      </c>
      <c r="AT464" s="16">
        <v>2.4762553999999999E-2</v>
      </c>
      <c r="AU464" s="16">
        <v>2.3973053000000001E-2</v>
      </c>
      <c r="AV464" s="16">
        <v>2.3226973000000001E-2</v>
      </c>
      <c r="AW464" s="16">
        <v>2.2520933E-2</v>
      </c>
      <c r="AX464" s="16">
        <v>2.1852031000000001E-2</v>
      </c>
      <c r="AY464" s="16">
        <v>2.1217397999999998E-2</v>
      </c>
      <c r="AZ464" s="16">
        <v>2.0614642999999998E-2</v>
      </c>
      <c r="BA464" s="16">
        <v>2.0041606999999999E-2</v>
      </c>
      <c r="BB464" s="16">
        <v>1.9496118999999999E-2</v>
      </c>
      <c r="BC464" s="16">
        <v>1.8976236E-2</v>
      </c>
      <c r="BD464" s="16">
        <v>1.8480291999999999E-2</v>
      </c>
      <c r="BE464" s="16">
        <v>1.8006893E-2</v>
      </c>
      <c r="BF464" s="16">
        <v>1.7554449E-2</v>
      </c>
    </row>
    <row r="465" spans="1:58" x14ac:dyDescent="0.35">
      <c r="A465" s="16">
        <v>222</v>
      </c>
      <c r="B465" s="16">
        <v>44.100000000000009</v>
      </c>
      <c r="C465" s="16">
        <v>0.1690758</v>
      </c>
      <c r="D465" s="16">
        <v>1.4000000000000001</v>
      </c>
      <c r="E465" s="16">
        <v>0.60000000000000009</v>
      </c>
      <c r="F465" s="16">
        <v>0.60000000000000009</v>
      </c>
      <c r="G465" s="16">
        <v>0.2</v>
      </c>
      <c r="H465" s="16">
        <v>0.60000000000000009</v>
      </c>
      <c r="I465" s="16">
        <v>302.10000000000002</v>
      </c>
      <c r="J465" s="16">
        <v>359.3</v>
      </c>
      <c r="K465" s="16" t="s">
        <v>34</v>
      </c>
      <c r="L465" s="16">
        <v>222</v>
      </c>
      <c r="M465" s="16">
        <v>0.28420498999999999</v>
      </c>
      <c r="N465" s="16">
        <v>0.22706515999999999</v>
      </c>
      <c r="O465" s="16">
        <v>0.18828264</v>
      </c>
      <c r="P465" s="16">
        <v>0.1604611</v>
      </c>
      <c r="Q465" s="16">
        <v>0.13952315000000001</v>
      </c>
      <c r="R465" s="16">
        <v>0.12318774</v>
      </c>
      <c r="S465" s="16">
        <v>0.11011315000000001</v>
      </c>
      <c r="T465" s="16">
        <v>9.9426194999999995E-2</v>
      </c>
      <c r="U465" s="16">
        <v>9.0537131000000007E-2</v>
      </c>
      <c r="V465" s="16">
        <v>8.3031437999999999E-2</v>
      </c>
      <c r="W465" s="16">
        <v>7.6613158000000001E-2</v>
      </c>
      <c r="X465" s="16">
        <v>7.1063571000000006E-2</v>
      </c>
      <c r="Y465" s="16">
        <v>6.6220075000000003E-2</v>
      </c>
      <c r="Z465" s="16">
        <v>6.1956029000000003E-2</v>
      </c>
      <c r="AA465" s="16">
        <v>5.8174279000000002E-2</v>
      </c>
      <c r="AB465" s="16">
        <v>5.4797944000000001E-2</v>
      </c>
      <c r="AC465" s="16">
        <v>5.1766310000000003E-2</v>
      </c>
      <c r="AD465" s="16">
        <v>4.9029440000000001E-2</v>
      </c>
      <c r="AE465" s="16">
        <v>4.6546452000000002E-2</v>
      </c>
      <c r="AF465" s="16">
        <v>4.4283740000000002E-2</v>
      </c>
      <c r="AG465" s="16">
        <v>4.2214150999999998E-2</v>
      </c>
      <c r="AH465" s="16">
        <v>4.0313809999999999E-2</v>
      </c>
      <c r="AI465" s="16">
        <v>3.8563318999999999E-2</v>
      </c>
      <c r="AJ465" s="16">
        <v>3.6945912999999997E-2</v>
      </c>
      <c r="AK465" s="16">
        <v>3.5447009000000002E-2</v>
      </c>
      <c r="AL465" s="16">
        <v>3.4054145000000001E-2</v>
      </c>
      <c r="AM465" s="16">
        <v>3.2756823999999997E-2</v>
      </c>
      <c r="AN465" s="16">
        <v>3.1545813999999998E-2</v>
      </c>
      <c r="AO465" s="16">
        <v>3.0413160000000002E-2</v>
      </c>
      <c r="AP465" s="16">
        <v>2.9351071999999999E-2</v>
      </c>
      <c r="AQ465" s="16">
        <v>2.8353791999999999E-2</v>
      </c>
      <c r="AR465" s="16">
        <v>2.7415209999999999E-2</v>
      </c>
      <c r="AS465" s="16">
        <v>2.6530515000000001E-2</v>
      </c>
      <c r="AT465" s="16">
        <v>2.5695674000000002E-2</v>
      </c>
      <c r="AU465" s="16">
        <v>2.4906067E-2</v>
      </c>
      <c r="AV465" s="16">
        <v>2.4158598999999999E-2</v>
      </c>
      <c r="AW465" s="16">
        <v>2.3450252000000001E-2</v>
      </c>
      <c r="AX465" s="16">
        <v>2.2777672999999998E-2</v>
      </c>
      <c r="AY465" s="16">
        <v>2.2138523E-2</v>
      </c>
      <c r="AZ465" s="16">
        <v>2.1530388000000001E-2</v>
      </c>
      <c r="BA465" s="16">
        <v>2.0951181999999999E-2</v>
      </c>
      <c r="BB465" s="16">
        <v>2.0398932000000002E-2</v>
      </c>
      <c r="BC465" s="16">
        <v>1.9871733999999999E-2</v>
      </c>
      <c r="BD465" s="16">
        <v>1.9368146999999999E-2</v>
      </c>
      <c r="BE465" s="16">
        <v>1.8886595999999999E-2</v>
      </c>
      <c r="BF465" s="16">
        <v>1.8425653E-2</v>
      </c>
    </row>
    <row r="466" spans="1:58" x14ac:dyDescent="0.35">
      <c r="A466" s="16">
        <v>435</v>
      </c>
      <c r="B466" s="16">
        <v>9.8000000000000007</v>
      </c>
      <c r="C466" s="16">
        <v>0.6878784</v>
      </c>
      <c r="D466" s="16">
        <v>2</v>
      </c>
      <c r="E466" s="16">
        <v>1.6</v>
      </c>
      <c r="F466" s="16">
        <v>2.6</v>
      </c>
      <c r="G466" s="16">
        <v>0.2</v>
      </c>
      <c r="H466" s="16">
        <v>1</v>
      </c>
      <c r="I466" s="16">
        <v>317.10000000000002</v>
      </c>
      <c r="J466" s="16">
        <v>295</v>
      </c>
      <c r="K466" s="16" t="s">
        <v>34</v>
      </c>
      <c r="L466" s="16">
        <v>435</v>
      </c>
      <c r="M466" s="16">
        <v>0.28160647</v>
      </c>
      <c r="N466" s="16">
        <v>0.22345135999999999</v>
      </c>
      <c r="O466" s="16">
        <v>0.18416293</v>
      </c>
      <c r="P466" s="16">
        <v>0.15603607999999999</v>
      </c>
      <c r="Q466" s="16">
        <v>0.13498002000000001</v>
      </c>
      <c r="R466" s="16">
        <v>0.11862404999999999</v>
      </c>
      <c r="S466" s="16">
        <v>0.10557766</v>
      </c>
      <c r="T466" s="16">
        <v>9.4943494000000003E-2</v>
      </c>
      <c r="U466" s="16">
        <v>8.6122878E-2</v>
      </c>
      <c r="V466" s="16">
        <v>7.8696080000000002E-2</v>
      </c>
      <c r="W466" s="16">
        <v>7.2361915999999998E-2</v>
      </c>
      <c r="X466" s="16">
        <v>6.6901057999999999E-2</v>
      </c>
      <c r="Y466" s="16">
        <v>6.2148246999999997E-2</v>
      </c>
      <c r="Z466" s="16">
        <v>5.7975970000000002E-2</v>
      </c>
      <c r="AA466" s="16">
        <v>5.4286729999999998E-2</v>
      </c>
      <c r="AB466" s="16">
        <v>5.1002484000000001E-2</v>
      </c>
      <c r="AC466" s="16">
        <v>4.8062172E-2</v>
      </c>
      <c r="AD466" s="16">
        <v>4.5416232000000001E-2</v>
      </c>
      <c r="AE466" s="16">
        <v>4.3022211999999997E-2</v>
      </c>
      <c r="AF466" s="16">
        <v>4.0847084999999998E-2</v>
      </c>
      <c r="AG466" s="16">
        <v>3.8863067000000001E-2</v>
      </c>
      <c r="AH466" s="16">
        <v>3.7046514000000003E-2</v>
      </c>
      <c r="AI466" s="16">
        <v>3.5377774000000001E-2</v>
      </c>
      <c r="AJ466" s="16">
        <v>3.3839940999999998E-2</v>
      </c>
      <c r="AK466" s="16">
        <v>3.2418266000000001E-2</v>
      </c>
      <c r="AL466" s="16">
        <v>3.1100651E-2</v>
      </c>
      <c r="AM466" s="16">
        <v>2.9876607999999999E-2</v>
      </c>
      <c r="AN466" s="16">
        <v>2.8736576E-2</v>
      </c>
      <c r="AO466" s="16">
        <v>2.7672459999999999E-2</v>
      </c>
      <c r="AP466" s="16">
        <v>2.6677135000000001E-2</v>
      </c>
      <c r="AQ466" s="16">
        <v>2.5744578000000001E-2</v>
      </c>
      <c r="AR466" s="16">
        <v>2.4868615E-2</v>
      </c>
      <c r="AS466" s="16">
        <v>2.4044828000000001E-2</v>
      </c>
      <c r="AT466" s="16">
        <v>2.3268708999999999E-2</v>
      </c>
      <c r="AU466" s="16">
        <v>2.2536280999999998E-2</v>
      </c>
      <c r="AV466" s="16">
        <v>2.1844195E-2</v>
      </c>
      <c r="AW466" s="16">
        <v>2.1189350999999999E-2</v>
      </c>
      <c r="AX466" s="16">
        <v>2.0568739999999999E-2</v>
      </c>
      <c r="AY466" s="16">
        <v>1.9979881000000001E-2</v>
      </c>
      <c r="AZ466" s="16">
        <v>1.9420488E-2</v>
      </c>
      <c r="BA466" s="16">
        <v>1.8888425E-2</v>
      </c>
      <c r="BB466" s="16">
        <v>1.8381944000000001E-2</v>
      </c>
      <c r="BC466" s="16">
        <v>1.7899120000000001E-2</v>
      </c>
      <c r="BD466" s="16">
        <v>1.7438432E-2</v>
      </c>
      <c r="BE466" s="16">
        <v>1.6998487E-2</v>
      </c>
      <c r="BF466" s="16">
        <v>1.6577898000000001E-2</v>
      </c>
    </row>
    <row r="467" spans="1:58" x14ac:dyDescent="0.35">
      <c r="A467" s="16">
        <v>242</v>
      </c>
      <c r="B467" s="16">
        <v>18</v>
      </c>
      <c r="C467" s="16">
        <v>0.54494129999999996</v>
      </c>
      <c r="D467" s="16">
        <v>0.4</v>
      </c>
      <c r="E467" s="16">
        <v>9.2000000000000011</v>
      </c>
      <c r="F467" s="16">
        <v>0.4</v>
      </c>
      <c r="G467" s="16">
        <v>0.2</v>
      </c>
      <c r="H467" s="16">
        <v>0.2</v>
      </c>
      <c r="I467" s="16">
        <v>373.3</v>
      </c>
      <c r="J467" s="16">
        <v>346.1</v>
      </c>
      <c r="K467" s="16" t="s">
        <v>34</v>
      </c>
      <c r="L467" s="16">
        <v>242</v>
      </c>
      <c r="M467" s="16">
        <v>0.27873269000000001</v>
      </c>
      <c r="N467" s="16">
        <v>0.24400474</v>
      </c>
      <c r="O467" s="16">
        <v>0.21778506</v>
      </c>
      <c r="P467" s="16">
        <v>0.19655299000000001</v>
      </c>
      <c r="Q467" s="16">
        <v>0.1783583</v>
      </c>
      <c r="R467" s="16">
        <v>0.1623327</v>
      </c>
      <c r="S467" s="16">
        <v>0.14812247000000001</v>
      </c>
      <c r="T467" s="16">
        <v>0.13553037000000001</v>
      </c>
      <c r="U467" s="16">
        <v>0.12439079</v>
      </c>
      <c r="V467" s="16">
        <v>0.11453902000000001</v>
      </c>
      <c r="W467" s="16">
        <v>0.10581327</v>
      </c>
      <c r="X467" s="16">
        <v>9.8066716999999998E-2</v>
      </c>
      <c r="Y467" s="16">
        <v>9.1168000999999999E-2</v>
      </c>
      <c r="Z467" s="16">
        <v>8.5003844999999995E-2</v>
      </c>
      <c r="AA467" s="16">
        <v>7.9477384999999998E-2</v>
      </c>
      <c r="AB467" s="16">
        <v>7.4503689999999997E-2</v>
      </c>
      <c r="AC467" s="16">
        <v>7.0011861999999994E-2</v>
      </c>
      <c r="AD467" s="16">
        <v>6.5942317E-2</v>
      </c>
      <c r="AE467" s="16">
        <v>6.2243100000000003E-2</v>
      </c>
      <c r="AF467" s="16">
        <v>5.8869809000000002E-2</v>
      </c>
      <c r="AG467" s="16">
        <v>5.5784840000000002E-2</v>
      </c>
      <c r="AH467" s="16">
        <v>5.2955341000000003E-2</v>
      </c>
      <c r="AI467" s="16">
        <v>5.0353548999999997E-2</v>
      </c>
      <c r="AJ467" s="16">
        <v>4.7955024999999998E-2</v>
      </c>
      <c r="AK467" s="16">
        <v>4.5738090000000002E-2</v>
      </c>
      <c r="AL467" s="16">
        <v>4.368433E-2</v>
      </c>
      <c r="AM467" s="16">
        <v>4.1778374E-2</v>
      </c>
      <c r="AN467" s="16">
        <v>4.0005012999999999E-2</v>
      </c>
      <c r="AO467" s="16">
        <v>3.8352560000000001E-2</v>
      </c>
      <c r="AP467" s="16">
        <v>3.6809303000000002E-2</v>
      </c>
      <c r="AQ467" s="16">
        <v>3.5365767999999999E-2</v>
      </c>
      <c r="AR467" s="16">
        <v>3.4012951E-2</v>
      </c>
      <c r="AS467" s="16">
        <v>3.2743438999999999E-2</v>
      </c>
      <c r="AT467" s="16">
        <v>3.1550242999999999E-2</v>
      </c>
      <c r="AU467" s="16">
        <v>3.0427092999999999E-2</v>
      </c>
      <c r="AV467" s="16">
        <v>2.936851E-2</v>
      </c>
      <c r="AW467" s="16">
        <v>2.8369223999999998E-2</v>
      </c>
      <c r="AX467" s="16">
        <v>2.7424812E-2</v>
      </c>
      <c r="AY467" s="16">
        <v>2.6531263999999999E-2</v>
      </c>
      <c r="AZ467" s="16">
        <v>2.5684675000000001E-2</v>
      </c>
      <c r="BA467" s="16">
        <v>2.4881771E-2</v>
      </c>
      <c r="BB467" s="16">
        <v>2.4119509000000001E-2</v>
      </c>
      <c r="BC467" s="16">
        <v>2.3395024E-2</v>
      </c>
      <c r="BD467" s="16">
        <v>2.270573E-2</v>
      </c>
      <c r="BE467" s="16">
        <v>2.2049353000000001E-2</v>
      </c>
      <c r="BF467" s="16">
        <v>2.1423731000000001E-2</v>
      </c>
    </row>
    <row r="468" spans="1:58" x14ac:dyDescent="0.35">
      <c r="A468" s="16">
        <v>11</v>
      </c>
      <c r="B468" s="16">
        <v>9.4</v>
      </c>
      <c r="C468" s="16">
        <v>0.36093350000000002</v>
      </c>
      <c r="D468" s="16">
        <v>2.8000000000000003</v>
      </c>
      <c r="E468" s="16">
        <v>3</v>
      </c>
      <c r="F468" s="16">
        <v>0.60000000000000009</v>
      </c>
      <c r="G468" s="16">
        <v>1.6</v>
      </c>
      <c r="H468" s="16">
        <v>0.4</v>
      </c>
      <c r="I468" s="16">
        <v>342.5</v>
      </c>
      <c r="J468" s="16">
        <v>293.90000000000003</v>
      </c>
      <c r="K468" s="16" t="s">
        <v>34</v>
      </c>
      <c r="L468" s="16">
        <v>11</v>
      </c>
      <c r="M468" s="16">
        <v>0.27145418999999998</v>
      </c>
      <c r="N468" s="16">
        <v>0.21744181000000001</v>
      </c>
      <c r="O468" s="16">
        <v>0.18003863000000001</v>
      </c>
      <c r="P468" s="16">
        <v>0.15279583999999999</v>
      </c>
      <c r="Q468" s="16">
        <v>0.13216472000000001</v>
      </c>
      <c r="R468" s="16">
        <v>0.11605016999999999</v>
      </c>
      <c r="S468" s="16">
        <v>0.10314690999999999</v>
      </c>
      <c r="T468" s="16">
        <v>9.2598586999999996E-2</v>
      </c>
      <c r="U468" s="16">
        <v>8.3829157000000001E-2</v>
      </c>
      <c r="V468" s="16">
        <v>7.6436371000000003E-2</v>
      </c>
      <c r="W468" s="16">
        <v>7.0124164000000003E-2</v>
      </c>
      <c r="X468" s="16">
        <v>6.4677103999999999E-2</v>
      </c>
      <c r="Y468" s="16">
        <v>5.9934149999999999E-2</v>
      </c>
      <c r="Z468" s="16">
        <v>5.5769973E-2</v>
      </c>
      <c r="AA468" s="16">
        <v>5.208952E-2</v>
      </c>
      <c r="AB468" s="16">
        <v>4.8815243000000001E-2</v>
      </c>
      <c r="AC468" s="16">
        <v>4.5884300000000003E-2</v>
      </c>
      <c r="AD468" s="16">
        <v>4.3248657000000003E-2</v>
      </c>
      <c r="AE468" s="16">
        <v>4.0867674999999999E-2</v>
      </c>
      <c r="AF468" s="16">
        <v>3.8706243000000001E-2</v>
      </c>
      <c r="AG468" s="16">
        <v>3.6736984E-2</v>
      </c>
      <c r="AH468" s="16">
        <v>3.4937330000000003E-2</v>
      </c>
      <c r="AI468" s="16">
        <v>3.3286217999999999E-2</v>
      </c>
      <c r="AJ468" s="16">
        <v>3.1765888999999999E-2</v>
      </c>
      <c r="AK468" s="16">
        <v>3.0363214999999999E-2</v>
      </c>
      <c r="AL468" s="16">
        <v>2.9065792999999999E-2</v>
      </c>
      <c r="AM468" s="16">
        <v>2.7862033000000001E-2</v>
      </c>
      <c r="AN468" s="16">
        <v>2.6742031999999999E-2</v>
      </c>
      <c r="AO468" s="16">
        <v>2.5698412E-2</v>
      </c>
      <c r="AP468" s="16">
        <v>2.4723765000000002E-2</v>
      </c>
      <c r="AQ468" s="16">
        <v>2.3812007E-2</v>
      </c>
      <c r="AR468" s="16">
        <v>2.2957249999999998E-2</v>
      </c>
      <c r="AS468" s="16">
        <v>2.2154665E-2</v>
      </c>
      <c r="AT468" s="16">
        <v>2.1399452999999999E-2</v>
      </c>
      <c r="AU468" s="16">
        <v>2.0688142999999999E-2</v>
      </c>
      <c r="AV468" s="16">
        <v>2.0016873000000001E-2</v>
      </c>
      <c r="AW468" s="16">
        <v>1.9382824999999999E-2</v>
      </c>
      <c r="AX468" s="16">
        <v>1.8782895000000001E-2</v>
      </c>
      <c r="AY468" s="16">
        <v>1.8214536999999999E-2</v>
      </c>
      <c r="AZ468" s="16">
        <v>1.7675485000000001E-2</v>
      </c>
      <c r="BA468" s="16">
        <v>1.7163515000000001E-2</v>
      </c>
      <c r="BB468" s="16">
        <v>1.6676784E-2</v>
      </c>
      <c r="BC468" s="16">
        <v>1.6213658999999998E-2</v>
      </c>
      <c r="BD468" s="16">
        <v>1.5772485999999999E-2</v>
      </c>
      <c r="BE468" s="16">
        <v>1.5351689999999999E-2</v>
      </c>
      <c r="BF468" s="16">
        <v>1.4949999E-2</v>
      </c>
    </row>
    <row r="469" spans="1:58" x14ac:dyDescent="0.35">
      <c r="A469" s="16">
        <v>57</v>
      </c>
      <c r="B469" s="16">
        <v>19.600000000000001</v>
      </c>
      <c r="C469" s="16">
        <v>0.53955719999999996</v>
      </c>
      <c r="D469" s="16">
        <v>1.8</v>
      </c>
      <c r="E469" s="16">
        <v>0.8</v>
      </c>
      <c r="F469" s="16">
        <v>1.4000000000000001</v>
      </c>
      <c r="G469" s="16">
        <v>1.6</v>
      </c>
      <c r="H469" s="16">
        <v>0.8</v>
      </c>
      <c r="I469" s="16">
        <v>373.90000000000003</v>
      </c>
      <c r="J469" s="16">
        <v>368.5</v>
      </c>
      <c r="K469" s="16" t="s">
        <v>34</v>
      </c>
      <c r="L469" s="16">
        <v>57</v>
      </c>
      <c r="M469" s="16">
        <v>0.26418591000000002</v>
      </c>
      <c r="N469" s="16">
        <v>0.21411011999999999</v>
      </c>
      <c r="O469" s="16">
        <v>0.17884126</v>
      </c>
      <c r="P469" s="16">
        <v>0.15282255</v>
      </c>
      <c r="Q469" s="16">
        <v>0.13292754000000001</v>
      </c>
      <c r="R469" s="16">
        <v>0.11727559999999999</v>
      </c>
      <c r="S469" s="16">
        <v>0.10466944</v>
      </c>
      <c r="T469" s="16">
        <v>9.4318867000000001E-2</v>
      </c>
      <c r="U469" s="16">
        <v>8.5683085000000006E-2</v>
      </c>
      <c r="V469" s="16">
        <v>7.8378118999999996E-2</v>
      </c>
      <c r="W469" s="16">
        <v>7.2124690000000005E-2</v>
      </c>
      <c r="X469" s="16">
        <v>6.6717721999999993E-2</v>
      </c>
      <c r="Y469" s="16">
        <v>6.1999473999999999E-2</v>
      </c>
      <c r="Z469" s="16">
        <v>5.7848948999999997E-2</v>
      </c>
      <c r="AA469" s="16">
        <v>5.4172061000000001E-2</v>
      </c>
      <c r="AB469" s="16">
        <v>5.0893086999999997E-2</v>
      </c>
      <c r="AC469" s="16">
        <v>4.7953438000000001E-2</v>
      </c>
      <c r="AD469" s="16">
        <v>4.5303076999999997E-2</v>
      </c>
      <c r="AE469" s="16">
        <v>4.2903781000000002E-2</v>
      </c>
      <c r="AF469" s="16">
        <v>4.0721095999999998E-2</v>
      </c>
      <c r="AG469" s="16">
        <v>3.8728475999999998E-2</v>
      </c>
      <c r="AH469" s="16">
        <v>3.6902527999999997E-2</v>
      </c>
      <c r="AI469" s="16">
        <v>3.5223960999999998E-2</v>
      </c>
      <c r="AJ469" s="16">
        <v>3.3675544000000002E-2</v>
      </c>
      <c r="AK469" s="16">
        <v>3.2243899999999999E-2</v>
      </c>
      <c r="AL469" s="16">
        <v>3.091621E-2</v>
      </c>
      <c r="AM469" s="16">
        <v>2.9682646E-2</v>
      </c>
      <c r="AN469" s="16">
        <v>2.8532719000000002E-2</v>
      </c>
      <c r="AO469" s="16">
        <v>2.7459226999999999E-2</v>
      </c>
      <c r="AP469" s="16">
        <v>2.6454742999999999E-2</v>
      </c>
      <c r="AQ469" s="16">
        <v>2.5512977999999999E-2</v>
      </c>
      <c r="AR469" s="16">
        <v>2.4628746999999999E-2</v>
      </c>
      <c r="AS469" s="16">
        <v>2.3796874999999999E-2</v>
      </c>
      <c r="AT469" s="16">
        <v>2.3013067000000002E-2</v>
      </c>
      <c r="AU469" s="16">
        <v>2.2273481000000001E-2</v>
      </c>
      <c r="AV469" s="16">
        <v>2.1574724E-2</v>
      </c>
      <c r="AW469" s="16">
        <v>2.0913339999999999E-2</v>
      </c>
      <c r="AX469" s="16">
        <v>2.0286653000000002E-2</v>
      </c>
      <c r="AY469" s="16">
        <v>1.9692125000000001E-2</v>
      </c>
      <c r="AZ469" s="16">
        <v>1.9127371000000001E-2</v>
      </c>
      <c r="BA469" s="16">
        <v>1.8590315999999999E-2</v>
      </c>
      <c r="BB469" s="16">
        <v>1.8079069999999999E-2</v>
      </c>
      <c r="BC469" s="16">
        <v>1.7591964000000002E-2</v>
      </c>
      <c r="BD469" s="16">
        <v>1.7127224999999999E-2</v>
      </c>
      <c r="BE469" s="16">
        <v>1.6683480000000001E-2</v>
      </c>
      <c r="BF469" s="16">
        <v>1.6259398000000001E-2</v>
      </c>
    </row>
    <row r="470" spans="1:58" x14ac:dyDescent="0.35">
      <c r="A470" s="16">
        <v>111</v>
      </c>
      <c r="B470" s="16">
        <v>36.9</v>
      </c>
      <c r="C470" s="16">
        <v>0.88144279999999997</v>
      </c>
      <c r="D470" s="16">
        <v>2.6</v>
      </c>
      <c r="E470" s="16">
        <v>1.2000000000000002</v>
      </c>
      <c r="F470" s="16">
        <v>3</v>
      </c>
      <c r="G470" s="16">
        <v>0.4</v>
      </c>
      <c r="H470" s="16">
        <v>0.4</v>
      </c>
      <c r="I470" s="16">
        <v>296.5</v>
      </c>
      <c r="J470" s="16">
        <v>301.3</v>
      </c>
      <c r="K470" s="16" t="s">
        <v>35</v>
      </c>
      <c r="L470" s="16">
        <v>111</v>
      </c>
      <c r="M470" s="16">
        <v>0.26381394000000002</v>
      </c>
      <c r="N470" s="16">
        <v>0.21171019999999999</v>
      </c>
      <c r="O470" s="16">
        <v>0.17587175999999999</v>
      </c>
      <c r="P470" s="16">
        <v>0.14994286000000001</v>
      </c>
      <c r="Q470" s="16">
        <v>0.13039410000000001</v>
      </c>
      <c r="R470" s="16">
        <v>0.11511127</v>
      </c>
      <c r="S470" s="16">
        <v>0.102856</v>
      </c>
      <c r="T470" s="16">
        <v>9.2813037000000001E-2</v>
      </c>
      <c r="U470" s="16">
        <v>8.4447965E-2</v>
      </c>
      <c r="V470" s="16">
        <v>7.7377103000000003E-2</v>
      </c>
      <c r="W470" s="16">
        <v>7.1327738000000002E-2</v>
      </c>
      <c r="X470" s="16">
        <v>6.6097081000000002E-2</v>
      </c>
      <c r="Y470" s="16">
        <v>6.1532522999999999E-2</v>
      </c>
      <c r="Z470" s="16">
        <v>5.7515614E-2</v>
      </c>
      <c r="AA470" s="16">
        <v>5.3956293000000002E-2</v>
      </c>
      <c r="AB470" s="16">
        <v>5.0781096999999997E-2</v>
      </c>
      <c r="AC470" s="16">
        <v>4.7932520999999999E-2</v>
      </c>
      <c r="AD470" s="16">
        <v>4.5363825000000003E-2</v>
      </c>
      <c r="AE470" s="16">
        <v>4.3036128999999999E-2</v>
      </c>
      <c r="AF470" s="16">
        <v>4.0917984999999997E-2</v>
      </c>
      <c r="AG470" s="16">
        <v>3.8982876E-2</v>
      </c>
      <c r="AH470" s="16">
        <v>3.7208590999999999E-2</v>
      </c>
      <c r="AI470" s="16">
        <v>3.5576265000000003E-2</v>
      </c>
      <c r="AJ470" s="16">
        <v>3.4069896000000002E-2</v>
      </c>
      <c r="AK470" s="16">
        <v>3.2675937000000002E-2</v>
      </c>
      <c r="AL470" s="16">
        <v>3.1382315000000001E-2</v>
      </c>
      <c r="AM470" s="16">
        <v>3.0179055E-2</v>
      </c>
      <c r="AN470" s="16">
        <v>2.9057178999999999E-2</v>
      </c>
      <c r="AO470" s="16">
        <v>2.8008787E-2</v>
      </c>
      <c r="AP470" s="16">
        <v>2.7027250999999999E-2</v>
      </c>
      <c r="AQ470" s="16">
        <v>2.6106437999999999E-2</v>
      </c>
      <c r="AR470" s="16">
        <v>2.5241084E-2</v>
      </c>
      <c r="AS470" s="16">
        <v>2.442627E-2</v>
      </c>
      <c r="AT470" s="16">
        <v>2.3658019999999998E-2</v>
      </c>
      <c r="AU470" s="16">
        <v>2.2932541000000001E-2</v>
      </c>
      <c r="AV470" s="16">
        <v>2.2246327E-2</v>
      </c>
      <c r="AW470" s="16">
        <v>2.1596506000000001E-2</v>
      </c>
      <c r="AX470" s="16">
        <v>2.0980393999999999E-2</v>
      </c>
      <c r="AY470" s="16">
        <v>2.0395314000000001E-2</v>
      </c>
      <c r="AZ470" s="16">
        <v>1.9839170999999999E-2</v>
      </c>
      <c r="BA470" s="16">
        <v>1.9309999000000001E-2</v>
      </c>
      <c r="BB470" s="16">
        <v>1.8805839000000001E-2</v>
      </c>
      <c r="BC470" s="16">
        <v>1.8324936E-2</v>
      </c>
      <c r="BD470" s="16">
        <v>1.7865816E-2</v>
      </c>
      <c r="BE470" s="16">
        <v>1.7427084999999998E-2</v>
      </c>
      <c r="BF470" s="16">
        <v>1.7007413999999998E-2</v>
      </c>
    </row>
    <row r="471" spans="1:58" x14ac:dyDescent="0.35">
      <c r="A471" s="16">
        <v>189</v>
      </c>
      <c r="B471" s="16">
        <v>16.600000000000001</v>
      </c>
      <c r="C471" s="16">
        <v>0.63420779999999999</v>
      </c>
      <c r="D471" s="16">
        <v>2.6</v>
      </c>
      <c r="E471" s="16">
        <v>0.8</v>
      </c>
      <c r="F471" s="16">
        <v>2.2000000000000002</v>
      </c>
      <c r="G471" s="16">
        <v>0.60000000000000009</v>
      </c>
      <c r="H471" s="16">
        <v>1</v>
      </c>
      <c r="I471" s="16">
        <v>398.20000000000005</v>
      </c>
      <c r="J471" s="16">
        <v>360</v>
      </c>
      <c r="K471" s="16" t="s">
        <v>34</v>
      </c>
      <c r="L471" s="16">
        <v>189</v>
      </c>
      <c r="M471" s="16">
        <v>0.25830269</v>
      </c>
      <c r="N471" s="16">
        <v>0.20758882000000001</v>
      </c>
      <c r="O471" s="16">
        <v>0.17259306999999999</v>
      </c>
      <c r="P471" s="16">
        <v>0.14713446999999999</v>
      </c>
      <c r="Q471" s="16">
        <v>0.12785505999999999</v>
      </c>
      <c r="R471" s="16">
        <v>0.11277785</v>
      </c>
      <c r="S471" s="16">
        <v>0.10068038</v>
      </c>
      <c r="T471" s="16">
        <v>9.0765505999999996E-2</v>
      </c>
      <c r="U471" s="16">
        <v>8.2500509999999999E-2</v>
      </c>
      <c r="V471" s="16">
        <v>7.5512051999999996E-2</v>
      </c>
      <c r="W471" s="16">
        <v>6.9529533000000004E-2</v>
      </c>
      <c r="X471" s="16">
        <v>6.4355560000000006E-2</v>
      </c>
      <c r="Y471" s="16">
        <v>5.9840258E-2</v>
      </c>
      <c r="Z471" s="16">
        <v>5.5867128000000002E-2</v>
      </c>
      <c r="AA471" s="16">
        <v>5.2346273999999998E-2</v>
      </c>
      <c r="AB471" s="16">
        <v>4.9206737E-2</v>
      </c>
      <c r="AC471" s="16">
        <v>4.6390541E-2</v>
      </c>
      <c r="AD471" s="16">
        <v>4.3851871000000001E-2</v>
      </c>
      <c r="AE471" s="16">
        <v>4.1553861999999997E-2</v>
      </c>
      <c r="AF471" s="16">
        <v>3.9463024999999999E-2</v>
      </c>
      <c r="AG471" s="16">
        <v>3.7553664E-2</v>
      </c>
      <c r="AH471" s="16">
        <v>3.5803985000000003E-2</v>
      </c>
      <c r="AI471" s="16">
        <v>3.4196275999999998E-2</v>
      </c>
      <c r="AJ471" s="16">
        <v>3.2712985E-2</v>
      </c>
      <c r="AK471" s="16">
        <v>3.1341173E-2</v>
      </c>
      <c r="AL471" s="16">
        <v>3.0068939999999999E-2</v>
      </c>
      <c r="AM471" s="16">
        <v>2.8886640000000002E-2</v>
      </c>
      <c r="AN471" s="16">
        <v>2.7785106E-2</v>
      </c>
      <c r="AO471" s="16">
        <v>2.6756032999999999E-2</v>
      </c>
      <c r="AP471" s="16">
        <v>2.5793008999999999E-2</v>
      </c>
      <c r="AQ471" s="16">
        <v>2.4890196E-2</v>
      </c>
      <c r="AR471" s="16">
        <v>2.4042484999999999E-2</v>
      </c>
      <c r="AS471" s="16">
        <v>2.3245037999999999E-2</v>
      </c>
      <c r="AT471" s="16">
        <v>2.2493267000000001E-2</v>
      </c>
      <c r="AU471" s="16">
        <v>2.1783838E-2</v>
      </c>
      <c r="AV471" s="16">
        <v>2.1113247000000002E-2</v>
      </c>
      <c r="AW471" s="16">
        <v>2.0478883999999999E-2</v>
      </c>
      <c r="AX471" s="16">
        <v>1.9877544E-2</v>
      </c>
      <c r="AY471" s="16">
        <v>1.9306785999999999E-2</v>
      </c>
      <c r="AZ471" s="16">
        <v>1.8764620999999999E-2</v>
      </c>
      <c r="BA471" s="16">
        <v>1.8249009E-2</v>
      </c>
      <c r="BB471" s="16">
        <v>1.7758033999999999E-2</v>
      </c>
      <c r="BC471" s="16">
        <v>1.7290156000000001E-2</v>
      </c>
      <c r="BD471" s="16">
        <v>1.6843825999999999E-2</v>
      </c>
      <c r="BE471" s="16">
        <v>1.6417457E-2</v>
      </c>
      <c r="BF471" s="16">
        <v>1.6009882E-2</v>
      </c>
    </row>
    <row r="472" spans="1:58" x14ac:dyDescent="0.35">
      <c r="A472" s="16">
        <v>455</v>
      </c>
      <c r="B472" s="16">
        <v>40.1</v>
      </c>
      <c r="C472" s="16">
        <v>0.30794709999999997</v>
      </c>
      <c r="D472" s="16">
        <v>0.60000000000000009</v>
      </c>
      <c r="E472" s="16">
        <v>2</v>
      </c>
      <c r="F472" s="16">
        <v>0.4</v>
      </c>
      <c r="G472" s="16">
        <v>0.60000000000000009</v>
      </c>
      <c r="H472" s="16">
        <v>0.2</v>
      </c>
      <c r="I472" s="16">
        <v>362.3</v>
      </c>
      <c r="J472" s="16">
        <v>341.70000000000005</v>
      </c>
      <c r="K472" s="16" t="s">
        <v>35</v>
      </c>
      <c r="L472" s="16">
        <v>455</v>
      </c>
      <c r="M472" s="16">
        <v>0.25211579000000001</v>
      </c>
      <c r="N472" s="16">
        <v>0.20209083999999999</v>
      </c>
      <c r="O472" s="16">
        <v>0.16740534000000001</v>
      </c>
      <c r="P472" s="16">
        <v>0.14205311000000001</v>
      </c>
      <c r="Q472" s="16">
        <v>0.12276974</v>
      </c>
      <c r="R472" s="16">
        <v>0.10765006000000001</v>
      </c>
      <c r="S472" s="16">
        <v>9.5508464000000001E-2</v>
      </c>
      <c r="T472" s="16">
        <v>8.5568421000000006E-2</v>
      </c>
      <c r="U472" s="16">
        <v>7.7295295999999999E-2</v>
      </c>
      <c r="V472" s="16">
        <v>7.0316002000000002E-2</v>
      </c>
      <c r="W472" s="16">
        <v>6.4356543000000002E-2</v>
      </c>
      <c r="X472" s="16">
        <v>5.9217411999999997E-2</v>
      </c>
      <c r="Y472" s="16">
        <v>5.4744527000000001E-2</v>
      </c>
      <c r="Z472" s="16">
        <v>5.0820629999999999E-2</v>
      </c>
      <c r="AA472" s="16">
        <v>4.7354686999999999E-2</v>
      </c>
      <c r="AB472" s="16">
        <v>4.4273615000000002E-2</v>
      </c>
      <c r="AC472" s="16">
        <v>4.1519128000000002E-2</v>
      </c>
      <c r="AD472" s="16">
        <v>3.9043922000000002E-2</v>
      </c>
      <c r="AE472" s="16">
        <v>3.6809754E-2</v>
      </c>
      <c r="AF472" s="16">
        <v>3.4784376999999998E-2</v>
      </c>
      <c r="AG472" s="16">
        <v>3.2941169999999999E-2</v>
      </c>
      <c r="AH472" s="16">
        <v>3.1257554999999999E-2</v>
      </c>
      <c r="AI472" s="16">
        <v>2.9714771000000001E-2</v>
      </c>
      <c r="AJ472" s="16">
        <v>2.8296386999999999E-2</v>
      </c>
      <c r="AK472" s="16">
        <v>2.6989032E-2</v>
      </c>
      <c r="AL472" s="16">
        <v>2.5780405999999999E-2</v>
      </c>
      <c r="AM472" s="16">
        <v>2.4660602E-2</v>
      </c>
      <c r="AN472" s="16">
        <v>2.3620371000000001E-2</v>
      </c>
      <c r="AO472" s="16">
        <v>2.2652127000000001E-2</v>
      </c>
      <c r="AP472" s="16">
        <v>2.1749004999999998E-2</v>
      </c>
      <c r="AQ472" s="16">
        <v>2.0904855999999999E-2</v>
      </c>
      <c r="AR472" s="16">
        <v>2.0114417999999998E-2</v>
      </c>
      <c r="AS472" s="16">
        <v>1.9372897E-2</v>
      </c>
      <c r="AT472" s="16">
        <v>1.8676214E-2</v>
      </c>
      <c r="AU472" s="16">
        <v>1.8020571999999999E-2</v>
      </c>
      <c r="AV472" s="16">
        <v>1.7402697000000002E-2</v>
      </c>
      <c r="AW472" s="16">
        <v>1.6819595999999999E-2</v>
      </c>
      <c r="AX472" s="16">
        <v>1.6268478999999999E-2</v>
      </c>
      <c r="AY472" s="16">
        <v>1.5746986000000001E-2</v>
      </c>
      <c r="AZ472" s="16">
        <v>1.5252926999999999E-2</v>
      </c>
      <c r="BA472" s="16">
        <v>1.4784337999999999E-2</v>
      </c>
      <c r="BB472" s="16">
        <v>1.4339324000000001E-2</v>
      </c>
      <c r="BC472" s="16">
        <v>1.3916255000000001E-2</v>
      </c>
      <c r="BD472" s="16">
        <v>1.3513720999999999E-2</v>
      </c>
      <c r="BE472" s="16">
        <v>1.3130256E-2</v>
      </c>
      <c r="BF472" s="16">
        <v>1.2764662E-2</v>
      </c>
    </row>
    <row r="473" spans="1:58" x14ac:dyDescent="0.35">
      <c r="A473" s="16">
        <v>185</v>
      </c>
      <c r="B473" s="16">
        <v>24.900000000000002</v>
      </c>
      <c r="C473" s="16">
        <v>0.71720519999999999</v>
      </c>
      <c r="D473" s="16">
        <v>2.4000000000000004</v>
      </c>
      <c r="E473" s="16">
        <v>1.8</v>
      </c>
      <c r="F473" s="16">
        <v>1.2000000000000002</v>
      </c>
      <c r="G473" s="16">
        <v>0</v>
      </c>
      <c r="H473" s="16">
        <v>0.4</v>
      </c>
      <c r="I473" s="16">
        <v>417.1</v>
      </c>
      <c r="J473" s="16">
        <v>324.5</v>
      </c>
      <c r="K473" s="16" t="s">
        <v>35</v>
      </c>
      <c r="L473" s="16">
        <v>185</v>
      </c>
      <c r="M473" s="16">
        <v>0.25185549000000002</v>
      </c>
      <c r="N473" s="16">
        <v>0.2018258</v>
      </c>
      <c r="O473" s="16">
        <v>0.16775335</v>
      </c>
      <c r="P473" s="16">
        <v>0.14313632000000001</v>
      </c>
      <c r="Q473" s="16">
        <v>0.12454460000000001</v>
      </c>
      <c r="R473" s="16">
        <v>0.11000973</v>
      </c>
      <c r="S473" s="16">
        <v>9.8350464999999998E-2</v>
      </c>
      <c r="T473" s="16">
        <v>8.8804767000000007E-2</v>
      </c>
      <c r="U473" s="16">
        <v>8.0855547999999999E-2</v>
      </c>
      <c r="V473" s="16">
        <v>7.4139036000000005E-2</v>
      </c>
      <c r="W473" s="16">
        <v>6.8391940999999998E-2</v>
      </c>
      <c r="X473" s="16">
        <v>6.3422724999999999E-2</v>
      </c>
      <c r="Y473" s="16">
        <v>5.9085331999999997E-2</v>
      </c>
      <c r="Z473" s="16">
        <v>5.5267746999999999E-2</v>
      </c>
      <c r="AA473" s="16">
        <v>5.1883414000000003E-2</v>
      </c>
      <c r="AB473" s="16">
        <v>4.8863754000000002E-2</v>
      </c>
      <c r="AC473" s="16">
        <v>4.6154003999999998E-2</v>
      </c>
      <c r="AD473" s="16">
        <v>4.3709448999999997E-2</v>
      </c>
      <c r="AE473" s="16">
        <v>4.1493200000000001E-2</v>
      </c>
      <c r="AF473" s="16">
        <v>3.9475679E-2</v>
      </c>
      <c r="AG473" s="16">
        <v>3.7631769000000002E-2</v>
      </c>
      <c r="AH473" s="16">
        <v>3.5940222000000001E-2</v>
      </c>
      <c r="AI473" s="16">
        <v>3.4383573000000001E-2</v>
      </c>
      <c r="AJ473" s="16">
        <v>3.2946455999999999E-2</v>
      </c>
      <c r="AK473" s="16">
        <v>3.1616036E-2</v>
      </c>
      <c r="AL473" s="16">
        <v>3.03807E-2</v>
      </c>
      <c r="AM473" s="16">
        <v>2.9231318999999999E-2</v>
      </c>
      <c r="AN473" s="16">
        <v>2.8159178999999999E-2</v>
      </c>
      <c r="AO473" s="16">
        <v>2.7156825999999998E-2</v>
      </c>
      <c r="AP473" s="16">
        <v>2.6217766E-2</v>
      </c>
      <c r="AQ473" s="16">
        <v>2.5336412999999999E-2</v>
      </c>
      <c r="AR473" s="16">
        <v>2.4507629E-2</v>
      </c>
      <c r="AS473" s="16">
        <v>2.3727148999999999E-2</v>
      </c>
      <c r="AT473" s="16">
        <v>2.2990846999999998E-2</v>
      </c>
      <c r="AU473" s="16">
        <v>2.2295033999999998E-2</v>
      </c>
      <c r="AV473" s="16">
        <v>2.1636656000000001E-2</v>
      </c>
      <c r="AW473" s="16">
        <v>2.1012926000000001E-2</v>
      </c>
      <c r="AX473" s="16">
        <v>2.0421099000000002E-2</v>
      </c>
      <c r="AY473" s="16">
        <v>1.9858952999999999E-2</v>
      </c>
      <c r="AZ473" s="16">
        <v>1.9324349000000001E-2</v>
      </c>
      <c r="BA473" s="16">
        <v>1.8815298000000001E-2</v>
      </c>
      <c r="BB473" s="16">
        <v>1.8330046999999999E-2</v>
      </c>
      <c r="BC473" s="16">
        <v>1.7867015999999999E-2</v>
      </c>
      <c r="BD473" s="16">
        <v>1.742484E-2</v>
      </c>
      <c r="BE473" s="16">
        <v>1.7002083000000001E-2</v>
      </c>
      <c r="BF473" s="16">
        <v>1.6597526000000001E-2</v>
      </c>
    </row>
    <row r="474" spans="1:58" x14ac:dyDescent="0.35">
      <c r="A474" s="16">
        <v>197</v>
      </c>
      <c r="B474" s="16">
        <v>18.700000000000003</v>
      </c>
      <c r="C474" s="16">
        <v>0.60282269999999993</v>
      </c>
      <c r="D474" s="16">
        <v>3</v>
      </c>
      <c r="E474" s="16">
        <v>0.8</v>
      </c>
      <c r="F474" s="16">
        <v>2.2000000000000002</v>
      </c>
      <c r="G474" s="16">
        <v>0.2</v>
      </c>
      <c r="H474" s="16">
        <v>1</v>
      </c>
      <c r="I474" s="16">
        <v>296.70000000000005</v>
      </c>
      <c r="J474" s="16">
        <v>328.5</v>
      </c>
      <c r="K474" s="16" t="s">
        <v>34</v>
      </c>
      <c r="L474" s="16">
        <v>197</v>
      </c>
      <c r="M474" s="16">
        <v>0.25061559999999999</v>
      </c>
      <c r="N474" s="16">
        <v>0.20078694999999999</v>
      </c>
      <c r="O474" s="16">
        <v>0.16670117000000001</v>
      </c>
      <c r="P474" s="16">
        <v>0.14205307</v>
      </c>
      <c r="Q474" s="16">
        <v>0.12344803999999999</v>
      </c>
      <c r="R474" s="16">
        <v>0.10896</v>
      </c>
      <c r="S474" s="16">
        <v>9.7342393999999999E-2</v>
      </c>
      <c r="T474" s="16">
        <v>8.7819151999999998E-2</v>
      </c>
      <c r="U474" s="16">
        <v>7.9886219999999994E-2</v>
      </c>
      <c r="V474" s="16">
        <v>7.3181093000000003E-2</v>
      </c>
      <c r="W474" s="16">
        <v>6.7444891000000007E-2</v>
      </c>
      <c r="X474" s="16">
        <v>6.2485869999999999E-2</v>
      </c>
      <c r="Y474" s="16">
        <v>5.8158862999999998E-2</v>
      </c>
      <c r="Z474" s="16">
        <v>5.4352554999999997E-2</v>
      </c>
      <c r="AA474" s="16">
        <v>5.0980259E-2</v>
      </c>
      <c r="AB474" s="16">
        <v>4.7972455999999997E-2</v>
      </c>
      <c r="AC474" s="16">
        <v>4.5274905999999997E-2</v>
      </c>
      <c r="AD474" s="16">
        <v>4.2842938999999997E-2</v>
      </c>
      <c r="AE474" s="16">
        <v>4.0639617000000003E-2</v>
      </c>
      <c r="AF474" s="16">
        <v>3.8635157000000003E-2</v>
      </c>
      <c r="AG474" s="16">
        <v>3.6804589999999998E-2</v>
      </c>
      <c r="AH474" s="16">
        <v>3.5126171999999997E-2</v>
      </c>
      <c r="AI474" s="16">
        <v>3.3582579000000001E-2</v>
      </c>
      <c r="AJ474" s="16">
        <v>3.2158390000000002E-2</v>
      </c>
      <c r="AK474" s="16">
        <v>3.0840734000000002E-2</v>
      </c>
      <c r="AL474" s="16">
        <v>2.9618498E-2</v>
      </c>
      <c r="AM474" s="16">
        <v>2.8481481999999999E-2</v>
      </c>
      <c r="AN474" s="16">
        <v>2.7421825E-2</v>
      </c>
      <c r="AO474" s="16">
        <v>2.6431633E-2</v>
      </c>
      <c r="AP474" s="16">
        <v>2.5504682000000001E-2</v>
      </c>
      <c r="AQ474" s="16">
        <v>2.4635205E-2</v>
      </c>
      <c r="AR474" s="16">
        <v>2.3818035000000001E-2</v>
      </c>
      <c r="AS474" s="16">
        <v>2.3048798999999998E-2</v>
      </c>
      <c r="AT474" s="16">
        <v>2.2323562000000002E-2</v>
      </c>
      <c r="AU474" s="16">
        <v>2.1638767999999999E-2</v>
      </c>
      <c r="AV474" s="16">
        <v>2.0991122000000001E-2</v>
      </c>
      <c r="AW474" s="16">
        <v>2.0377787000000001E-2</v>
      </c>
      <c r="AX474" s="16">
        <v>1.9796310000000001E-2</v>
      </c>
      <c r="AY474" s="16">
        <v>1.9244214999999999E-2</v>
      </c>
      <c r="AZ474" s="16">
        <v>1.8719491000000001E-2</v>
      </c>
      <c r="BA474" s="16">
        <v>1.8220086E-2</v>
      </c>
      <c r="BB474" s="16">
        <v>1.7744322999999999E-2</v>
      </c>
      <c r="BC474" s="16">
        <v>1.7290577000000001E-2</v>
      </c>
      <c r="BD474" s="16">
        <v>1.6857402E-2</v>
      </c>
      <c r="BE474" s="16">
        <v>1.6443414999999999E-2</v>
      </c>
      <c r="BF474" s="16">
        <v>1.6047540999999999E-2</v>
      </c>
    </row>
    <row r="475" spans="1:58" x14ac:dyDescent="0.35">
      <c r="A475" s="16">
        <v>474</v>
      </c>
      <c r="B475" s="16">
        <v>45.5</v>
      </c>
      <c r="C475" s="16">
        <v>0.69866499999999998</v>
      </c>
      <c r="D475" s="16">
        <v>0.8</v>
      </c>
      <c r="E475" s="16">
        <v>1.8</v>
      </c>
      <c r="F475" s="16">
        <v>0.60000000000000009</v>
      </c>
      <c r="G475" s="16">
        <v>0.8</v>
      </c>
      <c r="H475" s="16">
        <v>0.2</v>
      </c>
      <c r="I475" s="16">
        <v>436.90000000000003</v>
      </c>
      <c r="J475" s="16">
        <v>350.70000000000005</v>
      </c>
      <c r="K475" s="16" t="s">
        <v>34</v>
      </c>
      <c r="L475" s="16">
        <v>474</v>
      </c>
      <c r="M475" s="16">
        <v>0.25002244000000001</v>
      </c>
      <c r="N475" s="16">
        <v>0.20191674000000001</v>
      </c>
      <c r="O475" s="16">
        <v>0.16835779000000001</v>
      </c>
      <c r="P475" s="16">
        <v>0.14368995000000001</v>
      </c>
      <c r="Q475" s="16">
        <v>0.12482308</v>
      </c>
      <c r="R475" s="16">
        <v>0.10994614</v>
      </c>
      <c r="S475" s="16">
        <v>9.7940027999999998E-2</v>
      </c>
      <c r="T475" s="16">
        <v>8.8061765E-2</v>
      </c>
      <c r="U475" s="16">
        <v>7.9804279000000006E-2</v>
      </c>
      <c r="V475" s="16">
        <v>7.2809830000000006E-2</v>
      </c>
      <c r="W475" s="16">
        <v>6.6813990000000004E-2</v>
      </c>
      <c r="X475" s="16">
        <v>6.1625246000000002E-2</v>
      </c>
      <c r="Y475" s="16">
        <v>5.7094220000000001E-2</v>
      </c>
      <c r="Z475" s="16">
        <v>5.3108409000000002E-2</v>
      </c>
      <c r="AA475" s="16">
        <v>4.9577064999999997E-2</v>
      </c>
      <c r="AB475" s="16">
        <v>4.6430033000000002E-2</v>
      </c>
      <c r="AC475" s="16">
        <v>4.3610233999999998E-2</v>
      </c>
      <c r="AD475" s="16">
        <v>4.1070387E-2</v>
      </c>
      <c r="AE475" s="16">
        <v>3.8773332000000001E-2</v>
      </c>
      <c r="AF475" s="16">
        <v>3.6687105999999997E-2</v>
      </c>
      <c r="AG475" s="16">
        <v>3.4784965000000001E-2</v>
      </c>
      <c r="AH475" s="16">
        <v>3.3044408999999997E-2</v>
      </c>
      <c r="AI475" s="16">
        <v>3.1446970999999997E-2</v>
      </c>
      <c r="AJ475" s="16">
        <v>2.9976260000000001E-2</v>
      </c>
      <c r="AK475" s="16">
        <v>2.8618496E-2</v>
      </c>
      <c r="AL475" s="16">
        <v>2.7361797E-2</v>
      </c>
      <c r="AM475" s="16">
        <v>2.6195937999999998E-2</v>
      </c>
      <c r="AN475" s="16">
        <v>2.5111726000000001E-2</v>
      </c>
      <c r="AO475" s="16">
        <v>2.410139E-2</v>
      </c>
      <c r="AP475" s="16">
        <v>2.3157850000000001E-2</v>
      </c>
      <c r="AQ475" s="16">
        <v>2.2275083000000001E-2</v>
      </c>
      <c r="AR475" s="16">
        <v>2.1447651000000002E-2</v>
      </c>
      <c r="AS475" s="16">
        <v>2.0670866999999999E-2</v>
      </c>
      <c r="AT475" s="16">
        <v>1.9940268000000001E-2</v>
      </c>
      <c r="AU475" s="16">
        <v>1.9252181E-2</v>
      </c>
      <c r="AV475" s="16">
        <v>1.8603165000000001E-2</v>
      </c>
      <c r="AW475" s="16">
        <v>1.7990174000000001E-2</v>
      </c>
      <c r="AX475" s="16">
        <v>1.7410512999999999E-2</v>
      </c>
      <c r="AY475" s="16">
        <v>1.6861557999999999E-2</v>
      </c>
      <c r="AZ475" s="16">
        <v>1.6341047000000001E-2</v>
      </c>
      <c r="BA475" s="16">
        <v>1.5847073999999999E-2</v>
      </c>
      <c r="BB475" s="16">
        <v>1.5377617999999999E-2</v>
      </c>
      <c r="BC475" s="16">
        <v>1.4931084000000001E-2</v>
      </c>
      <c r="BD475" s="16">
        <v>1.4505904E-2</v>
      </c>
      <c r="BE475" s="16">
        <v>1.4100685E-2</v>
      </c>
      <c r="BF475" s="16">
        <v>1.3714095000000001E-2</v>
      </c>
    </row>
    <row r="476" spans="1:58" x14ac:dyDescent="0.35">
      <c r="A476" s="16">
        <v>359</v>
      </c>
      <c r="B476" s="16">
        <v>25.900000000000002</v>
      </c>
      <c r="C476" s="16">
        <v>0.43190660000000003</v>
      </c>
      <c r="D476" s="16">
        <v>2.4000000000000004</v>
      </c>
      <c r="E476" s="16">
        <v>1.4000000000000001</v>
      </c>
      <c r="F476" s="16">
        <v>0.8</v>
      </c>
      <c r="G476" s="16">
        <v>0.8</v>
      </c>
      <c r="H476" s="16">
        <v>0.4</v>
      </c>
      <c r="I476" s="16">
        <v>340</v>
      </c>
      <c r="J476" s="16">
        <v>312.70000000000005</v>
      </c>
      <c r="K476" s="16" t="s">
        <v>35</v>
      </c>
      <c r="L476" s="16">
        <v>359</v>
      </c>
      <c r="M476" s="16">
        <v>0.23369649000000001</v>
      </c>
      <c r="N476" s="16">
        <v>0.18834655</v>
      </c>
      <c r="O476" s="16">
        <v>0.15693252999999999</v>
      </c>
      <c r="P476" s="16">
        <v>0.13406468999999999</v>
      </c>
      <c r="Q476" s="16">
        <v>0.11669517</v>
      </c>
      <c r="R476" s="16">
        <v>0.1030518</v>
      </c>
      <c r="S476" s="16">
        <v>9.2064357999999999E-2</v>
      </c>
      <c r="T476" s="16">
        <v>8.3039865000000004E-2</v>
      </c>
      <c r="U476" s="16">
        <v>7.5506128000000006E-2</v>
      </c>
      <c r="V476" s="16">
        <v>6.9128700000000001E-2</v>
      </c>
      <c r="W476" s="16">
        <v>6.3663713999999996E-2</v>
      </c>
      <c r="X476" s="16">
        <v>5.8932698999999998E-2</v>
      </c>
      <c r="Y476" s="16">
        <v>5.4800942999999998E-2</v>
      </c>
      <c r="Z476" s="16">
        <v>5.1162973E-2</v>
      </c>
      <c r="AA476" s="16">
        <v>4.7938428999999998E-2</v>
      </c>
      <c r="AB476" s="16">
        <v>4.5060455999999999E-2</v>
      </c>
      <c r="AC476" s="16">
        <v>4.2478441999999998E-2</v>
      </c>
      <c r="AD476" s="16">
        <v>4.0149971999999999E-2</v>
      </c>
      <c r="AE476" s="16">
        <v>3.8041147999999997E-2</v>
      </c>
      <c r="AF476" s="16">
        <v>3.6121863999999997E-2</v>
      </c>
      <c r="AG476" s="16">
        <v>3.4369357000000003E-2</v>
      </c>
      <c r="AH476" s="16">
        <v>3.2762579999999999E-2</v>
      </c>
      <c r="AI476" s="16">
        <v>3.1285792999999999E-2</v>
      </c>
      <c r="AJ476" s="16">
        <v>2.9922903000000001E-2</v>
      </c>
      <c r="AK476" s="16">
        <v>2.8662749000000001E-2</v>
      </c>
      <c r="AL476" s="16">
        <v>2.7493806999999999E-2</v>
      </c>
      <c r="AM476" s="16">
        <v>2.6407419000000001E-2</v>
      </c>
      <c r="AN476" s="16">
        <v>2.5395135999999999E-2</v>
      </c>
      <c r="AO476" s="16">
        <v>2.4449538E-2</v>
      </c>
      <c r="AP476" s="16">
        <v>2.3564636999999999E-2</v>
      </c>
      <c r="AQ476" s="16">
        <v>2.2735136999999999E-2</v>
      </c>
      <c r="AR476" s="16">
        <v>2.1956013999999999E-2</v>
      </c>
      <c r="AS476" s="16">
        <v>2.1223228E-2</v>
      </c>
      <c r="AT476" s="16">
        <v>2.0532541000000001E-2</v>
      </c>
      <c r="AU476" s="16">
        <v>1.9880769999999999E-2</v>
      </c>
      <c r="AV476" s="16">
        <v>1.9264760999999998E-2</v>
      </c>
      <c r="AW476" s="16">
        <v>1.8681742000000001E-2</v>
      </c>
      <c r="AX476" s="16">
        <v>1.8129312000000002E-2</v>
      </c>
      <c r="AY476" s="16">
        <v>1.7605144999999999E-2</v>
      </c>
      <c r="AZ476" s="16">
        <v>1.7107204000000001E-2</v>
      </c>
      <c r="BA476" s="16">
        <v>1.6633702E-2</v>
      </c>
      <c r="BB476" s="16">
        <v>1.6182946E-2</v>
      </c>
      <c r="BC476" s="16">
        <v>1.5753262000000001E-2</v>
      </c>
      <c r="BD476" s="16">
        <v>1.5343336000000001E-2</v>
      </c>
      <c r="BE476" s="16">
        <v>1.4951911999999999E-2</v>
      </c>
      <c r="BF476" s="16">
        <v>1.4577797999999999E-2</v>
      </c>
    </row>
    <row r="477" spans="1:58" x14ac:dyDescent="0.35">
      <c r="A477" s="16">
        <v>64</v>
      </c>
      <c r="B477" s="16">
        <v>10.7</v>
      </c>
      <c r="C477" s="16">
        <v>0.1601197</v>
      </c>
      <c r="D477" s="16">
        <v>1.2000000000000002</v>
      </c>
      <c r="E477" s="16">
        <v>1.4000000000000001</v>
      </c>
      <c r="F477" s="16">
        <v>0.8</v>
      </c>
      <c r="G477" s="16">
        <v>1</v>
      </c>
      <c r="H477" s="16">
        <v>0.8</v>
      </c>
      <c r="I477" s="16">
        <v>355.20000000000005</v>
      </c>
      <c r="J477" s="16">
        <v>329.70000000000005</v>
      </c>
      <c r="K477" s="16" t="s">
        <v>34</v>
      </c>
      <c r="L477" s="16">
        <v>64</v>
      </c>
      <c r="M477" s="16">
        <v>0.23001434000000001</v>
      </c>
      <c r="N477" s="16">
        <v>0.18471545</v>
      </c>
      <c r="O477" s="16">
        <v>0.15328273000000001</v>
      </c>
      <c r="P477" s="16">
        <v>0.13033827000000001</v>
      </c>
      <c r="Q477" s="16">
        <v>0.11292696000000001</v>
      </c>
      <c r="R477" s="16">
        <v>9.9304818000000003E-2</v>
      </c>
      <c r="S477" s="16">
        <v>8.8381647999999993E-2</v>
      </c>
      <c r="T477" s="16">
        <v>7.9440512000000005E-2</v>
      </c>
      <c r="U477" s="16">
        <v>7.1994348999999999E-2</v>
      </c>
      <c r="V477" s="16">
        <v>6.5703593000000005E-2</v>
      </c>
      <c r="W477" s="16">
        <v>6.0322657000000002E-2</v>
      </c>
      <c r="X477" s="16">
        <v>5.5671919E-2</v>
      </c>
      <c r="Y477" s="16">
        <v>5.1615904999999997E-2</v>
      </c>
      <c r="Z477" s="16">
        <v>4.8050355000000003E-2</v>
      </c>
      <c r="AA477" s="16">
        <v>4.4894002000000002E-2</v>
      </c>
      <c r="AB477" s="16">
        <v>4.2082384E-2</v>
      </c>
      <c r="AC477" s="16">
        <v>3.9563760000000003E-2</v>
      </c>
      <c r="AD477" s="16">
        <v>3.7295836999999998E-2</v>
      </c>
      <c r="AE477" s="16">
        <v>3.5244793000000003E-2</v>
      </c>
      <c r="AF477" s="16">
        <v>3.3381085999999997E-2</v>
      </c>
      <c r="AG477" s="16">
        <v>3.1681802000000002E-2</v>
      </c>
      <c r="AH477" s="16">
        <v>3.0126387000000001E-2</v>
      </c>
      <c r="AI477" s="16">
        <v>2.8698393999999999E-2</v>
      </c>
      <c r="AJ477" s="16">
        <v>2.7383067000000001E-2</v>
      </c>
      <c r="AK477" s="16">
        <v>2.6168193999999999E-2</v>
      </c>
      <c r="AL477" s="16">
        <v>2.5042873E-2</v>
      </c>
      <c r="AM477" s="16">
        <v>2.3998222999999999E-2</v>
      </c>
      <c r="AN477" s="16">
        <v>2.3026118000000002E-2</v>
      </c>
      <c r="AO477" s="16">
        <v>2.2119572000000001E-2</v>
      </c>
      <c r="AP477" s="16">
        <v>2.1272570000000001E-2</v>
      </c>
      <c r="AQ477" s="16">
        <v>2.0479633000000001E-2</v>
      </c>
      <c r="AR477" s="16">
        <v>1.9736011000000001E-2</v>
      </c>
      <c r="AS477" s="16">
        <v>1.9037432999999999E-2</v>
      </c>
      <c r="AT477" s="16">
        <v>1.8380104000000001E-2</v>
      </c>
      <c r="AU477" s="16">
        <v>1.7760544999999999E-2</v>
      </c>
      <c r="AV477" s="16">
        <v>1.7175807000000001E-2</v>
      </c>
      <c r="AW477" s="16">
        <v>1.6623211999999998E-2</v>
      </c>
      <c r="AX477" s="16">
        <v>1.6100248000000001E-2</v>
      </c>
      <c r="AY477" s="16">
        <v>1.5604613E-2</v>
      </c>
      <c r="AZ477" s="16">
        <v>1.5134498E-2</v>
      </c>
      <c r="BA477" s="16">
        <v>1.468798E-2</v>
      </c>
      <c r="BB477" s="16">
        <v>1.4263361E-2</v>
      </c>
      <c r="BC477" s="16">
        <v>1.3859226000000001E-2</v>
      </c>
      <c r="BD477" s="16">
        <v>1.3474151E-2</v>
      </c>
      <c r="BE477" s="16">
        <v>1.3106955E-2</v>
      </c>
      <c r="BF477" s="16">
        <v>1.2756376999999999E-2</v>
      </c>
    </row>
    <row r="478" spans="1:58" x14ac:dyDescent="0.35">
      <c r="A478" s="16">
        <v>46</v>
      </c>
      <c r="B478" s="16">
        <v>30.1</v>
      </c>
      <c r="C478" s="16">
        <v>0.52295160000000007</v>
      </c>
      <c r="D478" s="16">
        <v>2.6</v>
      </c>
      <c r="E478" s="16">
        <v>2</v>
      </c>
      <c r="F478" s="16">
        <v>0.60000000000000009</v>
      </c>
      <c r="G478" s="16">
        <v>0.60000000000000009</v>
      </c>
      <c r="H478" s="16">
        <v>0.2</v>
      </c>
      <c r="I478" s="16">
        <v>284.40000000000003</v>
      </c>
      <c r="J478" s="16">
        <v>310.8</v>
      </c>
      <c r="K478" s="16" t="s">
        <v>35</v>
      </c>
      <c r="L478" s="16">
        <v>46</v>
      </c>
      <c r="M478" s="16">
        <v>0.22477802999999999</v>
      </c>
      <c r="N478" s="16">
        <v>0.18146720999999999</v>
      </c>
      <c r="O478" s="16">
        <v>0.15140223999999999</v>
      </c>
      <c r="P478" s="16">
        <v>0.12942956</v>
      </c>
      <c r="Q478" s="16">
        <v>0.1126566</v>
      </c>
      <c r="R478" s="16">
        <v>9.9464521E-2</v>
      </c>
      <c r="S478" s="16">
        <v>8.8831954000000005E-2</v>
      </c>
      <c r="T478" s="16">
        <v>8.0091164000000006E-2</v>
      </c>
      <c r="U478" s="16">
        <v>7.2791628999999997E-2</v>
      </c>
      <c r="V478" s="16">
        <v>6.6608787000000003E-2</v>
      </c>
      <c r="W478" s="16">
        <v>6.1310838999999999E-2</v>
      </c>
      <c r="X478" s="16">
        <v>5.6723807000000001E-2</v>
      </c>
      <c r="Y478" s="16">
        <v>5.2717812000000003E-2</v>
      </c>
      <c r="Z478" s="16">
        <v>4.9190699999999997E-2</v>
      </c>
      <c r="AA478" s="16">
        <v>4.6064335999999997E-2</v>
      </c>
      <c r="AB478" s="16">
        <v>4.3275217999999997E-2</v>
      </c>
      <c r="AC478" s="16">
        <v>4.0773228000000002E-2</v>
      </c>
      <c r="AD478" s="16">
        <v>3.8517720999999998E-2</v>
      </c>
      <c r="AE478" s="16">
        <v>3.6474529999999998E-2</v>
      </c>
      <c r="AF478" s="16">
        <v>3.4615978999999998E-2</v>
      </c>
      <c r="AG478" s="16">
        <v>3.2919113E-2</v>
      </c>
      <c r="AH478" s="16">
        <v>3.1364173000000002E-2</v>
      </c>
      <c r="AI478" s="16">
        <v>2.9934807000000001E-2</v>
      </c>
      <c r="AJ478" s="16">
        <v>2.8616618E-2</v>
      </c>
      <c r="AK478" s="16">
        <v>2.7397755999999999E-2</v>
      </c>
      <c r="AL478" s="16">
        <v>2.6267697999999999E-2</v>
      </c>
      <c r="AM478" s="16">
        <v>2.5217474E-2</v>
      </c>
      <c r="AN478" s="16">
        <v>2.4239113999999999E-2</v>
      </c>
      <c r="AO478" s="16">
        <v>2.3325913E-2</v>
      </c>
      <c r="AP478" s="16">
        <v>2.2471504E-2</v>
      </c>
      <c r="AQ478" s="16">
        <v>2.1670759000000001E-2</v>
      </c>
      <c r="AR478" s="16">
        <v>2.0918936999999999E-2</v>
      </c>
      <c r="AS478" s="16">
        <v>2.0211878999999999E-2</v>
      </c>
      <c r="AT478" s="16">
        <v>1.9545926000000002E-2</v>
      </c>
      <c r="AU478" s="16">
        <v>1.8917650000000001E-2</v>
      </c>
      <c r="AV478" s="16">
        <v>1.8324090000000001E-2</v>
      </c>
      <c r="AW478" s="16">
        <v>1.7762436E-2</v>
      </c>
      <c r="AX478" s="16">
        <v>1.7230451000000001E-2</v>
      </c>
      <c r="AY478" s="16">
        <v>1.6725865999999999E-2</v>
      </c>
      <c r="AZ478" s="16">
        <v>1.6246730000000001E-2</v>
      </c>
      <c r="BA478" s="16">
        <v>1.5791191E-2</v>
      </c>
      <c r="BB478" s="16">
        <v>1.5357641999999999E-2</v>
      </c>
      <c r="BC478" s="16">
        <v>1.4944580000000001E-2</v>
      </c>
      <c r="BD478" s="16">
        <v>1.4550666E-2</v>
      </c>
      <c r="BE478" s="16">
        <v>1.4174567000000001E-2</v>
      </c>
      <c r="BF478" s="16">
        <v>1.3815223999999999E-2</v>
      </c>
    </row>
    <row r="479" spans="1:58" x14ac:dyDescent="0.35">
      <c r="A479" s="16">
        <v>51</v>
      </c>
      <c r="B479" s="16">
        <v>31.8</v>
      </c>
      <c r="C479" s="16">
        <v>0.79103009999999996</v>
      </c>
      <c r="D479" s="16">
        <v>2</v>
      </c>
      <c r="E479" s="16">
        <v>0.60000000000000009</v>
      </c>
      <c r="F479" s="16">
        <v>1.2000000000000002</v>
      </c>
      <c r="G479" s="16">
        <v>1.4000000000000001</v>
      </c>
      <c r="H479" s="16">
        <v>0.4</v>
      </c>
      <c r="I479" s="16">
        <v>416</v>
      </c>
      <c r="J479" s="16">
        <v>324.70000000000005</v>
      </c>
      <c r="K479" s="16" t="s">
        <v>34</v>
      </c>
      <c r="L479" s="16">
        <v>51</v>
      </c>
      <c r="M479" s="16">
        <v>0.21965994</v>
      </c>
      <c r="N479" s="16">
        <v>0.17812649999999999</v>
      </c>
      <c r="O479" s="16">
        <v>0.14895327</v>
      </c>
      <c r="P479" s="16">
        <v>0.12745287</v>
      </c>
      <c r="Q479" s="16">
        <v>0.11100801</v>
      </c>
      <c r="R479" s="16">
        <v>9.8057671999999999E-2</v>
      </c>
      <c r="S479" s="16">
        <v>8.7617903999999996E-2</v>
      </c>
      <c r="T479" s="16">
        <v>7.9034723000000001E-2</v>
      </c>
      <c r="U479" s="16">
        <v>7.1860841999999994E-2</v>
      </c>
      <c r="V479" s="16">
        <v>6.5780944999999993E-2</v>
      </c>
      <c r="W479" s="16">
        <v>6.0565977999999999E-2</v>
      </c>
      <c r="X479" s="16">
        <v>5.6046944000000001E-2</v>
      </c>
      <c r="Y479" s="16">
        <v>5.2096739000000003E-2</v>
      </c>
      <c r="Z479" s="16">
        <v>4.8616514E-2</v>
      </c>
      <c r="AA479" s="16">
        <v>4.5530330000000001E-2</v>
      </c>
      <c r="AB479" s="16">
        <v>4.2775646000000001E-2</v>
      </c>
      <c r="AC479" s="16">
        <v>4.0303431000000001E-2</v>
      </c>
      <c r="AD479" s="16">
        <v>3.8073413E-2</v>
      </c>
      <c r="AE479" s="16">
        <v>3.6054373000000001E-2</v>
      </c>
      <c r="AF479" s="16">
        <v>3.4216594000000003E-2</v>
      </c>
      <c r="AG479" s="16">
        <v>3.2538246E-2</v>
      </c>
      <c r="AH479" s="16">
        <v>3.099996E-2</v>
      </c>
      <c r="AI479" s="16">
        <v>2.9585725E-2</v>
      </c>
      <c r="AJ479" s="16">
        <v>2.8281363E-2</v>
      </c>
      <c r="AK479" s="16">
        <v>2.7074561E-2</v>
      </c>
      <c r="AL479" s="16">
        <v>2.5955553999999999E-2</v>
      </c>
      <c r="AM479" s="16">
        <v>2.4915366000000001E-2</v>
      </c>
      <c r="AN479" s="16">
        <v>2.3946156999999999E-2</v>
      </c>
      <c r="AO479" s="16">
        <v>2.3041303999999999E-2</v>
      </c>
      <c r="AP479" s="16">
        <v>2.2194663E-2</v>
      </c>
      <c r="AQ479" s="16">
        <v>2.1401204E-2</v>
      </c>
      <c r="AR479" s="16">
        <v>2.0656167E-2</v>
      </c>
      <c r="AS479" s="16">
        <v>1.9955302000000001E-2</v>
      </c>
      <c r="AT479" s="16">
        <v>1.9295003000000002E-2</v>
      </c>
      <c r="AU479" s="16">
        <v>1.8671910999999999E-2</v>
      </c>
      <c r="AV479" s="16">
        <v>1.8083245000000001E-2</v>
      </c>
      <c r="AW479" s="16">
        <v>1.7526186999999999E-2</v>
      </c>
      <c r="AX479" s="16">
        <v>1.6998451000000001E-2</v>
      </c>
      <c r="AY479" s="16">
        <v>1.6497759000000001E-2</v>
      </c>
      <c r="AZ479" s="16">
        <v>1.6022268999999999E-2</v>
      </c>
      <c r="BA479" s="16">
        <v>1.5570199E-2</v>
      </c>
      <c r="BB479" s="16">
        <v>1.5139888000000001E-2</v>
      </c>
      <c r="BC479" s="16">
        <v>1.4729890000000001E-2</v>
      </c>
      <c r="BD479" s="16">
        <v>1.4338846000000001E-2</v>
      </c>
      <c r="BE479" s="16">
        <v>1.3965583E-2</v>
      </c>
      <c r="BF479" s="16">
        <v>1.360886E-2</v>
      </c>
    </row>
    <row r="480" spans="1:58" x14ac:dyDescent="0.35">
      <c r="A480" s="16">
        <v>43</v>
      </c>
      <c r="B480" s="16">
        <v>43.900000000000006</v>
      </c>
      <c r="C480" s="16">
        <v>0.67073710000000009</v>
      </c>
      <c r="D480" s="16">
        <v>3</v>
      </c>
      <c r="E480" s="16">
        <v>0.8</v>
      </c>
      <c r="F480" s="16">
        <v>1</v>
      </c>
      <c r="G480" s="16">
        <v>0.2</v>
      </c>
      <c r="H480" s="16">
        <v>0.4</v>
      </c>
      <c r="I480" s="16">
        <v>404.6</v>
      </c>
      <c r="J480" s="16">
        <v>367.5</v>
      </c>
      <c r="K480" s="16" t="s">
        <v>34</v>
      </c>
      <c r="L480" s="16">
        <v>43</v>
      </c>
      <c r="M480" s="16">
        <v>0.21961668000000001</v>
      </c>
      <c r="N480" s="16">
        <v>0.17707832000000001</v>
      </c>
      <c r="O480" s="16">
        <v>0.14776379000000001</v>
      </c>
      <c r="P480" s="16">
        <v>0.12648955000000001</v>
      </c>
      <c r="Q480" s="16">
        <v>0.11031343</v>
      </c>
      <c r="R480" s="16">
        <v>9.7602688000000007E-2</v>
      </c>
      <c r="S480" s="16">
        <v>8.7365538000000006E-2</v>
      </c>
      <c r="T480" s="16">
        <v>7.8954771000000007E-2</v>
      </c>
      <c r="U480" s="16">
        <v>7.1930258999999996E-2</v>
      </c>
      <c r="V480" s="16">
        <v>6.5980569000000003E-2</v>
      </c>
      <c r="W480" s="16">
        <v>6.0881472999999998E-2</v>
      </c>
      <c r="X480" s="16">
        <v>5.6464690999999997E-2</v>
      </c>
      <c r="Y480" s="16">
        <v>5.2604935999999998E-2</v>
      </c>
      <c r="Z480" s="16">
        <v>4.9204491000000003E-2</v>
      </c>
      <c r="AA480" s="16">
        <v>4.6187146999999998E-2</v>
      </c>
      <c r="AB480" s="16">
        <v>4.3493535E-2</v>
      </c>
      <c r="AC480" s="16">
        <v>4.1074507000000003E-2</v>
      </c>
      <c r="AD480" s="16">
        <v>3.8891404999999997E-2</v>
      </c>
      <c r="AE480" s="16">
        <v>3.6911957000000002E-2</v>
      </c>
      <c r="AF480" s="16">
        <v>3.5109348999999998E-2</v>
      </c>
      <c r="AG480" s="16">
        <v>3.3461574000000001E-2</v>
      </c>
      <c r="AH480" s="16">
        <v>3.1950000999999999E-2</v>
      </c>
      <c r="AI480" s="16">
        <v>3.0558645999999998E-2</v>
      </c>
      <c r="AJ480" s="16">
        <v>2.9274064999999998E-2</v>
      </c>
      <c r="AK480" s="16">
        <v>2.8084876000000002E-2</v>
      </c>
      <c r="AL480" s="16">
        <v>2.6981179000000001E-2</v>
      </c>
      <c r="AM480" s="16">
        <v>2.5954086000000001E-2</v>
      </c>
      <c r="AN480" s="16">
        <v>2.4996154E-2</v>
      </c>
      <c r="AO480" s="16">
        <v>2.4100779999999999E-2</v>
      </c>
      <c r="AP480" s="16">
        <v>2.3262202999999999E-2</v>
      </c>
      <c r="AQ480" s="16">
        <v>2.2475332000000001E-2</v>
      </c>
      <c r="AR480" s="16">
        <v>2.1735549E-2</v>
      </c>
      <c r="AS480" s="16">
        <v>2.1038893999999999E-2</v>
      </c>
      <c r="AT480" s="16">
        <v>2.0381914000000001E-2</v>
      </c>
      <c r="AU480" s="16">
        <v>1.9761303000000001E-2</v>
      </c>
      <c r="AV480" s="16">
        <v>1.9174305999999999E-2</v>
      </c>
      <c r="AW480" s="16">
        <v>1.8618257999999999E-2</v>
      </c>
      <c r="AX480" s="16">
        <v>1.8090727000000001E-2</v>
      </c>
      <c r="AY480" s="16">
        <v>1.7589812999999999E-2</v>
      </c>
      <c r="AZ480" s="16">
        <v>1.7113621999999998E-2</v>
      </c>
      <c r="BA480" s="16">
        <v>1.6660393999999999E-2</v>
      </c>
      <c r="BB480" s="16">
        <v>1.6228434E-2</v>
      </c>
      <c r="BC480" s="16">
        <v>1.5816381000000001E-2</v>
      </c>
      <c r="BD480" s="16">
        <v>1.5423001E-2</v>
      </c>
      <c r="BE480" s="16">
        <v>1.5046983999999999E-2</v>
      </c>
      <c r="BF480" s="16">
        <v>1.4687230000000001E-2</v>
      </c>
    </row>
    <row r="481" spans="1:58" x14ac:dyDescent="0.35">
      <c r="A481" s="16">
        <v>128</v>
      </c>
      <c r="B481" s="16">
        <v>37.4</v>
      </c>
      <c r="C481" s="16">
        <v>0.38704500000000003</v>
      </c>
      <c r="D481" s="16">
        <v>1.4000000000000001</v>
      </c>
      <c r="E481" s="16">
        <v>1.4000000000000001</v>
      </c>
      <c r="F481" s="16">
        <v>0.4</v>
      </c>
      <c r="G481" s="16">
        <v>1.8</v>
      </c>
      <c r="H481" s="16">
        <v>0.2</v>
      </c>
      <c r="I481" s="16">
        <v>449.90000000000003</v>
      </c>
      <c r="J481" s="16">
        <v>324.60000000000002</v>
      </c>
      <c r="K481" s="16" t="s">
        <v>35</v>
      </c>
      <c r="L481" s="16">
        <v>128</v>
      </c>
      <c r="M481" s="16">
        <v>0.21596879999999999</v>
      </c>
      <c r="N481" s="16">
        <v>0.1748091</v>
      </c>
      <c r="O481" s="16">
        <v>0.14602397</v>
      </c>
      <c r="P481" s="16">
        <v>0.12482563000000001</v>
      </c>
      <c r="Q481" s="16">
        <v>0.10860451</v>
      </c>
      <c r="R481" s="16">
        <v>9.5819391000000004E-2</v>
      </c>
      <c r="S481" s="16">
        <v>8.5501290999999993E-2</v>
      </c>
      <c r="T481" s="16">
        <v>7.7011443999999998E-2</v>
      </c>
      <c r="U481" s="16">
        <v>6.9914587E-2</v>
      </c>
      <c r="V481" s="16">
        <v>6.3898772000000006E-2</v>
      </c>
      <c r="W481" s="16">
        <v>5.8738746000000001E-2</v>
      </c>
      <c r="X481" s="16">
        <v>5.4267655999999997E-2</v>
      </c>
      <c r="Y481" s="16">
        <v>5.0360121000000001E-2</v>
      </c>
      <c r="Z481" s="16">
        <v>4.6917934000000001E-2</v>
      </c>
      <c r="AA481" s="16">
        <v>4.3865185000000001E-2</v>
      </c>
      <c r="AB481" s="16">
        <v>4.1140884000000003E-2</v>
      </c>
      <c r="AC481" s="16">
        <v>3.8697187000000001E-2</v>
      </c>
      <c r="AD481" s="16">
        <v>3.6493916000000001E-2</v>
      </c>
      <c r="AE481" s="16">
        <v>3.4498513000000001E-2</v>
      </c>
      <c r="AF481" s="16">
        <v>3.2683815999999997E-2</v>
      </c>
      <c r="AG481" s="16">
        <v>3.1027005999999999E-2</v>
      </c>
      <c r="AH481" s="16">
        <v>2.9509420000000001E-2</v>
      </c>
      <c r="AI481" s="16">
        <v>2.8114777000000001E-2</v>
      </c>
      <c r="AJ481" s="16">
        <v>2.6829345000000001E-2</v>
      </c>
      <c r="AK481" s="16">
        <v>2.5641337E-2</v>
      </c>
      <c r="AL481" s="16">
        <v>2.4540533999999999E-2</v>
      </c>
      <c r="AM481" s="16">
        <v>2.3518028E-2</v>
      </c>
      <c r="AN481" s="16">
        <v>2.2566050000000001E-2</v>
      </c>
      <c r="AO481" s="16">
        <v>2.1677961999999999E-2</v>
      </c>
      <c r="AP481" s="16">
        <v>2.084782E-2</v>
      </c>
      <c r="AQ481" s="16">
        <v>2.0070383000000001E-2</v>
      </c>
      <c r="AR481" s="16">
        <v>1.9340970999999998E-2</v>
      </c>
      <c r="AS481" s="16">
        <v>1.8655537E-2</v>
      </c>
      <c r="AT481" s="16">
        <v>1.8010407999999999E-2</v>
      </c>
      <c r="AU481" s="16">
        <v>1.7402239E-2</v>
      </c>
      <c r="AV481" s="16">
        <v>1.6828139999999998E-2</v>
      </c>
      <c r="AW481" s="16">
        <v>1.628549E-2</v>
      </c>
      <c r="AX481" s="16">
        <v>1.5771778E-2</v>
      </c>
      <c r="AY481" s="16">
        <v>1.5284915E-2</v>
      </c>
      <c r="AZ481" s="16">
        <v>1.4822966E-2</v>
      </c>
      <c r="BA481" s="16">
        <v>1.4384172000000001E-2</v>
      </c>
      <c r="BB481" s="16">
        <v>1.3966902999999999E-2</v>
      </c>
      <c r="BC481" s="16">
        <v>1.3569711999999999E-2</v>
      </c>
      <c r="BD481" s="16">
        <v>1.3191249E-2</v>
      </c>
      <c r="BE481" s="16">
        <v>1.2830319E-2</v>
      </c>
      <c r="BF481" s="16">
        <v>1.2485714E-2</v>
      </c>
    </row>
    <row r="482" spans="1:58" x14ac:dyDescent="0.35">
      <c r="A482" s="16">
        <v>243</v>
      </c>
      <c r="B482" s="16">
        <v>29.400000000000002</v>
      </c>
      <c r="C482" s="16">
        <v>0.16282430000000001</v>
      </c>
      <c r="D482" s="16">
        <v>3</v>
      </c>
      <c r="E482" s="16">
        <v>0.4</v>
      </c>
      <c r="F482" s="16">
        <v>1</v>
      </c>
      <c r="G482" s="16">
        <v>1.2000000000000002</v>
      </c>
      <c r="H482" s="16">
        <v>0.8</v>
      </c>
      <c r="I482" s="16">
        <v>325.20000000000005</v>
      </c>
      <c r="J482" s="16">
        <v>326.60000000000002</v>
      </c>
      <c r="K482" s="16" t="s">
        <v>35</v>
      </c>
      <c r="L482" s="16">
        <v>243</v>
      </c>
      <c r="M482" s="16">
        <v>0.20579578000000001</v>
      </c>
      <c r="N482" s="16">
        <v>0.16838918999999999</v>
      </c>
      <c r="O482" s="16">
        <v>0.14166854000000001</v>
      </c>
      <c r="P482" s="16">
        <v>0.12176516</v>
      </c>
      <c r="Q482" s="16">
        <v>0.10643223</v>
      </c>
      <c r="R482" s="16">
        <v>9.4293094999999993E-2</v>
      </c>
      <c r="S482" s="16">
        <v>8.4460973999999994E-2</v>
      </c>
      <c r="T482" s="16">
        <v>7.6347715999999996E-2</v>
      </c>
      <c r="U482" s="16">
        <v>6.9547689999999995E-2</v>
      </c>
      <c r="V482" s="16">
        <v>6.3772269000000006E-2</v>
      </c>
      <c r="W482" s="16">
        <v>5.8807760000000001E-2</v>
      </c>
      <c r="X482" s="16">
        <v>5.4499879000000001E-2</v>
      </c>
      <c r="Y482" s="16">
        <v>5.0727266999999999E-2</v>
      </c>
      <c r="Z482" s="16">
        <v>4.7397912E-2</v>
      </c>
      <c r="AA482" s="16">
        <v>4.4440009000000003E-2</v>
      </c>
      <c r="AB482" s="16">
        <v>4.1797318E-2</v>
      </c>
      <c r="AC482" s="16">
        <v>3.9422302999999999E-2</v>
      </c>
      <c r="AD482" s="16">
        <v>3.7277099000000001E-2</v>
      </c>
      <c r="AE482" s="16">
        <v>3.533211E-2</v>
      </c>
      <c r="AF482" s="16">
        <v>3.3560194000000002E-2</v>
      </c>
      <c r="AG482" s="16">
        <v>3.1940084000000001E-2</v>
      </c>
      <c r="AH482" s="16">
        <v>3.0453491999999999E-2</v>
      </c>
      <c r="AI482" s="16">
        <v>2.9086152000000001E-2</v>
      </c>
      <c r="AJ482" s="16">
        <v>2.7823436999999999E-2</v>
      </c>
      <c r="AK482" s="16">
        <v>2.6655339E-2</v>
      </c>
      <c r="AL482" s="16">
        <v>2.5570938000000001E-2</v>
      </c>
      <c r="AM482" s="16">
        <v>2.4562526000000001E-2</v>
      </c>
      <c r="AN482" s="16">
        <v>2.3622178000000001E-2</v>
      </c>
      <c r="AO482" s="16">
        <v>2.2743683000000001E-2</v>
      </c>
      <c r="AP482" s="16">
        <v>2.1921039999999999E-2</v>
      </c>
      <c r="AQ482" s="16">
        <v>2.114947E-2</v>
      </c>
      <c r="AR482" s="16">
        <v>2.0424727E-2</v>
      </c>
      <c r="AS482" s="16">
        <v>1.9742470000000002E-2</v>
      </c>
      <c r="AT482" s="16">
        <v>1.9099411E-2</v>
      </c>
      <c r="AU482" s="16">
        <v>1.8492321999999999E-2</v>
      </c>
      <c r="AV482" s="16">
        <v>1.791854E-2</v>
      </c>
      <c r="AW482" s="16">
        <v>1.7375307E-2</v>
      </c>
      <c r="AX482" s="16">
        <v>1.6860331999999999E-2</v>
      </c>
      <c r="AY482" s="16">
        <v>1.6371712E-2</v>
      </c>
      <c r="AZ482" s="16">
        <v>1.5907484999999999E-2</v>
      </c>
      <c r="BA482" s="16">
        <v>1.5465827E-2</v>
      </c>
      <c r="BB482" s="16">
        <v>1.5045316E-2</v>
      </c>
      <c r="BC482" s="16">
        <v>1.4644618E-2</v>
      </c>
      <c r="BD482" s="16">
        <v>1.4262205999999999E-2</v>
      </c>
      <c r="BE482" s="16">
        <v>1.3896937E-2</v>
      </c>
      <c r="BF482" s="16">
        <v>1.3547808E-2</v>
      </c>
    </row>
    <row r="483" spans="1:58" x14ac:dyDescent="0.35">
      <c r="A483" s="16">
        <v>259</v>
      </c>
      <c r="B483" s="16">
        <v>15.700000000000001</v>
      </c>
      <c r="C483" s="16">
        <v>0.64611000000000007</v>
      </c>
      <c r="D483" s="16">
        <v>2.4000000000000004</v>
      </c>
      <c r="E483" s="16">
        <v>0.8</v>
      </c>
      <c r="F483" s="16">
        <v>2</v>
      </c>
      <c r="G483" s="16">
        <v>0.4</v>
      </c>
      <c r="H483" s="16">
        <v>0.8</v>
      </c>
      <c r="I483" s="16">
        <v>337.1</v>
      </c>
      <c r="J483" s="16">
        <v>365</v>
      </c>
      <c r="K483" s="16" t="s">
        <v>34</v>
      </c>
      <c r="L483" s="16">
        <v>259</v>
      </c>
      <c r="M483" s="16">
        <v>0.19858371</v>
      </c>
      <c r="N483" s="16">
        <v>0.15991812999999999</v>
      </c>
      <c r="O483" s="16">
        <v>0.13320567</v>
      </c>
      <c r="P483" s="16">
        <v>0.1137729</v>
      </c>
      <c r="Q483" s="16">
        <v>9.8998516999999994E-2</v>
      </c>
      <c r="R483" s="16">
        <v>8.7400876000000002E-2</v>
      </c>
      <c r="S483" s="16">
        <v>7.8069866000000002E-2</v>
      </c>
      <c r="T483" s="16">
        <v>7.0409685E-2</v>
      </c>
      <c r="U483" s="16">
        <v>6.4017727999999996E-2</v>
      </c>
      <c r="V483" s="16">
        <v>5.8607552E-2</v>
      </c>
      <c r="W483" s="16">
        <v>5.3973749000000001E-2</v>
      </c>
      <c r="X483" s="16">
        <v>4.9964073999999997E-2</v>
      </c>
      <c r="Y483" s="16">
        <v>4.6463583000000003E-2</v>
      </c>
      <c r="Z483" s="16">
        <v>4.3382405999999998E-2</v>
      </c>
      <c r="AA483" s="16">
        <v>4.0652490999999999E-2</v>
      </c>
      <c r="AB483" s="16">
        <v>3.8217250000000001E-2</v>
      </c>
      <c r="AC483" s="16">
        <v>3.6032632000000002E-2</v>
      </c>
      <c r="AD483" s="16">
        <v>3.4063466000000001E-2</v>
      </c>
      <c r="AE483" s="16">
        <v>3.2280266000000002E-2</v>
      </c>
      <c r="AF483" s="16">
        <v>3.0657853999999998E-2</v>
      </c>
      <c r="AG483" s="16">
        <v>2.9176598000000002E-2</v>
      </c>
      <c r="AH483" s="16">
        <v>2.7818824999999998E-2</v>
      </c>
      <c r="AI483" s="16">
        <v>2.6570885999999998E-2</v>
      </c>
      <c r="AJ483" s="16">
        <v>2.5419407000000002E-2</v>
      </c>
      <c r="AK483" s="16">
        <v>2.4354633000000001E-2</v>
      </c>
      <c r="AL483" s="16">
        <v>2.3367148000000001E-2</v>
      </c>
      <c r="AM483" s="16">
        <v>2.2449294000000002E-2</v>
      </c>
      <c r="AN483" s="16">
        <v>2.1594068000000001E-2</v>
      </c>
      <c r="AO483" s="16">
        <v>2.0795287999999999E-2</v>
      </c>
      <c r="AP483" s="16">
        <v>2.0047933E-2</v>
      </c>
      <c r="AQ483" s="16">
        <v>1.9347116000000001E-2</v>
      </c>
      <c r="AR483" s="16">
        <v>1.8688819999999998E-2</v>
      </c>
      <c r="AS483" s="16">
        <v>1.8069564999999999E-2</v>
      </c>
      <c r="AT483" s="16">
        <v>1.7485980000000002E-2</v>
      </c>
      <c r="AU483" s="16">
        <v>1.6935197999999999E-2</v>
      </c>
      <c r="AV483" s="16">
        <v>1.6414729999999999E-2</v>
      </c>
      <c r="AW483" s="16">
        <v>1.5922021000000001E-2</v>
      </c>
      <c r="AX483" s="16">
        <v>1.5455022000000001E-2</v>
      </c>
      <c r="AY483" s="16">
        <v>1.5011905000000001E-2</v>
      </c>
      <c r="AZ483" s="16">
        <v>1.4590963E-2</v>
      </c>
      <c r="BA483" s="16">
        <v>1.4190525000000001E-2</v>
      </c>
      <c r="BB483" s="16">
        <v>1.3809284999999999E-2</v>
      </c>
      <c r="BC483" s="16">
        <v>1.3445814E-2</v>
      </c>
      <c r="BD483" s="16">
        <v>1.309896E-2</v>
      </c>
      <c r="BE483" s="16">
        <v>1.2767804000000001E-2</v>
      </c>
      <c r="BF483" s="16">
        <v>1.2451195E-2</v>
      </c>
    </row>
    <row r="484" spans="1:58" x14ac:dyDescent="0.35">
      <c r="A484" s="16">
        <v>299</v>
      </c>
      <c r="B484" s="16">
        <v>15.600000000000001</v>
      </c>
      <c r="C484" s="16">
        <v>0.2230029</v>
      </c>
      <c r="D484" s="16">
        <v>2.8000000000000003</v>
      </c>
      <c r="E484" s="16">
        <v>0.8</v>
      </c>
      <c r="F484" s="16">
        <v>0.60000000000000009</v>
      </c>
      <c r="G484" s="16">
        <v>1.8</v>
      </c>
      <c r="H484" s="16">
        <v>0.60000000000000009</v>
      </c>
      <c r="I484" s="16">
        <v>435.20000000000005</v>
      </c>
      <c r="J484" s="16">
        <v>347.90000000000003</v>
      </c>
      <c r="K484" s="16" t="s">
        <v>34</v>
      </c>
      <c r="L484" s="16">
        <v>299</v>
      </c>
      <c r="M484" s="16">
        <v>0.18865377</v>
      </c>
      <c r="N484" s="16">
        <v>0.15235703</v>
      </c>
      <c r="O484" s="16">
        <v>0.12694569</v>
      </c>
      <c r="P484" s="16">
        <v>0.10827233999999999</v>
      </c>
      <c r="Q484" s="16">
        <v>9.4027683000000001E-2</v>
      </c>
      <c r="R484" s="16">
        <v>8.2838751000000002E-2</v>
      </c>
      <c r="S484" s="16">
        <v>7.3837027E-2</v>
      </c>
      <c r="T484" s="16">
        <v>6.6450997999999997E-2</v>
      </c>
      <c r="U484" s="16">
        <v>6.0290183999999997E-2</v>
      </c>
      <c r="V484" s="16">
        <v>5.5081584000000003E-2</v>
      </c>
      <c r="W484" s="16">
        <v>5.0625469999999999E-2</v>
      </c>
      <c r="X484" s="16">
        <v>4.6774793000000002E-2</v>
      </c>
      <c r="Y484" s="16">
        <v>4.3416089999999997E-2</v>
      </c>
      <c r="Z484" s="16">
        <v>4.0464292999999998E-2</v>
      </c>
      <c r="AA484" s="16">
        <v>3.7851351999999998E-2</v>
      </c>
      <c r="AB484" s="16">
        <v>3.5523924999999998E-2</v>
      </c>
      <c r="AC484" s="16">
        <v>3.3437435000000001E-2</v>
      </c>
      <c r="AD484" s="16">
        <v>3.1559984999999999E-2</v>
      </c>
      <c r="AE484" s="16">
        <v>2.9860187E-2</v>
      </c>
      <c r="AF484" s="16">
        <v>2.8315376E-2</v>
      </c>
      <c r="AG484" s="16">
        <v>2.6905934999999999E-2</v>
      </c>
      <c r="AH484" s="16">
        <v>2.5616413000000001E-2</v>
      </c>
      <c r="AI484" s="16">
        <v>2.4431270000000001E-2</v>
      </c>
      <c r="AJ484" s="16">
        <v>2.3339268E-2</v>
      </c>
      <c r="AK484" s="16">
        <v>2.2330202E-2</v>
      </c>
      <c r="AL484" s="16">
        <v>2.1395955000000001E-2</v>
      </c>
      <c r="AM484" s="16">
        <v>2.0528045000000002E-2</v>
      </c>
      <c r="AN484" s="16">
        <v>1.9719699E-2</v>
      </c>
      <c r="AO484" s="16">
        <v>1.8965624E-2</v>
      </c>
      <c r="AP484" s="16">
        <v>1.8260757999999998E-2</v>
      </c>
      <c r="AQ484" s="16">
        <v>1.7600932999999999E-2</v>
      </c>
      <c r="AR484" s="16">
        <v>1.6981507E-2</v>
      </c>
      <c r="AS484" s="16">
        <v>1.6399303E-2</v>
      </c>
      <c r="AT484" s="16">
        <v>1.5851203000000001E-2</v>
      </c>
      <c r="AU484" s="16">
        <v>1.5334415000000001E-2</v>
      </c>
      <c r="AV484" s="16">
        <v>1.4846582000000001E-2</v>
      </c>
      <c r="AW484" s="16">
        <v>1.4385372E-2</v>
      </c>
      <c r="AX484" s="16">
        <v>1.3948395000000001E-2</v>
      </c>
      <c r="AY484" s="16">
        <v>1.353418E-2</v>
      </c>
      <c r="AZ484" s="16">
        <v>1.3141168E-2</v>
      </c>
      <c r="BA484" s="16">
        <v>1.2767584E-2</v>
      </c>
      <c r="BB484" s="16">
        <v>1.2412223E-2</v>
      </c>
      <c r="BC484" s="16">
        <v>1.2073814E-2</v>
      </c>
      <c r="BD484" s="16">
        <v>1.1751291000000001E-2</v>
      </c>
      <c r="BE484" s="16">
        <v>1.1443373E-2</v>
      </c>
      <c r="BF484" s="16">
        <v>1.1149308E-2</v>
      </c>
    </row>
    <row r="485" spans="1:58" x14ac:dyDescent="0.35">
      <c r="A485" s="16">
        <v>130</v>
      </c>
      <c r="B485" s="16">
        <v>22.6</v>
      </c>
      <c r="C485" s="16">
        <v>0.67180570000000006</v>
      </c>
      <c r="D485" s="16">
        <v>3</v>
      </c>
      <c r="E485" s="16">
        <v>1.8</v>
      </c>
      <c r="F485" s="16">
        <v>0.60000000000000009</v>
      </c>
      <c r="G485" s="16">
        <v>1.4000000000000001</v>
      </c>
      <c r="H485" s="16">
        <v>0.2</v>
      </c>
      <c r="I485" s="16">
        <v>353.3</v>
      </c>
      <c r="J485" s="16">
        <v>366.40000000000003</v>
      </c>
      <c r="K485" s="16" t="s">
        <v>34</v>
      </c>
      <c r="L485" s="16">
        <v>130</v>
      </c>
      <c r="M485" s="16">
        <v>0.18632022000000001</v>
      </c>
      <c r="N485" s="16">
        <v>0.15053794000000001</v>
      </c>
      <c r="O485" s="16">
        <v>0.12554267</v>
      </c>
      <c r="P485" s="16">
        <v>0.1071645</v>
      </c>
      <c r="Q485" s="16">
        <v>9.3132808999999997E-2</v>
      </c>
      <c r="R485" s="16">
        <v>8.2100585000000004E-2</v>
      </c>
      <c r="S485" s="16">
        <v>7.3211864000000001E-2</v>
      </c>
      <c r="T485" s="16">
        <v>6.5906859999999998E-2</v>
      </c>
      <c r="U485" s="16">
        <v>5.9803943999999998E-2</v>
      </c>
      <c r="V485" s="16">
        <v>5.4634637999999999E-2</v>
      </c>
      <c r="W485" s="16">
        <v>5.0205026E-2</v>
      </c>
      <c r="X485" s="16">
        <v>4.6372789999999997E-2</v>
      </c>
      <c r="Y485" s="16">
        <v>4.3025997000000003E-2</v>
      </c>
      <c r="Z485" s="16">
        <v>4.0082238999999999E-2</v>
      </c>
      <c r="AA485" s="16">
        <v>3.7474576000000002E-2</v>
      </c>
      <c r="AB485" s="16">
        <v>3.5150051000000002E-2</v>
      </c>
      <c r="AC485" s="16">
        <v>3.3067059000000003E-2</v>
      </c>
      <c r="AD485" s="16">
        <v>3.1190911000000002E-2</v>
      </c>
      <c r="AE485" s="16">
        <v>2.9493083999999999E-2</v>
      </c>
      <c r="AF485" s="16">
        <v>2.7950756E-2</v>
      </c>
      <c r="AG485" s="16">
        <v>2.6543435000000001E-2</v>
      </c>
      <c r="AH485" s="16">
        <v>2.5255419000000001E-2</v>
      </c>
      <c r="AI485" s="16">
        <v>2.4072436999999999E-2</v>
      </c>
      <c r="AJ485" s="16">
        <v>2.2982813000000001E-2</v>
      </c>
      <c r="AK485" s="16">
        <v>2.1976076000000001E-2</v>
      </c>
      <c r="AL485" s="16">
        <v>2.1043534999999999E-2</v>
      </c>
      <c r="AM485" s="16">
        <v>2.0177924999999999E-2</v>
      </c>
      <c r="AN485" s="16">
        <v>1.9372426000000002E-2</v>
      </c>
      <c r="AO485" s="16">
        <v>1.8621089E-2</v>
      </c>
      <c r="AP485" s="16">
        <v>1.7918959000000002E-2</v>
      </c>
      <c r="AQ485" s="16">
        <v>1.7261509000000001E-2</v>
      </c>
      <c r="AR485" s="16">
        <v>1.6644953000000001E-2</v>
      </c>
      <c r="AS485" s="16">
        <v>1.6065611E-2</v>
      </c>
      <c r="AT485" s="16">
        <v>1.5520313000000001E-2</v>
      </c>
      <c r="AU485" s="16">
        <v>1.5006304999999999E-2</v>
      </c>
      <c r="AV485" s="16">
        <v>1.4521153E-2</v>
      </c>
      <c r="AW485" s="16">
        <v>1.4062565000000001E-2</v>
      </c>
      <c r="AX485" s="16">
        <v>1.3628543E-2</v>
      </c>
      <c r="AY485" s="16">
        <v>1.3217174E-2</v>
      </c>
      <c r="AZ485" s="16">
        <v>1.2826897E-2</v>
      </c>
      <c r="BA485" s="16">
        <v>1.2456157000000001E-2</v>
      </c>
      <c r="BB485" s="16">
        <v>1.2103598E-2</v>
      </c>
      <c r="BC485" s="16">
        <v>1.1767933E-2</v>
      </c>
      <c r="BD485" s="16">
        <v>1.1448088E-2</v>
      </c>
      <c r="BE485" s="16">
        <v>1.1143034E-2</v>
      </c>
      <c r="BF485" s="16">
        <v>1.0851698E-2</v>
      </c>
    </row>
    <row r="486" spans="1:58" x14ac:dyDescent="0.35">
      <c r="A486" s="16">
        <v>293</v>
      </c>
      <c r="B486" s="16">
        <v>15.4</v>
      </c>
      <c r="C486" s="16">
        <v>0.87727289999999991</v>
      </c>
      <c r="D486" s="16">
        <v>2</v>
      </c>
      <c r="E486" s="16">
        <v>1.4000000000000001</v>
      </c>
      <c r="F486" s="16">
        <v>2.2000000000000002</v>
      </c>
      <c r="G486" s="16">
        <v>1.2000000000000002</v>
      </c>
      <c r="H486" s="16">
        <v>0.4</v>
      </c>
      <c r="I486" s="16">
        <v>347.1</v>
      </c>
      <c r="J486" s="16">
        <v>356.90000000000003</v>
      </c>
      <c r="K486" s="16" t="s">
        <v>34</v>
      </c>
      <c r="L486" s="16">
        <v>293</v>
      </c>
      <c r="M486" s="16">
        <v>0.17998953000000001</v>
      </c>
      <c r="N486" s="16">
        <v>0.14523442</v>
      </c>
      <c r="O486" s="16">
        <v>0.12099264999999999</v>
      </c>
      <c r="P486" s="16">
        <v>0.10321875</v>
      </c>
      <c r="Q486" s="16">
        <v>8.9679762999999996E-2</v>
      </c>
      <c r="R486" s="16">
        <v>7.9048737999999993E-2</v>
      </c>
      <c r="S486" s="16">
        <v>7.0495658000000003E-2</v>
      </c>
      <c r="T486" s="16">
        <v>6.3473194999999996E-2</v>
      </c>
      <c r="U486" s="16">
        <v>5.7611032999999999E-2</v>
      </c>
      <c r="V486" s="16">
        <v>5.2648932000000002E-2</v>
      </c>
      <c r="W486" s="16">
        <v>4.8400216000000003E-2</v>
      </c>
      <c r="X486" s="16">
        <v>4.4724051000000001E-2</v>
      </c>
      <c r="Y486" s="16">
        <v>4.1515167999999998E-2</v>
      </c>
      <c r="Z486" s="16">
        <v>3.8692623000000002E-2</v>
      </c>
      <c r="AA486" s="16">
        <v>3.6192555000000001E-2</v>
      </c>
      <c r="AB486" s="16">
        <v>3.3964302000000002E-2</v>
      </c>
      <c r="AC486" s="16">
        <v>3.1967215E-2</v>
      </c>
      <c r="AD486" s="16">
        <v>3.0168604000000002E-2</v>
      </c>
      <c r="AE486" s="16">
        <v>2.8540910999999999E-2</v>
      </c>
      <c r="AF486" s="16">
        <v>2.7061610999999999E-2</v>
      </c>
      <c r="AG486" s="16">
        <v>2.5711867999999999E-2</v>
      </c>
      <c r="AH486" s="16">
        <v>2.4476167E-2</v>
      </c>
      <c r="AI486" s="16">
        <v>2.3340909E-2</v>
      </c>
      <c r="AJ486" s="16">
        <v>2.2295012999999999E-2</v>
      </c>
      <c r="AK486" s="16">
        <v>2.1328313000000002E-2</v>
      </c>
      <c r="AL486" s="16">
        <v>2.0432631E-2</v>
      </c>
      <c r="AM486" s="16">
        <v>1.9601027E-2</v>
      </c>
      <c r="AN486" s="16">
        <v>1.8826666999999998E-2</v>
      </c>
      <c r="AO486" s="16">
        <v>1.8104170999999999E-2</v>
      </c>
      <c r="AP486" s="16">
        <v>1.7428735000000001E-2</v>
      </c>
      <c r="AQ486" s="16">
        <v>1.6796117999999999E-2</v>
      </c>
      <c r="AR486" s="16">
        <v>1.6202547000000001E-2</v>
      </c>
      <c r="AS486" s="16">
        <v>1.564455E-2</v>
      </c>
      <c r="AT486" s="16">
        <v>1.5119159E-2</v>
      </c>
      <c r="AU486" s="16">
        <v>1.4623723999999999E-2</v>
      </c>
      <c r="AV486" s="16">
        <v>1.4155882E-2</v>
      </c>
      <c r="AW486" s="16">
        <v>1.3713535000000001E-2</v>
      </c>
      <c r="AX486" s="16">
        <v>1.3294643E-2</v>
      </c>
      <c r="AY486" s="16">
        <v>1.2897472E-2</v>
      </c>
      <c r="AZ486" s="16">
        <v>1.2520478E-2</v>
      </c>
      <c r="BA486" s="16">
        <v>1.2162271000000001E-2</v>
      </c>
      <c r="BB486" s="16">
        <v>1.1821427000000001E-2</v>
      </c>
      <c r="BC486" s="16">
        <v>1.1496809E-2</v>
      </c>
      <c r="BD486" s="16">
        <v>1.1187394999999999E-2</v>
      </c>
      <c r="BE486" s="16">
        <v>1.0892119E-2</v>
      </c>
      <c r="BF486" s="16">
        <v>1.0610057000000001E-2</v>
      </c>
    </row>
    <row r="487" spans="1:58" x14ac:dyDescent="0.35">
      <c r="A487" s="16">
        <v>250</v>
      </c>
      <c r="B487" s="16">
        <v>34</v>
      </c>
      <c r="C487" s="16">
        <v>0.64997330000000009</v>
      </c>
      <c r="D487" s="16">
        <v>2.2000000000000002</v>
      </c>
      <c r="E487" s="16">
        <v>0.60000000000000009</v>
      </c>
      <c r="F487" s="16">
        <v>1.4000000000000001</v>
      </c>
      <c r="G487" s="16">
        <v>0.2</v>
      </c>
      <c r="H487" s="16">
        <v>0.4</v>
      </c>
      <c r="I487" s="16">
        <v>288</v>
      </c>
      <c r="J487" s="16">
        <v>350.90000000000003</v>
      </c>
      <c r="K487" s="16" t="s">
        <v>35</v>
      </c>
      <c r="L487" s="16">
        <v>250</v>
      </c>
      <c r="M487" s="16">
        <v>0.17998773000000001</v>
      </c>
      <c r="N487" s="16">
        <v>0.14535627000000001</v>
      </c>
      <c r="O487" s="16">
        <v>0.12148588</v>
      </c>
      <c r="P487" s="16">
        <v>0.10406234</v>
      </c>
      <c r="Q487" s="16">
        <v>9.0761579999999994E-2</v>
      </c>
      <c r="R487" s="16">
        <v>8.0291755000000006E-2</v>
      </c>
      <c r="S487" s="16">
        <v>7.1850232999999999E-2</v>
      </c>
      <c r="T487" s="16">
        <v>6.4909510000000004E-2</v>
      </c>
      <c r="U487" s="16">
        <v>5.9110626999999999E-2</v>
      </c>
      <c r="V487" s="16">
        <v>5.4198004000000001E-2</v>
      </c>
      <c r="W487" s="16">
        <v>4.9986034999999998E-2</v>
      </c>
      <c r="X487" s="16">
        <v>4.6338103999999998E-2</v>
      </c>
      <c r="Y487" s="16">
        <v>4.3150376999999997E-2</v>
      </c>
      <c r="Z487" s="16">
        <v>4.0342300999999997E-2</v>
      </c>
      <c r="AA487" s="16">
        <v>3.7851482999999998E-2</v>
      </c>
      <c r="AB487" s="16">
        <v>3.5627853000000001E-2</v>
      </c>
      <c r="AC487" s="16">
        <v>3.3632073999999998E-2</v>
      </c>
      <c r="AD487" s="16">
        <v>3.1831365E-2</v>
      </c>
      <c r="AE487" s="16">
        <v>3.0199074999999999E-2</v>
      </c>
      <c r="AF487" s="16">
        <v>2.8713260000000001E-2</v>
      </c>
      <c r="AG487" s="16">
        <v>2.7355539000000002E-2</v>
      </c>
      <c r="AH487" s="16">
        <v>2.6110255999999998E-2</v>
      </c>
      <c r="AI487" s="16">
        <v>2.4964343999999999E-2</v>
      </c>
      <c r="AJ487" s="16">
        <v>2.3906871999999999E-2</v>
      </c>
      <c r="AK487" s="16">
        <v>2.2928085000000001E-2</v>
      </c>
      <c r="AL487" s="16">
        <v>2.2019734999999999E-2</v>
      </c>
      <c r="AM487" s="16">
        <v>2.1174781E-2</v>
      </c>
      <c r="AN487" s="16">
        <v>2.0386985E-2</v>
      </c>
      <c r="AO487" s="16">
        <v>1.9650682999999999E-2</v>
      </c>
      <c r="AP487" s="16">
        <v>1.89614E-2</v>
      </c>
      <c r="AQ487" s="16">
        <v>1.8314587E-2</v>
      </c>
      <c r="AR487" s="16">
        <v>1.7706632999999999E-2</v>
      </c>
      <c r="AS487" s="16">
        <v>1.7134284999999999E-2</v>
      </c>
      <c r="AT487" s="16">
        <v>1.6594590999999999E-2</v>
      </c>
      <c r="AU487" s="16">
        <v>1.6084886999999999E-2</v>
      </c>
      <c r="AV487" s="16">
        <v>1.5602807999999999E-2</v>
      </c>
      <c r="AW487" s="16">
        <v>1.5146167E-2</v>
      </c>
      <c r="AX487" s="16">
        <v>1.4713123E-2</v>
      </c>
      <c r="AY487" s="16">
        <v>1.4301965E-2</v>
      </c>
      <c r="AZ487" s="16">
        <v>1.3911102E-2</v>
      </c>
      <c r="BA487" s="16">
        <v>1.3539107999999999E-2</v>
      </c>
      <c r="BB487" s="16">
        <v>1.3184619E-2</v>
      </c>
      <c r="BC487" s="16">
        <v>1.2846524999999999E-2</v>
      </c>
      <c r="BD487" s="16">
        <v>1.2523741E-2</v>
      </c>
      <c r="BE487" s="16">
        <v>1.2215237E-2</v>
      </c>
      <c r="BF487" s="16">
        <v>1.1920162E-2</v>
      </c>
    </row>
    <row r="488" spans="1:58" x14ac:dyDescent="0.35">
      <c r="A488" s="16">
        <v>115</v>
      </c>
      <c r="B488" s="16">
        <v>34.800000000000004</v>
      </c>
      <c r="C488" s="16">
        <v>0.88453519999999997</v>
      </c>
      <c r="D488" s="16">
        <v>0.60000000000000009</v>
      </c>
      <c r="E488" s="16">
        <v>1.2000000000000002</v>
      </c>
      <c r="F488" s="16">
        <v>0.60000000000000009</v>
      </c>
      <c r="G488" s="16">
        <v>1</v>
      </c>
      <c r="H488" s="16">
        <v>0.2</v>
      </c>
      <c r="I488" s="16">
        <v>384.5</v>
      </c>
      <c r="J488" s="16">
        <v>321.90000000000003</v>
      </c>
      <c r="K488" s="16" t="s">
        <v>35</v>
      </c>
      <c r="L488" s="16">
        <v>115</v>
      </c>
      <c r="M488" s="16">
        <v>0.16930896000000001</v>
      </c>
      <c r="N488" s="16">
        <v>0.13657050000000001</v>
      </c>
      <c r="O488" s="16">
        <v>0.11352622</v>
      </c>
      <c r="P488" s="16">
        <v>9.6519678999999997E-2</v>
      </c>
      <c r="Q488" s="16">
        <v>8.3497851999999997E-2</v>
      </c>
      <c r="R488" s="16">
        <v>7.3232129000000007E-2</v>
      </c>
      <c r="S488" s="16">
        <v>6.4955189999999996E-2</v>
      </c>
      <c r="T488" s="16">
        <v>5.8155819999999997E-2</v>
      </c>
      <c r="U488" s="16">
        <v>5.2483857000000002E-2</v>
      </c>
      <c r="V488" s="16">
        <v>4.7690301999999997E-2</v>
      </c>
      <c r="W488" s="16">
        <v>4.3593854000000001E-2</v>
      </c>
      <c r="X488" s="16">
        <v>4.0058060999999999E-2</v>
      </c>
      <c r="Y488" s="16">
        <v>3.6980577000000001E-2</v>
      </c>
      <c r="Z488" s="16">
        <v>3.4281420999999999E-2</v>
      </c>
      <c r="AA488" s="16">
        <v>3.1897590000000003E-2</v>
      </c>
      <c r="AB488" s="16">
        <v>2.9779389999999999E-2</v>
      </c>
      <c r="AC488" s="16">
        <v>2.7886614000000001E-2</v>
      </c>
      <c r="AD488" s="16">
        <v>2.6187058999999999E-2</v>
      </c>
      <c r="AE488" s="16">
        <v>2.4653901999999998E-2</v>
      </c>
      <c r="AF488" s="16">
        <v>2.3265135999999999E-2</v>
      </c>
      <c r="AG488" s="16">
        <v>2.2002016999999999E-2</v>
      </c>
      <c r="AH488" s="16">
        <v>2.0849433000000001E-2</v>
      </c>
      <c r="AI488" s="16">
        <v>1.9793971E-2</v>
      </c>
      <c r="AJ488" s="16">
        <v>1.8824548999999999E-2</v>
      </c>
      <c r="AK488" s="16">
        <v>1.7931655000000001E-2</v>
      </c>
      <c r="AL488" s="16">
        <v>1.7107066000000001E-2</v>
      </c>
      <c r="AM488" s="16">
        <v>1.6343548999999999E-2</v>
      </c>
      <c r="AN488" s="16">
        <v>1.5634999E-2</v>
      </c>
      <c r="AO488" s="16">
        <v>1.4975972000000001E-2</v>
      </c>
      <c r="AP488" s="16">
        <v>1.4361819E-2</v>
      </c>
      <c r="AQ488" s="16">
        <v>1.3788343999999999E-2</v>
      </c>
      <c r="AR488" s="16">
        <v>1.3251732E-2</v>
      </c>
      <c r="AS488" s="16">
        <v>1.2748799999999999E-2</v>
      </c>
      <c r="AT488" s="16">
        <v>1.2276689E-2</v>
      </c>
      <c r="AU488" s="16">
        <v>1.1832794000000001E-2</v>
      </c>
      <c r="AV488" s="16">
        <v>1.1414762E-2</v>
      </c>
      <c r="AW488" s="16">
        <v>1.1020597E-2</v>
      </c>
      <c r="AX488" s="16">
        <v>1.0648339E-2</v>
      </c>
      <c r="AY488" s="16">
        <v>1.0296339999999999E-2</v>
      </c>
      <c r="AZ488" s="16">
        <v>9.9631463999999993E-3</v>
      </c>
      <c r="BA488" s="16">
        <v>9.6473311999999995E-3</v>
      </c>
      <c r="BB488" s="16">
        <v>9.3476203999999993E-3</v>
      </c>
      <c r="BC488" s="16">
        <v>9.0629617000000003E-3</v>
      </c>
      <c r="BD488" s="16">
        <v>8.7922708999999995E-3</v>
      </c>
      <c r="BE488" s="16">
        <v>8.5346064999999999E-3</v>
      </c>
      <c r="BF488" s="16">
        <v>8.2891062000000001E-3</v>
      </c>
    </row>
    <row r="489" spans="1:58" x14ac:dyDescent="0.35">
      <c r="A489" s="16">
        <v>475</v>
      </c>
      <c r="B489" s="16">
        <v>37.1</v>
      </c>
      <c r="C489" s="16">
        <v>0.74557190000000007</v>
      </c>
      <c r="D489" s="16">
        <v>1</v>
      </c>
      <c r="E489" s="16">
        <v>1.4000000000000001</v>
      </c>
      <c r="F489" s="16">
        <v>0.60000000000000009</v>
      </c>
      <c r="G489" s="16">
        <v>0.4</v>
      </c>
      <c r="H489" s="16">
        <v>0.2</v>
      </c>
      <c r="I489" s="16">
        <v>393</v>
      </c>
      <c r="J489" s="16">
        <v>327.60000000000002</v>
      </c>
      <c r="K489" s="16" t="s">
        <v>34</v>
      </c>
      <c r="L489" s="16">
        <v>475</v>
      </c>
      <c r="M489" s="16">
        <v>0.16901837</v>
      </c>
      <c r="N489" s="16">
        <v>0.13712382000000001</v>
      </c>
      <c r="O489" s="16">
        <v>0.11482645</v>
      </c>
      <c r="P489" s="16">
        <v>9.8379821000000006E-2</v>
      </c>
      <c r="Q489" s="16">
        <v>8.5754775000000005E-2</v>
      </c>
      <c r="R489" s="16">
        <v>7.5768298999999997E-2</v>
      </c>
      <c r="S489" s="16">
        <v>6.7682855E-2</v>
      </c>
      <c r="T489" s="16">
        <v>6.1011724000000003E-2</v>
      </c>
      <c r="U489" s="16">
        <v>5.542035E-2</v>
      </c>
      <c r="V489" s="16">
        <v>5.0671905000000003E-2</v>
      </c>
      <c r="W489" s="16">
        <v>4.6593316000000003E-2</v>
      </c>
      <c r="X489" s="16">
        <v>4.3056088999999999E-2</v>
      </c>
      <c r="Y489" s="16">
        <v>3.9961114999999998E-2</v>
      </c>
      <c r="Z489" s="16">
        <v>3.7233281999999999E-2</v>
      </c>
      <c r="AA489" s="16">
        <v>3.4812759999999998E-2</v>
      </c>
      <c r="AB489" s="16">
        <v>3.2651952999999997E-2</v>
      </c>
      <c r="AC489" s="16">
        <v>3.0712784999999999E-2</v>
      </c>
      <c r="AD489" s="16">
        <v>2.8963818999999998E-2</v>
      </c>
      <c r="AE489" s="16">
        <v>2.7379652000000001E-2</v>
      </c>
      <c r="AF489" s="16">
        <v>2.5938480999999999E-2</v>
      </c>
      <c r="AG489" s="16">
        <v>2.4622894999999999E-2</v>
      </c>
      <c r="AH489" s="16">
        <v>2.3417721999999998E-2</v>
      </c>
      <c r="AI489" s="16">
        <v>2.2310024000000001E-2</v>
      </c>
      <c r="AJ489" s="16">
        <v>2.1288984E-2</v>
      </c>
      <c r="AK489" s="16">
        <v>2.0345254E-2</v>
      </c>
      <c r="AL489" s="16">
        <v>1.9470692000000001E-2</v>
      </c>
      <c r="AM489" s="16">
        <v>1.8658342000000001E-2</v>
      </c>
      <c r="AN489" s="16">
        <v>1.7901965999999998E-2</v>
      </c>
      <c r="AO489" s="16">
        <v>1.7196284999999999E-2</v>
      </c>
      <c r="AP489" s="16">
        <v>1.6536671999999999E-2</v>
      </c>
      <c r="AQ489" s="16">
        <v>1.5918886E-2</v>
      </c>
      <c r="AR489" s="16">
        <v>1.5339256000000001E-2</v>
      </c>
      <c r="AS489" s="16">
        <v>1.4794486000000001E-2</v>
      </c>
      <c r="AT489" s="16">
        <v>1.4281748E-2</v>
      </c>
      <c r="AU489" s="16">
        <v>1.3798381E-2</v>
      </c>
      <c r="AV489" s="16">
        <v>1.3342031000000001E-2</v>
      </c>
      <c r="AW489" s="16">
        <v>1.2910632E-2</v>
      </c>
      <c r="AX489" s="16">
        <v>1.2502307000000001E-2</v>
      </c>
      <c r="AY489" s="16">
        <v>1.2115338E-2</v>
      </c>
      <c r="AZ489" s="16">
        <v>1.1748143000000001E-2</v>
      </c>
      <c r="BA489" s="16">
        <v>1.1399372E-2</v>
      </c>
      <c r="BB489" s="16">
        <v>1.106766E-2</v>
      </c>
      <c r="BC489" s="16">
        <v>1.0751947E-2</v>
      </c>
      <c r="BD489" s="16">
        <v>1.0451092E-2</v>
      </c>
      <c r="BE489" s="16">
        <v>1.0164149000000001E-2</v>
      </c>
      <c r="BF489" s="16">
        <v>9.8902090000000005E-3</v>
      </c>
    </row>
    <row r="490" spans="1:58" x14ac:dyDescent="0.35">
      <c r="A490" s="16">
        <v>223</v>
      </c>
      <c r="B490" s="16">
        <v>18.2</v>
      </c>
      <c r="C490" s="16">
        <v>0.87121290000000007</v>
      </c>
      <c r="D490" s="16">
        <v>2</v>
      </c>
      <c r="E490" s="16">
        <v>1.8</v>
      </c>
      <c r="F490" s="16">
        <v>0.4</v>
      </c>
      <c r="G490" s="16">
        <v>1.2000000000000002</v>
      </c>
      <c r="H490" s="16">
        <v>0.2</v>
      </c>
      <c r="I490" s="16">
        <v>446.70000000000005</v>
      </c>
      <c r="J490" s="16">
        <v>297.40000000000003</v>
      </c>
      <c r="K490" s="16" t="s">
        <v>35</v>
      </c>
      <c r="L490" s="16">
        <v>223</v>
      </c>
      <c r="M490" s="16">
        <v>0.15797349999999999</v>
      </c>
      <c r="N490" s="16">
        <v>0.12737309999999999</v>
      </c>
      <c r="O490" s="16">
        <v>0.10606462999999999</v>
      </c>
      <c r="P490" s="16">
        <v>9.0442322000000006E-2</v>
      </c>
      <c r="Q490" s="16">
        <v>7.8532033000000001E-2</v>
      </c>
      <c r="R490" s="16">
        <v>6.9166608000000004E-2</v>
      </c>
      <c r="S490" s="16">
        <v>6.1619986000000002E-2</v>
      </c>
      <c r="T490" s="16">
        <v>5.5418275000000003E-2</v>
      </c>
      <c r="U490" s="16">
        <v>5.0241201999999999E-2</v>
      </c>
      <c r="V490" s="16">
        <v>4.5858741000000001E-2</v>
      </c>
      <c r="W490" s="16">
        <v>4.2106553999999997E-2</v>
      </c>
      <c r="X490" s="16">
        <v>3.8862097999999998E-2</v>
      </c>
      <c r="Y490" s="16">
        <v>3.6031220000000003E-2</v>
      </c>
      <c r="Z490" s="16">
        <v>3.3542473000000003E-2</v>
      </c>
      <c r="AA490" s="16">
        <v>3.1339657E-2</v>
      </c>
      <c r="AB490" s="16">
        <v>2.9377021E-2</v>
      </c>
      <c r="AC490" s="16">
        <v>2.7618920000000002E-2</v>
      </c>
      <c r="AD490" s="16">
        <v>2.6036192E-2</v>
      </c>
      <c r="AE490" s="16">
        <v>2.4604701999999999E-2</v>
      </c>
      <c r="AF490" s="16">
        <v>2.3304505E-2</v>
      </c>
      <c r="AG490" s="16">
        <v>2.2118984000000001E-2</v>
      </c>
      <c r="AH490" s="16">
        <v>2.1034440000000001E-2</v>
      </c>
      <c r="AI490" s="16">
        <v>2.0038716000000002E-2</v>
      </c>
      <c r="AJ490" s="16">
        <v>1.9121810999999999E-2</v>
      </c>
      <c r="AK490" s="16">
        <v>1.8275049000000002E-2</v>
      </c>
      <c r="AL490" s="16">
        <v>1.7491230999999999E-2</v>
      </c>
      <c r="AM490" s="16">
        <v>1.6763762000000001E-2</v>
      </c>
      <c r="AN490" s="16">
        <v>1.6086895E-2</v>
      </c>
      <c r="AO490" s="16">
        <v>1.5455798E-2</v>
      </c>
      <c r="AP490" s="16">
        <v>1.4866208000000001E-2</v>
      </c>
      <c r="AQ490" s="16">
        <v>1.4314342000000001E-2</v>
      </c>
      <c r="AR490" s="16">
        <v>1.3796856E-2</v>
      </c>
      <c r="AS490" s="16">
        <v>1.3310783E-2</v>
      </c>
      <c r="AT490" s="16">
        <v>1.2853478E-2</v>
      </c>
      <c r="AU490" s="16">
        <v>1.242248E-2</v>
      </c>
      <c r="AV490" s="16">
        <v>1.2015708E-2</v>
      </c>
      <c r="AW490" s="16">
        <v>1.1631354999999999E-2</v>
      </c>
      <c r="AX490" s="16">
        <v>1.1267602E-2</v>
      </c>
      <c r="AY490" s="16">
        <v>1.0922948E-2</v>
      </c>
      <c r="AZ490" s="16">
        <v>1.0596029E-2</v>
      </c>
      <c r="BA490" s="16">
        <v>1.0285524000000001E-2</v>
      </c>
      <c r="BB490" s="16">
        <v>9.9902665000000009E-3</v>
      </c>
      <c r="BC490" s="16">
        <v>9.7092120000000001E-3</v>
      </c>
      <c r="BD490" s="16">
        <v>9.4414650999999992E-3</v>
      </c>
      <c r="BE490" s="16">
        <v>9.1861049000000004E-3</v>
      </c>
      <c r="BF490" s="16">
        <v>8.9422995000000005E-3</v>
      </c>
    </row>
    <row r="491" spans="1:58" x14ac:dyDescent="0.35">
      <c r="A491" s="16">
        <v>256</v>
      </c>
      <c r="B491" s="16">
        <v>16.200000000000003</v>
      </c>
      <c r="C491" s="16">
        <v>0.82310699999999992</v>
      </c>
      <c r="D491" s="16">
        <v>1.8</v>
      </c>
      <c r="E491" s="16">
        <v>1.2000000000000002</v>
      </c>
      <c r="F491" s="16">
        <v>2.4000000000000004</v>
      </c>
      <c r="G491" s="16">
        <v>0.2</v>
      </c>
      <c r="H491" s="16">
        <v>0.4</v>
      </c>
      <c r="I491" s="16">
        <v>397.20000000000005</v>
      </c>
      <c r="J491" s="16">
        <v>293.5</v>
      </c>
      <c r="K491" s="16" t="s">
        <v>35</v>
      </c>
      <c r="L491" s="16">
        <v>256</v>
      </c>
      <c r="M491" s="16">
        <v>0.15772769</v>
      </c>
      <c r="N491" s="16">
        <v>0.12723694999999999</v>
      </c>
      <c r="O491" s="16">
        <v>0.10617554999999999</v>
      </c>
      <c r="P491" s="16">
        <v>9.0762078999999996E-2</v>
      </c>
      <c r="Q491" s="16">
        <v>7.9005823000000003E-2</v>
      </c>
      <c r="R491" s="16">
        <v>6.9758177000000005E-2</v>
      </c>
      <c r="S491" s="16">
        <v>6.2305849000000003E-2</v>
      </c>
      <c r="T491" s="16">
        <v>5.6181617000000003E-2</v>
      </c>
      <c r="U491" s="16">
        <v>5.1067530999999999E-2</v>
      </c>
      <c r="V491" s="16">
        <v>4.6736858999999999E-2</v>
      </c>
      <c r="W491" s="16">
        <v>4.3026857000000002E-2</v>
      </c>
      <c r="X491" s="16">
        <v>3.9816114999999999E-2</v>
      </c>
      <c r="Y491" s="16">
        <v>3.7011809999999999E-2</v>
      </c>
      <c r="Z491" s="16">
        <v>3.4543954000000002E-2</v>
      </c>
      <c r="AA491" s="16">
        <v>3.2356310999999999E-2</v>
      </c>
      <c r="AB491" s="16">
        <v>3.0405150999999998E-2</v>
      </c>
      <c r="AC491" s="16">
        <v>2.8655178999999999E-2</v>
      </c>
      <c r="AD491" s="16">
        <v>2.7077497999999998E-2</v>
      </c>
      <c r="AE491" s="16">
        <v>2.5648555E-2</v>
      </c>
      <c r="AF491" s="16">
        <v>2.4348972E-2</v>
      </c>
      <c r="AG491" s="16">
        <v>2.3162464000000001E-2</v>
      </c>
      <c r="AH491" s="16">
        <v>2.2075066000000001E-2</v>
      </c>
      <c r="AI491" s="16">
        <v>2.1075410999999999E-2</v>
      </c>
      <c r="AJ491" s="16">
        <v>2.0153468000000001E-2</v>
      </c>
      <c r="AK491" s="16">
        <v>1.9301089E-2</v>
      </c>
      <c r="AL491" s="16">
        <v>1.8510540999999998E-2</v>
      </c>
      <c r="AM491" s="16">
        <v>1.7775847000000001E-2</v>
      </c>
      <c r="AN491" s="16">
        <v>1.7091184999999998E-2</v>
      </c>
      <c r="AO491" s="16">
        <v>1.6451958999999999E-2</v>
      </c>
      <c r="AP491" s="16">
        <v>1.5853841E-2</v>
      </c>
      <c r="AQ491" s="16">
        <v>1.5293030000000001E-2</v>
      </c>
      <c r="AR491" s="16">
        <v>1.4766494E-2</v>
      </c>
      <c r="AS491" s="16">
        <v>1.427115E-2</v>
      </c>
      <c r="AT491" s="16">
        <v>1.3804365000000001E-2</v>
      </c>
      <c r="AU491" s="16">
        <v>1.33638E-2</v>
      </c>
      <c r="AV491" s="16">
        <v>1.2947456E-2</v>
      </c>
      <c r="AW491" s="16">
        <v>1.2553445E-2</v>
      </c>
      <c r="AX491" s="16">
        <v>1.2180108E-2</v>
      </c>
      <c r="AY491" s="16">
        <v>1.1825838999999999E-2</v>
      </c>
      <c r="AZ491" s="16">
        <v>1.1489301E-2</v>
      </c>
      <c r="BA491" s="16">
        <v>1.1169296E-2</v>
      </c>
      <c r="BB491" s="16">
        <v>1.0864578999999999E-2</v>
      </c>
      <c r="BC491" s="16">
        <v>1.0574155E-2</v>
      </c>
      <c r="BD491" s="16">
        <v>1.0297119E-2</v>
      </c>
      <c r="BE491" s="16">
        <v>1.0032579999999999E-2</v>
      </c>
      <c r="BF491" s="16">
        <v>9.7796805000000004E-3</v>
      </c>
    </row>
    <row r="492" spans="1:58" x14ac:dyDescent="0.35">
      <c r="A492" s="16">
        <v>17</v>
      </c>
      <c r="B492" s="16">
        <v>40.700000000000003</v>
      </c>
      <c r="C492" s="16">
        <v>0.87686350000000002</v>
      </c>
      <c r="D492" s="16">
        <v>2.8000000000000003</v>
      </c>
      <c r="E492" s="16">
        <v>1</v>
      </c>
      <c r="F492" s="16">
        <v>2</v>
      </c>
      <c r="G492" s="16">
        <v>1.2000000000000002</v>
      </c>
      <c r="H492" s="16">
        <v>0.2</v>
      </c>
      <c r="I492" s="16">
        <v>357.40000000000003</v>
      </c>
      <c r="J492" s="16">
        <v>323.40000000000003</v>
      </c>
      <c r="K492" s="16" t="s">
        <v>35</v>
      </c>
      <c r="L492" s="16">
        <v>17</v>
      </c>
      <c r="M492" s="16">
        <v>0.15227947</v>
      </c>
      <c r="N492" s="16">
        <v>0.12405956999999999</v>
      </c>
      <c r="O492" s="16">
        <v>0.10411005</v>
      </c>
      <c r="P492" s="16">
        <v>8.9335173000000004E-2</v>
      </c>
      <c r="Q492" s="16">
        <v>7.7979914999999997E-2</v>
      </c>
      <c r="R492" s="16">
        <v>6.8994633999999999E-2</v>
      </c>
      <c r="S492" s="16">
        <v>6.1712771999999999E-2</v>
      </c>
      <c r="T492" s="16">
        <v>5.5700973000000001E-2</v>
      </c>
      <c r="U492" s="16">
        <v>5.0659571E-2</v>
      </c>
      <c r="V492" s="16">
        <v>4.6376648999999999E-2</v>
      </c>
      <c r="W492" s="16">
        <v>4.2696963999999997E-2</v>
      </c>
      <c r="X492" s="16">
        <v>3.9506011000000001E-2</v>
      </c>
      <c r="Y492" s="16">
        <v>3.6713477000000001E-2</v>
      </c>
      <c r="Z492" s="16">
        <v>3.4252297000000001E-2</v>
      </c>
      <c r="AA492" s="16">
        <v>3.2068375000000003E-2</v>
      </c>
      <c r="AB492" s="16">
        <v>3.0118005E-2</v>
      </c>
      <c r="AC492" s="16">
        <v>2.8367752E-2</v>
      </c>
      <c r="AD492" s="16">
        <v>2.6788367E-2</v>
      </c>
      <c r="AE492" s="16">
        <v>2.5357626000000001E-2</v>
      </c>
      <c r="AF492" s="16">
        <v>2.4056047000000001E-2</v>
      </c>
      <c r="AG492" s="16">
        <v>2.2866984999999999E-2</v>
      </c>
      <c r="AH492" s="16">
        <v>2.1777404E-2</v>
      </c>
      <c r="AI492" s="16">
        <v>2.0775700000000001E-2</v>
      </c>
      <c r="AJ492" s="16">
        <v>1.9851757000000001E-2</v>
      </c>
      <c r="AK492" s="16">
        <v>1.8997258E-2</v>
      </c>
      <c r="AL492" s="16">
        <v>1.8205041000000002E-2</v>
      </c>
      <c r="AM492" s="16">
        <v>1.7468839999999999E-2</v>
      </c>
      <c r="AN492" s="16">
        <v>1.6783045999999999E-2</v>
      </c>
      <c r="AO492" s="16">
        <v>1.6142877E-2</v>
      </c>
      <c r="AP492" s="16">
        <v>1.5544182E-2</v>
      </c>
      <c r="AQ492" s="16">
        <v>1.4983125E-2</v>
      </c>
      <c r="AR492" s="16">
        <v>1.4456460000000001E-2</v>
      </c>
      <c r="AS492" s="16">
        <v>1.3961242E-2</v>
      </c>
      <c r="AT492" s="16">
        <v>1.3494829E-2</v>
      </c>
      <c r="AU492" s="16">
        <v>1.3054891000000001E-2</v>
      </c>
      <c r="AV492" s="16">
        <v>1.2639310000000001E-2</v>
      </c>
      <c r="AW492" s="16">
        <v>1.2246305000000001E-2</v>
      </c>
      <c r="AX492" s="16">
        <v>1.1874060000000001E-2</v>
      </c>
      <c r="AY492" s="16">
        <v>1.1521066999999999E-2</v>
      </c>
      <c r="AZ492" s="16">
        <v>1.1185947E-2</v>
      </c>
      <c r="BA492" s="16">
        <v>1.0867472E-2</v>
      </c>
      <c r="BB492" s="16">
        <v>1.0564377E-2</v>
      </c>
      <c r="BC492" s="16">
        <v>1.0275644E-2</v>
      </c>
      <c r="BD492" s="16">
        <v>1.0000391000000001E-2</v>
      </c>
      <c r="BE492" s="16">
        <v>9.7376835000000002E-3</v>
      </c>
      <c r="BF492" s="16">
        <v>9.4867040999999999E-3</v>
      </c>
    </row>
    <row r="493" spans="1:58" x14ac:dyDescent="0.35">
      <c r="A493" s="16">
        <v>306</v>
      </c>
      <c r="B493" s="16">
        <v>13.700000000000001</v>
      </c>
      <c r="C493" s="16">
        <v>0.47591359999999999</v>
      </c>
      <c r="D493" s="16">
        <v>2.8000000000000003</v>
      </c>
      <c r="E493" s="16">
        <v>0.60000000000000009</v>
      </c>
      <c r="F493" s="16">
        <v>1.2000000000000002</v>
      </c>
      <c r="G493" s="16">
        <v>0.60000000000000009</v>
      </c>
      <c r="H493" s="16">
        <v>0.60000000000000009</v>
      </c>
      <c r="I493" s="16">
        <v>286.20000000000005</v>
      </c>
      <c r="J493" s="16">
        <v>304.10000000000002</v>
      </c>
      <c r="K493" s="16" t="s">
        <v>35</v>
      </c>
      <c r="L493" s="16">
        <v>306</v>
      </c>
      <c r="M493" s="16">
        <v>0.14651082000000001</v>
      </c>
      <c r="N493" s="16">
        <v>0.11848627</v>
      </c>
      <c r="O493" s="16">
        <v>9.8920189000000006E-2</v>
      </c>
      <c r="P493" s="16">
        <v>8.4569170999999999E-2</v>
      </c>
      <c r="Q493" s="16">
        <v>7.3617443000000005E-2</v>
      </c>
      <c r="R493" s="16">
        <v>6.4998536999999995E-2</v>
      </c>
      <c r="S493" s="16">
        <v>5.8049992000000002E-2</v>
      </c>
      <c r="T493" s="16">
        <v>5.2336331E-2</v>
      </c>
      <c r="U493" s="16">
        <v>4.7563173E-2</v>
      </c>
      <c r="V493" s="16">
        <v>4.3520506E-2</v>
      </c>
      <c r="W493" s="16">
        <v>4.0056004999999999E-2</v>
      </c>
      <c r="X493" s="16">
        <v>3.7057544999999997E-2</v>
      </c>
      <c r="Y493" s="16">
        <v>3.4439437000000003E-2</v>
      </c>
      <c r="Z493" s="16">
        <v>3.2135133000000003E-2</v>
      </c>
      <c r="AA493" s="16">
        <v>3.0093504E-2</v>
      </c>
      <c r="AB493" s="16">
        <v>2.8272392E-2</v>
      </c>
      <c r="AC493" s="16">
        <v>2.6639278999999998E-2</v>
      </c>
      <c r="AD493" s="16">
        <v>2.5167564E-2</v>
      </c>
      <c r="AE493" s="16">
        <v>2.3835182E-2</v>
      </c>
      <c r="AF493" s="16">
        <v>2.2623356000000001E-2</v>
      </c>
      <c r="AG493" s="16">
        <v>2.1517247E-2</v>
      </c>
      <c r="AH493" s="16">
        <v>2.0503906999999998E-2</v>
      </c>
      <c r="AI493" s="16">
        <v>1.9572590000000001E-2</v>
      </c>
      <c r="AJ493" s="16">
        <v>1.8713811E-2</v>
      </c>
      <c r="AK493" s="16">
        <v>1.7919846E-2</v>
      </c>
      <c r="AL493" s="16">
        <v>1.7183779E-2</v>
      </c>
      <c r="AM493" s="16">
        <v>1.6500007000000001E-2</v>
      </c>
      <c r="AN493" s="16">
        <v>1.5862998E-2</v>
      </c>
      <c r="AO493" s="16">
        <v>1.5268311999999999E-2</v>
      </c>
      <c r="AP493" s="16">
        <v>1.4712078E-2</v>
      </c>
      <c r="AQ493" s="16">
        <v>1.4190681E-2</v>
      </c>
      <c r="AR493" s="16">
        <v>1.3701234E-2</v>
      </c>
      <c r="AS493" s="16">
        <v>1.3240896E-2</v>
      </c>
      <c r="AT493" s="16">
        <v>1.2807242E-2</v>
      </c>
      <c r="AU493" s="16">
        <v>1.2398136000000001E-2</v>
      </c>
      <c r="AV493" s="16">
        <v>1.2011664E-2</v>
      </c>
      <c r="AW493" s="16">
        <v>1.1645944E-2</v>
      </c>
      <c r="AX493" s="16">
        <v>1.1299474E-2</v>
      </c>
      <c r="AY493" s="16">
        <v>1.0970857000000001E-2</v>
      </c>
      <c r="AZ493" s="16">
        <v>1.0658743E-2</v>
      </c>
      <c r="BA493" s="16">
        <v>1.036203E-2</v>
      </c>
      <c r="BB493" s="16">
        <v>1.0079565E-2</v>
      </c>
      <c r="BC493" s="16">
        <v>9.8104271999999992E-3</v>
      </c>
      <c r="BD493" s="16">
        <v>9.5537062999999992E-3</v>
      </c>
      <c r="BE493" s="16">
        <v>9.3086641000000008E-3</v>
      </c>
      <c r="BF493" s="16">
        <v>9.0744467000000006E-3</v>
      </c>
    </row>
    <row r="494" spans="1:58" x14ac:dyDescent="0.35">
      <c r="A494" s="16">
        <v>214</v>
      </c>
      <c r="B494" s="16">
        <v>19.3</v>
      </c>
      <c r="C494" s="16">
        <v>0.82173330000000011</v>
      </c>
      <c r="D494" s="16">
        <v>0.8</v>
      </c>
      <c r="E494" s="16">
        <v>0.60000000000000009</v>
      </c>
      <c r="F494" s="16">
        <v>2.6</v>
      </c>
      <c r="G494" s="16">
        <v>1</v>
      </c>
      <c r="H494" s="16">
        <v>0.4</v>
      </c>
      <c r="I494" s="16">
        <v>365.3</v>
      </c>
      <c r="J494" s="16">
        <v>283.3</v>
      </c>
      <c r="K494" s="16" t="s">
        <v>35</v>
      </c>
      <c r="L494" s="16">
        <v>214</v>
      </c>
      <c r="M494" s="16">
        <v>0.14512004000000001</v>
      </c>
      <c r="N494" s="16">
        <v>0.11709503</v>
      </c>
      <c r="O494" s="16">
        <v>9.7429387000000006E-2</v>
      </c>
      <c r="P494" s="16">
        <v>8.2941032999999997E-2</v>
      </c>
      <c r="Q494" s="16">
        <v>7.1857892000000007E-2</v>
      </c>
      <c r="R494" s="16">
        <v>6.3124030999999997E-2</v>
      </c>
      <c r="S494" s="16">
        <v>5.6078374E-2</v>
      </c>
      <c r="T494" s="16">
        <v>5.0285208999999997E-2</v>
      </c>
      <c r="U494" s="16">
        <v>4.5447796999999998E-2</v>
      </c>
      <c r="V494" s="16">
        <v>4.1355070000000001E-2</v>
      </c>
      <c r="W494" s="16">
        <v>3.7852976000000003E-2</v>
      </c>
      <c r="X494" s="16">
        <v>3.4827459999999998E-2</v>
      </c>
      <c r="Y494" s="16">
        <v>3.2190323E-2</v>
      </c>
      <c r="Z494" s="16">
        <v>2.9874603999999999E-2</v>
      </c>
      <c r="AA494" s="16">
        <v>2.7827464E-2</v>
      </c>
      <c r="AB494" s="16">
        <v>2.6006052000000002E-2</v>
      </c>
      <c r="AC494" s="16">
        <v>2.4376798000000002E-2</v>
      </c>
      <c r="AD494" s="16">
        <v>2.2912284000000002E-2</v>
      </c>
      <c r="AE494" s="16">
        <v>2.1589753999999999E-2</v>
      </c>
      <c r="AF494" s="16">
        <v>2.0390631999999999E-2</v>
      </c>
      <c r="AG494" s="16">
        <v>1.9298973000000001E-2</v>
      </c>
      <c r="AH494" s="16">
        <v>1.8301956000000001E-2</v>
      </c>
      <c r="AI494" s="16">
        <v>1.7388193E-2</v>
      </c>
      <c r="AJ494" s="16">
        <v>1.6548131000000001E-2</v>
      </c>
      <c r="AK494" s="16">
        <v>1.5773804999999998E-2</v>
      </c>
      <c r="AL494" s="16">
        <v>1.5058126E-2</v>
      </c>
      <c r="AM494" s="16">
        <v>1.4394967999999999E-2</v>
      </c>
      <c r="AN494" s="16">
        <v>1.3779080000000001E-2</v>
      </c>
      <c r="AO494" s="16">
        <v>1.3205898000000001E-2</v>
      </c>
      <c r="AP494" s="16">
        <v>1.2671302000000001E-2</v>
      </c>
      <c r="AQ494" s="16">
        <v>1.2171774999999999E-2</v>
      </c>
      <c r="AR494" s="16">
        <v>1.1704068E-2</v>
      </c>
      <c r="AS494" s="16">
        <v>1.1265473E-2</v>
      </c>
      <c r="AT494" s="16">
        <v>1.0853485E-2</v>
      </c>
      <c r="AU494" s="16">
        <v>1.0465891E-2</v>
      </c>
      <c r="AV494" s="16">
        <v>1.0100684E-2</v>
      </c>
      <c r="AW494" s="16">
        <v>9.7560975999999994E-3</v>
      </c>
      <c r="AX494" s="16">
        <v>9.4305164999999996E-3</v>
      </c>
      <c r="AY494" s="16">
        <v>9.1224965000000005E-3</v>
      </c>
      <c r="AZ494" s="16">
        <v>8.8307475999999992E-3</v>
      </c>
      <c r="BA494" s="16">
        <v>8.5541018999999996E-3</v>
      </c>
      <c r="BB494" s="16">
        <v>8.2914558999999995E-3</v>
      </c>
      <c r="BC494" s="16">
        <v>8.0418736000000008E-3</v>
      </c>
      <c r="BD494" s="16">
        <v>7.8044016999999997E-3</v>
      </c>
      <c r="BE494" s="16">
        <v>7.5782825999999998E-3</v>
      </c>
      <c r="BF494" s="16">
        <v>7.3627192000000003E-3</v>
      </c>
    </row>
    <row r="495" spans="1:58" x14ac:dyDescent="0.35">
      <c r="A495" s="16">
        <v>86</v>
      </c>
      <c r="B495" s="16">
        <v>24.8</v>
      </c>
      <c r="C495" s="16">
        <v>0.73604879999999995</v>
      </c>
      <c r="D495" s="16">
        <v>2.4000000000000004</v>
      </c>
      <c r="E495" s="16">
        <v>1.4000000000000001</v>
      </c>
      <c r="F495" s="16">
        <v>0.4</v>
      </c>
      <c r="G495" s="16">
        <v>0.8</v>
      </c>
      <c r="H495" s="16">
        <v>0.2</v>
      </c>
      <c r="I495" s="16">
        <v>420.20000000000005</v>
      </c>
      <c r="J495" s="16">
        <v>317.40000000000003</v>
      </c>
      <c r="K495" s="16" t="s">
        <v>35</v>
      </c>
      <c r="L495" s="16">
        <v>86</v>
      </c>
      <c r="M495" s="16">
        <v>0.14238127</v>
      </c>
      <c r="N495" s="16">
        <v>0.11551734</v>
      </c>
      <c r="O495" s="16">
        <v>9.6672483000000003E-2</v>
      </c>
      <c r="P495" s="16">
        <v>8.2776785000000005E-2</v>
      </c>
      <c r="Q495" s="16">
        <v>7.2123594999999999E-2</v>
      </c>
      <c r="R495" s="16">
        <v>6.3705750000000005E-2</v>
      </c>
      <c r="S495" s="16">
        <v>5.6898043000000002E-2</v>
      </c>
      <c r="T495" s="16">
        <v>5.1286000999999998E-2</v>
      </c>
      <c r="U495" s="16">
        <v>4.6587475000000003E-2</v>
      </c>
      <c r="V495" s="16">
        <v>4.2601943000000003E-2</v>
      </c>
      <c r="W495" s="16">
        <v>3.9182011000000003E-2</v>
      </c>
      <c r="X495" s="16">
        <v>3.6219381000000002E-2</v>
      </c>
      <c r="Y495" s="16">
        <v>3.3629320999999997E-2</v>
      </c>
      <c r="Z495" s="16">
        <v>3.1349067000000001E-2</v>
      </c>
      <c r="AA495" s="16">
        <v>2.9326569E-2</v>
      </c>
      <c r="AB495" s="16">
        <v>2.7522402000000001E-2</v>
      </c>
      <c r="AC495" s="16">
        <v>2.5904369999999999E-2</v>
      </c>
      <c r="AD495" s="16">
        <v>2.4445682999999999E-2</v>
      </c>
      <c r="AE495" s="16">
        <v>2.3124859000000001E-2</v>
      </c>
      <c r="AF495" s="16">
        <v>2.1923911000000001E-2</v>
      </c>
      <c r="AG495" s="16">
        <v>2.0827756999999999E-2</v>
      </c>
      <c r="AH495" s="16">
        <v>1.9823961000000001E-2</v>
      </c>
      <c r="AI495" s="16">
        <v>1.8901529E-2</v>
      </c>
      <c r="AJ495" s="16">
        <v>1.8051416000000001E-2</v>
      </c>
      <c r="AK495" s="16">
        <v>1.7265711E-2</v>
      </c>
      <c r="AL495" s="16">
        <v>1.6537718E-2</v>
      </c>
      <c r="AM495" s="16">
        <v>1.5861567E-2</v>
      </c>
      <c r="AN495" s="16">
        <v>1.5232103E-2</v>
      </c>
      <c r="AO495" s="16">
        <v>1.4644862E-2</v>
      </c>
      <c r="AP495" s="16">
        <v>1.4095867999999999E-2</v>
      </c>
      <c r="AQ495" s="16">
        <v>1.3581693000000001E-2</v>
      </c>
      <c r="AR495" s="16">
        <v>1.309927E-2</v>
      </c>
      <c r="AS495" s="16">
        <v>1.2645882000000001E-2</v>
      </c>
      <c r="AT495" s="16">
        <v>1.2219074999999999E-2</v>
      </c>
      <c r="AU495" s="16">
        <v>1.1816600999999999E-2</v>
      </c>
      <c r="AV495" s="16">
        <v>1.1436583E-2</v>
      </c>
      <c r="AW495" s="16">
        <v>1.107732E-2</v>
      </c>
      <c r="AX495" s="16">
        <v>1.0737139E-2</v>
      </c>
      <c r="AY495" s="16">
        <v>1.0414681E-2</v>
      </c>
      <c r="AZ495" s="16">
        <v>1.0108705000000001E-2</v>
      </c>
      <c r="BA495" s="16">
        <v>9.8179280999999997E-3</v>
      </c>
      <c r="BB495" s="16">
        <v>9.5413327000000003E-3</v>
      </c>
      <c r="BC495" s="16">
        <v>9.2779565999999997E-3</v>
      </c>
      <c r="BD495" s="16">
        <v>9.0269241E-3</v>
      </c>
      <c r="BE495" s="16">
        <v>8.7874196000000005E-3</v>
      </c>
      <c r="BF495" s="16">
        <v>8.5586923999999998E-3</v>
      </c>
    </row>
    <row r="496" spans="1:58" x14ac:dyDescent="0.35">
      <c r="A496" s="16">
        <v>186</v>
      </c>
      <c r="B496" s="16">
        <v>20.700000000000003</v>
      </c>
      <c r="C496" s="16">
        <v>0.85487179999999996</v>
      </c>
      <c r="D496" s="16">
        <v>2</v>
      </c>
      <c r="E496" s="16">
        <v>1.2000000000000002</v>
      </c>
      <c r="F496" s="16">
        <v>0.60000000000000009</v>
      </c>
      <c r="G496" s="16">
        <v>1.2000000000000002</v>
      </c>
      <c r="H496" s="16">
        <v>0.2</v>
      </c>
      <c r="I496" s="16">
        <v>372</v>
      </c>
      <c r="J496" s="16">
        <v>328.40000000000003</v>
      </c>
      <c r="K496" s="16" t="s">
        <v>34</v>
      </c>
      <c r="L496" s="16">
        <v>186</v>
      </c>
      <c r="M496" s="16">
        <v>0.13450375000000001</v>
      </c>
      <c r="N496" s="16">
        <v>0.10873803</v>
      </c>
      <c r="O496" s="16">
        <v>9.0722360000000002E-2</v>
      </c>
      <c r="P496" s="16">
        <v>7.7479474000000007E-2</v>
      </c>
      <c r="Q496" s="16">
        <v>6.7360542999999995E-2</v>
      </c>
      <c r="R496" s="16">
        <v>5.9390946999999999E-2</v>
      </c>
      <c r="S496" s="16">
        <v>5.2958995000000002E-2</v>
      </c>
      <c r="T496" s="16">
        <v>4.7667038000000002E-2</v>
      </c>
      <c r="U496" s="16">
        <v>4.3244078999999998E-2</v>
      </c>
      <c r="V496" s="16">
        <v>3.9496981E-2</v>
      </c>
      <c r="W496" s="16">
        <v>3.6286008000000002E-2</v>
      </c>
      <c r="X496" s="16">
        <v>3.3507141999999997E-2</v>
      </c>
      <c r="Y496" s="16">
        <v>3.1081398999999999E-2</v>
      </c>
      <c r="Z496" s="16">
        <v>2.8947181999999998E-2</v>
      </c>
      <c r="AA496" s="16">
        <v>2.7057148999999999E-2</v>
      </c>
      <c r="AB496" s="16">
        <v>2.5372555000000001E-2</v>
      </c>
      <c r="AC496" s="16">
        <v>2.3862751000000001E-2</v>
      </c>
      <c r="AD496" s="16">
        <v>2.2502960999999998E-2</v>
      </c>
      <c r="AE496" s="16">
        <v>2.1272685E-2</v>
      </c>
      <c r="AF496" s="16">
        <v>2.0154729E-2</v>
      </c>
      <c r="AG496" s="16">
        <v>1.9134981999999998E-2</v>
      </c>
      <c r="AH496" s="16">
        <v>1.8201658999999999E-2</v>
      </c>
      <c r="AI496" s="16">
        <v>1.7344475000000002E-2</v>
      </c>
      <c r="AJ496" s="16">
        <v>1.6554981E-2</v>
      </c>
      <c r="AK496" s="16">
        <v>1.5825722E-2</v>
      </c>
      <c r="AL496" s="16">
        <v>1.515037E-2</v>
      </c>
      <c r="AM496" s="16">
        <v>1.452326E-2</v>
      </c>
      <c r="AN496" s="16">
        <v>1.3939642E-2</v>
      </c>
      <c r="AO496" s="16">
        <v>1.3395377E-2</v>
      </c>
      <c r="AP496" s="16">
        <v>1.2886753000000001E-2</v>
      </c>
      <c r="AQ496" s="16">
        <v>1.2410590000000001E-2</v>
      </c>
      <c r="AR496" s="16">
        <v>1.1963916E-2</v>
      </c>
      <c r="AS496" s="16">
        <v>1.1544248999999999E-2</v>
      </c>
      <c r="AT496" s="16">
        <v>1.1149351E-2</v>
      </c>
      <c r="AU496" s="16">
        <v>1.0777098000000001E-2</v>
      </c>
      <c r="AV496" s="16">
        <v>1.0425701000000001E-2</v>
      </c>
      <c r="AW496" s="16">
        <v>1.0093593999999999E-2</v>
      </c>
      <c r="AX496" s="16">
        <v>9.7792008999999999E-3</v>
      </c>
      <c r="AY496" s="16">
        <v>9.4812503000000006E-3</v>
      </c>
      <c r="AZ496" s="16">
        <v>9.1985697000000009E-3</v>
      </c>
      <c r="BA496" s="16">
        <v>8.9300283999999997E-3</v>
      </c>
      <c r="BB496" s="16">
        <v>8.6746224999999996E-3</v>
      </c>
      <c r="BC496" s="16">
        <v>8.4314634999999999E-3</v>
      </c>
      <c r="BD496" s="16">
        <v>8.1997868000000008E-3</v>
      </c>
      <c r="BE496" s="16">
        <v>7.9787512999999997E-3</v>
      </c>
      <c r="BF496" s="16">
        <v>7.7676992000000004E-3</v>
      </c>
    </row>
    <row r="497" spans="1:58" x14ac:dyDescent="0.35">
      <c r="A497" s="16">
        <v>49</v>
      </c>
      <c r="B497" s="16">
        <v>33.300000000000004</v>
      </c>
      <c r="C497" s="16">
        <v>0.37971319999999997</v>
      </c>
      <c r="D497" s="16">
        <v>1.6</v>
      </c>
      <c r="E497" s="16">
        <v>1</v>
      </c>
      <c r="F497" s="16">
        <v>0.4</v>
      </c>
      <c r="G497" s="16">
        <v>1.2000000000000002</v>
      </c>
      <c r="H497" s="16">
        <v>0.2</v>
      </c>
      <c r="I497" s="16">
        <v>368.3</v>
      </c>
      <c r="J497" s="16">
        <v>322</v>
      </c>
      <c r="K497" s="16" t="s">
        <v>35</v>
      </c>
      <c r="L497" s="16">
        <v>49</v>
      </c>
      <c r="M497" s="16">
        <v>0.13304268</v>
      </c>
      <c r="N497" s="16">
        <v>0.1081371</v>
      </c>
      <c r="O497" s="16">
        <v>9.0600602000000002E-2</v>
      </c>
      <c r="P497" s="16">
        <v>7.7638380000000007E-2</v>
      </c>
      <c r="Q497" s="16">
        <v>6.7688844999999997E-2</v>
      </c>
      <c r="R497" s="16">
        <v>5.9822924E-2</v>
      </c>
      <c r="S497" s="16">
        <v>5.3454410000000001E-2</v>
      </c>
      <c r="T497" s="16">
        <v>4.8199862000000003E-2</v>
      </c>
      <c r="U497" s="16">
        <v>4.3797057E-2</v>
      </c>
      <c r="V497" s="16">
        <v>4.0058594000000003E-2</v>
      </c>
      <c r="W497" s="16">
        <v>3.6848087000000002E-2</v>
      </c>
      <c r="X497" s="16">
        <v>3.4064590999999998E-2</v>
      </c>
      <c r="Y497" s="16">
        <v>3.1630360000000003E-2</v>
      </c>
      <c r="Z497" s="16">
        <v>2.9485146E-2</v>
      </c>
      <c r="AA497" s="16">
        <v>2.7582364000000002E-2</v>
      </c>
      <c r="AB497" s="16">
        <v>2.5884015E-2</v>
      </c>
      <c r="AC497" s="16">
        <v>2.4359736999999999E-2</v>
      </c>
      <c r="AD497" s="16">
        <v>2.2985077999999999E-2</v>
      </c>
      <c r="AE497" s="16">
        <v>2.1739798000000001E-2</v>
      </c>
      <c r="AF497" s="16">
        <v>2.0607001999999999E-2</v>
      </c>
      <c r="AG497" s="16">
        <v>1.9572559999999999E-2</v>
      </c>
      <c r="AH497" s="16">
        <v>1.8624703999999999E-2</v>
      </c>
      <c r="AI497" s="16">
        <v>1.7753478E-2</v>
      </c>
      <c r="AJ497" s="16">
        <v>1.6950206999999998E-2</v>
      </c>
      <c r="AK497" s="16">
        <v>1.6207593999999999E-2</v>
      </c>
      <c r="AL497" s="16">
        <v>1.5519323E-2</v>
      </c>
      <c r="AM497" s="16">
        <v>1.4879732E-2</v>
      </c>
      <c r="AN497" s="16">
        <v>1.4284127000000001E-2</v>
      </c>
      <c r="AO497" s="16">
        <v>1.3728232E-2</v>
      </c>
      <c r="AP497" s="16">
        <v>1.3208467999999999E-2</v>
      </c>
      <c r="AQ497" s="16">
        <v>1.2721507999999999E-2</v>
      </c>
      <c r="AR497" s="16">
        <v>1.2264472E-2</v>
      </c>
      <c r="AS497" s="16">
        <v>1.1834829E-2</v>
      </c>
      <c r="AT497" s="16">
        <v>1.1430333000000001E-2</v>
      </c>
      <c r="AU497" s="16">
        <v>1.1048855999999999E-2</v>
      </c>
      <c r="AV497" s="16">
        <v>1.0688593E-2</v>
      </c>
      <c r="AW497" s="16">
        <v>1.0347945000000001E-2</v>
      </c>
      <c r="AX497" s="16">
        <v>1.0025338999999999E-2</v>
      </c>
      <c r="AY497" s="16">
        <v>9.7194854000000001E-3</v>
      </c>
      <c r="AZ497" s="16">
        <v>9.4292023999999995E-3</v>
      </c>
      <c r="BA497" s="16">
        <v>9.1533242000000001E-3</v>
      </c>
      <c r="BB497" s="16">
        <v>8.8908756000000005E-3</v>
      </c>
      <c r="BC497" s="16">
        <v>8.6409329000000003E-3</v>
      </c>
      <c r="BD497" s="16">
        <v>8.4027042999999992E-3</v>
      </c>
      <c r="BE497" s="16">
        <v>8.1753795999999993E-3</v>
      </c>
      <c r="BF497" s="16">
        <v>7.9582631999999993E-3</v>
      </c>
    </row>
    <row r="498" spans="1:58" x14ac:dyDescent="0.35">
      <c r="A498" s="16">
        <v>194</v>
      </c>
      <c r="B498" s="16">
        <v>16.7</v>
      </c>
      <c r="C498" s="16">
        <v>0.6410517</v>
      </c>
      <c r="D498" s="16">
        <v>2.6</v>
      </c>
      <c r="E498" s="16">
        <v>0.4</v>
      </c>
      <c r="F498" s="16">
        <v>2.2000000000000002</v>
      </c>
      <c r="G498" s="16">
        <v>0.2</v>
      </c>
      <c r="H498" s="16">
        <v>0.8</v>
      </c>
      <c r="I498" s="16">
        <v>440.70000000000005</v>
      </c>
      <c r="J498" s="16">
        <v>313.40000000000003</v>
      </c>
      <c r="K498" s="16" t="s">
        <v>34</v>
      </c>
      <c r="L498" s="16">
        <v>194</v>
      </c>
      <c r="M498" s="16">
        <v>0.12811871999999999</v>
      </c>
      <c r="N498" s="16">
        <v>0.10443210999999999</v>
      </c>
      <c r="O498" s="16">
        <v>8.7738818999999996E-2</v>
      </c>
      <c r="P498" s="16">
        <v>7.5364134999999999E-2</v>
      </c>
      <c r="Q498" s="16">
        <v>6.5834738000000004E-2</v>
      </c>
      <c r="R498" s="16">
        <v>5.8280811000000002E-2</v>
      </c>
      <c r="S498" s="16">
        <v>5.2153759000000001E-2</v>
      </c>
      <c r="T498" s="16">
        <v>4.7092310999999998E-2</v>
      </c>
      <c r="U498" s="16">
        <v>4.2846486000000003E-2</v>
      </c>
      <c r="V498" s="16">
        <v>3.9237965E-2</v>
      </c>
      <c r="W498" s="16">
        <v>3.6137026000000003E-2</v>
      </c>
      <c r="X498" s="16">
        <v>3.3446688000000002E-2</v>
      </c>
      <c r="Y498" s="16">
        <v>3.1092180000000001E-2</v>
      </c>
      <c r="Z498" s="16">
        <v>2.9015815E-2</v>
      </c>
      <c r="AA498" s="16">
        <v>2.7173078E-2</v>
      </c>
      <c r="AB498" s="16">
        <v>2.5527317000000001E-2</v>
      </c>
      <c r="AC498" s="16">
        <v>2.4049477999999999E-2</v>
      </c>
      <c r="AD498" s="16">
        <v>2.2716396E-2</v>
      </c>
      <c r="AE498" s="16">
        <v>2.1507971000000001E-2</v>
      </c>
      <c r="AF498" s="16">
        <v>2.0408176E-2</v>
      </c>
      <c r="AG498" s="16">
        <v>1.9403512000000001E-2</v>
      </c>
      <c r="AH498" s="16">
        <v>1.8482755999999999E-2</v>
      </c>
      <c r="AI498" s="16">
        <v>1.7635975000000002E-2</v>
      </c>
      <c r="AJ498" s="16">
        <v>1.6855110999999999E-2</v>
      </c>
      <c r="AK498" s="16">
        <v>1.6132972999999998E-2</v>
      </c>
      <c r="AL498" s="16">
        <v>1.5463360000000001E-2</v>
      </c>
      <c r="AM498" s="16">
        <v>1.4841038000000001E-2</v>
      </c>
      <c r="AN498" s="16">
        <v>1.4261123000000001E-2</v>
      </c>
      <c r="AO498" s="16">
        <v>1.3719840000000001E-2</v>
      </c>
      <c r="AP498" s="16">
        <v>1.3213457E-2</v>
      </c>
      <c r="AQ498" s="16">
        <v>1.2738793999999999E-2</v>
      </c>
      <c r="AR498" s="16">
        <v>1.2293237E-2</v>
      </c>
      <c r="AS498" s="16">
        <v>1.1874162000000001E-2</v>
      </c>
      <c r="AT498" s="16">
        <v>1.1479401E-2</v>
      </c>
      <c r="AU498" s="16">
        <v>1.1107003000000001E-2</v>
      </c>
      <c r="AV498" s="16">
        <v>1.0755223E-2</v>
      </c>
      <c r="AW498" s="16">
        <v>1.0422413E-2</v>
      </c>
      <c r="AX498" s="16">
        <v>1.0107125999999999E-2</v>
      </c>
      <c r="AY498" s="16">
        <v>9.8081091000000002E-3</v>
      </c>
      <c r="AZ498" s="16">
        <v>9.5242056999999998E-3</v>
      </c>
      <c r="BA498" s="16">
        <v>9.2543204999999996E-3</v>
      </c>
      <c r="BB498" s="16">
        <v>8.9974440999999999E-3</v>
      </c>
      <c r="BC498" s="16">
        <v>8.7527352999999999E-3</v>
      </c>
      <c r="BD498" s="16">
        <v>8.5194176000000007E-3</v>
      </c>
      <c r="BE498" s="16">
        <v>8.2966880999999996E-3</v>
      </c>
      <c r="BF498" s="16">
        <v>8.0838743999999997E-3</v>
      </c>
    </row>
    <row r="499" spans="1:58" x14ac:dyDescent="0.35">
      <c r="A499" s="16">
        <v>202</v>
      </c>
      <c r="B499" s="16">
        <v>47.1</v>
      </c>
      <c r="C499" s="16">
        <v>0.8867604</v>
      </c>
      <c r="D499" s="16">
        <v>1</v>
      </c>
      <c r="E499" s="16">
        <v>0.4</v>
      </c>
      <c r="F499" s="16">
        <v>1.6</v>
      </c>
      <c r="G499" s="16">
        <v>0.2</v>
      </c>
      <c r="H499" s="16">
        <v>0.2</v>
      </c>
      <c r="I499" s="16">
        <v>303.60000000000002</v>
      </c>
      <c r="J499" s="16">
        <v>365.40000000000003</v>
      </c>
      <c r="K499" s="16" t="s">
        <v>34</v>
      </c>
      <c r="L499" s="16">
        <v>202</v>
      </c>
      <c r="M499" s="16">
        <v>8.4899246999999997E-2</v>
      </c>
      <c r="N499" s="16">
        <v>6.9778562000000002E-2</v>
      </c>
      <c r="O499" s="16">
        <v>5.8983646000000001E-2</v>
      </c>
      <c r="P499" s="16">
        <v>5.0889536999999999E-2</v>
      </c>
      <c r="Q499" s="16">
        <v>4.4595849E-2</v>
      </c>
      <c r="R499" s="16">
        <v>3.9568487999999999E-2</v>
      </c>
      <c r="S499" s="16">
        <v>3.5466004000000002E-2</v>
      </c>
      <c r="T499" s="16">
        <v>3.2059822000000002E-2</v>
      </c>
      <c r="U499" s="16">
        <v>2.9190522E-2</v>
      </c>
      <c r="V499" s="16">
        <v>2.6743495999999999E-2</v>
      </c>
      <c r="W499" s="16">
        <v>2.4634159999999999E-2</v>
      </c>
      <c r="X499" s="16">
        <v>2.2798962999999998E-2</v>
      </c>
      <c r="Y499" s="16">
        <v>2.1189203E-2</v>
      </c>
      <c r="Z499" s="16">
        <v>1.9766973E-2</v>
      </c>
      <c r="AA499" s="16">
        <v>1.8502287999999999E-2</v>
      </c>
      <c r="AB499" s="16">
        <v>1.7371187E-2</v>
      </c>
      <c r="AC499" s="16">
        <v>1.6354338999999999E-2</v>
      </c>
      <c r="AD499" s="16">
        <v>1.5435828E-2</v>
      </c>
      <c r="AE499" s="16">
        <v>1.4602519E-2</v>
      </c>
      <c r="AF499" s="16">
        <v>1.384354E-2</v>
      </c>
      <c r="AG499" s="16">
        <v>1.3149770999999999E-2</v>
      </c>
      <c r="AH499" s="16">
        <v>1.2513414E-2</v>
      </c>
      <c r="AI499" s="16">
        <v>1.1927937E-2</v>
      </c>
      <c r="AJ499" s="16">
        <v>1.1387694E-2</v>
      </c>
      <c r="AK499" s="16">
        <v>1.0887849E-2</v>
      </c>
      <c r="AL499" s="16">
        <v>1.0424219E-2</v>
      </c>
      <c r="AM499" s="16">
        <v>9.9931788000000004E-3</v>
      </c>
      <c r="AN499" s="16">
        <v>9.5915552000000008E-3</v>
      </c>
      <c r="AO499" s="16">
        <v>9.2165441999999993E-3</v>
      </c>
      <c r="AP499" s="16">
        <v>8.8657298999999992E-3</v>
      </c>
      <c r="AQ499" s="16">
        <v>8.536933E-3</v>
      </c>
      <c r="AR499" s="16">
        <v>8.2282460999999994E-3</v>
      </c>
      <c r="AS499" s="16">
        <v>7.9379622000000007E-3</v>
      </c>
      <c r="AT499" s="16">
        <v>7.6645319000000003E-3</v>
      </c>
      <c r="AU499" s="16">
        <v>7.4066104999999998E-3</v>
      </c>
      <c r="AV499" s="16">
        <v>7.1629761000000002E-3</v>
      </c>
      <c r="AW499" s="16">
        <v>6.9325445000000003E-3</v>
      </c>
      <c r="AX499" s="16">
        <v>6.7143029999999996E-3</v>
      </c>
      <c r="AY499" s="16">
        <v>6.5073646000000001E-3</v>
      </c>
      <c r="AZ499" s="16">
        <v>6.3109183999999997E-3</v>
      </c>
      <c r="BA499" s="16">
        <v>6.1242286999999996E-3</v>
      </c>
      <c r="BB499" s="16">
        <v>5.9466045E-3</v>
      </c>
      <c r="BC499" s="16">
        <v>5.7774512000000004E-3</v>
      </c>
      <c r="BD499" s="16">
        <v>5.6162047999999999E-3</v>
      </c>
      <c r="BE499" s="16">
        <v>5.4623424000000004E-3</v>
      </c>
      <c r="BF499" s="16">
        <v>5.315396E-3</v>
      </c>
    </row>
    <row r="500" spans="1:58" x14ac:dyDescent="0.35">
      <c r="A500" s="16">
        <v>370</v>
      </c>
      <c r="B500" s="16">
        <v>37.700000000000003</v>
      </c>
      <c r="C500" s="16">
        <v>0.85527439999999999</v>
      </c>
      <c r="D500" s="16">
        <v>0.4</v>
      </c>
      <c r="E500" s="16">
        <v>0.4</v>
      </c>
      <c r="F500" s="16">
        <v>1.8</v>
      </c>
      <c r="G500" s="16">
        <v>0.60000000000000009</v>
      </c>
      <c r="H500" s="16">
        <v>0.2</v>
      </c>
      <c r="I500" s="16">
        <v>354.90000000000003</v>
      </c>
      <c r="J500" s="16">
        <v>340</v>
      </c>
      <c r="K500" s="16" t="s">
        <v>35</v>
      </c>
      <c r="L500" s="16">
        <v>370</v>
      </c>
      <c r="M500" s="16">
        <v>6.3868821000000006E-2</v>
      </c>
      <c r="N500" s="16">
        <v>5.0762772999999997E-2</v>
      </c>
      <c r="O500" s="16">
        <v>4.1620589999999999E-2</v>
      </c>
      <c r="P500" s="16">
        <v>3.4937184000000003E-2</v>
      </c>
      <c r="Q500" s="16">
        <v>2.9869659E-2</v>
      </c>
      <c r="R500" s="16">
        <v>2.5916063999999999E-2</v>
      </c>
      <c r="S500" s="16">
        <v>2.2759168999999999E-2</v>
      </c>
      <c r="T500" s="16">
        <v>2.0189908999999999E-2</v>
      </c>
      <c r="U500" s="16">
        <v>1.8065511999999999E-2</v>
      </c>
      <c r="V500" s="16">
        <v>1.6284858999999999E-2</v>
      </c>
      <c r="W500" s="16">
        <v>1.4774636000000001E-2</v>
      </c>
      <c r="X500" s="16">
        <v>1.3480715000000001E-2</v>
      </c>
      <c r="Y500" s="16">
        <v>1.2362112999999999E-2</v>
      </c>
      <c r="Z500" s="16">
        <v>1.1387289E-2</v>
      </c>
      <c r="AA500" s="16">
        <v>1.0531696E-2</v>
      </c>
      <c r="AB500" s="16">
        <v>9.7759132999999995E-3</v>
      </c>
      <c r="AC500" s="16">
        <v>9.1044316000000007E-3</v>
      </c>
      <c r="AD500" s="16">
        <v>8.5046980999999994E-3</v>
      </c>
      <c r="AE500" s="16">
        <v>7.9664113000000002E-3</v>
      </c>
      <c r="AF500" s="16">
        <v>7.4811838999999996E-3</v>
      </c>
      <c r="AG500" s="16">
        <v>7.0419688999999999E-3</v>
      </c>
      <c r="AH500" s="16">
        <v>6.6429404999999997E-3</v>
      </c>
      <c r="AI500" s="16">
        <v>6.2791482000000001E-3</v>
      </c>
      <c r="AJ500" s="16">
        <v>5.946415E-3</v>
      </c>
      <c r="AK500" s="16">
        <v>5.6411693999999998E-3</v>
      </c>
      <c r="AL500" s="16">
        <v>5.3603542000000004E-3</v>
      </c>
      <c r="AM500" s="16">
        <v>5.1013515000000002E-3</v>
      </c>
      <c r="AN500" s="16">
        <v>4.8618717000000001E-3</v>
      </c>
      <c r="AO500" s="16">
        <v>4.6399542999999996E-3</v>
      </c>
      <c r="AP500" s="16">
        <v>4.4338279000000003E-3</v>
      </c>
      <c r="AQ500" s="16">
        <v>4.2419861999999997E-3</v>
      </c>
      <c r="AR500" s="16">
        <v>4.0631000999999996E-3</v>
      </c>
      <c r="AS500" s="16">
        <v>3.8959957E-3</v>
      </c>
      <c r="AT500" s="16">
        <v>3.7396052000000001E-3</v>
      </c>
      <c r="AU500" s="16">
        <v>3.5930203999999999E-3</v>
      </c>
      <c r="AV500" s="16">
        <v>3.4554048999999999E-3</v>
      </c>
      <c r="AW500" s="16">
        <v>3.3260110999999998E-3</v>
      </c>
      <c r="AX500" s="16">
        <v>3.2041859999999999E-3</v>
      </c>
      <c r="AY500" s="16">
        <v>3.0893227000000001E-3</v>
      </c>
      <c r="AZ500" s="16">
        <v>2.9808916E-3</v>
      </c>
      <c r="BA500" s="16">
        <v>2.8783963000000002E-3</v>
      </c>
      <c r="BB500" s="16">
        <v>2.7814042E-3</v>
      </c>
      <c r="BC500" s="16">
        <v>2.6895158999999998E-3</v>
      </c>
      <c r="BD500" s="16">
        <v>2.6023588000000002E-3</v>
      </c>
      <c r="BE500" s="16">
        <v>2.5196128999999999E-3</v>
      </c>
      <c r="BF500" s="16">
        <v>2.4409762000000002E-3</v>
      </c>
    </row>
    <row r="501" spans="1:58" x14ac:dyDescent="0.35">
      <c r="A501" s="16">
        <v>459</v>
      </c>
      <c r="B501" s="16">
        <v>13.4</v>
      </c>
      <c r="C501" s="16">
        <v>0.40775530000000004</v>
      </c>
      <c r="D501" s="16">
        <v>1.2000000000000002</v>
      </c>
      <c r="E501" s="16">
        <v>0.60000000000000009</v>
      </c>
      <c r="F501" s="16">
        <v>0.4</v>
      </c>
      <c r="G501" s="16">
        <v>0.4</v>
      </c>
      <c r="H501" s="16">
        <v>0.2</v>
      </c>
      <c r="I501" s="16">
        <v>396.90000000000003</v>
      </c>
      <c r="J501" s="16">
        <v>303.5</v>
      </c>
      <c r="K501" s="16" t="s">
        <v>35</v>
      </c>
      <c r="L501" s="16">
        <v>459</v>
      </c>
      <c r="M501" s="16">
        <v>5.9333980000000001E-2</v>
      </c>
      <c r="N501" s="16">
        <v>4.8123829E-2</v>
      </c>
      <c r="O501" s="16">
        <v>4.0212366999999999E-2</v>
      </c>
      <c r="P501" s="16">
        <v>3.4348648000000002E-2</v>
      </c>
      <c r="Q501" s="16">
        <v>2.9839498999999998E-2</v>
      </c>
      <c r="R501" s="16">
        <v>2.6273017999999999E-2</v>
      </c>
      <c r="S501" s="16">
        <v>2.3388332000000001E-2</v>
      </c>
      <c r="T501" s="16">
        <v>2.1011955999999998E-2</v>
      </c>
      <c r="U501" s="16">
        <v>1.9023957000000001E-2</v>
      </c>
      <c r="V501" s="16">
        <v>1.7339134999999999E-2</v>
      </c>
      <c r="W501" s="16">
        <v>1.5895335E-2</v>
      </c>
      <c r="X501" s="16">
        <v>1.4645938000000001E-2</v>
      </c>
      <c r="Y501" s="16">
        <v>1.3555444999999999E-2</v>
      </c>
      <c r="Z501" s="16">
        <v>1.2596372999999999E-2</v>
      </c>
      <c r="AA501" s="16">
        <v>1.1747235999999999E-2</v>
      </c>
      <c r="AB501" s="16">
        <v>1.0990804E-2</v>
      </c>
      <c r="AC501" s="16">
        <v>1.0313351E-2</v>
      </c>
      <c r="AD501" s="16">
        <v>9.7035747000000002E-3</v>
      </c>
      <c r="AE501" s="16">
        <v>9.1522233999999994E-3</v>
      </c>
      <c r="AF501" s="16">
        <v>8.6516513999999999E-3</v>
      </c>
      <c r="AG501" s="16">
        <v>8.1954217000000003E-3</v>
      </c>
      <c r="AH501" s="16">
        <v>7.7781984999999998E-3</v>
      </c>
      <c r="AI501" s="16">
        <v>7.3953470999999996E-3</v>
      </c>
      <c r="AJ501" s="16">
        <v>7.0429984000000001E-3</v>
      </c>
      <c r="AK501" s="16">
        <v>6.7178207E-3</v>
      </c>
      <c r="AL501" s="16">
        <v>6.4169350000000003E-3</v>
      </c>
      <c r="AM501" s="16">
        <v>6.1378581E-3</v>
      </c>
      <c r="AN501" s="16">
        <v>5.8783934999999997E-3</v>
      </c>
      <c r="AO501" s="16">
        <v>5.6366762000000003E-3</v>
      </c>
      <c r="AP501" s="16">
        <v>5.4110149000000003E-3</v>
      </c>
      <c r="AQ501" s="16">
        <v>5.1999339000000002E-3</v>
      </c>
      <c r="AR501" s="16">
        <v>5.0021461000000003E-3</v>
      </c>
      <c r="AS501" s="16">
        <v>4.8165064999999996E-3</v>
      </c>
      <c r="AT501" s="16">
        <v>4.6419668999999998E-3</v>
      </c>
      <c r="AU501" s="16">
        <v>4.4776284999999997E-3</v>
      </c>
      <c r="AV501" s="16">
        <v>4.3226740999999999E-3</v>
      </c>
      <c r="AW501" s="16">
        <v>4.1763512000000001E-3</v>
      </c>
      <c r="AX501" s="16">
        <v>4.0380097999999998E-3</v>
      </c>
      <c r="AY501" s="16">
        <v>3.9070355999999999E-3</v>
      </c>
      <c r="AZ501" s="16">
        <v>3.7829158999999998E-3</v>
      </c>
      <c r="BA501" s="16">
        <v>3.6651306000000002E-3</v>
      </c>
      <c r="BB501" s="16">
        <v>3.5532393999999998E-3</v>
      </c>
      <c r="BC501" s="16">
        <v>3.4468391000000002E-3</v>
      </c>
      <c r="BD501" s="16">
        <v>3.3455612E-3</v>
      </c>
      <c r="BE501" s="16">
        <v>3.2490563999999999E-3</v>
      </c>
      <c r="BF501" s="16">
        <v>3.1570184999999999E-3</v>
      </c>
    </row>
  </sheetData>
  <sortState ref="A2:BF501">
    <sortCondition descending="1" ref="M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1"/>
  <sheetViews>
    <sheetView workbookViewId="0">
      <selection activeCell="B35" sqref="B35"/>
    </sheetView>
  </sheetViews>
  <sheetFormatPr defaultRowHeight="14.5" x14ac:dyDescent="0.35"/>
  <cols>
    <col min="2" max="2" width="27.26953125" customWidth="1"/>
    <col min="3" max="3" width="12.36328125" customWidth="1"/>
    <col min="4" max="7" width="18.54296875" customWidth="1"/>
    <col min="8" max="8" width="20.6328125" customWidth="1"/>
    <col min="9" max="10" width="20.08984375" customWidth="1"/>
    <col min="11" max="11" width="14.90625" customWidth="1"/>
  </cols>
  <sheetData>
    <row r="1" spans="1:58" x14ac:dyDescent="0.35">
      <c r="A1" t="s">
        <v>11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14</v>
      </c>
      <c r="I1" t="s">
        <v>15</v>
      </c>
      <c r="J1" t="s">
        <v>16</v>
      </c>
      <c r="K1" t="s">
        <v>19</v>
      </c>
      <c r="L1" t="s">
        <v>11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</row>
    <row r="2" spans="1:58" x14ac:dyDescent="0.35">
      <c r="A2">
        <v>1</v>
      </c>
      <c r="B2">
        <v>26.9</v>
      </c>
      <c r="C2">
        <v>0.48907989999999996</v>
      </c>
      <c r="D2">
        <v>2.8000000000000003</v>
      </c>
      <c r="E2">
        <v>3.2</v>
      </c>
      <c r="F2">
        <v>0.60000000000000009</v>
      </c>
      <c r="G2">
        <v>1.8</v>
      </c>
      <c r="H2">
        <v>0.4</v>
      </c>
      <c r="I2">
        <v>364.20000000000005</v>
      </c>
      <c r="J2">
        <v>353.5</v>
      </c>
      <c r="K2" t="s">
        <v>34</v>
      </c>
      <c r="L2">
        <v>1</v>
      </c>
      <c r="M2">
        <v>0.58050018999999997</v>
      </c>
      <c r="N2">
        <v>0.46019071</v>
      </c>
      <c r="O2">
        <v>0.37771737999999999</v>
      </c>
      <c r="P2">
        <v>0.31847465000000003</v>
      </c>
      <c r="Q2">
        <v>0.27407721000000002</v>
      </c>
      <c r="R2">
        <v>0.23976578000000001</v>
      </c>
      <c r="S2">
        <v>0.21260665000000001</v>
      </c>
      <c r="T2">
        <v>0.19060260000000001</v>
      </c>
      <c r="U2">
        <v>0.17246719999999999</v>
      </c>
      <c r="V2">
        <v>0.15727761000000001</v>
      </c>
      <c r="W2">
        <v>0.1443866</v>
      </c>
      <c r="X2">
        <v>0.13331984999999999</v>
      </c>
      <c r="Y2">
        <v>0.12371776</v>
      </c>
      <c r="Z2">
        <v>0.11531313999999999</v>
      </c>
      <c r="AA2">
        <v>0.1078969</v>
      </c>
      <c r="AB2">
        <v>0.10131016</v>
      </c>
      <c r="AC2">
        <v>9.542001E-2</v>
      </c>
      <c r="AD2">
        <v>9.0124652E-2</v>
      </c>
      <c r="AE2">
        <v>8.5341230000000004E-2</v>
      </c>
      <c r="AF2">
        <v>8.0999076000000003E-2</v>
      </c>
      <c r="AG2">
        <v>7.7041462000000005E-2</v>
      </c>
      <c r="AH2">
        <v>7.3421963000000007E-2</v>
      </c>
      <c r="AI2">
        <v>7.0099041000000001E-2</v>
      </c>
      <c r="AJ2">
        <v>6.7039347999999999E-2</v>
      </c>
      <c r="AK2">
        <v>6.4211517999999995E-2</v>
      </c>
      <c r="AL2">
        <v>6.1592225E-2</v>
      </c>
      <c r="AM2">
        <v>5.9160441000000001E-2</v>
      </c>
      <c r="AN2">
        <v>5.6895926999999999E-2</v>
      </c>
      <c r="AO2">
        <v>5.4782181999999999E-2</v>
      </c>
      <c r="AP2">
        <v>5.2806201999999997E-2</v>
      </c>
      <c r="AQ2">
        <v>5.095483E-2</v>
      </c>
      <c r="AR2">
        <v>4.9215518E-2</v>
      </c>
      <c r="AS2">
        <v>4.7579888000000001E-2</v>
      </c>
      <c r="AT2">
        <v>4.6039581000000003E-2</v>
      </c>
      <c r="AU2">
        <v>4.4586681000000003E-2</v>
      </c>
      <c r="AV2">
        <v>4.3214097999999999E-2</v>
      </c>
      <c r="AW2">
        <v>4.1914459000000001E-2</v>
      </c>
      <c r="AX2">
        <v>4.0683116999999998E-2</v>
      </c>
      <c r="AY2">
        <v>3.9515238000000001E-2</v>
      </c>
      <c r="AZ2">
        <v>3.8406018E-2</v>
      </c>
      <c r="BA2">
        <v>3.7351838999999998E-2</v>
      </c>
      <c r="BB2">
        <v>3.6348034000000001E-2</v>
      </c>
      <c r="BC2">
        <v>3.5390961999999998E-2</v>
      </c>
      <c r="BD2">
        <v>3.4477836999999997E-2</v>
      </c>
      <c r="BE2">
        <v>3.3606030000000002E-2</v>
      </c>
      <c r="BF2">
        <v>3.2772547999999999E-2</v>
      </c>
    </row>
    <row r="3" spans="1:58" x14ac:dyDescent="0.35">
      <c r="A3">
        <v>2</v>
      </c>
      <c r="B3">
        <v>33.900000000000006</v>
      </c>
      <c r="C3">
        <v>0.55098389999999997</v>
      </c>
      <c r="D3">
        <v>2.6</v>
      </c>
      <c r="E3">
        <v>1.4000000000000001</v>
      </c>
      <c r="F3">
        <v>2.2000000000000002</v>
      </c>
      <c r="G3">
        <v>1.6</v>
      </c>
      <c r="H3">
        <v>1</v>
      </c>
      <c r="I3">
        <v>390.3</v>
      </c>
      <c r="J3">
        <v>352.20000000000005</v>
      </c>
      <c r="K3" t="s">
        <v>34</v>
      </c>
      <c r="L3">
        <v>2</v>
      </c>
      <c r="M3">
        <v>0.59496598999999994</v>
      </c>
      <c r="N3">
        <v>0.47564042000000001</v>
      </c>
      <c r="O3">
        <v>0.39234142999999999</v>
      </c>
      <c r="P3">
        <v>0.33199450000000003</v>
      </c>
      <c r="Q3">
        <v>0.28667966</v>
      </c>
      <c r="R3">
        <v>0.25158059999999999</v>
      </c>
      <c r="S3">
        <v>0.22367632000000001</v>
      </c>
      <c r="T3">
        <v>0.20099302999999999</v>
      </c>
      <c r="U3">
        <v>0.18222827999999999</v>
      </c>
      <c r="V3">
        <v>0.16647312</v>
      </c>
      <c r="W3">
        <v>0.15307777</v>
      </c>
      <c r="X3">
        <v>0.14156880999999999</v>
      </c>
      <c r="Y3">
        <v>0.13158418</v>
      </c>
      <c r="Z3">
        <v>0.12283978</v>
      </c>
      <c r="AA3">
        <v>0.11512691</v>
      </c>
      <c r="AB3">
        <v>0.10827576999999999</v>
      </c>
      <c r="AC3">
        <v>0.10215306</v>
      </c>
      <c r="AD3">
        <v>9.6646696000000004E-2</v>
      </c>
      <c r="AE3">
        <v>9.1669775999999994E-2</v>
      </c>
      <c r="AF3">
        <v>8.7149835999999994E-2</v>
      </c>
      <c r="AG3">
        <v>8.3028517999999996E-2</v>
      </c>
      <c r="AH3">
        <v>7.9254649999999996E-2</v>
      </c>
      <c r="AI3">
        <v>7.5786293000000005E-2</v>
      </c>
      <c r="AJ3">
        <v>7.2588927999999997E-2</v>
      </c>
      <c r="AK3">
        <v>6.9632775999999993E-2</v>
      </c>
      <c r="AL3">
        <v>6.6891268000000004E-2</v>
      </c>
      <c r="AM3">
        <v>6.4342916E-2</v>
      </c>
      <c r="AN3">
        <v>6.1968662000000001E-2</v>
      </c>
      <c r="AO3">
        <v>5.9749808000000001E-2</v>
      </c>
      <c r="AP3">
        <v>5.7672687E-2</v>
      </c>
      <c r="AQ3">
        <v>5.5725317000000003E-2</v>
      </c>
      <c r="AR3">
        <v>5.3894639000000001E-2</v>
      </c>
      <c r="AS3">
        <v>5.2171279000000001E-2</v>
      </c>
      <c r="AT3">
        <v>5.0546213999999999E-2</v>
      </c>
      <c r="AU3">
        <v>4.9011156E-2</v>
      </c>
      <c r="AV3">
        <v>4.7559701000000003E-2</v>
      </c>
      <c r="AW3">
        <v>4.6184561999999998E-2</v>
      </c>
      <c r="AX3">
        <v>4.4881083000000002E-2</v>
      </c>
      <c r="AY3">
        <v>4.3642743999999997E-2</v>
      </c>
      <c r="AZ3">
        <v>4.2465246999999998E-2</v>
      </c>
      <c r="BA3">
        <v>4.1344564E-2</v>
      </c>
      <c r="BB3">
        <v>4.0277044999999997E-2</v>
      </c>
      <c r="BC3">
        <v>3.9257913999999998E-2</v>
      </c>
      <c r="BD3">
        <v>3.8284714999999997E-2</v>
      </c>
      <c r="BE3">
        <v>3.7354383999999997E-2</v>
      </c>
      <c r="BF3">
        <v>3.6463965000000001E-2</v>
      </c>
    </row>
    <row r="4" spans="1:58" x14ac:dyDescent="0.35">
      <c r="A4">
        <v>3</v>
      </c>
      <c r="B4">
        <v>28</v>
      </c>
      <c r="C4">
        <v>0.32097769999999998</v>
      </c>
      <c r="D4">
        <v>2.4000000000000004</v>
      </c>
      <c r="E4">
        <v>0.60000000000000009</v>
      </c>
      <c r="F4">
        <v>2.6</v>
      </c>
      <c r="G4">
        <v>1.8</v>
      </c>
      <c r="H4">
        <v>1.8</v>
      </c>
      <c r="I4">
        <v>391.90000000000003</v>
      </c>
      <c r="J4">
        <v>309.3</v>
      </c>
      <c r="K4" t="s">
        <v>35</v>
      </c>
      <c r="L4">
        <v>3</v>
      </c>
      <c r="M4">
        <v>0.56062073000000001</v>
      </c>
      <c r="N4">
        <v>0.46649906000000002</v>
      </c>
      <c r="O4">
        <v>0.39377961</v>
      </c>
      <c r="P4">
        <v>0.33825319999999998</v>
      </c>
      <c r="Q4">
        <v>0.29514235</v>
      </c>
      <c r="R4">
        <v>0.26096964</v>
      </c>
      <c r="S4">
        <v>0.23326899000000001</v>
      </c>
      <c r="T4">
        <v>0.21047062999999999</v>
      </c>
      <c r="U4">
        <v>0.19142428</v>
      </c>
      <c r="V4">
        <v>0.17529689000000001</v>
      </c>
      <c r="W4">
        <v>0.16148630999999999</v>
      </c>
      <c r="X4">
        <v>0.14954352000000001</v>
      </c>
      <c r="Y4">
        <v>0.13913047000000001</v>
      </c>
      <c r="Z4">
        <v>0.12997130000000001</v>
      </c>
      <c r="AA4">
        <v>0.12186253</v>
      </c>
      <c r="AB4">
        <v>0.11463806999999999</v>
      </c>
      <c r="AC4">
        <v>0.10816381</v>
      </c>
      <c r="AD4">
        <v>0.10233106</v>
      </c>
      <c r="AE4">
        <v>9.7049125E-2</v>
      </c>
      <c r="AF4">
        <v>9.2246667000000004E-2</v>
      </c>
      <c r="AG4">
        <v>8.7863556999999995E-2</v>
      </c>
      <c r="AH4">
        <v>8.3848073999999995E-2</v>
      </c>
      <c r="AI4">
        <v>8.0155708000000006E-2</v>
      </c>
      <c r="AJ4">
        <v>7.6750390000000002E-2</v>
      </c>
      <c r="AK4">
        <v>7.3600329000000006E-2</v>
      </c>
      <c r="AL4">
        <v>7.0678532000000002E-2</v>
      </c>
      <c r="AM4">
        <v>6.7960978000000005E-2</v>
      </c>
      <c r="AN4">
        <v>6.5428375999999996E-2</v>
      </c>
      <c r="AO4">
        <v>6.3063360999999998E-2</v>
      </c>
      <c r="AP4">
        <v>6.0847457000000001E-2</v>
      </c>
      <c r="AQ4">
        <v>5.8768012000000001E-2</v>
      </c>
      <c r="AR4">
        <v>5.6813765000000002E-2</v>
      </c>
      <c r="AS4">
        <v>5.4973409000000001E-2</v>
      </c>
      <c r="AT4">
        <v>5.3237684E-2</v>
      </c>
      <c r="AU4">
        <v>5.1598139000000001E-2</v>
      </c>
      <c r="AV4">
        <v>5.0047286000000003E-2</v>
      </c>
      <c r="AW4">
        <v>4.8577875E-2</v>
      </c>
      <c r="AX4">
        <v>4.7184522999999999E-2</v>
      </c>
      <c r="AY4">
        <v>4.5861471000000001E-2</v>
      </c>
      <c r="AZ4">
        <v>4.4602918999999998E-2</v>
      </c>
      <c r="BA4">
        <v>4.3405860999999997E-2</v>
      </c>
      <c r="BB4">
        <v>4.2265012999999997E-2</v>
      </c>
      <c r="BC4">
        <v>4.117639E-2</v>
      </c>
      <c r="BD4">
        <v>4.0137148999999997E-2</v>
      </c>
      <c r="BE4">
        <v>3.9143279000000003E-2</v>
      </c>
      <c r="BF4">
        <v>3.8191963000000002E-2</v>
      </c>
    </row>
    <row r="5" spans="1:58" x14ac:dyDescent="0.35">
      <c r="A5">
        <v>4</v>
      </c>
      <c r="B5">
        <v>41.400000000000006</v>
      </c>
      <c r="C5">
        <v>0.79115710000000006</v>
      </c>
      <c r="D5">
        <v>1</v>
      </c>
      <c r="E5">
        <v>6</v>
      </c>
      <c r="F5">
        <v>1.6</v>
      </c>
      <c r="G5">
        <v>0.4</v>
      </c>
      <c r="H5">
        <v>0.4</v>
      </c>
      <c r="I5">
        <v>408.8</v>
      </c>
      <c r="J5">
        <v>313.40000000000003</v>
      </c>
      <c r="K5" t="s">
        <v>35</v>
      </c>
      <c r="L5">
        <v>4</v>
      </c>
      <c r="M5">
        <v>0.93985516000000002</v>
      </c>
      <c r="N5">
        <v>0.75961250000000002</v>
      </c>
      <c r="O5">
        <v>0.62276900000000002</v>
      </c>
      <c r="P5">
        <v>0.51959211000000005</v>
      </c>
      <c r="Q5">
        <v>0.44219333</v>
      </c>
      <c r="R5">
        <v>0.38309625000000003</v>
      </c>
      <c r="S5">
        <v>0.33682972</v>
      </c>
      <c r="T5">
        <v>0.29977538999999997</v>
      </c>
      <c r="U5">
        <v>0.26950192000000001</v>
      </c>
      <c r="V5">
        <v>0.24438666000000001</v>
      </c>
      <c r="W5">
        <v>0.22326301000000001</v>
      </c>
      <c r="X5">
        <v>0.20526617999999999</v>
      </c>
      <c r="Y5">
        <v>0.18976428000000001</v>
      </c>
      <c r="Z5">
        <v>0.17628442</v>
      </c>
      <c r="AA5">
        <v>0.16445993</v>
      </c>
      <c r="AB5">
        <v>0.15400734999999999</v>
      </c>
      <c r="AC5">
        <v>0.14470464</v>
      </c>
      <c r="AD5">
        <v>0.13637289</v>
      </c>
      <c r="AE5">
        <v>0.12886934</v>
      </c>
      <c r="AF5">
        <v>0.12207722999999999</v>
      </c>
      <c r="AG5">
        <v>0.11590309</v>
      </c>
      <c r="AH5">
        <v>0.11026774</v>
      </c>
      <c r="AI5">
        <v>0.10510443</v>
      </c>
      <c r="AJ5">
        <v>0.10035566</v>
      </c>
      <c r="AK5">
        <v>9.5975301999999998E-2</v>
      </c>
      <c r="AL5">
        <v>9.1923623999999995E-2</v>
      </c>
      <c r="AM5">
        <v>8.8165745000000004E-2</v>
      </c>
      <c r="AN5">
        <v>8.4671065000000004E-2</v>
      </c>
      <c r="AO5">
        <v>8.1414617999999994E-2</v>
      </c>
      <c r="AP5">
        <v>7.8372337E-2</v>
      </c>
      <c r="AQ5">
        <v>7.5524740000000007E-2</v>
      </c>
      <c r="AR5">
        <v>7.2854332999999993E-2</v>
      </c>
      <c r="AS5">
        <v>7.0345065999999998E-2</v>
      </c>
      <c r="AT5">
        <v>6.7983611999999999E-2</v>
      </c>
      <c r="AU5">
        <v>6.5757141000000005E-2</v>
      </c>
      <c r="AV5">
        <v>6.3654407999999996E-2</v>
      </c>
      <c r="AW5">
        <v>6.1666145999999998E-2</v>
      </c>
      <c r="AX5">
        <v>5.9784357000000003E-2</v>
      </c>
      <c r="AY5">
        <v>5.8000382000000003E-2</v>
      </c>
      <c r="AZ5">
        <v>5.6308246999999999E-2</v>
      </c>
      <c r="BA5">
        <v>5.4700229000000003E-2</v>
      </c>
      <c r="BB5">
        <v>5.3170062999999997E-2</v>
      </c>
      <c r="BC5">
        <v>5.1712754999999999E-2</v>
      </c>
      <c r="BD5">
        <v>5.0323751E-2</v>
      </c>
      <c r="BE5">
        <v>4.8998140000000003E-2</v>
      </c>
      <c r="BF5">
        <v>4.7732024999999997E-2</v>
      </c>
    </row>
    <row r="6" spans="1:58" x14ac:dyDescent="0.35">
      <c r="A6">
        <v>5</v>
      </c>
      <c r="B6">
        <v>32.799999999999997</v>
      </c>
      <c r="C6">
        <v>0.58289990000000003</v>
      </c>
      <c r="D6">
        <v>1.8</v>
      </c>
      <c r="E6">
        <v>1</v>
      </c>
      <c r="F6">
        <v>2.2000000000000002</v>
      </c>
      <c r="G6">
        <v>1.2000000000000002</v>
      </c>
      <c r="H6">
        <v>1</v>
      </c>
      <c r="I6">
        <v>400.40000000000003</v>
      </c>
      <c r="J6">
        <v>319.90000000000003</v>
      </c>
      <c r="K6" t="s">
        <v>35</v>
      </c>
      <c r="L6">
        <v>5</v>
      </c>
      <c r="M6">
        <v>0.41819695000000001</v>
      </c>
      <c r="N6">
        <v>0.33494531999999999</v>
      </c>
      <c r="O6">
        <v>0.27770015999999997</v>
      </c>
      <c r="P6">
        <v>0.23630493999999999</v>
      </c>
      <c r="Q6">
        <v>0.20500755000000001</v>
      </c>
      <c r="R6">
        <v>0.18058732</v>
      </c>
      <c r="S6">
        <v>0.16104685999999999</v>
      </c>
      <c r="T6">
        <v>0.14509939999999999</v>
      </c>
      <c r="U6">
        <v>0.13186187999999999</v>
      </c>
      <c r="V6">
        <v>0.1207096</v>
      </c>
      <c r="W6">
        <v>0.11119407000000001</v>
      </c>
      <c r="X6">
        <v>0.10298768</v>
      </c>
      <c r="Y6">
        <v>9.5838957000000002E-2</v>
      </c>
      <c r="Z6">
        <v>8.9556872999999995E-2</v>
      </c>
      <c r="AA6">
        <v>8.3994597000000004E-2</v>
      </c>
      <c r="AB6">
        <v>7.9035579999999994E-2</v>
      </c>
      <c r="AC6">
        <v>7.4588804999999994E-2</v>
      </c>
      <c r="AD6">
        <v>7.0579595999999994E-2</v>
      </c>
      <c r="AE6">
        <v>6.6946156000000007E-2</v>
      </c>
      <c r="AF6">
        <v>6.3639983999999997E-2</v>
      </c>
      <c r="AG6">
        <v>6.0618985E-2</v>
      </c>
      <c r="AH6">
        <v>5.7848226000000003E-2</v>
      </c>
      <c r="AI6">
        <v>5.5298526000000001E-2</v>
      </c>
      <c r="AJ6">
        <v>5.294542E-2</v>
      </c>
      <c r="AK6">
        <v>5.0766646999999998E-2</v>
      </c>
      <c r="AL6">
        <v>4.8744410000000002E-2</v>
      </c>
      <c r="AM6">
        <v>4.6862617000000002E-2</v>
      </c>
      <c r="AN6">
        <v>4.5108631000000003E-2</v>
      </c>
      <c r="AO6">
        <v>4.3468489999999999E-2</v>
      </c>
      <c r="AP6">
        <v>4.1931875E-2</v>
      </c>
      <c r="AQ6">
        <v>4.0490328999999999E-2</v>
      </c>
      <c r="AR6">
        <v>3.9134706999999998E-2</v>
      </c>
      <c r="AS6">
        <v>3.7857659000000002E-2</v>
      </c>
      <c r="AT6">
        <v>3.6653037999999999E-2</v>
      </c>
      <c r="AU6">
        <v>3.5515106999999997E-2</v>
      </c>
      <c r="AV6">
        <v>3.4438140999999999E-2</v>
      </c>
      <c r="AW6">
        <v>3.3418436000000003E-2</v>
      </c>
      <c r="AX6">
        <v>3.2451204999999997E-2</v>
      </c>
      <c r="AY6">
        <v>3.1531903999999999E-2</v>
      </c>
      <c r="AZ6">
        <v>3.0657859999999999E-2</v>
      </c>
      <c r="BA6">
        <v>2.9825753E-2</v>
      </c>
      <c r="BB6">
        <v>2.9032816999999999E-2</v>
      </c>
      <c r="BC6">
        <v>2.8276467999999999E-2</v>
      </c>
      <c r="BD6">
        <v>2.7554285000000001E-2</v>
      </c>
      <c r="BE6">
        <v>2.6863979E-2</v>
      </c>
      <c r="BF6">
        <v>2.6203503999999999E-2</v>
      </c>
    </row>
    <row r="7" spans="1:58" x14ac:dyDescent="0.35">
      <c r="A7">
        <v>6</v>
      </c>
      <c r="B7">
        <v>33.700000000000003</v>
      </c>
      <c r="C7">
        <v>0.6046861</v>
      </c>
      <c r="D7">
        <v>1</v>
      </c>
      <c r="E7">
        <v>9.8000000000000007</v>
      </c>
      <c r="F7">
        <v>2.6</v>
      </c>
      <c r="G7">
        <v>0.4</v>
      </c>
      <c r="H7">
        <v>1</v>
      </c>
      <c r="I7">
        <v>309.70000000000005</v>
      </c>
      <c r="J7">
        <v>354.1</v>
      </c>
      <c r="K7" t="s">
        <v>35</v>
      </c>
      <c r="L7">
        <v>6</v>
      </c>
      <c r="M7">
        <v>1.7131689000000001</v>
      </c>
      <c r="N7">
        <v>1.45916</v>
      </c>
      <c r="O7">
        <v>1.2649724</v>
      </c>
      <c r="P7">
        <v>1.1072696</v>
      </c>
      <c r="Q7">
        <v>0.96946131999999996</v>
      </c>
      <c r="R7">
        <v>0.84725474999999995</v>
      </c>
      <c r="S7">
        <v>0.74294305000000005</v>
      </c>
      <c r="T7">
        <v>0.65615153000000004</v>
      </c>
      <c r="U7">
        <v>0.58424752999999996</v>
      </c>
      <c r="V7">
        <v>0.52468163000000001</v>
      </c>
      <c r="W7">
        <v>0.47486793999999999</v>
      </c>
      <c r="X7">
        <v>0.43279013</v>
      </c>
      <c r="Y7">
        <v>0.39693031000000001</v>
      </c>
      <c r="Z7">
        <v>0.36621123999999999</v>
      </c>
      <c r="AA7">
        <v>0.3395609</v>
      </c>
      <c r="AB7">
        <v>0.31615871000000001</v>
      </c>
      <c r="AC7">
        <v>0.29548862999999997</v>
      </c>
      <c r="AD7">
        <v>0.27711105000000003</v>
      </c>
      <c r="AE7">
        <v>0.26071065999999998</v>
      </c>
      <c r="AF7">
        <v>0.24601339999999999</v>
      </c>
      <c r="AG7">
        <v>0.23275551</v>
      </c>
      <c r="AH7">
        <v>0.22074563999999999</v>
      </c>
      <c r="AI7">
        <v>0.20980842</v>
      </c>
      <c r="AJ7">
        <v>0.19980069</v>
      </c>
      <c r="AK7">
        <v>0.19062414999999999</v>
      </c>
      <c r="AL7">
        <v>0.18218239</v>
      </c>
      <c r="AM7">
        <v>0.17439751000000001</v>
      </c>
      <c r="AN7">
        <v>0.16719608</v>
      </c>
      <c r="AO7">
        <v>0.16051757</v>
      </c>
      <c r="AP7">
        <v>0.15430856000000001</v>
      </c>
      <c r="AQ7">
        <v>0.14852212000000001</v>
      </c>
      <c r="AR7">
        <v>0.14311165000000001</v>
      </c>
      <c r="AS7">
        <v>0.13804352</v>
      </c>
      <c r="AT7">
        <v>0.13328963999999999</v>
      </c>
      <c r="AU7">
        <v>0.12881735</v>
      </c>
      <c r="AV7">
        <v>0.12460673999999999</v>
      </c>
      <c r="AW7">
        <v>0.1206378</v>
      </c>
      <c r="AX7">
        <v>0.11689025</v>
      </c>
      <c r="AY7">
        <v>0.11334662</v>
      </c>
      <c r="AZ7">
        <v>0.10999291999999999</v>
      </c>
      <c r="BA7">
        <v>0.10681348</v>
      </c>
      <c r="BB7">
        <v>0.1037932</v>
      </c>
      <c r="BC7">
        <v>0.10092218999999999</v>
      </c>
      <c r="BD7">
        <v>9.8187505999999994E-2</v>
      </c>
      <c r="BE7">
        <v>9.5581031999999996E-2</v>
      </c>
      <c r="BF7">
        <v>9.3094811E-2</v>
      </c>
    </row>
    <row r="8" spans="1:58" x14ac:dyDescent="0.35">
      <c r="A8">
        <v>7</v>
      </c>
      <c r="B8">
        <v>30.6</v>
      </c>
      <c r="C8">
        <v>0.22506190000000001</v>
      </c>
      <c r="D8">
        <v>0.60000000000000009</v>
      </c>
      <c r="E8">
        <v>7.2</v>
      </c>
      <c r="F8">
        <v>1.8</v>
      </c>
      <c r="G8">
        <v>0.8</v>
      </c>
      <c r="H8">
        <v>1.4000000000000001</v>
      </c>
      <c r="I8">
        <v>366.20000000000005</v>
      </c>
      <c r="J8">
        <v>339.70000000000005</v>
      </c>
      <c r="K8" t="s">
        <v>35</v>
      </c>
      <c r="L8">
        <v>7</v>
      </c>
      <c r="M8">
        <v>1.9187794</v>
      </c>
      <c r="N8">
        <v>1.5329579</v>
      </c>
      <c r="O8">
        <v>1.234235</v>
      </c>
      <c r="P8">
        <v>1.0048067999999999</v>
      </c>
      <c r="Q8">
        <v>0.83295768000000003</v>
      </c>
      <c r="R8">
        <v>0.70320112000000001</v>
      </c>
      <c r="S8">
        <v>0.60348665999999995</v>
      </c>
      <c r="T8">
        <v>0.52592295</v>
      </c>
      <c r="U8">
        <v>0.46394974</v>
      </c>
      <c r="V8">
        <v>0.41362175000000001</v>
      </c>
      <c r="W8">
        <v>0.37220894999999998</v>
      </c>
      <c r="X8">
        <v>0.33769496999999998</v>
      </c>
      <c r="Y8">
        <v>0.30857372</v>
      </c>
      <c r="Z8">
        <v>0.28370208000000002</v>
      </c>
      <c r="AA8">
        <v>0.26225683</v>
      </c>
      <c r="AB8">
        <v>0.24360225999999999</v>
      </c>
      <c r="AC8">
        <v>0.22721736000000001</v>
      </c>
      <c r="AD8">
        <v>0.21273955999999999</v>
      </c>
      <c r="AE8">
        <v>0.19986498</v>
      </c>
      <c r="AF8">
        <v>0.18834998</v>
      </c>
      <c r="AG8">
        <v>0.17799379000000001</v>
      </c>
      <c r="AH8">
        <v>0.16863242000000001</v>
      </c>
      <c r="AI8">
        <v>0.16012733000000001</v>
      </c>
      <c r="AJ8">
        <v>0.15237127</v>
      </c>
      <c r="AK8">
        <v>0.14526723</v>
      </c>
      <c r="AL8">
        <v>0.13874544</v>
      </c>
      <c r="AM8">
        <v>0.13273231999999999</v>
      </c>
      <c r="AN8">
        <v>0.12718028000000001</v>
      </c>
      <c r="AO8">
        <v>0.12202596</v>
      </c>
      <c r="AP8">
        <v>0.11723277</v>
      </c>
      <c r="AQ8">
        <v>0.11277395</v>
      </c>
      <c r="AR8">
        <v>0.10860673</v>
      </c>
      <c r="AS8">
        <v>0.10470454999999999</v>
      </c>
      <c r="AT8">
        <v>0.10104716</v>
      </c>
      <c r="AU8">
        <v>9.7610488999999995E-2</v>
      </c>
      <c r="AV8">
        <v>9.4380251999999998E-2</v>
      </c>
      <c r="AW8">
        <v>9.1338067999999994E-2</v>
      </c>
      <c r="AX8">
        <v>8.8463232000000003E-2</v>
      </c>
      <c r="AY8">
        <v>8.5744030999999998E-2</v>
      </c>
      <c r="AZ8">
        <v>8.3168357999999998E-2</v>
      </c>
      <c r="BA8">
        <v>8.0728278000000001E-2</v>
      </c>
      <c r="BB8">
        <v>7.8412919999999997E-2</v>
      </c>
      <c r="BC8">
        <v>7.6212108000000001E-2</v>
      </c>
      <c r="BD8">
        <v>7.4117034999999998E-2</v>
      </c>
      <c r="BE8">
        <v>7.2120324E-2</v>
      </c>
      <c r="BF8">
        <v>7.0216088999999995E-2</v>
      </c>
    </row>
    <row r="9" spans="1:58" x14ac:dyDescent="0.35">
      <c r="A9">
        <v>8</v>
      </c>
      <c r="B9">
        <v>26.1</v>
      </c>
      <c r="C9">
        <v>0.84925729999999999</v>
      </c>
      <c r="D9">
        <v>1.4000000000000001</v>
      </c>
      <c r="E9">
        <v>5.2</v>
      </c>
      <c r="F9">
        <v>3</v>
      </c>
      <c r="G9">
        <v>1.2000000000000002</v>
      </c>
      <c r="H9">
        <v>0.4</v>
      </c>
      <c r="I9">
        <v>371.20000000000005</v>
      </c>
      <c r="J9">
        <v>297</v>
      </c>
      <c r="K9" t="s">
        <v>35</v>
      </c>
      <c r="L9">
        <v>8</v>
      </c>
      <c r="M9">
        <v>0.74622743999999996</v>
      </c>
      <c r="N9">
        <v>0.59402900999999997</v>
      </c>
      <c r="O9">
        <v>0.48607749</v>
      </c>
      <c r="P9">
        <v>0.40794328000000002</v>
      </c>
      <c r="Q9">
        <v>0.34984960999999998</v>
      </c>
      <c r="R9">
        <v>0.30507775999999998</v>
      </c>
      <c r="S9">
        <v>0.26965493000000001</v>
      </c>
      <c r="T9">
        <v>0.24107216000000001</v>
      </c>
      <c r="U9">
        <v>0.21760435</v>
      </c>
      <c r="V9">
        <v>0.19803545</v>
      </c>
      <c r="W9">
        <v>0.18148790000000001</v>
      </c>
      <c r="X9">
        <v>0.16733041000000001</v>
      </c>
      <c r="Y9">
        <v>0.15508411999999999</v>
      </c>
      <c r="Z9">
        <v>0.14439502000000001</v>
      </c>
      <c r="AA9">
        <v>0.13498075000000001</v>
      </c>
      <c r="AB9">
        <v>0.12663073999999999</v>
      </c>
      <c r="AC9">
        <v>0.11917571</v>
      </c>
      <c r="AD9">
        <v>0.11247793</v>
      </c>
      <c r="AE9">
        <v>0.10643312000000001</v>
      </c>
      <c r="AF9">
        <v>0.1009507</v>
      </c>
      <c r="AG9">
        <v>9.5953904000000007E-2</v>
      </c>
      <c r="AH9">
        <v>9.1382674999999997E-2</v>
      </c>
      <c r="AI9">
        <v>8.7188645999999995E-2</v>
      </c>
      <c r="AJ9">
        <v>8.3327456999999994E-2</v>
      </c>
      <c r="AK9">
        <v>7.9758844999999995E-2</v>
      </c>
      <c r="AL9">
        <v>7.6451152999999994E-2</v>
      </c>
      <c r="AM9">
        <v>7.3381945000000004E-2</v>
      </c>
      <c r="AN9">
        <v>7.0525705999999994E-2</v>
      </c>
      <c r="AO9">
        <v>6.7858479999999999E-2</v>
      </c>
      <c r="AP9">
        <v>6.5362714000000002E-2</v>
      </c>
      <c r="AQ9">
        <v>6.3026860000000004E-2</v>
      </c>
      <c r="AR9">
        <v>6.0835647999999999E-2</v>
      </c>
      <c r="AS9">
        <v>5.8771845000000003E-2</v>
      </c>
      <c r="AT9">
        <v>5.6828658999999997E-2</v>
      </c>
      <c r="AU9">
        <v>5.4995202E-2</v>
      </c>
      <c r="AV9">
        <v>5.3262770000000001E-2</v>
      </c>
      <c r="AW9">
        <v>5.1623455999999998E-2</v>
      </c>
      <c r="AX9">
        <v>5.0069666999999998E-2</v>
      </c>
      <c r="AY9">
        <v>4.8595465999999997E-2</v>
      </c>
      <c r="AZ9">
        <v>4.7196265000000001E-2</v>
      </c>
      <c r="BA9">
        <v>4.5866296000000001E-2</v>
      </c>
      <c r="BB9">
        <v>4.4600435000000001E-2</v>
      </c>
      <c r="BC9">
        <v>4.3393642000000003E-2</v>
      </c>
      <c r="BD9">
        <v>4.2242803000000002E-2</v>
      </c>
      <c r="BE9">
        <v>4.1144094999999999E-2</v>
      </c>
      <c r="BF9">
        <v>4.0093716000000001E-2</v>
      </c>
    </row>
    <row r="10" spans="1:58" x14ac:dyDescent="0.35">
      <c r="A10">
        <v>9</v>
      </c>
      <c r="B10">
        <v>17.5</v>
      </c>
      <c r="C10">
        <v>0.5384468</v>
      </c>
      <c r="D10">
        <v>1.4000000000000001</v>
      </c>
      <c r="E10">
        <v>8</v>
      </c>
      <c r="F10">
        <v>2.8000000000000003</v>
      </c>
      <c r="G10">
        <v>1.2000000000000002</v>
      </c>
      <c r="H10">
        <v>1.4000000000000001</v>
      </c>
      <c r="I10">
        <v>420.90000000000003</v>
      </c>
      <c r="J10">
        <v>354.70000000000005</v>
      </c>
      <c r="K10" t="s">
        <v>34</v>
      </c>
      <c r="L10">
        <v>9</v>
      </c>
      <c r="M10">
        <v>1.8788480999999999</v>
      </c>
      <c r="N10">
        <v>1.5586697</v>
      </c>
      <c r="O10">
        <v>1.2920049</v>
      </c>
      <c r="P10">
        <v>1.0713583</v>
      </c>
      <c r="Q10">
        <v>0.89779878000000002</v>
      </c>
      <c r="R10">
        <v>0.76375632999999998</v>
      </c>
      <c r="S10">
        <v>0.65936576999999996</v>
      </c>
      <c r="T10">
        <v>0.57738434999999999</v>
      </c>
      <c r="U10">
        <v>0.51162576999999998</v>
      </c>
      <c r="V10">
        <v>0.45795712</v>
      </c>
      <c r="W10">
        <v>0.41362578</v>
      </c>
      <c r="X10">
        <v>0.37655121000000003</v>
      </c>
      <c r="Y10">
        <v>0.34515887000000001</v>
      </c>
      <c r="Z10">
        <v>0.31828775999999998</v>
      </c>
      <c r="AA10">
        <v>0.2950604</v>
      </c>
      <c r="AB10">
        <v>0.27479189999999998</v>
      </c>
      <c r="AC10">
        <v>0.25696986999999999</v>
      </c>
      <c r="AD10">
        <v>0.24118511000000001</v>
      </c>
      <c r="AE10">
        <v>0.22711772</v>
      </c>
      <c r="AF10">
        <v>0.21450369</v>
      </c>
      <c r="AG10">
        <v>0.20313318</v>
      </c>
      <c r="AH10">
        <v>0.19283311</v>
      </c>
      <c r="AI10">
        <v>0.18346166999999999</v>
      </c>
      <c r="AJ10">
        <v>0.17490638999999999</v>
      </c>
      <c r="AK10">
        <v>0.16705202</v>
      </c>
      <c r="AL10">
        <v>0.15983126</v>
      </c>
      <c r="AM10">
        <v>0.15316357999999999</v>
      </c>
      <c r="AN10">
        <v>0.14698704000000001</v>
      </c>
      <c r="AO10">
        <v>0.14124568000000001</v>
      </c>
      <c r="AP10">
        <v>0.13590689</v>
      </c>
      <c r="AQ10">
        <v>0.13092671</v>
      </c>
      <c r="AR10">
        <v>0.12626322000000001</v>
      </c>
      <c r="AS10">
        <v>0.12188425</v>
      </c>
      <c r="AT10">
        <v>0.11777544</v>
      </c>
      <c r="AU10">
        <v>0.11391975999999999</v>
      </c>
      <c r="AV10">
        <v>0.11027959</v>
      </c>
      <c r="AW10">
        <v>0.10684314</v>
      </c>
      <c r="AX10">
        <v>0.10359982</v>
      </c>
      <c r="AY10">
        <v>0.10052878</v>
      </c>
      <c r="AZ10">
        <v>9.7615606999999993E-2</v>
      </c>
      <c r="BA10">
        <v>9.4856209999999996E-2</v>
      </c>
      <c r="BB10">
        <v>9.2232004000000006E-2</v>
      </c>
      <c r="BC10">
        <v>8.9730701999999996E-2</v>
      </c>
      <c r="BD10">
        <v>8.7344445000000007E-2</v>
      </c>
      <c r="BE10">
        <v>8.5070536000000002E-2</v>
      </c>
      <c r="BF10">
        <v>8.2903943999999993E-2</v>
      </c>
    </row>
    <row r="11" spans="1:58" x14ac:dyDescent="0.35">
      <c r="A11">
        <v>10</v>
      </c>
      <c r="B11">
        <v>83.2</v>
      </c>
      <c r="C11">
        <v>0.87732919999999992</v>
      </c>
      <c r="D11">
        <v>2.6</v>
      </c>
      <c r="E11">
        <v>8.6</v>
      </c>
      <c r="F11">
        <v>1.2000000000000002</v>
      </c>
      <c r="G11">
        <v>1.8</v>
      </c>
      <c r="H11">
        <v>0.2</v>
      </c>
      <c r="I11">
        <v>344.1</v>
      </c>
      <c r="J11">
        <v>358.1</v>
      </c>
      <c r="K11" t="s">
        <v>34</v>
      </c>
      <c r="L11">
        <v>10</v>
      </c>
      <c r="M11">
        <v>1.1118273000000001</v>
      </c>
      <c r="N11">
        <v>0.97461366999999999</v>
      </c>
      <c r="O11">
        <v>0.85051524999999994</v>
      </c>
      <c r="P11">
        <v>0.73738353999999995</v>
      </c>
      <c r="Q11">
        <v>0.64083659999999998</v>
      </c>
      <c r="R11">
        <v>0.56170165999999999</v>
      </c>
      <c r="S11">
        <v>0.49752121999999999</v>
      </c>
      <c r="T11">
        <v>0.44500711999999998</v>
      </c>
      <c r="U11">
        <v>0.40155502999999998</v>
      </c>
      <c r="V11">
        <v>0.36547625</v>
      </c>
      <c r="W11">
        <v>0.33482944999999997</v>
      </c>
      <c r="X11">
        <v>0.30856456999999998</v>
      </c>
      <c r="Y11">
        <v>0.28590917999999999</v>
      </c>
      <c r="Z11">
        <v>0.26613212000000003</v>
      </c>
      <c r="AA11">
        <v>0.24872184999999999</v>
      </c>
      <c r="AB11">
        <v>0.23331441</v>
      </c>
      <c r="AC11">
        <v>0.21960196000000001</v>
      </c>
      <c r="AD11">
        <v>0.20733151999999999</v>
      </c>
      <c r="AE11">
        <v>0.19628641999999999</v>
      </c>
      <c r="AF11">
        <v>0.18629177999999999</v>
      </c>
      <c r="AG11">
        <v>0.17720868000000001</v>
      </c>
      <c r="AH11">
        <v>0.16892562999999999</v>
      </c>
      <c r="AI11">
        <v>0.16133824999999999</v>
      </c>
      <c r="AJ11">
        <v>0.15436812999999999</v>
      </c>
      <c r="AK11">
        <v>0.14794128000000001</v>
      </c>
      <c r="AL11">
        <v>0.14199175999999999</v>
      </c>
      <c r="AM11">
        <v>0.13647113999999999</v>
      </c>
      <c r="AN11">
        <v>0.13134024999999999</v>
      </c>
      <c r="AO11">
        <v>0.12655543</v>
      </c>
      <c r="AP11">
        <v>0.12208293000000001</v>
      </c>
      <c r="AQ11">
        <v>0.11789461</v>
      </c>
      <c r="AR11">
        <v>0.11396473999999999</v>
      </c>
      <c r="AS11">
        <v>0.11026896</v>
      </c>
      <c r="AT11">
        <v>0.10678666000000001</v>
      </c>
      <c r="AU11">
        <v>0.10349909</v>
      </c>
      <c r="AV11">
        <v>0.10039381</v>
      </c>
      <c r="AW11">
        <v>9.7456202000000006E-2</v>
      </c>
      <c r="AX11">
        <v>9.4671845000000004E-2</v>
      </c>
      <c r="AY11">
        <v>9.2028864000000002E-2</v>
      </c>
      <c r="AZ11">
        <v>8.9516334000000003E-2</v>
      </c>
      <c r="BA11">
        <v>8.7126009000000004E-2</v>
      </c>
      <c r="BB11">
        <v>8.4849938999999999E-2</v>
      </c>
      <c r="BC11">
        <v>8.2680315000000004E-2</v>
      </c>
      <c r="BD11">
        <v>8.0609150000000004E-2</v>
      </c>
      <c r="BE11">
        <v>7.8629888999999994E-2</v>
      </c>
      <c r="BF11">
        <v>7.6737568000000006E-2</v>
      </c>
    </row>
    <row r="12" spans="1:58" x14ac:dyDescent="0.35">
      <c r="A12">
        <v>11</v>
      </c>
      <c r="B12">
        <v>9.4</v>
      </c>
      <c r="C12">
        <v>0.36093350000000002</v>
      </c>
      <c r="D12">
        <v>2.8000000000000003</v>
      </c>
      <c r="E12">
        <v>3</v>
      </c>
      <c r="F12">
        <v>0.60000000000000009</v>
      </c>
      <c r="G12">
        <v>1.6</v>
      </c>
      <c r="H12">
        <v>0.4</v>
      </c>
      <c r="I12">
        <v>342.5</v>
      </c>
      <c r="J12">
        <v>293.90000000000003</v>
      </c>
      <c r="K12" t="s">
        <v>34</v>
      </c>
      <c r="L12">
        <v>11</v>
      </c>
      <c r="M12">
        <v>0.27145418999999998</v>
      </c>
      <c r="N12">
        <v>0.21744181000000001</v>
      </c>
      <c r="O12">
        <v>0.18003863000000001</v>
      </c>
      <c r="P12">
        <v>0.15279583999999999</v>
      </c>
      <c r="Q12">
        <v>0.13216472000000001</v>
      </c>
      <c r="R12">
        <v>0.11605016999999999</v>
      </c>
      <c r="S12">
        <v>0.10314690999999999</v>
      </c>
      <c r="T12">
        <v>9.2598586999999996E-2</v>
      </c>
      <c r="U12">
        <v>8.3829157000000001E-2</v>
      </c>
      <c r="V12">
        <v>7.6436371000000003E-2</v>
      </c>
      <c r="W12">
        <v>7.0124164000000003E-2</v>
      </c>
      <c r="X12">
        <v>6.4677103999999999E-2</v>
      </c>
      <c r="Y12">
        <v>5.9934149999999999E-2</v>
      </c>
      <c r="Z12">
        <v>5.5769973E-2</v>
      </c>
      <c r="AA12">
        <v>5.208952E-2</v>
      </c>
      <c r="AB12">
        <v>4.8815243000000001E-2</v>
      </c>
      <c r="AC12">
        <v>4.5884300000000003E-2</v>
      </c>
      <c r="AD12">
        <v>4.3248657000000003E-2</v>
      </c>
      <c r="AE12">
        <v>4.0867674999999999E-2</v>
      </c>
      <c r="AF12">
        <v>3.8706243000000001E-2</v>
      </c>
      <c r="AG12">
        <v>3.6736984E-2</v>
      </c>
      <c r="AH12">
        <v>3.4937330000000003E-2</v>
      </c>
      <c r="AI12">
        <v>3.3286217999999999E-2</v>
      </c>
      <c r="AJ12">
        <v>3.1765888999999999E-2</v>
      </c>
      <c r="AK12">
        <v>3.0363214999999999E-2</v>
      </c>
      <c r="AL12">
        <v>2.9065792999999999E-2</v>
      </c>
      <c r="AM12">
        <v>2.7862033000000001E-2</v>
      </c>
      <c r="AN12">
        <v>2.6742031999999999E-2</v>
      </c>
      <c r="AO12">
        <v>2.5698412E-2</v>
      </c>
      <c r="AP12">
        <v>2.4723765000000002E-2</v>
      </c>
      <c r="AQ12">
        <v>2.3812007E-2</v>
      </c>
      <c r="AR12">
        <v>2.2957249999999998E-2</v>
      </c>
      <c r="AS12">
        <v>2.2154665E-2</v>
      </c>
      <c r="AT12">
        <v>2.1399452999999999E-2</v>
      </c>
      <c r="AU12">
        <v>2.0688142999999999E-2</v>
      </c>
      <c r="AV12">
        <v>2.0016873000000001E-2</v>
      </c>
      <c r="AW12">
        <v>1.9382824999999999E-2</v>
      </c>
      <c r="AX12">
        <v>1.8782895000000001E-2</v>
      </c>
      <c r="AY12">
        <v>1.8214536999999999E-2</v>
      </c>
      <c r="AZ12">
        <v>1.7675485000000001E-2</v>
      </c>
      <c r="BA12">
        <v>1.7163515000000001E-2</v>
      </c>
      <c r="BB12">
        <v>1.6676784E-2</v>
      </c>
      <c r="BC12">
        <v>1.6213658999999998E-2</v>
      </c>
      <c r="BD12">
        <v>1.5772485999999999E-2</v>
      </c>
      <c r="BE12">
        <v>1.5351689999999999E-2</v>
      </c>
      <c r="BF12">
        <v>1.4949999E-2</v>
      </c>
    </row>
    <row r="13" spans="1:58" x14ac:dyDescent="0.35">
      <c r="A13">
        <v>12</v>
      </c>
      <c r="B13">
        <v>11.600000000000001</v>
      </c>
      <c r="C13">
        <v>0.1230165</v>
      </c>
      <c r="D13">
        <v>1.6</v>
      </c>
      <c r="E13">
        <v>9</v>
      </c>
      <c r="F13">
        <v>1</v>
      </c>
      <c r="G13">
        <v>1.6</v>
      </c>
      <c r="H13">
        <v>0.8</v>
      </c>
      <c r="I13">
        <v>394.5</v>
      </c>
      <c r="J13">
        <v>291.90000000000003</v>
      </c>
      <c r="K13" t="s">
        <v>35</v>
      </c>
      <c r="L13">
        <v>12</v>
      </c>
      <c r="M13">
        <v>0.94061673000000001</v>
      </c>
      <c r="N13">
        <v>0.80119914000000003</v>
      </c>
      <c r="O13">
        <v>0.69168841999999997</v>
      </c>
      <c r="P13">
        <v>0.60004418999999998</v>
      </c>
      <c r="Q13">
        <v>0.52294289999999999</v>
      </c>
      <c r="R13">
        <v>0.45908681000000001</v>
      </c>
      <c r="S13">
        <v>0.40675271000000002</v>
      </c>
      <c r="T13">
        <v>0.36361738999999998</v>
      </c>
      <c r="U13">
        <v>0.32775452999999999</v>
      </c>
      <c r="V13">
        <v>0.29767394000000003</v>
      </c>
      <c r="W13">
        <v>0.27218842999999998</v>
      </c>
      <c r="X13">
        <v>0.25037131000000001</v>
      </c>
      <c r="Y13">
        <v>0.23151805</v>
      </c>
      <c r="Z13">
        <v>0.21508335000000001</v>
      </c>
      <c r="AA13">
        <v>0.20065089999999999</v>
      </c>
      <c r="AB13">
        <v>0.18788116999999999</v>
      </c>
      <c r="AC13">
        <v>0.17651589000000001</v>
      </c>
      <c r="AD13">
        <v>0.1663375</v>
      </c>
      <c r="AE13">
        <v>0.15717643000000001</v>
      </c>
      <c r="AF13">
        <v>0.14889261000000001</v>
      </c>
      <c r="AG13">
        <v>0.14136504999999999</v>
      </c>
      <c r="AH13">
        <v>0.13449991</v>
      </c>
      <c r="AI13">
        <v>0.12821388</v>
      </c>
      <c r="AJ13">
        <v>0.12243853</v>
      </c>
      <c r="AK13">
        <v>0.11711822</v>
      </c>
      <c r="AL13">
        <v>0.11219519</v>
      </c>
      <c r="AM13">
        <v>0.10762960000000001</v>
      </c>
      <c r="AN13">
        <v>0.10338904</v>
      </c>
      <c r="AO13">
        <v>9.9442057E-2</v>
      </c>
      <c r="AP13">
        <v>9.5751590999999997E-2</v>
      </c>
      <c r="AQ13">
        <v>9.2293650000000005E-2</v>
      </c>
      <c r="AR13">
        <v>8.9052460999999999E-2</v>
      </c>
      <c r="AS13">
        <v>8.6008801999999995E-2</v>
      </c>
      <c r="AT13">
        <v>8.3144790999999996E-2</v>
      </c>
      <c r="AU13">
        <v>8.0443501000000001E-2</v>
      </c>
      <c r="AV13">
        <v>7.7892302999999996E-2</v>
      </c>
      <c r="AW13">
        <v>7.5481593999999999E-2</v>
      </c>
      <c r="AX13">
        <v>7.3198556999999997E-2</v>
      </c>
      <c r="AY13">
        <v>7.1034855999999993E-2</v>
      </c>
      <c r="AZ13">
        <v>6.8981439000000006E-2</v>
      </c>
      <c r="BA13">
        <v>6.7029342000000006E-2</v>
      </c>
      <c r="BB13">
        <v>6.5171047999999995E-2</v>
      </c>
      <c r="BC13">
        <v>6.3401191999999995E-2</v>
      </c>
      <c r="BD13">
        <v>6.1713845000000003E-2</v>
      </c>
      <c r="BE13">
        <v>6.0103695999999998E-2</v>
      </c>
      <c r="BF13">
        <v>5.8565411999999997E-2</v>
      </c>
    </row>
    <row r="14" spans="1:58" x14ac:dyDescent="0.35">
      <c r="A14">
        <v>13</v>
      </c>
      <c r="B14">
        <v>40.1</v>
      </c>
      <c r="C14">
        <v>0.23170829999999998</v>
      </c>
      <c r="D14">
        <v>1.6</v>
      </c>
      <c r="E14">
        <v>5.4</v>
      </c>
      <c r="F14">
        <v>0.60000000000000009</v>
      </c>
      <c r="G14">
        <v>0.60000000000000009</v>
      </c>
      <c r="H14">
        <v>0.4</v>
      </c>
      <c r="I14">
        <v>308.3</v>
      </c>
      <c r="J14">
        <v>342.5</v>
      </c>
      <c r="K14" t="s">
        <v>35</v>
      </c>
      <c r="L14">
        <v>13</v>
      </c>
      <c r="M14">
        <v>0.89547378</v>
      </c>
      <c r="N14">
        <v>0.72047852999999995</v>
      </c>
      <c r="O14">
        <v>0.59048557000000002</v>
      </c>
      <c r="P14">
        <v>0.49580534999999998</v>
      </c>
      <c r="Q14">
        <v>0.42541846999999999</v>
      </c>
      <c r="R14">
        <v>0.37030007999999998</v>
      </c>
      <c r="S14">
        <v>0.32660052000000001</v>
      </c>
      <c r="T14">
        <v>0.29185358</v>
      </c>
      <c r="U14">
        <v>0.26348019</v>
      </c>
      <c r="V14">
        <v>0.23993115000000001</v>
      </c>
      <c r="W14">
        <v>0.22010262</v>
      </c>
      <c r="X14">
        <v>0.20316100000000001</v>
      </c>
      <c r="Y14">
        <v>0.18852761000000001</v>
      </c>
      <c r="Z14">
        <v>0.17577490000000001</v>
      </c>
      <c r="AA14">
        <v>0.16455944</v>
      </c>
      <c r="AB14">
        <v>0.15462434</v>
      </c>
      <c r="AC14">
        <v>0.14576227999999999</v>
      </c>
      <c r="AD14">
        <v>0.13780576</v>
      </c>
      <c r="AE14">
        <v>0.13062491000000001</v>
      </c>
      <c r="AF14">
        <v>0.12411052</v>
      </c>
      <c r="AG14">
        <v>0.11817496</v>
      </c>
      <c r="AH14">
        <v>0.11274454</v>
      </c>
      <c r="AI14">
        <v>0.10775712</v>
      </c>
      <c r="AJ14">
        <v>0.10315895999999999</v>
      </c>
      <c r="AK14">
        <v>9.8908201000000001E-2</v>
      </c>
      <c r="AL14">
        <v>9.4966859000000001E-2</v>
      </c>
      <c r="AM14">
        <v>9.1302171000000001E-2</v>
      </c>
      <c r="AN14">
        <v>8.7886541999999998E-2</v>
      </c>
      <c r="AO14">
        <v>8.4695577999999994E-2</v>
      </c>
      <c r="AP14">
        <v>8.1707977000000001E-2</v>
      </c>
      <c r="AQ14">
        <v>7.8904568999999994E-2</v>
      </c>
      <c r="AR14">
        <v>7.6270699999999997E-2</v>
      </c>
      <c r="AS14">
        <v>7.3789149999999998E-2</v>
      </c>
      <c r="AT14">
        <v>7.1448602E-2</v>
      </c>
      <c r="AU14">
        <v>6.9237798000000003E-2</v>
      </c>
      <c r="AV14">
        <v>6.7145705E-2</v>
      </c>
      <c r="AW14">
        <v>6.5163000999999998E-2</v>
      </c>
      <c r="AX14">
        <v>6.3282012999999998E-2</v>
      </c>
      <c r="AY14">
        <v>6.1495464E-2</v>
      </c>
      <c r="AZ14">
        <v>5.9796855000000003E-2</v>
      </c>
      <c r="BA14">
        <v>5.8180022999999997E-2</v>
      </c>
      <c r="BB14">
        <v>5.6638971000000003E-2</v>
      </c>
      <c r="BC14">
        <v>5.5168427999999999E-2</v>
      </c>
      <c r="BD14">
        <v>5.3763564999999999E-2</v>
      </c>
      <c r="BE14">
        <v>5.2420814000000003E-2</v>
      </c>
      <c r="BF14">
        <v>5.1135770999999997E-2</v>
      </c>
    </row>
    <row r="15" spans="1:58" x14ac:dyDescent="0.35">
      <c r="A15">
        <v>14</v>
      </c>
      <c r="B15">
        <v>22.900000000000002</v>
      </c>
      <c r="C15">
        <v>0.43513579999999996</v>
      </c>
      <c r="D15">
        <v>1.6</v>
      </c>
      <c r="E15">
        <v>7.6000000000000005</v>
      </c>
      <c r="F15">
        <v>2.4000000000000004</v>
      </c>
      <c r="G15">
        <v>0.4</v>
      </c>
      <c r="H15">
        <v>1.4000000000000001</v>
      </c>
      <c r="I15">
        <v>351</v>
      </c>
      <c r="J15">
        <v>287.90000000000003</v>
      </c>
      <c r="K15" t="s">
        <v>35</v>
      </c>
      <c r="L15">
        <v>14</v>
      </c>
      <c r="M15">
        <v>1.9213838999999999</v>
      </c>
      <c r="N15">
        <v>1.6367659999999999</v>
      </c>
      <c r="O15">
        <v>1.3814951</v>
      </c>
      <c r="P15">
        <v>1.1571838999999999</v>
      </c>
      <c r="Q15">
        <v>0.97561467000000002</v>
      </c>
      <c r="R15">
        <v>0.83373116999999997</v>
      </c>
      <c r="S15">
        <v>0.72230041</v>
      </c>
      <c r="T15">
        <v>0.63413828999999999</v>
      </c>
      <c r="U15">
        <v>0.56294953999999997</v>
      </c>
      <c r="V15">
        <v>0.50361829999999996</v>
      </c>
      <c r="W15">
        <v>0.45466959000000001</v>
      </c>
      <c r="X15">
        <v>0.41383016</v>
      </c>
      <c r="Y15">
        <v>0.37931042999999998</v>
      </c>
      <c r="Z15">
        <v>0.34986435999999999</v>
      </c>
      <c r="AA15">
        <v>0.32450393</v>
      </c>
      <c r="AB15">
        <v>0.30234659000000003</v>
      </c>
      <c r="AC15">
        <v>0.28287250000000003</v>
      </c>
      <c r="AD15">
        <v>0.26563129000000002</v>
      </c>
      <c r="AE15">
        <v>0.25027158999999999</v>
      </c>
      <c r="AF15">
        <v>0.23650344000000001</v>
      </c>
      <c r="AG15">
        <v>0.2240857</v>
      </c>
      <c r="AH15">
        <v>0.21283558</v>
      </c>
      <c r="AI15">
        <v>0.202599</v>
      </c>
      <c r="AJ15">
        <v>0.19324662000000001</v>
      </c>
      <c r="AK15">
        <v>0.18466706999999999</v>
      </c>
      <c r="AL15">
        <v>0.17677288999999999</v>
      </c>
      <c r="AM15">
        <v>0.16948696999999999</v>
      </c>
      <c r="AN15">
        <v>0.16274072000000001</v>
      </c>
      <c r="AO15">
        <v>0.15647806</v>
      </c>
      <c r="AP15">
        <v>0.15064904000000001</v>
      </c>
      <c r="AQ15">
        <v>0.14520948</v>
      </c>
      <c r="AR15">
        <v>0.14012294</v>
      </c>
      <c r="AS15">
        <v>0.13535294</v>
      </c>
      <c r="AT15">
        <v>0.13087171</v>
      </c>
      <c r="AU15">
        <v>0.12665007</v>
      </c>
      <c r="AV15">
        <v>0.12267074</v>
      </c>
      <c r="AW15">
        <v>0.11891372</v>
      </c>
      <c r="AX15">
        <v>0.11536037</v>
      </c>
      <c r="AY15">
        <v>0.11199656</v>
      </c>
      <c r="AZ15">
        <v>0.10881016</v>
      </c>
      <c r="BA15">
        <v>0.10578749</v>
      </c>
      <c r="BB15">
        <v>0.10291313000000001</v>
      </c>
      <c r="BC15">
        <v>0.10017624</v>
      </c>
      <c r="BD15">
        <v>9.7565576000000001E-2</v>
      </c>
      <c r="BE15">
        <v>9.5075898000000006E-2</v>
      </c>
      <c r="BF15">
        <v>9.2698261000000004E-2</v>
      </c>
    </row>
    <row r="16" spans="1:58" x14ac:dyDescent="0.35">
      <c r="A16">
        <v>15</v>
      </c>
      <c r="B16">
        <v>23.8</v>
      </c>
      <c r="C16">
        <v>0.34857470000000002</v>
      </c>
      <c r="D16">
        <v>2.4000000000000004</v>
      </c>
      <c r="E16">
        <v>5.6000000000000005</v>
      </c>
      <c r="F16">
        <v>0.4</v>
      </c>
      <c r="G16">
        <v>0.2</v>
      </c>
      <c r="H16">
        <v>0.2</v>
      </c>
      <c r="I16">
        <v>390.70000000000005</v>
      </c>
      <c r="J16">
        <v>315.8</v>
      </c>
      <c r="K16" t="s">
        <v>35</v>
      </c>
      <c r="L16">
        <v>15</v>
      </c>
      <c r="M16">
        <v>0.39687349999999999</v>
      </c>
      <c r="N16">
        <v>0.33115777000000002</v>
      </c>
      <c r="O16">
        <v>0.28050742000000001</v>
      </c>
      <c r="P16">
        <v>0.24145353</v>
      </c>
      <c r="Q16">
        <v>0.21099292</v>
      </c>
      <c r="R16">
        <v>0.18671624000000001</v>
      </c>
      <c r="S16">
        <v>0.16701637</v>
      </c>
      <c r="T16">
        <v>0.15077815999999999</v>
      </c>
      <c r="U16">
        <v>0.13720942999999999</v>
      </c>
      <c r="V16">
        <v>0.12572380999999999</v>
      </c>
      <c r="W16">
        <v>0.11589096</v>
      </c>
      <c r="X16">
        <v>0.10738875000000001</v>
      </c>
      <c r="Y16">
        <v>9.9969812000000005E-2</v>
      </c>
      <c r="Z16">
        <v>9.3444675000000005E-2</v>
      </c>
      <c r="AA16">
        <v>8.7663381999999998E-2</v>
      </c>
      <c r="AB16">
        <v>8.2509211999999998E-2</v>
      </c>
      <c r="AC16">
        <v>7.7886580999999996E-2</v>
      </c>
      <c r="AD16">
        <v>7.3718190000000003E-2</v>
      </c>
      <c r="AE16">
        <v>6.9942608000000003E-2</v>
      </c>
      <c r="AF16">
        <v>6.6507100999999999E-2</v>
      </c>
      <c r="AG16">
        <v>6.3368625999999997E-2</v>
      </c>
      <c r="AH16">
        <v>6.0491305000000002E-2</v>
      </c>
      <c r="AI16">
        <v>5.7844047000000003E-2</v>
      </c>
      <c r="AJ16">
        <v>5.5401473999999999E-2</v>
      </c>
      <c r="AK16">
        <v>5.3140827000000002E-2</v>
      </c>
      <c r="AL16">
        <v>5.1042906999999998E-2</v>
      </c>
      <c r="AM16">
        <v>4.9091041000000002E-2</v>
      </c>
      <c r="AN16">
        <v>4.7271881000000002E-2</v>
      </c>
      <c r="AO16">
        <v>4.5570753999999998E-2</v>
      </c>
      <c r="AP16">
        <v>4.3977950000000002E-2</v>
      </c>
      <c r="AQ16">
        <v>4.2484007999999997E-2</v>
      </c>
      <c r="AR16">
        <v>4.1079003000000003E-2</v>
      </c>
      <c r="AS16">
        <v>3.9755921999999999E-2</v>
      </c>
      <c r="AT16">
        <v>3.8508024000000002E-2</v>
      </c>
      <c r="AU16">
        <v>3.7329095999999999E-2</v>
      </c>
      <c r="AV16">
        <v>3.6214177E-2</v>
      </c>
      <c r="AW16">
        <v>3.5157769999999998E-2</v>
      </c>
      <c r="AX16">
        <v>3.4155626000000001E-2</v>
      </c>
      <c r="AY16">
        <v>3.3203828999999997E-2</v>
      </c>
      <c r="AZ16">
        <v>3.2298728999999998E-2</v>
      </c>
      <c r="BA16">
        <v>3.1437218000000003E-2</v>
      </c>
      <c r="BB16">
        <v>3.0616346999999999E-2</v>
      </c>
      <c r="BC16">
        <v>2.9833124999999999E-2</v>
      </c>
      <c r="BD16">
        <v>2.9085103000000001E-2</v>
      </c>
      <c r="BE16">
        <v>2.8370157E-2</v>
      </c>
      <c r="BF16">
        <v>2.7686018E-2</v>
      </c>
    </row>
    <row r="17" spans="1:58" x14ac:dyDescent="0.35">
      <c r="A17">
        <v>16</v>
      </c>
      <c r="B17">
        <v>15.100000000000001</v>
      </c>
      <c r="C17">
        <v>0.164239</v>
      </c>
      <c r="D17">
        <v>2.4000000000000004</v>
      </c>
      <c r="E17">
        <v>9</v>
      </c>
      <c r="F17">
        <v>2.6</v>
      </c>
      <c r="G17">
        <v>0.2</v>
      </c>
      <c r="H17">
        <v>2.2000000000000002</v>
      </c>
      <c r="I17">
        <v>291.40000000000003</v>
      </c>
      <c r="J17">
        <v>306.90000000000003</v>
      </c>
      <c r="K17" t="s">
        <v>35</v>
      </c>
      <c r="L17">
        <v>16</v>
      </c>
      <c r="M17">
        <v>1.9829935000000001</v>
      </c>
      <c r="N17">
        <v>1.7386763999999999</v>
      </c>
      <c r="O17">
        <v>1.5297594999999999</v>
      </c>
      <c r="P17">
        <v>1.3314862000000001</v>
      </c>
      <c r="Q17">
        <v>1.1509153000000001</v>
      </c>
      <c r="R17">
        <v>0.99792199999999998</v>
      </c>
      <c r="S17">
        <v>0.87300867000000004</v>
      </c>
      <c r="T17">
        <v>0.77154666000000005</v>
      </c>
      <c r="U17">
        <v>0.68838244999999998</v>
      </c>
      <c r="V17">
        <v>0.61936086000000001</v>
      </c>
      <c r="W17">
        <v>0.56195318999999999</v>
      </c>
      <c r="X17">
        <v>0.51374114000000004</v>
      </c>
      <c r="Y17">
        <v>0.47182723999999998</v>
      </c>
      <c r="Z17">
        <v>0.43488437000000002</v>
      </c>
      <c r="AA17">
        <v>0.40293789000000002</v>
      </c>
      <c r="AB17">
        <v>0.37522866999999999</v>
      </c>
      <c r="AC17">
        <v>0.35088074000000002</v>
      </c>
      <c r="AD17">
        <v>0.32929412000000002</v>
      </c>
      <c r="AE17">
        <v>0.31002992000000001</v>
      </c>
      <c r="AF17">
        <v>0.29274162999999997</v>
      </c>
      <c r="AG17">
        <v>0.27718623999999997</v>
      </c>
      <c r="AH17">
        <v>0.26308978</v>
      </c>
      <c r="AI17">
        <v>0.25028872000000002</v>
      </c>
      <c r="AJ17">
        <v>0.23862495</v>
      </c>
      <c r="AK17">
        <v>0.22793659999999999</v>
      </c>
      <c r="AL17">
        <v>0.21811643</v>
      </c>
      <c r="AM17">
        <v>0.20905388999999999</v>
      </c>
      <c r="AN17">
        <v>0.20066538</v>
      </c>
      <c r="AO17">
        <v>0.19289197</v>
      </c>
      <c r="AP17">
        <v>0.18567121</v>
      </c>
      <c r="AQ17">
        <v>0.17894489</v>
      </c>
      <c r="AR17">
        <v>0.17266613</v>
      </c>
      <c r="AS17">
        <v>0.16679548999999999</v>
      </c>
      <c r="AT17">
        <v>0.16129145</v>
      </c>
      <c r="AU17">
        <v>0.15612297999999999</v>
      </c>
      <c r="AV17">
        <v>0.15126150999999999</v>
      </c>
      <c r="AW17">
        <v>0.14667626</v>
      </c>
      <c r="AX17">
        <v>0.14234236</v>
      </c>
      <c r="AY17">
        <v>0.13824153</v>
      </c>
      <c r="AZ17">
        <v>0.1343559</v>
      </c>
      <c r="BA17">
        <v>0.13067171999999999</v>
      </c>
      <c r="BB17">
        <v>0.12717390000000001</v>
      </c>
      <c r="BC17">
        <v>0.1238464</v>
      </c>
      <c r="BD17">
        <v>0.12067719</v>
      </c>
      <c r="BE17">
        <v>0.11765711</v>
      </c>
      <c r="BF17">
        <v>0.11477488</v>
      </c>
    </row>
    <row r="18" spans="1:58" x14ac:dyDescent="0.35">
      <c r="A18">
        <v>17</v>
      </c>
      <c r="B18">
        <v>40.700000000000003</v>
      </c>
      <c r="C18">
        <v>0.87686350000000002</v>
      </c>
      <c r="D18">
        <v>2.8000000000000003</v>
      </c>
      <c r="E18">
        <v>1</v>
      </c>
      <c r="F18">
        <v>2</v>
      </c>
      <c r="G18">
        <v>1.2000000000000002</v>
      </c>
      <c r="H18">
        <v>0.2</v>
      </c>
      <c r="I18">
        <v>357.40000000000003</v>
      </c>
      <c r="J18">
        <v>323.40000000000003</v>
      </c>
      <c r="K18" t="s">
        <v>35</v>
      </c>
      <c r="L18">
        <v>17</v>
      </c>
      <c r="M18">
        <v>0.15227947</v>
      </c>
      <c r="N18">
        <v>0.12405956999999999</v>
      </c>
      <c r="O18">
        <v>0.10411005</v>
      </c>
      <c r="P18">
        <v>8.9335173000000004E-2</v>
      </c>
      <c r="Q18">
        <v>7.7979914999999997E-2</v>
      </c>
      <c r="R18">
        <v>6.8994633999999999E-2</v>
      </c>
      <c r="S18">
        <v>6.1712771999999999E-2</v>
      </c>
      <c r="T18">
        <v>5.5700973000000001E-2</v>
      </c>
      <c r="U18">
        <v>5.0659571E-2</v>
      </c>
      <c r="V18">
        <v>4.6376648999999999E-2</v>
      </c>
      <c r="W18">
        <v>4.2696963999999997E-2</v>
      </c>
      <c r="X18">
        <v>3.9506011000000001E-2</v>
      </c>
      <c r="Y18">
        <v>3.6713477000000001E-2</v>
      </c>
      <c r="Z18">
        <v>3.4252297000000001E-2</v>
      </c>
      <c r="AA18">
        <v>3.2068375000000003E-2</v>
      </c>
      <c r="AB18">
        <v>3.0118005E-2</v>
      </c>
      <c r="AC18">
        <v>2.8367752E-2</v>
      </c>
      <c r="AD18">
        <v>2.6788367E-2</v>
      </c>
      <c r="AE18">
        <v>2.5357626000000001E-2</v>
      </c>
      <c r="AF18">
        <v>2.4056047000000001E-2</v>
      </c>
      <c r="AG18">
        <v>2.2866984999999999E-2</v>
      </c>
      <c r="AH18">
        <v>2.1777404E-2</v>
      </c>
      <c r="AI18">
        <v>2.0775700000000001E-2</v>
      </c>
      <c r="AJ18">
        <v>1.9851757000000001E-2</v>
      </c>
      <c r="AK18">
        <v>1.8997258E-2</v>
      </c>
      <c r="AL18">
        <v>1.8205041000000002E-2</v>
      </c>
      <c r="AM18">
        <v>1.7468839999999999E-2</v>
      </c>
      <c r="AN18">
        <v>1.6783045999999999E-2</v>
      </c>
      <c r="AO18">
        <v>1.6142877E-2</v>
      </c>
      <c r="AP18">
        <v>1.5544182E-2</v>
      </c>
      <c r="AQ18">
        <v>1.4983125E-2</v>
      </c>
      <c r="AR18">
        <v>1.4456460000000001E-2</v>
      </c>
      <c r="AS18">
        <v>1.3961242E-2</v>
      </c>
      <c r="AT18">
        <v>1.3494829E-2</v>
      </c>
      <c r="AU18">
        <v>1.3054891000000001E-2</v>
      </c>
      <c r="AV18">
        <v>1.2639310000000001E-2</v>
      </c>
      <c r="AW18">
        <v>1.2246305000000001E-2</v>
      </c>
      <c r="AX18">
        <v>1.1874060000000001E-2</v>
      </c>
      <c r="AY18">
        <v>1.1521066999999999E-2</v>
      </c>
      <c r="AZ18">
        <v>1.1185947E-2</v>
      </c>
      <c r="BA18">
        <v>1.0867472E-2</v>
      </c>
      <c r="BB18">
        <v>1.0564377E-2</v>
      </c>
      <c r="BC18">
        <v>1.0275644E-2</v>
      </c>
      <c r="BD18">
        <v>1.0000391000000001E-2</v>
      </c>
      <c r="BE18">
        <v>9.7376835000000002E-3</v>
      </c>
      <c r="BF18">
        <v>9.4867040999999999E-3</v>
      </c>
    </row>
    <row r="19" spans="1:58" x14ac:dyDescent="0.35">
      <c r="A19">
        <v>18</v>
      </c>
      <c r="B19">
        <v>49.7</v>
      </c>
      <c r="C19">
        <v>0.51051099999999994</v>
      </c>
      <c r="D19">
        <v>2.6</v>
      </c>
      <c r="E19">
        <v>7.4</v>
      </c>
      <c r="F19">
        <v>1.4000000000000001</v>
      </c>
      <c r="G19">
        <v>1.6</v>
      </c>
      <c r="H19">
        <v>0.8</v>
      </c>
      <c r="I19">
        <v>325.10000000000002</v>
      </c>
      <c r="J19">
        <v>364.8</v>
      </c>
      <c r="K19" t="s">
        <v>34</v>
      </c>
      <c r="L19">
        <v>18</v>
      </c>
      <c r="M19">
        <v>2.2575755000000002</v>
      </c>
      <c r="N19">
        <v>1.925972</v>
      </c>
      <c r="O19">
        <v>1.6158081</v>
      </c>
      <c r="P19">
        <v>1.3467311</v>
      </c>
      <c r="Q19">
        <v>1.1324879999999999</v>
      </c>
      <c r="R19">
        <v>0.96630853000000005</v>
      </c>
      <c r="S19">
        <v>0.83624029</v>
      </c>
      <c r="T19">
        <v>0.73288268000000001</v>
      </c>
      <c r="U19">
        <v>0.64999556999999997</v>
      </c>
      <c r="V19">
        <v>0.58300333999999998</v>
      </c>
      <c r="W19">
        <v>0.52805245000000001</v>
      </c>
      <c r="X19">
        <v>0.48186094000000002</v>
      </c>
      <c r="Y19">
        <v>0.44220871</v>
      </c>
      <c r="Z19">
        <v>0.40728468000000001</v>
      </c>
      <c r="AA19">
        <v>0.37699663999999999</v>
      </c>
      <c r="AB19">
        <v>0.350941</v>
      </c>
      <c r="AC19">
        <v>0.32812892999999999</v>
      </c>
      <c r="AD19">
        <v>0.30796790000000002</v>
      </c>
      <c r="AE19">
        <v>0.29004185999999998</v>
      </c>
      <c r="AF19">
        <v>0.27395648</v>
      </c>
      <c r="AG19">
        <v>0.25947613000000003</v>
      </c>
      <c r="AH19">
        <v>0.24640076</v>
      </c>
      <c r="AI19">
        <v>0.23454364</v>
      </c>
      <c r="AJ19">
        <v>0.22372011999999999</v>
      </c>
      <c r="AK19">
        <v>0.21380676000000001</v>
      </c>
      <c r="AL19">
        <v>0.20469828000000001</v>
      </c>
      <c r="AM19">
        <v>0.19629553</v>
      </c>
      <c r="AN19">
        <v>0.18853085999999999</v>
      </c>
      <c r="AO19">
        <v>0.18133502000000001</v>
      </c>
      <c r="AP19">
        <v>0.17464671000000001</v>
      </c>
      <c r="AQ19">
        <v>0.16841935999999999</v>
      </c>
      <c r="AR19">
        <v>0.16260848999999999</v>
      </c>
      <c r="AS19">
        <v>0.15717085</v>
      </c>
      <c r="AT19">
        <v>0.15206881999999999</v>
      </c>
      <c r="AU19">
        <v>0.14727694</v>
      </c>
      <c r="AV19">
        <v>0.14276852000000001</v>
      </c>
      <c r="AW19">
        <v>0.13851775</v>
      </c>
      <c r="AX19">
        <v>0.1345007</v>
      </c>
      <c r="AY19">
        <v>0.13069824999999999</v>
      </c>
      <c r="AZ19">
        <v>0.12709688</v>
      </c>
      <c r="BA19">
        <v>0.12368089</v>
      </c>
      <c r="BB19">
        <v>0.12043601</v>
      </c>
      <c r="BC19">
        <v>0.11734795000000001</v>
      </c>
      <c r="BD19">
        <v>0.11440581</v>
      </c>
      <c r="BE19">
        <v>0.11160143</v>
      </c>
      <c r="BF19">
        <v>0.1089263</v>
      </c>
    </row>
    <row r="20" spans="1:58" x14ac:dyDescent="0.35">
      <c r="A20">
        <v>19</v>
      </c>
      <c r="B20">
        <v>24.5</v>
      </c>
      <c r="C20">
        <v>0.28611819999999999</v>
      </c>
      <c r="D20">
        <v>2.6</v>
      </c>
      <c r="E20">
        <v>7.4</v>
      </c>
      <c r="F20">
        <v>1</v>
      </c>
      <c r="G20">
        <v>1.4000000000000001</v>
      </c>
      <c r="H20">
        <v>0.8</v>
      </c>
      <c r="I20">
        <v>382</v>
      </c>
      <c r="J20">
        <v>350.8</v>
      </c>
      <c r="K20" t="s">
        <v>34</v>
      </c>
      <c r="L20">
        <v>19</v>
      </c>
      <c r="M20">
        <v>1.4703866999999999</v>
      </c>
      <c r="N20">
        <v>1.2385104</v>
      </c>
      <c r="O20">
        <v>1.0375388000000001</v>
      </c>
      <c r="P20">
        <v>0.87099791000000004</v>
      </c>
      <c r="Q20">
        <v>0.74025869</v>
      </c>
      <c r="R20">
        <v>0.63893586000000002</v>
      </c>
      <c r="S20">
        <v>0.56036823999999996</v>
      </c>
      <c r="T20">
        <v>0.49686551000000001</v>
      </c>
      <c r="U20">
        <v>0.44419273999999997</v>
      </c>
      <c r="V20">
        <v>0.40097398000000001</v>
      </c>
      <c r="W20">
        <v>0.36497888000000001</v>
      </c>
      <c r="X20">
        <v>0.33468967999999999</v>
      </c>
      <c r="Y20">
        <v>0.30885984999999999</v>
      </c>
      <c r="Z20">
        <v>0.28644525999999998</v>
      </c>
      <c r="AA20">
        <v>0.26687786000000002</v>
      </c>
      <c r="AB20">
        <v>0.24966809000000001</v>
      </c>
      <c r="AC20">
        <v>0.23444114999999999</v>
      </c>
      <c r="AD20">
        <v>0.22088352999999999</v>
      </c>
      <c r="AE20">
        <v>0.20873085999999999</v>
      </c>
      <c r="AF20">
        <v>0.19778573999999999</v>
      </c>
      <c r="AG20">
        <v>0.18787400000000001</v>
      </c>
      <c r="AH20">
        <v>0.17886247</v>
      </c>
      <c r="AI20">
        <v>0.17063442000000001</v>
      </c>
      <c r="AJ20">
        <v>0.16309087999999999</v>
      </c>
      <c r="AK20">
        <v>0.15615432000000001</v>
      </c>
      <c r="AL20">
        <v>0.14975087000000001</v>
      </c>
      <c r="AM20">
        <v>0.14382130000000001</v>
      </c>
      <c r="AN20">
        <v>0.13831905</v>
      </c>
      <c r="AO20">
        <v>0.13319886</v>
      </c>
      <c r="AP20">
        <v>0.12842155</v>
      </c>
      <c r="AQ20">
        <v>0.1239562</v>
      </c>
      <c r="AR20">
        <v>0.11977267</v>
      </c>
      <c r="AS20">
        <v>0.11584274</v>
      </c>
      <c r="AT20">
        <v>0.11214656000000001</v>
      </c>
      <c r="AU20">
        <v>0.10866386</v>
      </c>
      <c r="AV20">
        <v>0.10537632</v>
      </c>
      <c r="AW20">
        <v>0.10226934</v>
      </c>
      <c r="AX20">
        <v>9.9327958999999993E-2</v>
      </c>
      <c r="AY20">
        <v>9.6542291000000002E-2</v>
      </c>
      <c r="AZ20">
        <v>9.3896023999999995E-2</v>
      </c>
      <c r="BA20">
        <v>9.1381355999999997E-2</v>
      </c>
      <c r="BB20">
        <v>8.8986470999999998E-2</v>
      </c>
      <c r="BC20">
        <v>8.6705215000000002E-2</v>
      </c>
      <c r="BD20">
        <v>8.4530896999999994E-2</v>
      </c>
      <c r="BE20">
        <v>8.2455389000000004E-2</v>
      </c>
      <c r="BF20">
        <v>8.0471798999999997E-2</v>
      </c>
    </row>
    <row r="21" spans="1:58" x14ac:dyDescent="0.35">
      <c r="A21">
        <v>20</v>
      </c>
      <c r="B21">
        <v>36.4</v>
      </c>
      <c r="C21">
        <v>0.63454580000000005</v>
      </c>
      <c r="D21">
        <v>1.6</v>
      </c>
      <c r="E21">
        <v>7.2</v>
      </c>
      <c r="F21">
        <v>1.6</v>
      </c>
      <c r="G21">
        <v>1</v>
      </c>
      <c r="H21">
        <v>0.60000000000000009</v>
      </c>
      <c r="I21">
        <v>436.20000000000005</v>
      </c>
      <c r="J21">
        <v>310.3</v>
      </c>
      <c r="K21" t="s">
        <v>35</v>
      </c>
      <c r="L21">
        <v>20</v>
      </c>
      <c r="M21">
        <v>1.4140679</v>
      </c>
      <c r="N21">
        <v>1.171681</v>
      </c>
      <c r="O21">
        <v>0.96625125000000001</v>
      </c>
      <c r="P21">
        <v>0.80327051999999999</v>
      </c>
      <c r="Q21">
        <v>0.68030833999999996</v>
      </c>
      <c r="R21">
        <v>0.58550084000000002</v>
      </c>
      <c r="S21">
        <v>0.51068157000000003</v>
      </c>
      <c r="T21">
        <v>0.45140699000000001</v>
      </c>
      <c r="U21">
        <v>0.40370232</v>
      </c>
      <c r="V21">
        <v>0.36475312999999998</v>
      </c>
      <c r="W21">
        <v>0.33227915000000002</v>
      </c>
      <c r="X21">
        <v>0.30477737999999999</v>
      </c>
      <c r="Y21">
        <v>0.28127056</v>
      </c>
      <c r="Z21">
        <v>0.26097440999999999</v>
      </c>
      <c r="AA21">
        <v>0.24328969</v>
      </c>
      <c r="AB21">
        <v>0.22774005999999999</v>
      </c>
      <c r="AC21">
        <v>0.21395460999999999</v>
      </c>
      <c r="AD21">
        <v>0.20166323999999999</v>
      </c>
      <c r="AE21">
        <v>0.19063453</v>
      </c>
      <c r="AF21">
        <v>0.18068208999999999</v>
      </c>
      <c r="AG21">
        <v>0.17166068000000001</v>
      </c>
      <c r="AH21">
        <v>0.16344481999999999</v>
      </c>
      <c r="AI21">
        <v>0.15592708</v>
      </c>
      <c r="AJ21">
        <v>0.14902781000000001</v>
      </c>
      <c r="AK21">
        <v>0.14267562</v>
      </c>
      <c r="AL21">
        <v>0.13681117000000001</v>
      </c>
      <c r="AM21">
        <v>0.13137077</v>
      </c>
      <c r="AN21">
        <v>0.12631007</v>
      </c>
      <c r="AO21">
        <v>0.12160070000000001</v>
      </c>
      <c r="AP21">
        <v>0.11720693</v>
      </c>
      <c r="AQ21">
        <v>0.11309057</v>
      </c>
      <c r="AR21">
        <v>0.10922204000000001</v>
      </c>
      <c r="AS21">
        <v>0.10558578</v>
      </c>
      <c r="AT21">
        <v>0.10216571000000001</v>
      </c>
      <c r="AU21">
        <v>9.8940633E-2</v>
      </c>
      <c r="AV21">
        <v>9.5894560000000004E-2</v>
      </c>
      <c r="AW21">
        <v>9.3012601E-2</v>
      </c>
      <c r="AX21">
        <v>9.0281546000000004E-2</v>
      </c>
      <c r="AY21">
        <v>8.7691701999999996E-2</v>
      </c>
      <c r="AZ21">
        <v>8.5230656000000002E-2</v>
      </c>
      <c r="BA21">
        <v>8.2890487999999998E-2</v>
      </c>
      <c r="BB21">
        <v>8.0663531999999996E-2</v>
      </c>
      <c r="BC21">
        <v>7.8540146000000005E-2</v>
      </c>
      <c r="BD21">
        <v>7.6512858000000003E-2</v>
      </c>
      <c r="BE21">
        <v>7.4577539999999998E-2</v>
      </c>
      <c r="BF21">
        <v>7.2727985999999994E-2</v>
      </c>
    </row>
    <row r="22" spans="1:58" x14ac:dyDescent="0.35">
      <c r="A22">
        <v>21</v>
      </c>
      <c r="B22">
        <v>20</v>
      </c>
      <c r="C22">
        <v>0.61699130000000002</v>
      </c>
      <c r="D22">
        <v>1.2000000000000002</v>
      </c>
      <c r="E22">
        <v>10</v>
      </c>
      <c r="F22">
        <v>2.2000000000000002</v>
      </c>
      <c r="G22">
        <v>1.8</v>
      </c>
      <c r="H22">
        <v>1</v>
      </c>
      <c r="I22">
        <v>396.5</v>
      </c>
      <c r="J22">
        <v>363.20000000000005</v>
      </c>
      <c r="K22" t="s">
        <v>34</v>
      </c>
      <c r="L22">
        <v>21</v>
      </c>
      <c r="M22">
        <v>1.5650883</v>
      </c>
      <c r="N22">
        <v>1.3079299</v>
      </c>
      <c r="O22">
        <v>1.1188952999999999</v>
      </c>
      <c r="P22">
        <v>0.96822828000000005</v>
      </c>
      <c r="Q22">
        <v>0.84075058000000003</v>
      </c>
      <c r="R22">
        <v>0.73256825999999997</v>
      </c>
      <c r="S22">
        <v>0.64288807000000003</v>
      </c>
      <c r="T22">
        <v>0.56914502</v>
      </c>
      <c r="U22">
        <v>0.50848870999999995</v>
      </c>
      <c r="V22">
        <v>0.45808986000000002</v>
      </c>
      <c r="W22">
        <v>0.41576331999999999</v>
      </c>
      <c r="X22">
        <v>0.37992743000000001</v>
      </c>
      <c r="Y22">
        <v>0.34929033999999998</v>
      </c>
      <c r="Z22">
        <v>0.32283559000000001</v>
      </c>
      <c r="AA22">
        <v>0.29979064999999999</v>
      </c>
      <c r="AB22">
        <v>0.27956196999999999</v>
      </c>
      <c r="AC22">
        <v>0.26167848999999999</v>
      </c>
      <c r="AD22">
        <v>0.24576365999999999</v>
      </c>
      <c r="AE22">
        <v>0.23152447000000001</v>
      </c>
      <c r="AF22">
        <v>0.21870975000000001</v>
      </c>
      <c r="AG22">
        <v>0.20712779000000001</v>
      </c>
      <c r="AH22">
        <v>0.19660792999999999</v>
      </c>
      <c r="AI22">
        <v>0.18701901000000001</v>
      </c>
      <c r="AJ22">
        <v>0.17824639</v>
      </c>
      <c r="AK22">
        <v>0.17018759</v>
      </c>
      <c r="AL22">
        <v>0.16276412000000001</v>
      </c>
      <c r="AM22">
        <v>0.15590714</v>
      </c>
      <c r="AN22">
        <v>0.14955457999999999</v>
      </c>
      <c r="AO22">
        <v>0.14365235000000001</v>
      </c>
      <c r="AP22">
        <v>0.13816233</v>
      </c>
      <c r="AQ22">
        <v>0.13303134999999999</v>
      </c>
      <c r="AR22">
        <v>0.12822558000000001</v>
      </c>
      <c r="AS22">
        <v>0.12372138000000001</v>
      </c>
      <c r="AT22">
        <v>0.11949572</v>
      </c>
      <c r="AU22">
        <v>0.11552384</v>
      </c>
      <c r="AV22">
        <v>0.11178016</v>
      </c>
      <c r="AW22">
        <v>0.10824336</v>
      </c>
      <c r="AX22">
        <v>0.10490244999999999</v>
      </c>
      <c r="AY22">
        <v>0.10173699999999999</v>
      </c>
      <c r="AZ22">
        <v>9.8739617000000002E-2</v>
      </c>
      <c r="BA22">
        <v>9.5897362E-2</v>
      </c>
      <c r="BB22">
        <v>9.3196869000000002E-2</v>
      </c>
      <c r="BC22">
        <v>9.0625383000000004E-2</v>
      </c>
      <c r="BD22">
        <v>8.8175446000000005E-2</v>
      </c>
      <c r="BE22">
        <v>8.5841238E-2</v>
      </c>
      <c r="BF22">
        <v>8.3615466999999999E-2</v>
      </c>
    </row>
    <row r="23" spans="1:58" x14ac:dyDescent="0.35">
      <c r="A23">
        <v>22</v>
      </c>
      <c r="B23">
        <v>52.4</v>
      </c>
      <c r="C23">
        <v>0.89918430000000005</v>
      </c>
      <c r="D23">
        <v>0.8</v>
      </c>
      <c r="E23">
        <v>7.2</v>
      </c>
      <c r="F23">
        <v>1.6</v>
      </c>
      <c r="G23">
        <v>1.2000000000000002</v>
      </c>
      <c r="H23">
        <v>0.2</v>
      </c>
      <c r="I23">
        <v>404.6</v>
      </c>
      <c r="J23">
        <v>345.70000000000005</v>
      </c>
      <c r="K23" t="s">
        <v>34</v>
      </c>
      <c r="L23">
        <v>22</v>
      </c>
      <c r="M23">
        <v>0.70626544999999996</v>
      </c>
      <c r="N23">
        <v>0.60134016999999995</v>
      </c>
      <c r="O23">
        <v>0.51416271999999996</v>
      </c>
      <c r="P23">
        <v>0.44291725999999998</v>
      </c>
      <c r="Q23">
        <v>0.38531189999999998</v>
      </c>
      <c r="R23">
        <v>0.33869456999999997</v>
      </c>
      <c r="S23">
        <v>0.30062273</v>
      </c>
      <c r="T23">
        <v>0.26921477999999999</v>
      </c>
      <c r="U23">
        <v>0.24301784000000001</v>
      </c>
      <c r="V23">
        <v>0.22092691</v>
      </c>
      <c r="W23">
        <v>0.20210367000000001</v>
      </c>
      <c r="X23">
        <v>0.18590783</v>
      </c>
      <c r="Y23">
        <v>0.17185122999999999</v>
      </c>
      <c r="Z23">
        <v>0.15955132</v>
      </c>
      <c r="AA23">
        <v>0.14871286</v>
      </c>
      <c r="AB23">
        <v>0.13910194000000001</v>
      </c>
      <c r="AC23">
        <v>0.13052676999999999</v>
      </c>
      <c r="AD23">
        <v>0.12282847</v>
      </c>
      <c r="AE23">
        <v>0.11589567000000001</v>
      </c>
      <c r="AF23">
        <v>0.1096114</v>
      </c>
      <c r="AG23">
        <v>0.10389551</v>
      </c>
      <c r="AH23">
        <v>9.8681911999999997E-2</v>
      </c>
      <c r="AI23">
        <v>9.3907355999999997E-2</v>
      </c>
      <c r="AJ23">
        <v>8.9516974999999999E-2</v>
      </c>
      <c r="AK23">
        <v>8.5472561000000002E-2</v>
      </c>
      <c r="AL23">
        <v>8.1733166999999995E-2</v>
      </c>
      <c r="AM23">
        <v>7.8266814000000004E-2</v>
      </c>
      <c r="AN23">
        <v>7.5043075000000001E-2</v>
      </c>
      <c r="AO23">
        <v>7.2046250000000006E-2</v>
      </c>
      <c r="AP23">
        <v>6.9247990999999995E-2</v>
      </c>
      <c r="AQ23">
        <v>6.6631152999999999E-2</v>
      </c>
      <c r="AR23">
        <v>6.4178376999999995E-2</v>
      </c>
      <c r="AS23">
        <v>6.1875663999999997E-2</v>
      </c>
      <c r="AT23">
        <v>5.9712775000000003E-2</v>
      </c>
      <c r="AU23">
        <v>5.7676869999999998E-2</v>
      </c>
      <c r="AV23">
        <v>5.5754032000000002E-2</v>
      </c>
      <c r="AW23">
        <v>5.3938187999999998E-2</v>
      </c>
      <c r="AX23">
        <v>5.2220854999999997E-2</v>
      </c>
      <c r="AY23">
        <v>5.0594855000000001E-2</v>
      </c>
      <c r="AZ23">
        <v>4.90552E-2</v>
      </c>
      <c r="BA23">
        <v>4.7595035000000001E-2</v>
      </c>
      <c r="BB23">
        <v>4.6205990000000002E-2</v>
      </c>
      <c r="BC23">
        <v>4.4883903000000003E-2</v>
      </c>
      <c r="BD23">
        <v>4.3625928000000001E-2</v>
      </c>
      <c r="BE23">
        <v>4.2426395999999998E-2</v>
      </c>
      <c r="BF23">
        <v>4.1282021000000002E-2</v>
      </c>
    </row>
    <row r="24" spans="1:58" x14ac:dyDescent="0.35">
      <c r="A24">
        <v>23</v>
      </c>
      <c r="B24">
        <v>38.299999999999997</v>
      </c>
      <c r="C24">
        <v>0.59702309999999992</v>
      </c>
      <c r="D24">
        <v>1.6</v>
      </c>
      <c r="E24">
        <v>7.4</v>
      </c>
      <c r="F24">
        <v>1.4000000000000001</v>
      </c>
      <c r="G24">
        <v>1</v>
      </c>
      <c r="H24">
        <v>0.60000000000000009</v>
      </c>
      <c r="I24">
        <v>382.8</v>
      </c>
      <c r="J24">
        <v>358.1</v>
      </c>
      <c r="K24" t="s">
        <v>34</v>
      </c>
      <c r="L24">
        <v>23</v>
      </c>
      <c r="M24">
        <v>1.4505105</v>
      </c>
      <c r="N24">
        <v>1.2199477999999999</v>
      </c>
      <c r="O24">
        <v>1.0187174999999999</v>
      </c>
      <c r="P24">
        <v>0.85263633999999999</v>
      </c>
      <c r="Q24">
        <v>0.72317796999999995</v>
      </c>
      <c r="R24">
        <v>0.62397504000000004</v>
      </c>
      <c r="S24">
        <v>0.54528016000000001</v>
      </c>
      <c r="T24">
        <v>0.48155453999999998</v>
      </c>
      <c r="U24">
        <v>0.43014186999999998</v>
      </c>
      <c r="V24">
        <v>0.38808598999999999</v>
      </c>
      <c r="W24">
        <v>0.35330316</v>
      </c>
      <c r="X24">
        <v>0.32402693999999999</v>
      </c>
      <c r="Y24">
        <v>0.29891798000000003</v>
      </c>
      <c r="Z24">
        <v>0.27722197999999998</v>
      </c>
      <c r="AA24">
        <v>0.25831451999999999</v>
      </c>
      <c r="AB24">
        <v>0.24171001</v>
      </c>
      <c r="AC24">
        <v>0.22700683999999999</v>
      </c>
      <c r="AD24">
        <v>0.21390602</v>
      </c>
      <c r="AE24">
        <v>0.20214741</v>
      </c>
      <c r="AF24">
        <v>0.191549</v>
      </c>
      <c r="AG24">
        <v>0.18194993000000001</v>
      </c>
      <c r="AH24">
        <v>0.17320559999999999</v>
      </c>
      <c r="AI24">
        <v>0.16521475999999999</v>
      </c>
      <c r="AJ24">
        <v>0.15788488000000001</v>
      </c>
      <c r="AK24">
        <v>0.15113457999999999</v>
      </c>
      <c r="AL24">
        <v>0.1449009</v>
      </c>
      <c r="AM24">
        <v>0.13912646000000001</v>
      </c>
      <c r="AN24">
        <v>0.13376093999999999</v>
      </c>
      <c r="AO24">
        <v>0.12876464000000001</v>
      </c>
      <c r="AP24">
        <v>0.12410498</v>
      </c>
      <c r="AQ24">
        <v>0.11974166999999999</v>
      </c>
      <c r="AR24">
        <v>0.11564563</v>
      </c>
      <c r="AS24">
        <v>0.11179641999999999</v>
      </c>
      <c r="AT24">
        <v>0.10817294</v>
      </c>
      <c r="AU24">
        <v>0.10475903</v>
      </c>
      <c r="AV24">
        <v>0.1015345</v>
      </c>
      <c r="AW24">
        <v>9.8485947000000004E-2</v>
      </c>
      <c r="AX24">
        <v>9.5598190999999999E-2</v>
      </c>
      <c r="AY24">
        <v>9.2859841999999998E-2</v>
      </c>
      <c r="AZ24">
        <v>9.0257823000000001E-2</v>
      </c>
      <c r="BA24">
        <v>8.7782174000000004E-2</v>
      </c>
      <c r="BB24">
        <v>8.5427478000000001E-2</v>
      </c>
      <c r="BC24">
        <v>8.3182803999999999E-2</v>
      </c>
      <c r="BD24">
        <v>8.1040099000000004E-2</v>
      </c>
      <c r="BE24">
        <v>7.8992865999999995E-2</v>
      </c>
      <c r="BF24">
        <v>7.7037007000000005E-2</v>
      </c>
    </row>
    <row r="25" spans="1:58" x14ac:dyDescent="0.35">
      <c r="A25">
        <v>24</v>
      </c>
      <c r="B25">
        <v>41.6</v>
      </c>
      <c r="C25">
        <v>0.42408810000000002</v>
      </c>
      <c r="D25">
        <v>1</v>
      </c>
      <c r="E25">
        <v>1.4000000000000001</v>
      </c>
      <c r="F25">
        <v>2.4000000000000004</v>
      </c>
      <c r="G25">
        <v>1.6</v>
      </c>
      <c r="H25">
        <v>1.4000000000000001</v>
      </c>
      <c r="I25">
        <v>356.6</v>
      </c>
      <c r="J25">
        <v>290.8</v>
      </c>
      <c r="K25" t="s">
        <v>35</v>
      </c>
      <c r="L25">
        <v>24</v>
      </c>
      <c r="M25">
        <v>0.81306796999999997</v>
      </c>
      <c r="N25">
        <v>0.64403622999999999</v>
      </c>
      <c r="O25">
        <v>0.52608252</v>
      </c>
      <c r="P25">
        <v>0.44101718000000001</v>
      </c>
      <c r="Q25">
        <v>0.37740584999999999</v>
      </c>
      <c r="R25">
        <v>0.32857703999999999</v>
      </c>
      <c r="S25">
        <v>0.28991884000000001</v>
      </c>
      <c r="T25">
        <v>0.25872498999999999</v>
      </c>
      <c r="U25">
        <v>0.23311867</v>
      </c>
      <c r="V25">
        <v>0.21176613999999999</v>
      </c>
      <c r="W25">
        <v>0.19371948999999999</v>
      </c>
      <c r="X25">
        <v>0.17829110000000001</v>
      </c>
      <c r="Y25">
        <v>0.16496469</v>
      </c>
      <c r="Z25">
        <v>0.1533466</v>
      </c>
      <c r="AA25">
        <v>0.1431316</v>
      </c>
      <c r="AB25">
        <v>0.13408737000000001</v>
      </c>
      <c r="AC25">
        <v>0.12602709000000001</v>
      </c>
      <c r="AD25">
        <v>0.11880299</v>
      </c>
      <c r="AE25">
        <v>0.11228829999999999</v>
      </c>
      <c r="AF25">
        <v>0.10638655</v>
      </c>
      <c r="AG25">
        <v>0.10101708</v>
      </c>
      <c r="AH25">
        <v>9.6110344E-2</v>
      </c>
      <c r="AI25">
        <v>9.1612488000000006E-2</v>
      </c>
      <c r="AJ25">
        <v>8.7473966E-2</v>
      </c>
      <c r="AK25">
        <v>8.3653591999999999E-2</v>
      </c>
      <c r="AL25">
        <v>8.0117621E-2</v>
      </c>
      <c r="AM25">
        <v>7.6836429999999997E-2</v>
      </c>
      <c r="AN25">
        <v>7.3783293E-2</v>
      </c>
      <c r="AO25">
        <v>7.0936843999999999E-2</v>
      </c>
      <c r="AP25">
        <v>6.8279244000000003E-2</v>
      </c>
      <c r="AQ25">
        <v>6.5788656000000001E-2</v>
      </c>
      <c r="AR25">
        <v>6.3452526999999995E-2</v>
      </c>
      <c r="AS25">
        <v>6.1257976999999998E-2</v>
      </c>
      <c r="AT25">
        <v>5.9191796999999997E-2</v>
      </c>
      <c r="AU25">
        <v>5.7244282E-2</v>
      </c>
      <c r="AV25">
        <v>5.5405090999999997E-2</v>
      </c>
      <c r="AW25">
        <v>5.3665742000000002E-2</v>
      </c>
      <c r="AX25">
        <v>5.2018705999999998E-2</v>
      </c>
      <c r="AY25">
        <v>5.0458699000000003E-2</v>
      </c>
      <c r="AZ25">
        <v>4.8977219000000002E-2</v>
      </c>
      <c r="BA25">
        <v>4.7569502E-2</v>
      </c>
      <c r="BB25">
        <v>4.6230479999999997E-2</v>
      </c>
      <c r="BC25">
        <v>4.4955209000000003E-2</v>
      </c>
      <c r="BD25">
        <v>4.3739515999999999E-2</v>
      </c>
      <c r="BE25">
        <v>4.2579684E-2</v>
      </c>
      <c r="BF25">
        <v>4.1471451999999999E-2</v>
      </c>
    </row>
    <row r="26" spans="1:58" x14ac:dyDescent="0.35">
      <c r="A26">
        <v>25</v>
      </c>
      <c r="B26">
        <v>41.300000000000004</v>
      </c>
      <c r="C26">
        <v>0.83523610000000004</v>
      </c>
      <c r="D26">
        <v>0.8</v>
      </c>
      <c r="E26">
        <v>6.6000000000000005</v>
      </c>
      <c r="F26">
        <v>1.6</v>
      </c>
      <c r="G26">
        <v>2</v>
      </c>
      <c r="H26">
        <v>0.2</v>
      </c>
      <c r="I26">
        <v>370.1</v>
      </c>
      <c r="J26">
        <v>311.10000000000002</v>
      </c>
      <c r="K26" t="s">
        <v>35</v>
      </c>
      <c r="L26">
        <v>25</v>
      </c>
      <c r="M26">
        <v>0.65828036999999995</v>
      </c>
      <c r="N26">
        <v>0.54928982000000004</v>
      </c>
      <c r="O26">
        <v>0.46406948999999997</v>
      </c>
      <c r="P26">
        <v>0.39779374000000001</v>
      </c>
      <c r="Q26">
        <v>0.34560101999999998</v>
      </c>
      <c r="R26">
        <v>0.30384233999999999</v>
      </c>
      <c r="S26">
        <v>0.26995131</v>
      </c>
      <c r="T26">
        <v>0.24204972</v>
      </c>
      <c r="U26">
        <v>0.21877611</v>
      </c>
      <c r="V26">
        <v>0.19913318999999999</v>
      </c>
      <c r="W26">
        <v>0.18236366000000001</v>
      </c>
      <c r="X26">
        <v>0.16790509000000001</v>
      </c>
      <c r="Y26">
        <v>0.15532731</v>
      </c>
      <c r="Z26">
        <v>0.14429802999999999</v>
      </c>
      <c r="AA26">
        <v>0.13455774000000001</v>
      </c>
      <c r="AB26">
        <v>0.12590051999999999</v>
      </c>
      <c r="AC26">
        <v>0.11816110000000001</v>
      </c>
      <c r="AD26">
        <v>0.11120866</v>
      </c>
      <c r="AE26">
        <v>0.10492913</v>
      </c>
      <c r="AF26">
        <v>9.9238694000000002E-2</v>
      </c>
      <c r="AG26">
        <v>9.4057657000000003E-2</v>
      </c>
      <c r="AH26">
        <v>8.9319885000000002E-2</v>
      </c>
      <c r="AI26">
        <v>8.4978379000000007E-2</v>
      </c>
      <c r="AJ26">
        <v>8.0988727999999996E-2</v>
      </c>
      <c r="AK26">
        <v>7.7305137999999995E-2</v>
      </c>
      <c r="AL26">
        <v>7.3898636000000004E-2</v>
      </c>
      <c r="AM26">
        <v>7.0739172000000003E-2</v>
      </c>
      <c r="AN26">
        <v>6.7807204999999995E-2</v>
      </c>
      <c r="AO26">
        <v>6.5070881999999997E-2</v>
      </c>
      <c r="AP26">
        <v>6.2518514999999997E-2</v>
      </c>
      <c r="AQ26">
        <v>6.0132798000000001E-2</v>
      </c>
      <c r="AR26">
        <v>5.7894859E-2</v>
      </c>
      <c r="AS26">
        <v>5.5795733E-2</v>
      </c>
      <c r="AT26">
        <v>5.3821407000000002E-2</v>
      </c>
      <c r="AU26">
        <v>5.1962767E-2</v>
      </c>
      <c r="AV26">
        <v>5.0210509E-2</v>
      </c>
      <c r="AW26">
        <v>4.8555492999999998E-2</v>
      </c>
      <c r="AX26">
        <v>4.6990849000000001E-2</v>
      </c>
      <c r="AY26">
        <v>4.5509972000000003E-2</v>
      </c>
      <c r="AZ26">
        <v>4.4106118E-2</v>
      </c>
      <c r="BA26">
        <v>4.2773846999999997E-2</v>
      </c>
      <c r="BB26">
        <v>4.1508436000000003E-2</v>
      </c>
      <c r="BC26">
        <v>4.0305022000000003E-2</v>
      </c>
      <c r="BD26">
        <v>3.9159205000000002E-2</v>
      </c>
      <c r="BE26">
        <v>3.8067620000000003E-2</v>
      </c>
      <c r="BF26">
        <v>3.7026491000000002E-2</v>
      </c>
    </row>
    <row r="27" spans="1:58" x14ac:dyDescent="0.35">
      <c r="A27">
        <v>26</v>
      </c>
      <c r="B27">
        <v>38.200000000000003</v>
      </c>
      <c r="C27">
        <v>0.8599429999999999</v>
      </c>
      <c r="D27">
        <v>2.4000000000000004</v>
      </c>
      <c r="E27">
        <v>9.2000000000000011</v>
      </c>
      <c r="F27">
        <v>1.4000000000000001</v>
      </c>
      <c r="G27">
        <v>0.2</v>
      </c>
      <c r="H27">
        <v>0.2</v>
      </c>
      <c r="I27">
        <v>452.3</v>
      </c>
      <c r="J27">
        <v>300</v>
      </c>
      <c r="K27" t="s">
        <v>35</v>
      </c>
      <c r="L27">
        <v>26</v>
      </c>
      <c r="M27">
        <v>0.56907171000000001</v>
      </c>
      <c r="N27">
        <v>0.49903398999999998</v>
      </c>
      <c r="O27">
        <v>0.44706522999999998</v>
      </c>
      <c r="P27">
        <v>0.40473396</v>
      </c>
      <c r="Q27">
        <v>0.36764160000000001</v>
      </c>
      <c r="R27">
        <v>0.33465007000000002</v>
      </c>
      <c r="S27">
        <v>0.30565502999999999</v>
      </c>
      <c r="T27">
        <v>0.28027868</v>
      </c>
      <c r="U27">
        <v>0.25810060000000001</v>
      </c>
      <c r="V27">
        <v>0.23869183999999999</v>
      </c>
      <c r="W27">
        <v>0.22166188000000001</v>
      </c>
      <c r="X27">
        <v>0.20665913999999999</v>
      </c>
      <c r="Y27">
        <v>0.19338484</v>
      </c>
      <c r="Z27">
        <v>0.18158250000000001</v>
      </c>
      <c r="AA27">
        <v>0.17102395000000001</v>
      </c>
      <c r="AB27">
        <v>0.16153848000000001</v>
      </c>
      <c r="AC27">
        <v>0.15297843999999999</v>
      </c>
      <c r="AD27">
        <v>0.14521612</v>
      </c>
      <c r="AE27">
        <v>0.13814887000000001</v>
      </c>
      <c r="AF27">
        <v>0.13168827999999999</v>
      </c>
      <c r="AG27">
        <v>0.1257626</v>
      </c>
      <c r="AH27">
        <v>0.12030642</v>
      </c>
      <c r="AI27">
        <v>0.1152676</v>
      </c>
      <c r="AJ27">
        <v>0.11060122</v>
      </c>
      <c r="AK27">
        <v>0.10626595</v>
      </c>
      <c r="AL27">
        <v>0.10222989</v>
      </c>
      <c r="AM27">
        <v>9.8463506000000006E-2</v>
      </c>
      <c r="AN27">
        <v>9.4939955000000006E-2</v>
      </c>
      <c r="AO27">
        <v>9.1637142000000005E-2</v>
      </c>
      <c r="AP27">
        <v>8.8535956999999998E-2</v>
      </c>
      <c r="AQ27">
        <v>8.5616580999999997E-2</v>
      </c>
      <c r="AR27">
        <v>8.2865506000000005E-2</v>
      </c>
      <c r="AS27">
        <v>8.0267981000000002E-2</v>
      </c>
      <c r="AT27">
        <v>7.7812276999999999E-2</v>
      </c>
      <c r="AU27">
        <v>7.5486995000000001E-2</v>
      </c>
      <c r="AV27">
        <v>7.3282331000000006E-2</v>
      </c>
      <c r="AW27">
        <v>7.1188799999999997E-2</v>
      </c>
      <c r="AX27">
        <v>6.9199397999999995E-2</v>
      </c>
      <c r="AY27">
        <v>6.7307025000000006E-2</v>
      </c>
      <c r="AZ27">
        <v>6.5503127999999994E-2</v>
      </c>
      <c r="BA27">
        <v>6.3783266000000005E-2</v>
      </c>
      <c r="BB27">
        <v>6.2141254999999999E-2</v>
      </c>
      <c r="BC27">
        <v>6.0571764E-2</v>
      </c>
      <c r="BD27">
        <v>5.9070419999999998E-2</v>
      </c>
      <c r="BE27">
        <v>5.7633322000000001E-2</v>
      </c>
      <c r="BF27">
        <v>5.6255735000000001E-2</v>
      </c>
    </row>
    <row r="28" spans="1:58" x14ac:dyDescent="0.35">
      <c r="A28">
        <v>27</v>
      </c>
      <c r="B28">
        <v>27.1</v>
      </c>
      <c r="C28">
        <v>0.62287389999999998</v>
      </c>
      <c r="D28">
        <v>1.8</v>
      </c>
      <c r="E28">
        <v>7</v>
      </c>
      <c r="F28">
        <v>2.2000000000000002</v>
      </c>
      <c r="G28">
        <v>1.2000000000000002</v>
      </c>
      <c r="H28">
        <v>1</v>
      </c>
      <c r="I28">
        <v>448.90000000000003</v>
      </c>
      <c r="J28">
        <v>322.60000000000002</v>
      </c>
      <c r="K28" t="s">
        <v>34</v>
      </c>
      <c r="L28">
        <v>27</v>
      </c>
      <c r="M28">
        <v>1.8716815</v>
      </c>
      <c r="N28">
        <v>1.5127481</v>
      </c>
      <c r="O28">
        <v>1.2215457999999999</v>
      </c>
      <c r="P28">
        <v>1.0008873</v>
      </c>
      <c r="Q28">
        <v>0.83631003000000004</v>
      </c>
      <c r="R28">
        <v>0.71235603000000003</v>
      </c>
      <c r="S28">
        <v>0.61760366</v>
      </c>
      <c r="T28">
        <v>0.54161029999999999</v>
      </c>
      <c r="U28">
        <v>0.48089024000000002</v>
      </c>
      <c r="V28">
        <v>0.43176397999999999</v>
      </c>
      <c r="W28">
        <v>0.39131489000000003</v>
      </c>
      <c r="X28">
        <v>0.35737118000000001</v>
      </c>
      <c r="Y28">
        <v>0.32851460999999998</v>
      </c>
      <c r="Z28">
        <v>0.30373871000000002</v>
      </c>
      <c r="AA28">
        <v>0.28229341000000002</v>
      </c>
      <c r="AB28">
        <v>0.26356411000000002</v>
      </c>
      <c r="AC28">
        <v>0.24706152000000001</v>
      </c>
      <c r="AD28">
        <v>0.23242475000000001</v>
      </c>
      <c r="AE28">
        <v>0.21934952999999999</v>
      </c>
      <c r="AF28">
        <v>0.20760961</v>
      </c>
      <c r="AG28">
        <v>0.19701110999999999</v>
      </c>
      <c r="AH28">
        <v>0.18739484000000001</v>
      </c>
      <c r="AI28">
        <v>0.17862394000000001</v>
      </c>
      <c r="AJ28">
        <v>0.17060061000000001</v>
      </c>
      <c r="AK28">
        <v>0.16322582999999999</v>
      </c>
      <c r="AL28">
        <v>0.15642890000000001</v>
      </c>
      <c r="AM28">
        <v>0.15014309000000001</v>
      </c>
      <c r="AN28">
        <v>0.14431131999999999</v>
      </c>
      <c r="AO28">
        <v>0.13888945</v>
      </c>
      <c r="AP28">
        <v>0.13383886</v>
      </c>
      <c r="AQ28">
        <v>0.12911824999999999</v>
      </c>
      <c r="AR28">
        <v>0.12469366</v>
      </c>
      <c r="AS28">
        <v>0.12053765</v>
      </c>
      <c r="AT28">
        <v>0.11663087</v>
      </c>
      <c r="AU28">
        <v>0.11295321999999999</v>
      </c>
      <c r="AV28">
        <v>0.10948157</v>
      </c>
      <c r="AW28">
        <v>0.1062014</v>
      </c>
      <c r="AX28">
        <v>0.10309508000000001</v>
      </c>
      <c r="AY28">
        <v>0.10015143</v>
      </c>
      <c r="AZ28">
        <v>9.7358860000000005E-2</v>
      </c>
      <c r="BA28">
        <v>9.4703116000000004E-2</v>
      </c>
      <c r="BB28">
        <v>9.2176214000000006E-2</v>
      </c>
      <c r="BC28">
        <v>8.9768193999999996E-2</v>
      </c>
      <c r="BD28">
        <v>8.7473868999999996E-2</v>
      </c>
      <c r="BE28">
        <v>8.5283614999999993E-2</v>
      </c>
      <c r="BF28">
        <v>8.3190485999999994E-2</v>
      </c>
    </row>
    <row r="29" spans="1:58" x14ac:dyDescent="0.35">
      <c r="A29">
        <v>28</v>
      </c>
      <c r="B29">
        <v>15.700000000000001</v>
      </c>
      <c r="C29">
        <v>0.72802739999999999</v>
      </c>
      <c r="D29">
        <v>1.6</v>
      </c>
      <c r="E29">
        <v>8</v>
      </c>
      <c r="F29">
        <v>2.4000000000000004</v>
      </c>
      <c r="G29">
        <v>0.8</v>
      </c>
      <c r="H29">
        <v>0.60000000000000009</v>
      </c>
      <c r="I29">
        <v>363.1</v>
      </c>
      <c r="J29">
        <v>300.90000000000003</v>
      </c>
      <c r="K29" t="s">
        <v>35</v>
      </c>
      <c r="L29">
        <v>28</v>
      </c>
      <c r="M29">
        <v>0.79712170000000004</v>
      </c>
      <c r="N29">
        <v>0.68392909000000002</v>
      </c>
      <c r="O29">
        <v>0.59068500999999995</v>
      </c>
      <c r="P29">
        <v>0.51165682000000001</v>
      </c>
      <c r="Q29">
        <v>0.44578484000000002</v>
      </c>
      <c r="R29">
        <v>0.39189183999999999</v>
      </c>
      <c r="S29">
        <v>0.34806004000000001</v>
      </c>
      <c r="T29">
        <v>0.31197003000000001</v>
      </c>
      <c r="U29">
        <v>0.28195059</v>
      </c>
      <c r="V29">
        <v>0.25673090999999998</v>
      </c>
      <c r="W29">
        <v>0.23530221000000001</v>
      </c>
      <c r="X29">
        <v>0.21691114</v>
      </c>
      <c r="Y29">
        <v>0.20098557</v>
      </c>
      <c r="Z29">
        <v>0.18707576000000001</v>
      </c>
      <c r="AA29">
        <v>0.17482144999999999</v>
      </c>
      <c r="AB29">
        <v>0.16395704</v>
      </c>
      <c r="AC29">
        <v>0.15426300000000001</v>
      </c>
      <c r="AD29">
        <v>0.145568</v>
      </c>
      <c r="AE29">
        <v>0.1377254</v>
      </c>
      <c r="AF29">
        <v>0.13061886</v>
      </c>
      <c r="AG29">
        <v>0.12415211</v>
      </c>
      <c r="AH29">
        <v>0.11824320000000001</v>
      </c>
      <c r="AI29">
        <v>0.11282382000000001</v>
      </c>
      <c r="AJ29">
        <v>0.1078379</v>
      </c>
      <c r="AK29">
        <v>0.10323843000000001</v>
      </c>
      <c r="AL29">
        <v>9.8975806999999999E-2</v>
      </c>
      <c r="AM29">
        <v>9.5019541999999999E-2</v>
      </c>
      <c r="AN29">
        <v>9.1337658000000002E-2</v>
      </c>
      <c r="AO29">
        <v>8.7905809000000001E-2</v>
      </c>
      <c r="AP29">
        <v>8.4695390999999995E-2</v>
      </c>
      <c r="AQ29">
        <v>8.1685610000000006E-2</v>
      </c>
      <c r="AR29">
        <v>7.8862913000000007E-2</v>
      </c>
      <c r="AS29">
        <v>7.6209082999999997E-2</v>
      </c>
      <c r="AT29">
        <v>7.3707945999999996E-2</v>
      </c>
      <c r="AU29">
        <v>7.1350060000000007E-2</v>
      </c>
      <c r="AV29">
        <v>6.9119587999999996E-2</v>
      </c>
      <c r="AW29">
        <v>6.7008524999999999E-2</v>
      </c>
      <c r="AX29">
        <v>6.5008938000000002E-2</v>
      </c>
      <c r="AY29">
        <v>6.3111544000000006E-2</v>
      </c>
      <c r="AZ29">
        <v>6.1309025000000003E-2</v>
      </c>
      <c r="BA29">
        <v>5.9595971999999997E-2</v>
      </c>
      <c r="BB29">
        <v>5.7966139E-2</v>
      </c>
      <c r="BC29">
        <v>5.6411225000000002E-2</v>
      </c>
      <c r="BD29">
        <v>5.4927032000000001E-2</v>
      </c>
      <c r="BE29">
        <v>5.3510103000000003E-2</v>
      </c>
      <c r="BF29">
        <v>5.2155983000000003E-2</v>
      </c>
    </row>
    <row r="30" spans="1:58" x14ac:dyDescent="0.35">
      <c r="A30">
        <v>29</v>
      </c>
      <c r="B30">
        <v>11.3</v>
      </c>
      <c r="C30">
        <v>0.51390120000000006</v>
      </c>
      <c r="D30">
        <v>2.4000000000000004</v>
      </c>
      <c r="E30">
        <v>3.8000000000000003</v>
      </c>
      <c r="F30">
        <v>2.6</v>
      </c>
      <c r="G30">
        <v>1.2000000000000002</v>
      </c>
      <c r="H30">
        <v>1.4000000000000001</v>
      </c>
      <c r="I30">
        <v>306.40000000000003</v>
      </c>
      <c r="J30">
        <v>295.60000000000002</v>
      </c>
      <c r="K30" t="s">
        <v>34</v>
      </c>
      <c r="L30">
        <v>29</v>
      </c>
      <c r="M30">
        <v>0.93718135000000002</v>
      </c>
      <c r="N30">
        <v>0.73037094000000002</v>
      </c>
      <c r="O30">
        <v>0.59026003000000005</v>
      </c>
      <c r="P30">
        <v>0.49085125000000002</v>
      </c>
      <c r="Q30">
        <v>0.41756420999999999</v>
      </c>
      <c r="R30">
        <v>0.36198418999999998</v>
      </c>
      <c r="S30">
        <v>0.31845772</v>
      </c>
      <c r="T30">
        <v>0.28370803999999999</v>
      </c>
      <c r="U30">
        <v>0.25543091000000001</v>
      </c>
      <c r="V30">
        <v>0.23196728999999999</v>
      </c>
      <c r="W30">
        <v>0.21222205</v>
      </c>
      <c r="X30">
        <v>0.19541401999999999</v>
      </c>
      <c r="Y30">
        <v>0.18095106</v>
      </c>
      <c r="Z30">
        <v>0.16838047</v>
      </c>
      <c r="AA30">
        <v>0.15736513999999999</v>
      </c>
      <c r="AB30">
        <v>0.14763385000000001</v>
      </c>
      <c r="AC30">
        <v>0.13897783</v>
      </c>
      <c r="AD30">
        <v>0.13122611000000001</v>
      </c>
      <c r="AE30">
        <v>0.12424718999999999</v>
      </c>
      <c r="AF30">
        <v>0.11793202999999999</v>
      </c>
      <c r="AG30">
        <v>0.11219083000000001</v>
      </c>
      <c r="AH30">
        <v>0.10695062</v>
      </c>
      <c r="AI30">
        <v>0.10214867</v>
      </c>
      <c r="AJ30">
        <v>9.7731641999999994E-2</v>
      </c>
      <c r="AK30">
        <v>9.3656718999999999E-2</v>
      </c>
      <c r="AL30">
        <v>8.9886002000000007E-2</v>
      </c>
      <c r="AM30">
        <v>8.6385800999999998E-2</v>
      </c>
      <c r="AN30">
        <v>8.3129562000000004E-2</v>
      </c>
      <c r="AO30">
        <v>8.0092192000000006E-2</v>
      </c>
      <c r="AP30">
        <v>7.7252327999999995E-2</v>
      </c>
      <c r="AQ30">
        <v>7.4591882999999998E-2</v>
      </c>
      <c r="AR30">
        <v>7.2095618E-2</v>
      </c>
      <c r="AS30">
        <v>6.9748937999999996E-2</v>
      </c>
      <c r="AT30">
        <v>6.7537859000000006E-2</v>
      </c>
      <c r="AU30">
        <v>6.5450787999999996E-2</v>
      </c>
      <c r="AV30">
        <v>6.3478082000000005E-2</v>
      </c>
      <c r="AW30">
        <v>6.1610947999999999E-2</v>
      </c>
      <c r="AX30">
        <v>5.9841539999999999E-2</v>
      </c>
      <c r="AY30">
        <v>5.8162313E-2</v>
      </c>
      <c r="AZ30">
        <v>5.6566928000000002E-2</v>
      </c>
      <c r="BA30">
        <v>5.5049478999999998E-2</v>
      </c>
      <c r="BB30">
        <v>5.3604423999999998E-2</v>
      </c>
      <c r="BC30">
        <v>5.2227914E-2</v>
      </c>
      <c r="BD30">
        <v>5.0913393000000001E-2</v>
      </c>
      <c r="BE30">
        <v>4.9657452999999997E-2</v>
      </c>
      <c r="BF30">
        <v>4.8456289E-2</v>
      </c>
    </row>
    <row r="31" spans="1:58" x14ac:dyDescent="0.35">
      <c r="A31">
        <v>30</v>
      </c>
      <c r="B31">
        <v>39.200000000000003</v>
      </c>
      <c r="C31">
        <v>0.7020518</v>
      </c>
      <c r="D31">
        <v>1.8</v>
      </c>
      <c r="E31">
        <v>3.8000000000000003</v>
      </c>
      <c r="F31">
        <v>2.6</v>
      </c>
      <c r="G31">
        <v>1.2000000000000002</v>
      </c>
      <c r="H31">
        <v>0.8</v>
      </c>
      <c r="I31">
        <v>378.20000000000005</v>
      </c>
      <c r="J31">
        <v>352.1</v>
      </c>
      <c r="K31" t="s">
        <v>34</v>
      </c>
      <c r="L31">
        <v>30</v>
      </c>
      <c r="M31">
        <v>1.3590279999999999</v>
      </c>
      <c r="N31">
        <v>1.0469843999999999</v>
      </c>
      <c r="O31">
        <v>0.83544510999999999</v>
      </c>
      <c r="P31">
        <v>0.68590408999999997</v>
      </c>
      <c r="Q31">
        <v>0.57655900999999998</v>
      </c>
      <c r="R31">
        <v>0.49514657000000001</v>
      </c>
      <c r="S31">
        <v>0.43238147999999998</v>
      </c>
      <c r="T31">
        <v>0.38207619999999998</v>
      </c>
      <c r="U31">
        <v>0.34163674999999999</v>
      </c>
      <c r="V31">
        <v>0.30871727999999998</v>
      </c>
      <c r="W31">
        <v>0.28131515000000001</v>
      </c>
      <c r="X31">
        <v>0.25824725999999998</v>
      </c>
      <c r="Y31">
        <v>0.23853179999999999</v>
      </c>
      <c r="Z31">
        <v>0.22152315</v>
      </c>
      <c r="AA31">
        <v>0.20668441000000001</v>
      </c>
      <c r="AB31">
        <v>0.19364128</v>
      </c>
      <c r="AC31">
        <v>0.18209497999999999</v>
      </c>
      <c r="AD31">
        <v>0.17180976000000001</v>
      </c>
      <c r="AE31">
        <v>0.16258814999999999</v>
      </c>
      <c r="AF31">
        <v>0.15427625</v>
      </c>
      <c r="AG31">
        <v>0.1467417</v>
      </c>
      <c r="AH31">
        <v>0.13987851000000001</v>
      </c>
      <c r="AI31">
        <v>0.13360505</v>
      </c>
      <c r="AJ31">
        <v>0.12784424</v>
      </c>
      <c r="AK31">
        <v>0.12253833</v>
      </c>
      <c r="AL31">
        <v>0.11763221</v>
      </c>
      <c r="AM31">
        <v>0.1130835</v>
      </c>
      <c r="AN31">
        <v>0.10885499</v>
      </c>
      <c r="AO31">
        <v>0.10491093</v>
      </c>
      <c r="AP31">
        <v>0.10122868</v>
      </c>
      <c r="AQ31">
        <v>9.7778170999999997E-2</v>
      </c>
      <c r="AR31">
        <v>9.4536266999999993E-2</v>
      </c>
      <c r="AS31">
        <v>9.1487742999999996E-2</v>
      </c>
      <c r="AT31">
        <v>8.8617995000000005E-2</v>
      </c>
      <c r="AU31">
        <v>8.5909203000000003E-2</v>
      </c>
      <c r="AV31">
        <v>8.3347565999999998E-2</v>
      </c>
      <c r="AW31">
        <v>8.0921218000000003E-2</v>
      </c>
      <c r="AX31">
        <v>7.8620604999999996E-2</v>
      </c>
      <c r="AY31">
        <v>7.6436437999999995E-2</v>
      </c>
      <c r="AZ31">
        <v>7.4360526999999996E-2</v>
      </c>
      <c r="BA31">
        <v>7.2383709000000004E-2</v>
      </c>
      <c r="BB31">
        <v>7.0499614000000002E-2</v>
      </c>
      <c r="BC31">
        <v>6.8703487999999993E-2</v>
      </c>
      <c r="BD31">
        <v>6.6990092000000001E-2</v>
      </c>
      <c r="BE31">
        <v>6.5352595999999999E-2</v>
      </c>
      <c r="BF31">
        <v>6.3784226999999999E-2</v>
      </c>
    </row>
    <row r="32" spans="1:58" x14ac:dyDescent="0.35">
      <c r="A32">
        <v>31</v>
      </c>
      <c r="B32">
        <v>38.800000000000004</v>
      </c>
      <c r="C32">
        <v>0.77265659999999992</v>
      </c>
      <c r="D32">
        <v>1.4000000000000001</v>
      </c>
      <c r="E32">
        <v>4.2</v>
      </c>
      <c r="F32">
        <v>1.6</v>
      </c>
      <c r="G32">
        <v>1.6</v>
      </c>
      <c r="H32">
        <v>0.4</v>
      </c>
      <c r="I32">
        <v>359.8</v>
      </c>
      <c r="J32">
        <v>323.10000000000002</v>
      </c>
      <c r="K32" t="s">
        <v>35</v>
      </c>
      <c r="L32">
        <v>31</v>
      </c>
      <c r="M32">
        <v>0.79851401</v>
      </c>
      <c r="N32">
        <v>0.62599813999999998</v>
      </c>
      <c r="O32">
        <v>0.50854122999999996</v>
      </c>
      <c r="P32">
        <v>0.42474561999999999</v>
      </c>
      <c r="Q32">
        <v>0.36273912000000003</v>
      </c>
      <c r="R32">
        <v>0.31551998999999997</v>
      </c>
      <c r="S32">
        <v>0.27853143000000002</v>
      </c>
      <c r="T32">
        <v>0.24883424000000001</v>
      </c>
      <c r="U32">
        <v>0.22452579</v>
      </c>
      <c r="V32">
        <v>0.20430735999999999</v>
      </c>
      <c r="W32">
        <v>0.18722939</v>
      </c>
      <c r="X32">
        <v>0.17263199000000001</v>
      </c>
      <c r="Y32">
        <v>0.16002322999999999</v>
      </c>
      <c r="Z32">
        <v>0.14901884000000001</v>
      </c>
      <c r="AA32">
        <v>0.13934005999999999</v>
      </c>
      <c r="AB32">
        <v>0.1307625</v>
      </c>
      <c r="AC32">
        <v>0.12310981999999999</v>
      </c>
      <c r="AD32">
        <v>0.11624463</v>
      </c>
      <c r="AE32">
        <v>0.11004972</v>
      </c>
      <c r="AF32">
        <v>0.10443172000000001</v>
      </c>
      <c r="AG32">
        <v>9.9316507999999998E-2</v>
      </c>
      <c r="AH32">
        <v>9.4638064999999993E-2</v>
      </c>
      <c r="AI32">
        <v>9.0344421999999994E-2</v>
      </c>
      <c r="AJ32">
        <v>8.6391933000000004E-2</v>
      </c>
      <c r="AK32">
        <v>8.2740656999999995E-2</v>
      </c>
      <c r="AL32">
        <v>7.9355291999999994E-2</v>
      </c>
      <c r="AM32">
        <v>7.6213054000000002E-2</v>
      </c>
      <c r="AN32">
        <v>7.3287323000000001E-2</v>
      </c>
      <c r="AO32">
        <v>7.0555530000000005E-2</v>
      </c>
      <c r="AP32">
        <v>6.7998118999999996E-2</v>
      </c>
      <c r="AQ32">
        <v>6.5601758999999996E-2</v>
      </c>
      <c r="AR32">
        <v>6.3353084000000004E-2</v>
      </c>
      <c r="AS32">
        <v>6.1234998999999998E-2</v>
      </c>
      <c r="AT32">
        <v>5.9238939999999997E-2</v>
      </c>
      <c r="AU32">
        <v>5.7355415E-2</v>
      </c>
      <c r="AV32">
        <v>5.5575263E-2</v>
      </c>
      <c r="AW32">
        <v>5.3890143000000001E-2</v>
      </c>
      <c r="AX32">
        <v>5.2292290999999998E-2</v>
      </c>
      <c r="AY32">
        <v>5.0775431000000003E-2</v>
      </c>
      <c r="AZ32">
        <v>4.9334664E-2</v>
      </c>
      <c r="BA32">
        <v>4.7963917000000002E-2</v>
      </c>
      <c r="BB32">
        <v>4.6658858999999997E-2</v>
      </c>
      <c r="BC32">
        <v>4.5414757E-2</v>
      </c>
      <c r="BD32">
        <v>4.4227187000000001E-2</v>
      </c>
      <c r="BE32">
        <v>4.3093063000000001E-2</v>
      </c>
      <c r="BF32">
        <v>4.2008456E-2</v>
      </c>
    </row>
    <row r="33" spans="1:58" x14ac:dyDescent="0.35">
      <c r="A33">
        <v>32</v>
      </c>
      <c r="B33">
        <v>35</v>
      </c>
      <c r="C33">
        <v>0.12768179999999998</v>
      </c>
      <c r="D33">
        <v>0.4</v>
      </c>
      <c r="E33">
        <v>8.4</v>
      </c>
      <c r="F33">
        <v>1.8</v>
      </c>
      <c r="G33">
        <v>1.2000000000000002</v>
      </c>
      <c r="H33">
        <v>1.6</v>
      </c>
      <c r="I33">
        <v>428.6</v>
      </c>
      <c r="J33">
        <v>365.40000000000003</v>
      </c>
      <c r="K33" t="s">
        <v>34</v>
      </c>
      <c r="L33">
        <v>32</v>
      </c>
      <c r="M33">
        <v>2.0246374999999999</v>
      </c>
      <c r="N33">
        <v>1.6118410000000001</v>
      </c>
      <c r="O33">
        <v>1.3179179000000001</v>
      </c>
      <c r="P33">
        <v>1.0892282</v>
      </c>
      <c r="Q33">
        <v>0.90872615999999995</v>
      </c>
      <c r="R33">
        <v>0.76847677999999997</v>
      </c>
      <c r="S33">
        <v>0.65921235</v>
      </c>
      <c r="T33">
        <v>0.57328825999999999</v>
      </c>
      <c r="U33">
        <v>0.50446248000000005</v>
      </c>
      <c r="V33">
        <v>0.44864419</v>
      </c>
      <c r="W33">
        <v>0.40280296999999998</v>
      </c>
      <c r="X33">
        <v>0.36468076999999999</v>
      </c>
      <c r="Y33">
        <v>0.33262140000000001</v>
      </c>
      <c r="Z33">
        <v>0.30530881999999998</v>
      </c>
      <c r="AA33">
        <v>0.28179479000000002</v>
      </c>
      <c r="AB33">
        <v>0.26135728000000003</v>
      </c>
      <c r="AC33">
        <v>0.24345576999999999</v>
      </c>
      <c r="AD33">
        <v>0.22765045</v>
      </c>
      <c r="AE33">
        <v>0.21360936999999999</v>
      </c>
      <c r="AF33">
        <v>0.20105724</v>
      </c>
      <c r="AG33">
        <v>0.18977477000000001</v>
      </c>
      <c r="AH33">
        <v>0.17959323999999999</v>
      </c>
      <c r="AI33">
        <v>0.17035058</v>
      </c>
      <c r="AJ33">
        <v>0.16193104</v>
      </c>
      <c r="AK33">
        <v>0.15422609000000001</v>
      </c>
      <c r="AL33">
        <v>0.14715610000000001</v>
      </c>
      <c r="AM33">
        <v>0.14064857</v>
      </c>
      <c r="AN33">
        <v>0.13464208</v>
      </c>
      <c r="AO33">
        <v>0.12907773</v>
      </c>
      <c r="AP33">
        <v>0.12390632</v>
      </c>
      <c r="AQ33">
        <v>0.11910537</v>
      </c>
      <c r="AR33">
        <v>0.11462094</v>
      </c>
      <c r="AS33">
        <v>0.11042082</v>
      </c>
      <c r="AT33">
        <v>0.10648551000000001</v>
      </c>
      <c r="AU33">
        <v>0.10279213</v>
      </c>
      <c r="AV33">
        <v>9.9323629999999996E-2</v>
      </c>
      <c r="AW33">
        <v>9.6062071999999998E-2</v>
      </c>
      <c r="AX33">
        <v>9.2978625999999995E-2</v>
      </c>
      <c r="AY33">
        <v>9.0067059000000005E-2</v>
      </c>
      <c r="AZ33">
        <v>8.7309665999999994E-2</v>
      </c>
      <c r="BA33">
        <v>8.4698847999999993E-2</v>
      </c>
      <c r="BB33">
        <v>8.2224785999999994E-2</v>
      </c>
      <c r="BC33">
        <v>7.9871915000000002E-2</v>
      </c>
      <c r="BD33">
        <v>7.7632277999999999E-2</v>
      </c>
      <c r="BE33">
        <v>7.5501635999999997E-2</v>
      </c>
      <c r="BF33">
        <v>7.3471575999999997E-2</v>
      </c>
    </row>
    <row r="34" spans="1:58" x14ac:dyDescent="0.35">
      <c r="A34">
        <v>33</v>
      </c>
      <c r="B34">
        <v>66.5</v>
      </c>
      <c r="C34">
        <v>0.74376490000000006</v>
      </c>
      <c r="D34">
        <v>2.2000000000000002</v>
      </c>
      <c r="E34">
        <v>6</v>
      </c>
      <c r="F34">
        <v>2.2000000000000002</v>
      </c>
      <c r="G34">
        <v>1.2000000000000002</v>
      </c>
      <c r="H34">
        <v>0.60000000000000009</v>
      </c>
      <c r="I34">
        <v>406</v>
      </c>
      <c r="J34">
        <v>361.1</v>
      </c>
      <c r="K34" t="s">
        <v>34</v>
      </c>
      <c r="L34">
        <v>33</v>
      </c>
      <c r="M34">
        <v>1.9796975000000001</v>
      </c>
      <c r="N34">
        <v>1.5738894000000001</v>
      </c>
      <c r="O34">
        <v>1.2621092</v>
      </c>
      <c r="P34">
        <v>1.0330992999999999</v>
      </c>
      <c r="Q34">
        <v>0.86465709999999996</v>
      </c>
      <c r="R34">
        <v>0.73813598999999996</v>
      </c>
      <c r="S34">
        <v>0.64089107999999995</v>
      </c>
      <c r="T34">
        <v>0.56539773999999998</v>
      </c>
      <c r="U34">
        <v>0.50491887000000002</v>
      </c>
      <c r="V34">
        <v>0.45487896</v>
      </c>
      <c r="W34">
        <v>0.41252582999999998</v>
      </c>
      <c r="X34">
        <v>0.37714782000000002</v>
      </c>
      <c r="Y34">
        <v>0.34728289000000001</v>
      </c>
      <c r="Z34">
        <v>0.32164034000000002</v>
      </c>
      <c r="AA34">
        <v>0.29938993000000003</v>
      </c>
      <c r="AB34">
        <v>0.27991015000000002</v>
      </c>
      <c r="AC34">
        <v>0.26274961000000002</v>
      </c>
      <c r="AD34">
        <v>0.24751334999999999</v>
      </c>
      <c r="AE34">
        <v>0.23388656999999999</v>
      </c>
      <c r="AF34">
        <v>0.22163388000000001</v>
      </c>
      <c r="AG34">
        <v>0.21055262</v>
      </c>
      <c r="AH34">
        <v>0.20049264</v>
      </c>
      <c r="AI34">
        <v>0.19131919999999999</v>
      </c>
      <c r="AJ34">
        <v>0.18291883</v>
      </c>
      <c r="AK34">
        <v>0.17520243999999999</v>
      </c>
      <c r="AL34">
        <v>0.16809188</v>
      </c>
      <c r="AM34">
        <v>0.16151661</v>
      </c>
      <c r="AN34">
        <v>0.15542117</v>
      </c>
      <c r="AO34">
        <v>0.14975084</v>
      </c>
      <c r="AP34">
        <v>0.14446643000000001</v>
      </c>
      <c r="AQ34">
        <v>0.13952819999999999</v>
      </c>
      <c r="AR34">
        <v>0.13490506999999999</v>
      </c>
      <c r="AS34">
        <v>0.13056813</v>
      </c>
      <c r="AT34">
        <v>0.12648760000000001</v>
      </c>
      <c r="AU34">
        <v>0.12264198</v>
      </c>
      <c r="AV34">
        <v>0.11901186</v>
      </c>
      <c r="AW34">
        <v>0.11557881</v>
      </c>
      <c r="AX34">
        <v>0.11232633</v>
      </c>
      <c r="AY34">
        <v>0.10924105000000001</v>
      </c>
      <c r="AZ34">
        <v>0.10631023000000001</v>
      </c>
      <c r="BA34">
        <v>0.10352314</v>
      </c>
      <c r="BB34">
        <v>0.10086981</v>
      </c>
      <c r="BC34">
        <v>9.834031E-2</v>
      </c>
      <c r="BD34">
        <v>9.5926708999999999E-2</v>
      </c>
      <c r="BE34">
        <v>9.3621306000000001E-2</v>
      </c>
      <c r="BF34">
        <v>9.1416337E-2</v>
      </c>
    </row>
    <row r="35" spans="1:58" x14ac:dyDescent="0.35">
      <c r="A35">
        <v>34</v>
      </c>
      <c r="B35">
        <v>31.200000000000003</v>
      </c>
      <c r="C35">
        <v>0.12420289999999999</v>
      </c>
      <c r="D35">
        <v>0.4</v>
      </c>
      <c r="E35">
        <v>1.8</v>
      </c>
      <c r="F35">
        <v>1.6</v>
      </c>
      <c r="G35">
        <v>1.4000000000000001</v>
      </c>
      <c r="H35">
        <v>1.4000000000000001</v>
      </c>
      <c r="I35">
        <v>324.10000000000002</v>
      </c>
      <c r="J35">
        <v>323.20000000000005</v>
      </c>
      <c r="K35" t="s">
        <v>35</v>
      </c>
      <c r="L35">
        <v>34</v>
      </c>
      <c r="M35">
        <v>0.66971879999999995</v>
      </c>
      <c r="N35">
        <v>0.52370006000000002</v>
      </c>
      <c r="O35">
        <v>0.42381226999999999</v>
      </c>
      <c r="P35">
        <v>0.35242474000000001</v>
      </c>
      <c r="Q35">
        <v>0.29943009999999998</v>
      </c>
      <c r="R35">
        <v>0.25881844999999998</v>
      </c>
      <c r="S35">
        <v>0.22689450999999999</v>
      </c>
      <c r="T35">
        <v>0.2012583</v>
      </c>
      <c r="U35">
        <v>0.18030138000000001</v>
      </c>
      <c r="V35">
        <v>0.16286995000000001</v>
      </c>
      <c r="W35">
        <v>0.14817582000000001</v>
      </c>
      <c r="X35">
        <v>0.13564398999999999</v>
      </c>
      <c r="Y35">
        <v>0.1248465</v>
      </c>
      <c r="Z35">
        <v>0.11545800000000001</v>
      </c>
      <c r="AA35">
        <v>0.1072287</v>
      </c>
      <c r="AB35">
        <v>9.9965236999999998E-2</v>
      </c>
      <c r="AC35">
        <v>9.3508668000000003E-2</v>
      </c>
      <c r="AD35">
        <v>8.7736844999999994E-2</v>
      </c>
      <c r="AE35">
        <v>8.2551807000000005E-2</v>
      </c>
      <c r="AF35">
        <v>7.7868745000000003E-2</v>
      </c>
      <c r="AG35">
        <v>7.3624037000000003E-2</v>
      </c>
      <c r="AH35">
        <v>6.9760702999999993E-2</v>
      </c>
      <c r="AI35">
        <v>6.6228284999999998E-2</v>
      </c>
      <c r="AJ35">
        <v>6.2990978000000003E-2</v>
      </c>
      <c r="AK35">
        <v>6.0013550999999998E-2</v>
      </c>
      <c r="AL35">
        <v>5.7266545000000002E-2</v>
      </c>
      <c r="AM35">
        <v>5.4726832000000003E-2</v>
      </c>
      <c r="AN35">
        <v>5.2371732999999997E-2</v>
      </c>
      <c r="AO35">
        <v>5.0185800000000003E-2</v>
      </c>
      <c r="AP35">
        <v>4.8148497999999998E-2</v>
      </c>
      <c r="AQ35">
        <v>4.6247235999999997E-2</v>
      </c>
      <c r="AR35">
        <v>4.4469751000000002E-2</v>
      </c>
      <c r="AS35">
        <v>4.2804752000000001E-2</v>
      </c>
      <c r="AT35">
        <v>4.1242290000000001E-2</v>
      </c>
      <c r="AU35">
        <v>3.9773330000000003E-2</v>
      </c>
      <c r="AV35">
        <v>3.8390766999999999E-2</v>
      </c>
      <c r="AW35">
        <v>3.7087396000000002E-2</v>
      </c>
      <c r="AX35">
        <v>3.5857121999999998E-2</v>
      </c>
      <c r="AY35">
        <v>3.4694309999999999E-2</v>
      </c>
      <c r="AZ35">
        <v>3.3593494000000002E-2</v>
      </c>
      <c r="BA35">
        <v>3.255019E-2</v>
      </c>
      <c r="BB35">
        <v>3.1560451000000003E-2</v>
      </c>
      <c r="BC35">
        <v>3.0620655E-2</v>
      </c>
      <c r="BD35">
        <v>2.9727152E-2</v>
      </c>
      <c r="BE35">
        <v>2.8876463000000002E-2</v>
      </c>
      <c r="BF35">
        <v>2.8066232999999999E-2</v>
      </c>
    </row>
    <row r="36" spans="1:58" x14ac:dyDescent="0.35">
      <c r="A36">
        <v>35</v>
      </c>
      <c r="B36">
        <v>36.299999999999997</v>
      </c>
      <c r="C36">
        <v>0.5258929</v>
      </c>
      <c r="D36">
        <v>0.60000000000000009</v>
      </c>
      <c r="E36">
        <v>1.2000000000000002</v>
      </c>
      <c r="F36">
        <v>1</v>
      </c>
      <c r="G36">
        <v>0.2</v>
      </c>
      <c r="H36">
        <v>0.60000000000000009</v>
      </c>
      <c r="I36">
        <v>431.6</v>
      </c>
      <c r="J36">
        <v>361.20000000000005</v>
      </c>
      <c r="K36" t="s">
        <v>34</v>
      </c>
      <c r="L36">
        <v>35</v>
      </c>
      <c r="M36">
        <v>0.33401689000000001</v>
      </c>
      <c r="N36">
        <v>0.26256986999999998</v>
      </c>
      <c r="O36">
        <v>0.21491988000000001</v>
      </c>
      <c r="P36">
        <v>0.18097041999999999</v>
      </c>
      <c r="Q36">
        <v>0.15557772</v>
      </c>
      <c r="R36">
        <v>0.13591485</v>
      </c>
      <c r="S36">
        <v>0.12027442000000001</v>
      </c>
      <c r="T36">
        <v>0.10755948999999999</v>
      </c>
      <c r="U36">
        <v>9.7037069000000004E-2</v>
      </c>
      <c r="V36">
        <v>8.8200002999999999E-2</v>
      </c>
      <c r="W36">
        <v>8.0682120999999996E-2</v>
      </c>
      <c r="X36">
        <v>7.4216328999999998E-2</v>
      </c>
      <c r="Y36">
        <v>6.8602830000000004E-2</v>
      </c>
      <c r="Z36">
        <v>6.3687555000000007E-2</v>
      </c>
      <c r="AA36">
        <v>5.9352285999999997E-2</v>
      </c>
      <c r="AB36">
        <v>5.5503021999999999E-2</v>
      </c>
      <c r="AC36">
        <v>5.2065267999999998E-2</v>
      </c>
      <c r="AD36">
        <v>4.8978477999999999E-2</v>
      </c>
      <c r="AE36">
        <v>4.6194016999999997E-2</v>
      </c>
      <c r="AF36">
        <v>4.3670955999999997E-2</v>
      </c>
      <c r="AG36">
        <v>4.1375406000000003E-2</v>
      </c>
      <c r="AH36">
        <v>3.9279249000000002E-2</v>
      </c>
      <c r="AI36">
        <v>3.7358756999999999E-2</v>
      </c>
      <c r="AJ36">
        <v>3.5593699999999999E-2</v>
      </c>
      <c r="AK36">
        <v>3.3966225000000003E-2</v>
      </c>
      <c r="AL36">
        <v>3.2462316999999997E-2</v>
      </c>
      <c r="AM36">
        <v>3.1068292000000001E-2</v>
      </c>
      <c r="AN36">
        <v>2.9773886999999999E-2</v>
      </c>
      <c r="AO36">
        <v>2.8568422E-2</v>
      </c>
      <c r="AP36">
        <v>2.7443720000000001E-2</v>
      </c>
      <c r="AQ36">
        <v>2.6392529000000001E-2</v>
      </c>
      <c r="AR36">
        <v>2.5407888E-2</v>
      </c>
      <c r="AS36">
        <v>2.4484130999999999E-2</v>
      </c>
      <c r="AT36">
        <v>2.3616023E-2</v>
      </c>
      <c r="AU36">
        <v>2.2798869999999999E-2</v>
      </c>
      <c r="AV36">
        <v>2.2028577000000001E-2</v>
      </c>
      <c r="AW36">
        <v>2.1301515E-2</v>
      </c>
      <c r="AX36">
        <v>2.0614224E-2</v>
      </c>
      <c r="AY36">
        <v>1.9963771000000002E-2</v>
      </c>
      <c r="AZ36">
        <v>1.9347330999999999E-2</v>
      </c>
      <c r="BA36">
        <v>1.8762494000000001E-2</v>
      </c>
      <c r="BB36">
        <v>1.8206990999999999E-2</v>
      </c>
      <c r="BC36">
        <v>1.7678797E-2</v>
      </c>
      <c r="BD36">
        <v>1.7176001999999999E-2</v>
      </c>
      <c r="BE36">
        <v>1.6696954E-2</v>
      </c>
      <c r="BF36">
        <v>1.6240152000000001E-2</v>
      </c>
    </row>
    <row r="37" spans="1:58" x14ac:dyDescent="0.35">
      <c r="A37">
        <v>36</v>
      </c>
      <c r="B37">
        <v>36.5</v>
      </c>
      <c r="C37">
        <v>0.35545130000000003</v>
      </c>
      <c r="D37">
        <v>2.6</v>
      </c>
      <c r="E37">
        <v>1.4000000000000001</v>
      </c>
      <c r="F37">
        <v>1.8</v>
      </c>
      <c r="G37">
        <v>0.4</v>
      </c>
      <c r="H37">
        <v>1.2000000000000002</v>
      </c>
      <c r="I37">
        <v>435.1</v>
      </c>
      <c r="J37">
        <v>342.70000000000005</v>
      </c>
      <c r="K37" t="s">
        <v>35</v>
      </c>
      <c r="L37">
        <v>36</v>
      </c>
      <c r="M37">
        <v>0.62472342999999997</v>
      </c>
      <c r="N37">
        <v>0.48499745</v>
      </c>
      <c r="O37">
        <v>0.39351734999999999</v>
      </c>
      <c r="P37">
        <v>0.33035868000000002</v>
      </c>
      <c r="Q37">
        <v>0.28383302999999999</v>
      </c>
      <c r="R37">
        <v>0.24829279000000001</v>
      </c>
      <c r="S37">
        <v>0.22050922000000001</v>
      </c>
      <c r="T37">
        <v>0.19824776</v>
      </c>
      <c r="U37">
        <v>0.18000743</v>
      </c>
      <c r="V37">
        <v>0.16474421</v>
      </c>
      <c r="W37">
        <v>0.15179518</v>
      </c>
      <c r="X37">
        <v>0.14068957000000001</v>
      </c>
      <c r="Y37">
        <v>0.13105697999999999</v>
      </c>
      <c r="Z37">
        <v>0.12262782</v>
      </c>
      <c r="AA37">
        <v>0.11518507</v>
      </c>
      <c r="AB37">
        <v>0.10857167</v>
      </c>
      <c r="AC37">
        <v>0.1026519</v>
      </c>
      <c r="AD37">
        <v>9.7323976000000006E-2</v>
      </c>
      <c r="AE37">
        <v>9.2503361000000006E-2</v>
      </c>
      <c r="AF37">
        <v>8.8118866000000004E-2</v>
      </c>
      <c r="AG37">
        <v>8.4115370999999994E-2</v>
      </c>
      <c r="AH37">
        <v>8.0445401E-2</v>
      </c>
      <c r="AI37">
        <v>7.7070213999999998E-2</v>
      </c>
      <c r="AJ37">
        <v>7.3955379000000002E-2</v>
      </c>
      <c r="AK37">
        <v>7.1068928000000003E-2</v>
      </c>
      <c r="AL37">
        <v>6.8388321000000002E-2</v>
      </c>
      <c r="AM37">
        <v>6.5893933000000002E-2</v>
      </c>
      <c r="AN37">
        <v>6.3563599999999998E-2</v>
      </c>
      <c r="AO37">
        <v>6.1383857999999999E-2</v>
      </c>
      <c r="AP37">
        <v>5.9341370999999997E-2</v>
      </c>
      <c r="AQ37">
        <v>5.7421713999999999E-2</v>
      </c>
      <c r="AR37">
        <v>5.5615141999999999E-2</v>
      </c>
      <c r="AS37">
        <v>5.3912003E-2</v>
      </c>
      <c r="AT37">
        <v>5.2304680999999999E-2</v>
      </c>
      <c r="AU37">
        <v>5.0784348999999999E-2</v>
      </c>
      <c r="AV37">
        <v>4.9343597000000003E-2</v>
      </c>
      <c r="AW37">
        <v>4.7975399000000002E-2</v>
      </c>
      <c r="AX37">
        <v>4.6675973000000003E-2</v>
      </c>
      <c r="AY37">
        <v>4.5440520999999998E-2</v>
      </c>
      <c r="AZ37">
        <v>4.4265192000000002E-2</v>
      </c>
      <c r="BA37">
        <v>4.3145441E-2</v>
      </c>
      <c r="BB37">
        <v>4.2076994E-2</v>
      </c>
      <c r="BC37">
        <v>4.1055590000000003E-2</v>
      </c>
      <c r="BD37">
        <v>4.0078430999999998E-2</v>
      </c>
      <c r="BE37">
        <v>3.9143536E-2</v>
      </c>
      <c r="BF37">
        <v>3.8247100999999999E-2</v>
      </c>
    </row>
    <row r="38" spans="1:58" x14ac:dyDescent="0.35">
      <c r="A38">
        <v>37</v>
      </c>
      <c r="B38">
        <v>39.200000000000003</v>
      </c>
      <c r="C38">
        <v>0.56490149999999995</v>
      </c>
      <c r="D38">
        <v>1.8</v>
      </c>
      <c r="E38">
        <v>3.6</v>
      </c>
      <c r="F38">
        <v>1.4000000000000001</v>
      </c>
      <c r="G38">
        <v>0.2</v>
      </c>
      <c r="H38">
        <v>0.60000000000000009</v>
      </c>
      <c r="I38">
        <v>340.90000000000003</v>
      </c>
      <c r="J38">
        <v>310.10000000000002</v>
      </c>
      <c r="K38" t="s">
        <v>35</v>
      </c>
      <c r="L38">
        <v>37</v>
      </c>
      <c r="M38">
        <v>0.87103014999999995</v>
      </c>
      <c r="N38">
        <v>0.67204297000000002</v>
      </c>
      <c r="O38">
        <v>0.54242789999999996</v>
      </c>
      <c r="P38">
        <v>0.45166671000000003</v>
      </c>
      <c r="Q38">
        <v>0.38595349000000001</v>
      </c>
      <c r="R38">
        <v>0.33542686999999999</v>
      </c>
      <c r="S38">
        <v>0.29532236000000001</v>
      </c>
      <c r="T38">
        <v>0.26368766999999999</v>
      </c>
      <c r="U38">
        <v>0.23798474999999999</v>
      </c>
      <c r="V38">
        <v>0.21671878999999999</v>
      </c>
      <c r="W38">
        <v>0.19887128000000001</v>
      </c>
      <c r="X38">
        <v>0.18368022000000001</v>
      </c>
      <c r="Y38">
        <v>0.17059867000000001</v>
      </c>
      <c r="Z38">
        <v>0.15921645000000001</v>
      </c>
      <c r="AA38">
        <v>0.14922604</v>
      </c>
      <c r="AB38">
        <v>0.14038886</v>
      </c>
      <c r="AC38">
        <v>0.13251368999999999</v>
      </c>
      <c r="AD38">
        <v>0.12545237000000001</v>
      </c>
      <c r="AE38">
        <v>0.11908302</v>
      </c>
      <c r="AF38">
        <v>0.1133092</v>
      </c>
      <c r="AG38">
        <v>0.10805115</v>
      </c>
      <c r="AH38">
        <v>0.10324029999999999</v>
      </c>
      <c r="AI38">
        <v>9.8822005000000004E-2</v>
      </c>
      <c r="AJ38">
        <v>9.4748191999999995E-2</v>
      </c>
      <c r="AK38">
        <v>9.0980537E-2</v>
      </c>
      <c r="AL38">
        <v>8.7485828000000002E-2</v>
      </c>
      <c r="AM38">
        <v>8.4235340000000006E-2</v>
      </c>
      <c r="AN38">
        <v>8.1203602E-2</v>
      </c>
      <c r="AO38">
        <v>7.8368968999999997E-2</v>
      </c>
      <c r="AP38">
        <v>7.5712681000000004E-2</v>
      </c>
      <c r="AQ38">
        <v>7.3218904000000001E-2</v>
      </c>
      <c r="AR38">
        <v>7.0872106000000004E-2</v>
      </c>
      <c r="AS38">
        <v>6.8660348999999996E-2</v>
      </c>
      <c r="AT38">
        <v>6.6572376000000003E-2</v>
      </c>
      <c r="AU38">
        <v>6.4597300999999996E-2</v>
      </c>
      <c r="AV38">
        <v>6.2726668999999999E-2</v>
      </c>
      <c r="AW38">
        <v>6.0952342999999999E-2</v>
      </c>
      <c r="AX38">
        <v>5.9267319999999998E-2</v>
      </c>
      <c r="AY38">
        <v>5.7665475000000001E-2</v>
      </c>
      <c r="AZ38">
        <v>5.6140101999999997E-2</v>
      </c>
      <c r="BA38">
        <v>5.4686774E-2</v>
      </c>
      <c r="BB38">
        <v>5.3300212999999999E-2</v>
      </c>
      <c r="BC38">
        <v>5.1975694000000003E-2</v>
      </c>
      <c r="BD38">
        <v>5.0708979000000001E-2</v>
      </c>
      <c r="BE38">
        <v>4.9496602000000001E-2</v>
      </c>
      <c r="BF38">
        <v>4.8334866999999997E-2</v>
      </c>
    </row>
    <row r="39" spans="1:58" x14ac:dyDescent="0.35">
      <c r="A39">
        <v>38</v>
      </c>
      <c r="B39">
        <v>23.200000000000003</v>
      </c>
      <c r="C39">
        <v>0.2943134</v>
      </c>
      <c r="D39">
        <v>1.8</v>
      </c>
      <c r="E39">
        <v>5.8000000000000007</v>
      </c>
      <c r="F39">
        <v>1.4000000000000001</v>
      </c>
      <c r="G39">
        <v>0.4</v>
      </c>
      <c r="H39">
        <v>1</v>
      </c>
      <c r="I39">
        <v>359.3</v>
      </c>
      <c r="J39">
        <v>346.40000000000003</v>
      </c>
      <c r="K39" t="s">
        <v>34</v>
      </c>
      <c r="L39">
        <v>38</v>
      </c>
      <c r="M39">
        <v>1.3883118999999999</v>
      </c>
      <c r="N39">
        <v>1.1149175</v>
      </c>
      <c r="O39">
        <v>0.90508169000000005</v>
      </c>
      <c r="P39">
        <v>0.75013417000000004</v>
      </c>
      <c r="Q39">
        <v>0.63461851999999996</v>
      </c>
      <c r="R39">
        <v>0.54731428999999998</v>
      </c>
      <c r="S39">
        <v>0.47930020000000001</v>
      </c>
      <c r="T39">
        <v>0.42392777999999998</v>
      </c>
      <c r="U39">
        <v>0.37929621000000002</v>
      </c>
      <c r="V39">
        <v>0.34279090000000001</v>
      </c>
      <c r="W39">
        <v>0.31249091000000001</v>
      </c>
      <c r="X39">
        <v>0.28696343000000002</v>
      </c>
      <c r="Y39">
        <v>0.26515095999999999</v>
      </c>
      <c r="Z39">
        <v>0.24628341000000001</v>
      </c>
      <c r="AA39">
        <v>0.22982953</v>
      </c>
      <c r="AB39">
        <v>0.21535924000000001</v>
      </c>
      <c r="AC39">
        <v>0.20252545</v>
      </c>
      <c r="AD39">
        <v>0.19107734000000001</v>
      </c>
      <c r="AE39">
        <v>0.18079391</v>
      </c>
      <c r="AF39">
        <v>0.17151225</v>
      </c>
      <c r="AG39">
        <v>0.16309765000000001</v>
      </c>
      <c r="AH39">
        <v>0.15543133000000001</v>
      </c>
      <c r="AI39">
        <v>0.14841677</v>
      </c>
      <c r="AJ39">
        <v>0.14197514999999999</v>
      </c>
      <c r="AK39">
        <v>0.13603947</v>
      </c>
      <c r="AL39">
        <v>0.13055154999999999</v>
      </c>
      <c r="AM39">
        <v>0.12546367999999999</v>
      </c>
      <c r="AN39">
        <v>0.12073299999999999</v>
      </c>
      <c r="AO39">
        <v>0.11632246</v>
      </c>
      <c r="AP39">
        <v>0.11220326</v>
      </c>
      <c r="AQ39">
        <v>0.10834236999999999</v>
      </c>
      <c r="AR39">
        <v>0.10471696</v>
      </c>
      <c r="AS39">
        <v>0.10130664</v>
      </c>
      <c r="AT39">
        <v>9.8093844999999999E-2</v>
      </c>
      <c r="AU39">
        <v>9.5063478000000007E-2</v>
      </c>
      <c r="AV39">
        <v>9.2198782000000007E-2</v>
      </c>
      <c r="AW39">
        <v>8.9489139999999995E-2</v>
      </c>
      <c r="AX39">
        <v>8.6919530999999994E-2</v>
      </c>
      <c r="AY39">
        <v>8.4479718999999995E-2</v>
      </c>
      <c r="AZ39">
        <v>8.2160518000000002E-2</v>
      </c>
      <c r="BA39">
        <v>7.9952300000000004E-2</v>
      </c>
      <c r="BB39">
        <v>7.784903E-2</v>
      </c>
      <c r="BC39">
        <v>7.5843930000000004E-2</v>
      </c>
      <c r="BD39">
        <v>7.3930501999999995E-2</v>
      </c>
      <c r="BE39">
        <v>7.2100847999999995E-2</v>
      </c>
      <c r="BF39">
        <v>7.0350148000000001E-2</v>
      </c>
    </row>
    <row r="40" spans="1:58" x14ac:dyDescent="0.35">
      <c r="A40">
        <v>39</v>
      </c>
      <c r="B40">
        <v>32.700000000000003</v>
      </c>
      <c r="C40">
        <v>0.75436089999999989</v>
      </c>
      <c r="D40">
        <v>2.4000000000000004</v>
      </c>
      <c r="E40">
        <v>8.8000000000000007</v>
      </c>
      <c r="F40">
        <v>1.8</v>
      </c>
      <c r="G40">
        <v>1.8</v>
      </c>
      <c r="H40">
        <v>0.4</v>
      </c>
      <c r="I40">
        <v>312.40000000000003</v>
      </c>
      <c r="J40">
        <v>288.60000000000002</v>
      </c>
      <c r="K40" t="s">
        <v>35</v>
      </c>
      <c r="L40">
        <v>39</v>
      </c>
      <c r="M40">
        <v>1.0418780000000001</v>
      </c>
      <c r="N40">
        <v>0.89881544999999996</v>
      </c>
      <c r="O40">
        <v>0.78273152999999995</v>
      </c>
      <c r="P40">
        <v>0.68209361999999996</v>
      </c>
      <c r="Q40">
        <v>0.59604931000000005</v>
      </c>
      <c r="R40">
        <v>0.52457726000000005</v>
      </c>
      <c r="S40">
        <v>0.46594461999999998</v>
      </c>
      <c r="T40">
        <v>0.41775993</v>
      </c>
      <c r="U40">
        <v>0.37795668999999998</v>
      </c>
      <c r="V40">
        <v>0.34453344000000002</v>
      </c>
      <c r="W40">
        <v>0.31608340000000001</v>
      </c>
      <c r="X40">
        <v>0.29152890999999997</v>
      </c>
      <c r="Y40">
        <v>0.27019966000000001</v>
      </c>
      <c r="Z40">
        <v>0.25155374000000003</v>
      </c>
      <c r="AA40">
        <v>0.23515515000000001</v>
      </c>
      <c r="AB40">
        <v>0.22061871</v>
      </c>
      <c r="AC40">
        <v>0.20766276</v>
      </c>
      <c r="AD40">
        <v>0.19605014000000001</v>
      </c>
      <c r="AE40">
        <v>0.18559194000000001</v>
      </c>
      <c r="AF40">
        <v>0.17613095000000001</v>
      </c>
      <c r="AG40">
        <v>0.16752875</v>
      </c>
      <c r="AH40">
        <v>0.15967405000000001</v>
      </c>
      <c r="AI40">
        <v>0.15247920000000001</v>
      </c>
      <c r="AJ40">
        <v>0.14586473999999999</v>
      </c>
      <c r="AK40">
        <v>0.13976153999999999</v>
      </c>
      <c r="AL40">
        <v>0.13411782999999999</v>
      </c>
      <c r="AM40">
        <v>0.12888005</v>
      </c>
      <c r="AN40">
        <v>0.12400485999999999</v>
      </c>
      <c r="AO40">
        <v>0.11946016</v>
      </c>
      <c r="AP40">
        <v>0.11521316</v>
      </c>
      <c r="AQ40">
        <v>0.11123420000000001</v>
      </c>
      <c r="AR40">
        <v>0.10749806000000001</v>
      </c>
      <c r="AS40">
        <v>0.10398722000000001</v>
      </c>
      <c r="AT40">
        <v>0.10068102</v>
      </c>
      <c r="AU40">
        <v>9.7559228999999997E-2</v>
      </c>
      <c r="AV40">
        <v>9.4607926999999994E-2</v>
      </c>
      <c r="AW40">
        <v>9.1813839999999994E-2</v>
      </c>
      <c r="AX40">
        <v>8.9166276000000003E-2</v>
      </c>
      <c r="AY40">
        <v>8.6655318999999995E-2</v>
      </c>
      <c r="AZ40">
        <v>8.4269761999999998E-2</v>
      </c>
      <c r="BA40">
        <v>8.2000740000000003E-2</v>
      </c>
      <c r="BB40">
        <v>7.9837671999999998E-2</v>
      </c>
      <c r="BC40">
        <v>7.7773659999999994E-2</v>
      </c>
      <c r="BD40">
        <v>7.5804442E-2</v>
      </c>
      <c r="BE40">
        <v>7.3923877999999998E-2</v>
      </c>
      <c r="BF40">
        <v>7.2127461000000004E-2</v>
      </c>
    </row>
    <row r="41" spans="1:58" x14ac:dyDescent="0.35">
      <c r="A41">
        <v>40</v>
      </c>
      <c r="B41">
        <v>33.5</v>
      </c>
      <c r="C41">
        <v>0.7939735</v>
      </c>
      <c r="D41">
        <v>2.2000000000000002</v>
      </c>
      <c r="E41">
        <v>4.4000000000000004</v>
      </c>
      <c r="F41">
        <v>1.4000000000000001</v>
      </c>
      <c r="G41">
        <v>1.6</v>
      </c>
      <c r="H41">
        <v>0.4</v>
      </c>
      <c r="I41">
        <v>416.20000000000005</v>
      </c>
      <c r="J41">
        <v>339.90000000000003</v>
      </c>
      <c r="K41" t="s">
        <v>34</v>
      </c>
      <c r="L41">
        <v>40</v>
      </c>
      <c r="M41">
        <v>0.81458509000000001</v>
      </c>
      <c r="N41">
        <v>0.64000201000000001</v>
      </c>
      <c r="O41">
        <v>0.52069873</v>
      </c>
      <c r="P41">
        <v>0.43561798000000002</v>
      </c>
      <c r="Q41">
        <v>0.37261716</v>
      </c>
      <c r="R41">
        <v>0.32437164000000002</v>
      </c>
      <c r="S41">
        <v>0.28662109000000002</v>
      </c>
      <c r="T41">
        <v>0.25637609</v>
      </c>
      <c r="U41">
        <v>0.23160420000000001</v>
      </c>
      <c r="V41">
        <v>0.21096351999999999</v>
      </c>
      <c r="W41">
        <v>0.19352386999999999</v>
      </c>
      <c r="X41">
        <v>0.17861144000000001</v>
      </c>
      <c r="Y41">
        <v>0.16571383000000001</v>
      </c>
      <c r="Z41">
        <v>0.15446095000000001</v>
      </c>
      <c r="AA41">
        <v>0.14455955000000001</v>
      </c>
      <c r="AB41">
        <v>0.13578765000000001</v>
      </c>
      <c r="AC41">
        <v>0.12796107000000001</v>
      </c>
      <c r="AD41">
        <v>0.12093809</v>
      </c>
      <c r="AE41">
        <v>0.11460196</v>
      </c>
      <c r="AF41">
        <v>0.10885812</v>
      </c>
      <c r="AG41">
        <v>0.10362702</v>
      </c>
      <c r="AH41">
        <v>9.8845080000000002E-2</v>
      </c>
      <c r="AI41">
        <v>9.4455770999999994E-2</v>
      </c>
      <c r="AJ41">
        <v>9.0416602999999998E-2</v>
      </c>
      <c r="AK41">
        <v>8.6681894999999995E-2</v>
      </c>
      <c r="AL41">
        <v>8.3220609000000001E-2</v>
      </c>
      <c r="AM41">
        <v>8.0006494999999997E-2</v>
      </c>
      <c r="AN41">
        <v>7.7014148000000004E-2</v>
      </c>
      <c r="AO41">
        <v>7.4219055000000006E-2</v>
      </c>
      <c r="AP41">
        <v>7.1602716999999996E-2</v>
      </c>
      <c r="AQ41">
        <v>6.9151394000000005E-2</v>
      </c>
      <c r="AR41">
        <v>6.6850238000000006E-2</v>
      </c>
      <c r="AS41">
        <v>6.4682252999999995E-2</v>
      </c>
      <c r="AT41">
        <v>6.2637784000000002E-2</v>
      </c>
      <c r="AU41">
        <v>6.0708258000000001E-2</v>
      </c>
      <c r="AV41">
        <v>5.8882802999999997E-2</v>
      </c>
      <c r="AW41">
        <v>5.7154960999999997E-2</v>
      </c>
      <c r="AX41">
        <v>5.5516131000000003E-2</v>
      </c>
      <c r="AY41">
        <v>5.3959570999999998E-2</v>
      </c>
      <c r="AZ41">
        <v>5.2479881999999999E-2</v>
      </c>
      <c r="BA41">
        <v>5.1071635999999997E-2</v>
      </c>
      <c r="BB41">
        <v>4.9730456999999999E-2</v>
      </c>
      <c r="BC41">
        <v>4.8451275000000002E-2</v>
      </c>
      <c r="BD41">
        <v>4.7229412999999998E-2</v>
      </c>
      <c r="BE41">
        <v>4.6061773E-2</v>
      </c>
      <c r="BF41">
        <v>4.4944393999999999E-2</v>
      </c>
    </row>
    <row r="42" spans="1:58" x14ac:dyDescent="0.35">
      <c r="A42">
        <v>41</v>
      </c>
      <c r="B42">
        <v>43.7</v>
      </c>
      <c r="C42">
        <v>0.87175910000000001</v>
      </c>
      <c r="D42">
        <v>2.6</v>
      </c>
      <c r="E42">
        <v>6</v>
      </c>
      <c r="F42">
        <v>1.4000000000000001</v>
      </c>
      <c r="G42">
        <v>0.60000000000000009</v>
      </c>
      <c r="H42">
        <v>0.2</v>
      </c>
      <c r="I42">
        <v>293.8</v>
      </c>
      <c r="J42">
        <v>321.90000000000003</v>
      </c>
      <c r="K42" t="s">
        <v>34</v>
      </c>
      <c r="L42">
        <v>41</v>
      </c>
      <c r="M42">
        <v>0.59858960000000005</v>
      </c>
      <c r="N42">
        <v>0.49776554000000001</v>
      </c>
      <c r="O42">
        <v>0.4186011</v>
      </c>
      <c r="P42">
        <v>0.35797172999999999</v>
      </c>
      <c r="Q42">
        <v>0.31059784000000001</v>
      </c>
      <c r="R42">
        <v>0.2732501</v>
      </c>
      <c r="S42">
        <v>0.24349338000000001</v>
      </c>
      <c r="T42">
        <v>0.21911432</v>
      </c>
      <c r="U42">
        <v>0.19882702999999999</v>
      </c>
      <c r="V42">
        <v>0.1817752</v>
      </c>
      <c r="W42">
        <v>0.16722623</v>
      </c>
      <c r="X42">
        <v>0.15466427999999999</v>
      </c>
      <c r="Y42">
        <v>0.14373754999999999</v>
      </c>
      <c r="Z42">
        <v>0.13415468999999999</v>
      </c>
      <c r="AA42">
        <v>0.12568945000000001</v>
      </c>
      <c r="AB42">
        <v>0.11815805</v>
      </c>
      <c r="AC42">
        <v>0.11141746</v>
      </c>
      <c r="AD42">
        <v>0.10535123</v>
      </c>
      <c r="AE42">
        <v>9.9863312999999995E-2</v>
      </c>
      <c r="AF42">
        <v>9.4875939000000006E-2</v>
      </c>
      <c r="AG42">
        <v>9.0327211000000004E-2</v>
      </c>
      <c r="AH42">
        <v>8.6160652000000004E-2</v>
      </c>
      <c r="AI42">
        <v>8.2330652000000004E-2</v>
      </c>
      <c r="AJ42">
        <v>7.8799157999999994E-2</v>
      </c>
      <c r="AK42">
        <v>7.5533277999999995E-2</v>
      </c>
      <c r="AL42">
        <v>7.2504550000000001E-2</v>
      </c>
      <c r="AM42">
        <v>6.9688610999999998E-2</v>
      </c>
      <c r="AN42">
        <v>6.7064755000000004E-2</v>
      </c>
      <c r="AO42">
        <v>6.4614616E-2</v>
      </c>
      <c r="AP42">
        <v>6.2320742999999998E-2</v>
      </c>
      <c r="AQ42">
        <v>6.0169226999999999E-2</v>
      </c>
      <c r="AR42">
        <v>5.8147833000000003E-2</v>
      </c>
      <c r="AS42">
        <v>5.6245785E-2</v>
      </c>
      <c r="AT42">
        <v>5.4452597999999998E-2</v>
      </c>
      <c r="AU42">
        <v>5.2759171000000001E-2</v>
      </c>
      <c r="AV42">
        <v>5.1158052000000002E-2</v>
      </c>
      <c r="AW42">
        <v>4.9642052999999998E-2</v>
      </c>
      <c r="AX42">
        <v>4.820497E-2</v>
      </c>
      <c r="AY42">
        <v>4.6840791E-2</v>
      </c>
      <c r="AZ42">
        <v>4.5544103000000002E-2</v>
      </c>
      <c r="BA42">
        <v>4.4310479999999999E-2</v>
      </c>
      <c r="BB42">
        <v>4.3135255999999997E-2</v>
      </c>
      <c r="BC42">
        <v>4.2014680999999998E-2</v>
      </c>
      <c r="BD42">
        <v>4.0944986000000003E-2</v>
      </c>
      <c r="BE42">
        <v>3.9922847999999997E-2</v>
      </c>
      <c r="BF42">
        <v>3.8945377000000003E-2</v>
      </c>
    </row>
    <row r="43" spans="1:58" x14ac:dyDescent="0.35">
      <c r="A43">
        <v>42</v>
      </c>
      <c r="B43">
        <v>19.8</v>
      </c>
      <c r="C43">
        <v>0.67972449999999995</v>
      </c>
      <c r="D43">
        <v>1</v>
      </c>
      <c r="E43">
        <v>7</v>
      </c>
      <c r="F43">
        <v>2</v>
      </c>
      <c r="G43">
        <v>2</v>
      </c>
      <c r="H43">
        <v>0.8</v>
      </c>
      <c r="I43">
        <v>347.6</v>
      </c>
      <c r="J43">
        <v>328.1</v>
      </c>
      <c r="K43" t="s">
        <v>34</v>
      </c>
      <c r="L43">
        <v>42</v>
      </c>
      <c r="M43">
        <v>1.2182066</v>
      </c>
      <c r="N43">
        <v>0.98480111000000004</v>
      </c>
      <c r="O43">
        <v>0.80496352999999998</v>
      </c>
      <c r="P43">
        <v>0.66937899999999995</v>
      </c>
      <c r="Q43">
        <v>0.56693046999999996</v>
      </c>
      <c r="R43">
        <v>0.48852926000000002</v>
      </c>
      <c r="S43">
        <v>0.42695516</v>
      </c>
      <c r="T43">
        <v>0.37771207000000001</v>
      </c>
      <c r="U43">
        <v>0.33771187000000003</v>
      </c>
      <c r="V43">
        <v>0.30473074</v>
      </c>
      <c r="W43">
        <v>0.27715948000000001</v>
      </c>
      <c r="X43">
        <v>0.25382447000000002</v>
      </c>
      <c r="Y43">
        <v>0.23384793000000001</v>
      </c>
      <c r="Z43">
        <v>0.21657270000000001</v>
      </c>
      <c r="AA43">
        <v>0.20149189000000001</v>
      </c>
      <c r="AB43">
        <v>0.18821792000000001</v>
      </c>
      <c r="AC43">
        <v>0.17644899</v>
      </c>
      <c r="AD43">
        <v>0.16594923</v>
      </c>
      <c r="AE43">
        <v>0.15652210999999999</v>
      </c>
      <c r="AF43">
        <v>0.14802009999999999</v>
      </c>
      <c r="AG43">
        <v>0.14031315</v>
      </c>
      <c r="AH43">
        <v>0.1332923</v>
      </c>
      <c r="AI43">
        <v>0.1268727</v>
      </c>
      <c r="AJ43">
        <v>0.12098302</v>
      </c>
      <c r="AK43">
        <v>0.11556245</v>
      </c>
      <c r="AL43">
        <v>0.11056439</v>
      </c>
      <c r="AM43">
        <v>0.1059317</v>
      </c>
      <c r="AN43">
        <v>0.10163511</v>
      </c>
      <c r="AO43">
        <v>9.7637229000000006E-2</v>
      </c>
      <c r="AP43">
        <v>9.3908145999999998E-2</v>
      </c>
      <c r="AQ43">
        <v>9.0419113999999995E-2</v>
      </c>
      <c r="AR43">
        <v>8.7146989999999994E-2</v>
      </c>
      <c r="AS43">
        <v>8.4078587999999996E-2</v>
      </c>
      <c r="AT43">
        <v>8.1198282999999996E-2</v>
      </c>
      <c r="AU43">
        <v>7.8484430999999993E-2</v>
      </c>
      <c r="AV43">
        <v>7.5923346000000003E-2</v>
      </c>
      <c r="AW43">
        <v>7.3505214999999999E-2</v>
      </c>
      <c r="AX43">
        <v>7.1217722999999997E-2</v>
      </c>
      <c r="AY43">
        <v>6.9052160000000001E-2</v>
      </c>
      <c r="AZ43">
        <v>6.6998041999999994E-2</v>
      </c>
      <c r="BA43">
        <v>6.5047935000000001E-2</v>
      </c>
      <c r="BB43">
        <v>6.3194214999999998E-2</v>
      </c>
      <c r="BC43">
        <v>6.1430123000000003E-2</v>
      </c>
      <c r="BD43">
        <v>5.9749614E-2</v>
      </c>
      <c r="BE43">
        <v>5.8148216000000003E-2</v>
      </c>
      <c r="BF43">
        <v>5.6620101999999999E-2</v>
      </c>
    </row>
    <row r="44" spans="1:58" x14ac:dyDescent="0.35">
      <c r="A44">
        <v>43</v>
      </c>
      <c r="B44">
        <v>43.900000000000006</v>
      </c>
      <c r="C44">
        <v>0.67073710000000009</v>
      </c>
      <c r="D44">
        <v>3</v>
      </c>
      <c r="E44">
        <v>0.8</v>
      </c>
      <c r="F44">
        <v>1</v>
      </c>
      <c r="G44">
        <v>0.2</v>
      </c>
      <c r="H44">
        <v>0.4</v>
      </c>
      <c r="I44">
        <v>404.6</v>
      </c>
      <c r="J44">
        <v>367.5</v>
      </c>
      <c r="K44" t="s">
        <v>34</v>
      </c>
      <c r="L44">
        <v>43</v>
      </c>
      <c r="M44">
        <v>0.21961668000000001</v>
      </c>
      <c r="N44">
        <v>0.17707832000000001</v>
      </c>
      <c r="O44">
        <v>0.14776379000000001</v>
      </c>
      <c r="P44">
        <v>0.12648955000000001</v>
      </c>
      <c r="Q44">
        <v>0.11031343</v>
      </c>
      <c r="R44">
        <v>9.7602688000000007E-2</v>
      </c>
      <c r="S44">
        <v>8.7365538000000006E-2</v>
      </c>
      <c r="T44">
        <v>7.8954771000000007E-2</v>
      </c>
      <c r="U44">
        <v>7.1930258999999996E-2</v>
      </c>
      <c r="V44">
        <v>6.5980569000000003E-2</v>
      </c>
      <c r="W44">
        <v>6.0881472999999998E-2</v>
      </c>
      <c r="X44">
        <v>5.6464690999999997E-2</v>
      </c>
      <c r="Y44">
        <v>5.2604935999999998E-2</v>
      </c>
      <c r="Z44">
        <v>4.9204491000000003E-2</v>
      </c>
      <c r="AA44">
        <v>4.6187146999999998E-2</v>
      </c>
      <c r="AB44">
        <v>4.3493535E-2</v>
      </c>
      <c r="AC44">
        <v>4.1074507000000003E-2</v>
      </c>
      <c r="AD44">
        <v>3.8891404999999997E-2</v>
      </c>
      <c r="AE44">
        <v>3.6911957000000002E-2</v>
      </c>
      <c r="AF44">
        <v>3.5109348999999998E-2</v>
      </c>
      <c r="AG44">
        <v>3.3461574000000001E-2</v>
      </c>
      <c r="AH44">
        <v>3.1950000999999999E-2</v>
      </c>
      <c r="AI44">
        <v>3.0558645999999998E-2</v>
      </c>
      <c r="AJ44">
        <v>2.9274064999999998E-2</v>
      </c>
      <c r="AK44">
        <v>2.8084876000000002E-2</v>
      </c>
      <c r="AL44">
        <v>2.6981179000000001E-2</v>
      </c>
      <c r="AM44">
        <v>2.5954086000000001E-2</v>
      </c>
      <c r="AN44">
        <v>2.4996154E-2</v>
      </c>
      <c r="AO44">
        <v>2.4100779999999999E-2</v>
      </c>
      <c r="AP44">
        <v>2.3262202999999999E-2</v>
      </c>
      <c r="AQ44">
        <v>2.2475332000000001E-2</v>
      </c>
      <c r="AR44">
        <v>2.1735549E-2</v>
      </c>
      <c r="AS44">
        <v>2.1038893999999999E-2</v>
      </c>
      <c r="AT44">
        <v>2.0381914000000001E-2</v>
      </c>
      <c r="AU44">
        <v>1.9761303000000001E-2</v>
      </c>
      <c r="AV44">
        <v>1.9174305999999999E-2</v>
      </c>
      <c r="AW44">
        <v>1.8618257999999999E-2</v>
      </c>
      <c r="AX44">
        <v>1.8090727000000001E-2</v>
      </c>
      <c r="AY44">
        <v>1.7589812999999999E-2</v>
      </c>
      <c r="AZ44">
        <v>1.7113621999999998E-2</v>
      </c>
      <c r="BA44">
        <v>1.6660393999999999E-2</v>
      </c>
      <c r="BB44">
        <v>1.6228434E-2</v>
      </c>
      <c r="BC44">
        <v>1.5816381000000001E-2</v>
      </c>
      <c r="BD44">
        <v>1.5423001E-2</v>
      </c>
      <c r="BE44">
        <v>1.5046983999999999E-2</v>
      </c>
      <c r="BF44">
        <v>1.4687230000000001E-2</v>
      </c>
    </row>
    <row r="45" spans="1:58" x14ac:dyDescent="0.35">
      <c r="A45">
        <v>44</v>
      </c>
      <c r="B45">
        <v>33.5</v>
      </c>
      <c r="C45">
        <v>0.43594759999999999</v>
      </c>
      <c r="D45">
        <v>2.2000000000000002</v>
      </c>
      <c r="E45">
        <v>1.4000000000000001</v>
      </c>
      <c r="F45">
        <v>2.8000000000000003</v>
      </c>
      <c r="G45">
        <v>0.2</v>
      </c>
      <c r="H45">
        <v>1.6</v>
      </c>
      <c r="I45">
        <v>312.8</v>
      </c>
      <c r="J45">
        <v>325.5</v>
      </c>
      <c r="K45" t="s">
        <v>35</v>
      </c>
      <c r="L45">
        <v>44</v>
      </c>
      <c r="M45">
        <v>0.69112985999999998</v>
      </c>
      <c r="N45">
        <v>0.53728861000000006</v>
      </c>
      <c r="O45">
        <v>0.43574011000000001</v>
      </c>
      <c r="P45">
        <v>0.36484074999999999</v>
      </c>
      <c r="Q45">
        <v>0.31337512000000001</v>
      </c>
      <c r="R45">
        <v>0.27421579000000001</v>
      </c>
      <c r="S45">
        <v>0.24325997999999999</v>
      </c>
      <c r="T45">
        <v>0.21854745</v>
      </c>
      <c r="U45">
        <v>0.19824979000000001</v>
      </c>
      <c r="V45">
        <v>0.18132301000000001</v>
      </c>
      <c r="W45">
        <v>0.16698024</v>
      </c>
      <c r="X45">
        <v>0.15469165000000001</v>
      </c>
      <c r="Y45">
        <v>0.14403253999999999</v>
      </c>
      <c r="Z45">
        <v>0.13470762999999999</v>
      </c>
      <c r="AA45">
        <v>0.12648475000000001</v>
      </c>
      <c r="AB45">
        <v>0.11918088</v>
      </c>
      <c r="AC45">
        <v>0.11265338</v>
      </c>
      <c r="AD45">
        <v>0.10678325</v>
      </c>
      <c r="AE45">
        <v>0.10147402</v>
      </c>
      <c r="AF45">
        <v>9.6649929999999995E-2</v>
      </c>
      <c r="AG45">
        <v>9.2248678000000001E-2</v>
      </c>
      <c r="AH45">
        <v>8.8215970000000005E-2</v>
      </c>
      <c r="AI45">
        <v>8.4506892E-2</v>
      </c>
      <c r="AJ45">
        <v>8.1085226999999996E-2</v>
      </c>
      <c r="AK45">
        <v>7.7918566999999994E-2</v>
      </c>
      <c r="AL45">
        <v>7.4977859999999993E-2</v>
      </c>
      <c r="AM45">
        <v>7.2239502999999997E-2</v>
      </c>
      <c r="AN45">
        <v>6.9684557999999994E-2</v>
      </c>
      <c r="AO45">
        <v>6.7294992999999997E-2</v>
      </c>
      <c r="AP45">
        <v>6.5054923000000001E-2</v>
      </c>
      <c r="AQ45">
        <v>6.2950507000000003E-2</v>
      </c>
      <c r="AR45">
        <v>6.0970426000000001E-2</v>
      </c>
      <c r="AS45">
        <v>5.9103775999999997E-2</v>
      </c>
      <c r="AT45">
        <v>5.7341199000000002E-2</v>
      </c>
      <c r="AU45">
        <v>5.5673691999999997E-2</v>
      </c>
      <c r="AV45">
        <v>5.4093476000000001E-2</v>
      </c>
      <c r="AW45">
        <v>5.2594438E-2</v>
      </c>
      <c r="AX45">
        <v>5.1170467999999997E-2</v>
      </c>
      <c r="AY45">
        <v>4.9816425999999997E-2</v>
      </c>
      <c r="AZ45">
        <v>4.8526973000000001E-2</v>
      </c>
      <c r="BA45">
        <v>4.7297813000000001E-2</v>
      </c>
      <c r="BB45">
        <v>4.6124775E-2</v>
      </c>
      <c r="BC45">
        <v>4.5004092000000002E-2</v>
      </c>
      <c r="BD45">
        <v>4.3932773000000001E-2</v>
      </c>
      <c r="BE45">
        <v>4.2906839000000002E-2</v>
      </c>
      <c r="BF45">
        <v>4.1923620000000002E-2</v>
      </c>
    </row>
    <row r="46" spans="1:58" x14ac:dyDescent="0.35">
      <c r="A46">
        <v>45</v>
      </c>
      <c r="B46">
        <v>25.4</v>
      </c>
      <c r="C46">
        <v>0.7700942999999999</v>
      </c>
      <c r="D46">
        <v>0.4</v>
      </c>
      <c r="E46">
        <v>7.8000000000000007</v>
      </c>
      <c r="F46">
        <v>2.6</v>
      </c>
      <c r="G46">
        <v>0.60000000000000009</v>
      </c>
      <c r="H46">
        <v>0.60000000000000009</v>
      </c>
      <c r="I46">
        <v>379.6</v>
      </c>
      <c r="J46">
        <v>320.3</v>
      </c>
      <c r="K46" t="s">
        <v>34</v>
      </c>
      <c r="L46">
        <v>45</v>
      </c>
      <c r="M46">
        <v>0.76644433000000001</v>
      </c>
      <c r="N46">
        <v>0.64084321</v>
      </c>
      <c r="O46">
        <v>0.54457378000000001</v>
      </c>
      <c r="P46">
        <v>0.46670710999999998</v>
      </c>
      <c r="Q46">
        <v>0.40332394999999999</v>
      </c>
      <c r="R46">
        <v>0.35203498999999999</v>
      </c>
      <c r="S46">
        <v>0.31039208000000001</v>
      </c>
      <c r="T46">
        <v>0.27624744000000001</v>
      </c>
      <c r="U46">
        <v>0.24795057000000001</v>
      </c>
      <c r="V46">
        <v>0.22424605</v>
      </c>
      <c r="W46">
        <v>0.20417224</v>
      </c>
      <c r="X46">
        <v>0.18700562000000001</v>
      </c>
      <c r="Y46">
        <v>0.17218973000000001</v>
      </c>
      <c r="Z46">
        <v>0.15929674999999999</v>
      </c>
      <c r="AA46">
        <v>0.14798792999999999</v>
      </c>
      <c r="AB46">
        <v>0.13800446999999999</v>
      </c>
      <c r="AC46">
        <v>0.12913166000000001</v>
      </c>
      <c r="AD46">
        <v>0.1212083</v>
      </c>
      <c r="AE46">
        <v>0.11408567</v>
      </c>
      <c r="AF46">
        <v>0.10765718000000001</v>
      </c>
      <c r="AG46">
        <v>0.10183223</v>
      </c>
      <c r="AH46">
        <v>9.6529342000000004E-2</v>
      </c>
      <c r="AI46">
        <v>9.1682784000000003E-2</v>
      </c>
      <c r="AJ46">
        <v>8.7241039000000006E-2</v>
      </c>
      <c r="AK46">
        <v>8.3156981000000005E-2</v>
      </c>
      <c r="AL46">
        <v>7.9388656000000002E-2</v>
      </c>
      <c r="AM46">
        <v>7.5903937000000005E-2</v>
      </c>
      <c r="AN46">
        <v>7.2673506999999998E-2</v>
      </c>
      <c r="AO46">
        <v>6.9670483000000005E-2</v>
      </c>
      <c r="AP46">
        <v>6.6874645999999996E-2</v>
      </c>
      <c r="AQ46">
        <v>6.4263745999999997E-2</v>
      </c>
      <c r="AR46">
        <v>6.1822057E-2</v>
      </c>
      <c r="AS46">
        <v>5.9534308000000001E-2</v>
      </c>
      <c r="AT46">
        <v>5.7386920000000001E-2</v>
      </c>
      <c r="AU46">
        <v>5.5368301000000002E-2</v>
      </c>
      <c r="AV46">
        <v>5.3466231000000003E-2</v>
      </c>
      <c r="AW46">
        <v>5.1672178999999999E-2</v>
      </c>
      <c r="AX46">
        <v>4.9978650999999999E-2</v>
      </c>
      <c r="AY46">
        <v>4.8377186000000003E-2</v>
      </c>
      <c r="AZ46">
        <v>4.6860385999999997E-2</v>
      </c>
      <c r="BA46">
        <v>4.5423057000000003E-2</v>
      </c>
      <c r="BB46">
        <v>4.4059283999999997E-2</v>
      </c>
      <c r="BC46">
        <v>4.2763136E-2</v>
      </c>
      <c r="BD46">
        <v>4.1530084000000002E-2</v>
      </c>
      <c r="BE46">
        <v>4.0356087999999998E-2</v>
      </c>
      <c r="BF46">
        <v>3.9236980999999997E-2</v>
      </c>
    </row>
    <row r="47" spans="1:58" x14ac:dyDescent="0.35">
      <c r="A47">
        <v>46</v>
      </c>
      <c r="B47">
        <v>30.1</v>
      </c>
      <c r="C47">
        <v>0.52295160000000007</v>
      </c>
      <c r="D47">
        <v>2.6</v>
      </c>
      <c r="E47">
        <v>2</v>
      </c>
      <c r="F47">
        <v>0.60000000000000009</v>
      </c>
      <c r="G47">
        <v>0.60000000000000009</v>
      </c>
      <c r="H47">
        <v>0.2</v>
      </c>
      <c r="I47">
        <v>284.40000000000003</v>
      </c>
      <c r="J47">
        <v>310.8</v>
      </c>
      <c r="K47" t="s">
        <v>35</v>
      </c>
      <c r="L47">
        <v>46</v>
      </c>
      <c r="M47">
        <v>0.22477802999999999</v>
      </c>
      <c r="N47">
        <v>0.18146720999999999</v>
      </c>
      <c r="O47">
        <v>0.15140223999999999</v>
      </c>
      <c r="P47">
        <v>0.12942956</v>
      </c>
      <c r="Q47">
        <v>0.1126566</v>
      </c>
      <c r="R47">
        <v>9.9464521E-2</v>
      </c>
      <c r="S47">
        <v>8.8831954000000005E-2</v>
      </c>
      <c r="T47">
        <v>8.0091164000000006E-2</v>
      </c>
      <c r="U47">
        <v>7.2791628999999997E-2</v>
      </c>
      <c r="V47">
        <v>6.6608787000000003E-2</v>
      </c>
      <c r="W47">
        <v>6.1310838999999999E-2</v>
      </c>
      <c r="X47">
        <v>5.6723807000000001E-2</v>
      </c>
      <c r="Y47">
        <v>5.2717812000000003E-2</v>
      </c>
      <c r="Z47">
        <v>4.9190699999999997E-2</v>
      </c>
      <c r="AA47">
        <v>4.6064335999999997E-2</v>
      </c>
      <c r="AB47">
        <v>4.3275217999999997E-2</v>
      </c>
      <c r="AC47">
        <v>4.0773228000000002E-2</v>
      </c>
      <c r="AD47">
        <v>3.8517720999999998E-2</v>
      </c>
      <c r="AE47">
        <v>3.6474529999999998E-2</v>
      </c>
      <c r="AF47">
        <v>3.4615978999999998E-2</v>
      </c>
      <c r="AG47">
        <v>3.2919113E-2</v>
      </c>
      <c r="AH47">
        <v>3.1364173000000002E-2</v>
      </c>
      <c r="AI47">
        <v>2.9934807000000001E-2</v>
      </c>
      <c r="AJ47">
        <v>2.8616618E-2</v>
      </c>
      <c r="AK47">
        <v>2.7397755999999999E-2</v>
      </c>
      <c r="AL47">
        <v>2.6267697999999999E-2</v>
      </c>
      <c r="AM47">
        <v>2.5217474E-2</v>
      </c>
      <c r="AN47">
        <v>2.4239113999999999E-2</v>
      </c>
      <c r="AO47">
        <v>2.3325913E-2</v>
      </c>
      <c r="AP47">
        <v>2.2471504E-2</v>
      </c>
      <c r="AQ47">
        <v>2.1670759000000001E-2</v>
      </c>
      <c r="AR47">
        <v>2.0918936999999999E-2</v>
      </c>
      <c r="AS47">
        <v>2.0211878999999999E-2</v>
      </c>
      <c r="AT47">
        <v>1.9545926000000002E-2</v>
      </c>
      <c r="AU47">
        <v>1.8917650000000001E-2</v>
      </c>
      <c r="AV47">
        <v>1.8324090000000001E-2</v>
      </c>
      <c r="AW47">
        <v>1.7762436E-2</v>
      </c>
      <c r="AX47">
        <v>1.7230451000000001E-2</v>
      </c>
      <c r="AY47">
        <v>1.6725865999999999E-2</v>
      </c>
      <c r="AZ47">
        <v>1.6246730000000001E-2</v>
      </c>
      <c r="BA47">
        <v>1.5791191E-2</v>
      </c>
      <c r="BB47">
        <v>1.5357641999999999E-2</v>
      </c>
      <c r="BC47">
        <v>1.4944580000000001E-2</v>
      </c>
      <c r="BD47">
        <v>1.4550666E-2</v>
      </c>
      <c r="BE47">
        <v>1.4174567000000001E-2</v>
      </c>
      <c r="BF47">
        <v>1.3815223999999999E-2</v>
      </c>
    </row>
    <row r="48" spans="1:58" x14ac:dyDescent="0.35">
      <c r="A48">
        <v>47</v>
      </c>
      <c r="B48">
        <v>40.900000000000006</v>
      </c>
      <c r="C48">
        <v>0.57996630000000005</v>
      </c>
      <c r="D48">
        <v>0.60000000000000009</v>
      </c>
      <c r="E48">
        <v>3.8000000000000003</v>
      </c>
      <c r="F48">
        <v>2.8000000000000003</v>
      </c>
      <c r="G48">
        <v>0.60000000000000009</v>
      </c>
      <c r="H48">
        <v>1.2000000000000002</v>
      </c>
      <c r="I48">
        <v>422.8</v>
      </c>
      <c r="J48">
        <v>340</v>
      </c>
      <c r="K48" t="s">
        <v>35</v>
      </c>
      <c r="L48">
        <v>47</v>
      </c>
      <c r="M48">
        <v>1.5282731000000001</v>
      </c>
      <c r="N48">
        <v>1.1209739000000001</v>
      </c>
      <c r="O48">
        <v>0.86680484000000002</v>
      </c>
      <c r="P48">
        <v>0.69645506000000001</v>
      </c>
      <c r="Q48">
        <v>0.57597524</v>
      </c>
      <c r="R48">
        <v>0.48747763</v>
      </c>
      <c r="S48">
        <v>0.42045155000000001</v>
      </c>
      <c r="T48">
        <v>0.36806150999999998</v>
      </c>
      <c r="U48">
        <v>0.3262755</v>
      </c>
      <c r="V48">
        <v>0.29231021000000001</v>
      </c>
      <c r="W48">
        <v>0.26422342999999998</v>
      </c>
      <c r="X48">
        <v>0.24068448000000001</v>
      </c>
      <c r="Y48">
        <v>0.22071841</v>
      </c>
      <c r="Z48">
        <v>0.20358908000000001</v>
      </c>
      <c r="AA48">
        <v>0.18875843</v>
      </c>
      <c r="AB48">
        <v>0.17579835999999999</v>
      </c>
      <c r="AC48">
        <v>0.16438286999999999</v>
      </c>
      <c r="AD48">
        <v>0.15426018999999999</v>
      </c>
      <c r="AE48">
        <v>0.14522420999999999</v>
      </c>
      <c r="AF48">
        <v>0.13710606</v>
      </c>
      <c r="AG48">
        <v>0.12978529999999999</v>
      </c>
      <c r="AH48">
        <v>0.12314412</v>
      </c>
      <c r="AI48">
        <v>0.11709638999999999</v>
      </c>
      <c r="AJ48">
        <v>0.11156226</v>
      </c>
      <c r="AK48">
        <v>0.10648396</v>
      </c>
      <c r="AL48">
        <v>0.10180852999999999</v>
      </c>
      <c r="AM48">
        <v>9.7487546999999994E-2</v>
      </c>
      <c r="AN48">
        <v>9.3484609999999996E-2</v>
      </c>
      <c r="AO48">
        <v>8.9765764999999997E-2</v>
      </c>
      <c r="AP48">
        <v>8.6301848E-2</v>
      </c>
      <c r="AQ48">
        <v>8.3071455000000002E-2</v>
      </c>
      <c r="AR48">
        <v>8.0049120000000001E-2</v>
      </c>
      <c r="AS48">
        <v>7.7215739000000005E-2</v>
      </c>
      <c r="AT48">
        <v>7.4554264999999995E-2</v>
      </c>
      <c r="AU48">
        <v>7.2049238000000002E-2</v>
      </c>
      <c r="AV48">
        <v>6.9690362000000006E-2</v>
      </c>
      <c r="AW48">
        <v>6.7464895999999996E-2</v>
      </c>
      <c r="AX48">
        <v>6.5360501000000001E-2</v>
      </c>
      <c r="AY48">
        <v>6.3368997999999996E-2</v>
      </c>
      <c r="AZ48">
        <v>6.1481368000000002E-2</v>
      </c>
      <c r="BA48">
        <v>5.9690121999999998E-2</v>
      </c>
      <c r="BB48">
        <v>5.7988471999999999E-2</v>
      </c>
      <c r="BC48">
        <v>5.6369752000000002E-2</v>
      </c>
      <c r="BD48">
        <v>5.4828815000000003E-2</v>
      </c>
      <c r="BE48">
        <v>5.3359642999999998E-2</v>
      </c>
      <c r="BF48">
        <v>5.1958012999999997E-2</v>
      </c>
    </row>
    <row r="49" spans="1:58" x14ac:dyDescent="0.35">
      <c r="A49">
        <v>48</v>
      </c>
      <c r="B49">
        <v>17.5</v>
      </c>
      <c r="C49">
        <v>0.60497619999999996</v>
      </c>
      <c r="D49">
        <v>2.2000000000000002</v>
      </c>
      <c r="E49">
        <v>9.8000000000000007</v>
      </c>
      <c r="F49">
        <v>1.8</v>
      </c>
      <c r="G49">
        <v>1.6</v>
      </c>
      <c r="H49">
        <v>0.8</v>
      </c>
      <c r="I49">
        <v>400.20000000000005</v>
      </c>
      <c r="J49">
        <v>327.60000000000002</v>
      </c>
      <c r="K49" t="s">
        <v>34</v>
      </c>
      <c r="L49">
        <v>48</v>
      </c>
      <c r="M49">
        <v>1.234723</v>
      </c>
      <c r="N49">
        <v>1.0548086000000001</v>
      </c>
      <c r="O49">
        <v>0.92111014999999996</v>
      </c>
      <c r="P49">
        <v>0.81255060000000001</v>
      </c>
      <c r="Q49">
        <v>0.71788465999999995</v>
      </c>
      <c r="R49">
        <v>0.63507921000000001</v>
      </c>
      <c r="S49">
        <v>0.56425446000000001</v>
      </c>
      <c r="T49">
        <v>0.50471770999999999</v>
      </c>
      <c r="U49">
        <v>0.45513694999999998</v>
      </c>
      <c r="V49">
        <v>0.41338173</v>
      </c>
      <c r="W49">
        <v>0.37777206000000002</v>
      </c>
      <c r="X49">
        <v>0.34717387</v>
      </c>
      <c r="Y49">
        <v>0.32071301000000002</v>
      </c>
      <c r="Z49">
        <v>0.29766654999999997</v>
      </c>
      <c r="AA49">
        <v>0.27745742000000001</v>
      </c>
      <c r="AB49">
        <v>0.25963068</v>
      </c>
      <c r="AC49">
        <v>0.24379488999999999</v>
      </c>
      <c r="AD49">
        <v>0.22965457</v>
      </c>
      <c r="AE49">
        <v>0.21696387</v>
      </c>
      <c r="AF49">
        <v>0.20551743</v>
      </c>
      <c r="AG49">
        <v>0.19514585000000001</v>
      </c>
      <c r="AH49">
        <v>0.18570974000000001</v>
      </c>
      <c r="AI49">
        <v>0.1770823</v>
      </c>
      <c r="AJ49">
        <v>0.16917526999999999</v>
      </c>
      <c r="AK49">
        <v>0.16190080000000001</v>
      </c>
      <c r="AL49">
        <v>0.15518161999999999</v>
      </c>
      <c r="AM49">
        <v>0.14896329</v>
      </c>
      <c r="AN49">
        <v>0.14319113999999999</v>
      </c>
      <c r="AO49">
        <v>0.13781752</v>
      </c>
      <c r="AP49">
        <v>0.13280729999999999</v>
      </c>
      <c r="AQ49">
        <v>0.12811871999999999</v>
      </c>
      <c r="AR49">
        <v>0.12372408</v>
      </c>
      <c r="AS49">
        <v>0.11959582000000001</v>
      </c>
      <c r="AT49">
        <v>0.11571423</v>
      </c>
      <c r="AU49">
        <v>0.11205710000000001</v>
      </c>
      <c r="AV49">
        <v>0.10860424</v>
      </c>
      <c r="AW49">
        <v>0.10533926</v>
      </c>
      <c r="AX49">
        <v>0.1022497</v>
      </c>
      <c r="AY49">
        <v>9.9321759999999995E-2</v>
      </c>
      <c r="AZ49">
        <v>9.6541955999999998E-2</v>
      </c>
      <c r="BA49">
        <v>9.3902230000000003E-2</v>
      </c>
      <c r="BB49">
        <v>9.1387815999999997E-2</v>
      </c>
      <c r="BC49">
        <v>8.8991216999999997E-2</v>
      </c>
      <c r="BD49">
        <v>8.6706406999999999E-2</v>
      </c>
      <c r="BE49">
        <v>8.4525271999999999E-2</v>
      </c>
      <c r="BF49">
        <v>8.2444452000000001E-2</v>
      </c>
    </row>
    <row r="50" spans="1:58" x14ac:dyDescent="0.35">
      <c r="A50">
        <v>49</v>
      </c>
      <c r="B50">
        <v>33.300000000000004</v>
      </c>
      <c r="C50">
        <v>0.37971319999999997</v>
      </c>
      <c r="D50">
        <v>1.6</v>
      </c>
      <c r="E50">
        <v>1</v>
      </c>
      <c r="F50">
        <v>0.4</v>
      </c>
      <c r="G50">
        <v>1.2000000000000002</v>
      </c>
      <c r="H50">
        <v>0.2</v>
      </c>
      <c r="I50">
        <v>368.3</v>
      </c>
      <c r="J50">
        <v>322</v>
      </c>
      <c r="K50" t="s">
        <v>35</v>
      </c>
      <c r="L50">
        <v>49</v>
      </c>
      <c r="M50">
        <v>0.13304268</v>
      </c>
      <c r="N50">
        <v>0.1081371</v>
      </c>
      <c r="O50">
        <v>9.0600602000000002E-2</v>
      </c>
      <c r="P50">
        <v>7.7638380000000007E-2</v>
      </c>
      <c r="Q50">
        <v>6.7688844999999997E-2</v>
      </c>
      <c r="R50">
        <v>5.9822924E-2</v>
      </c>
      <c r="S50">
        <v>5.3454410000000001E-2</v>
      </c>
      <c r="T50">
        <v>4.8199862000000003E-2</v>
      </c>
      <c r="U50">
        <v>4.3797057E-2</v>
      </c>
      <c r="V50">
        <v>4.0058594000000003E-2</v>
      </c>
      <c r="W50">
        <v>3.6848087000000002E-2</v>
      </c>
      <c r="X50">
        <v>3.4064590999999998E-2</v>
      </c>
      <c r="Y50">
        <v>3.1630360000000003E-2</v>
      </c>
      <c r="Z50">
        <v>2.9485146E-2</v>
      </c>
      <c r="AA50">
        <v>2.7582364000000002E-2</v>
      </c>
      <c r="AB50">
        <v>2.5884015E-2</v>
      </c>
      <c r="AC50">
        <v>2.4359736999999999E-2</v>
      </c>
      <c r="AD50">
        <v>2.2985077999999999E-2</v>
      </c>
      <c r="AE50">
        <v>2.1739798000000001E-2</v>
      </c>
      <c r="AF50">
        <v>2.0607001999999999E-2</v>
      </c>
      <c r="AG50">
        <v>1.9572559999999999E-2</v>
      </c>
      <c r="AH50">
        <v>1.8624703999999999E-2</v>
      </c>
      <c r="AI50">
        <v>1.7753478E-2</v>
      </c>
      <c r="AJ50">
        <v>1.6950206999999998E-2</v>
      </c>
      <c r="AK50">
        <v>1.6207593999999999E-2</v>
      </c>
      <c r="AL50">
        <v>1.5519323E-2</v>
      </c>
      <c r="AM50">
        <v>1.4879732E-2</v>
      </c>
      <c r="AN50">
        <v>1.4284127000000001E-2</v>
      </c>
      <c r="AO50">
        <v>1.3728232E-2</v>
      </c>
      <c r="AP50">
        <v>1.3208467999999999E-2</v>
      </c>
      <c r="AQ50">
        <v>1.2721507999999999E-2</v>
      </c>
      <c r="AR50">
        <v>1.2264472E-2</v>
      </c>
      <c r="AS50">
        <v>1.1834829E-2</v>
      </c>
      <c r="AT50">
        <v>1.1430333000000001E-2</v>
      </c>
      <c r="AU50">
        <v>1.1048855999999999E-2</v>
      </c>
      <c r="AV50">
        <v>1.0688593E-2</v>
      </c>
      <c r="AW50">
        <v>1.0347945000000001E-2</v>
      </c>
      <c r="AX50">
        <v>1.0025338999999999E-2</v>
      </c>
      <c r="AY50">
        <v>9.7194854000000001E-3</v>
      </c>
      <c r="AZ50">
        <v>9.4292023999999995E-3</v>
      </c>
      <c r="BA50">
        <v>9.1533242000000001E-3</v>
      </c>
      <c r="BB50">
        <v>8.8908756000000005E-3</v>
      </c>
      <c r="BC50">
        <v>8.6409329000000003E-3</v>
      </c>
      <c r="BD50">
        <v>8.4027042999999992E-3</v>
      </c>
      <c r="BE50">
        <v>8.1753795999999993E-3</v>
      </c>
      <c r="BF50">
        <v>7.9582631999999993E-3</v>
      </c>
    </row>
    <row r="51" spans="1:58" x14ac:dyDescent="0.35">
      <c r="A51">
        <v>50</v>
      </c>
      <c r="B51">
        <v>28.700000000000003</v>
      </c>
      <c r="C51">
        <v>0.29410930000000002</v>
      </c>
      <c r="D51">
        <v>0.8</v>
      </c>
      <c r="E51">
        <v>2</v>
      </c>
      <c r="F51">
        <v>0.60000000000000009</v>
      </c>
      <c r="G51">
        <v>0.8</v>
      </c>
      <c r="H51">
        <v>0.4</v>
      </c>
      <c r="I51">
        <v>398.40000000000003</v>
      </c>
      <c r="J51">
        <v>322.70000000000005</v>
      </c>
      <c r="K51" t="s">
        <v>35</v>
      </c>
      <c r="L51">
        <v>50</v>
      </c>
      <c r="M51">
        <v>0.35575905000000002</v>
      </c>
      <c r="N51">
        <v>0.28267488000000002</v>
      </c>
      <c r="O51">
        <v>0.23295151</v>
      </c>
      <c r="P51">
        <v>0.19711205000000001</v>
      </c>
      <c r="Q51">
        <v>0.17013139999999999</v>
      </c>
      <c r="R51">
        <v>0.1491344</v>
      </c>
      <c r="S51">
        <v>0.13236154999999999</v>
      </c>
      <c r="T51">
        <v>0.11867853</v>
      </c>
      <c r="U51">
        <v>0.10731976</v>
      </c>
      <c r="V51">
        <v>9.7749889000000006E-2</v>
      </c>
      <c r="W51">
        <v>8.9588977E-2</v>
      </c>
      <c r="X51">
        <v>8.2549765999999997E-2</v>
      </c>
      <c r="Y51">
        <v>7.6427907000000003E-2</v>
      </c>
      <c r="Z51">
        <v>7.1052565999999998E-2</v>
      </c>
      <c r="AA51">
        <v>6.6303751999999994E-2</v>
      </c>
      <c r="AB51">
        <v>6.2079448000000002E-2</v>
      </c>
      <c r="AC51">
        <v>5.8299121000000002E-2</v>
      </c>
      <c r="AD51">
        <v>5.4900012999999998E-2</v>
      </c>
      <c r="AE51">
        <v>5.1828134999999997E-2</v>
      </c>
      <c r="AF51">
        <v>4.9041290000000001E-2</v>
      </c>
      <c r="AG51">
        <v>4.6501972000000003E-2</v>
      </c>
      <c r="AH51">
        <v>4.4180038999999997E-2</v>
      </c>
      <c r="AI51">
        <v>4.2050753000000003E-2</v>
      </c>
      <c r="AJ51">
        <v>4.0091808999999999E-2</v>
      </c>
      <c r="AK51">
        <v>3.8283087E-2</v>
      </c>
      <c r="AL51">
        <v>3.6609460000000003E-2</v>
      </c>
      <c r="AM51">
        <v>3.5057086000000001E-2</v>
      </c>
      <c r="AN51">
        <v>3.3614535000000001E-2</v>
      </c>
      <c r="AO51">
        <v>3.227004E-2</v>
      </c>
      <c r="AP51">
        <v>3.1014603000000002E-2</v>
      </c>
      <c r="AQ51">
        <v>2.9840417000000001E-2</v>
      </c>
      <c r="AR51">
        <v>2.8739732E-2</v>
      </c>
      <c r="AS51">
        <v>2.7706618999999998E-2</v>
      </c>
      <c r="AT51">
        <v>2.6735054000000001E-2</v>
      </c>
      <c r="AU51">
        <v>2.5819819000000001E-2</v>
      </c>
      <c r="AV51">
        <v>2.4956809E-2</v>
      </c>
      <c r="AW51">
        <v>2.4141534999999999E-2</v>
      </c>
      <c r="AX51">
        <v>2.3370671999999999E-2</v>
      </c>
      <c r="AY51">
        <v>2.2640647E-2</v>
      </c>
      <c r="AZ51">
        <v>2.1948418000000001E-2</v>
      </c>
      <c r="BA51">
        <v>2.1291269000000002E-2</v>
      </c>
      <c r="BB51">
        <v>2.0667076E-2</v>
      </c>
      <c r="BC51">
        <v>2.0073055999999999E-2</v>
      </c>
      <c r="BD51">
        <v>1.9507515999999999E-2</v>
      </c>
      <c r="BE51">
        <v>1.8968431000000001E-2</v>
      </c>
      <c r="BF51">
        <v>1.8454076999999999E-2</v>
      </c>
    </row>
    <row r="52" spans="1:58" x14ac:dyDescent="0.35">
      <c r="A52">
        <v>51</v>
      </c>
      <c r="B52">
        <v>31.8</v>
      </c>
      <c r="C52">
        <v>0.79103009999999996</v>
      </c>
      <c r="D52">
        <v>2</v>
      </c>
      <c r="E52">
        <v>0.60000000000000009</v>
      </c>
      <c r="F52">
        <v>1.2000000000000002</v>
      </c>
      <c r="G52">
        <v>1.4000000000000001</v>
      </c>
      <c r="H52">
        <v>0.4</v>
      </c>
      <c r="I52">
        <v>416</v>
      </c>
      <c r="J52">
        <v>324.70000000000005</v>
      </c>
      <c r="K52" t="s">
        <v>34</v>
      </c>
      <c r="L52">
        <v>51</v>
      </c>
      <c r="M52">
        <v>0.21965994</v>
      </c>
      <c r="N52">
        <v>0.17812649999999999</v>
      </c>
      <c r="O52">
        <v>0.14895327</v>
      </c>
      <c r="P52">
        <v>0.12745287</v>
      </c>
      <c r="Q52">
        <v>0.11100801</v>
      </c>
      <c r="R52">
        <v>9.8057671999999999E-2</v>
      </c>
      <c r="S52">
        <v>8.7617903999999996E-2</v>
      </c>
      <c r="T52">
        <v>7.9034723000000001E-2</v>
      </c>
      <c r="U52">
        <v>7.1860841999999994E-2</v>
      </c>
      <c r="V52">
        <v>6.5780944999999993E-2</v>
      </c>
      <c r="W52">
        <v>6.0565977999999999E-2</v>
      </c>
      <c r="X52">
        <v>5.6046944000000001E-2</v>
      </c>
      <c r="Y52">
        <v>5.2096739000000003E-2</v>
      </c>
      <c r="Z52">
        <v>4.8616514E-2</v>
      </c>
      <c r="AA52">
        <v>4.5530330000000001E-2</v>
      </c>
      <c r="AB52">
        <v>4.2775646000000001E-2</v>
      </c>
      <c r="AC52">
        <v>4.0303431000000001E-2</v>
      </c>
      <c r="AD52">
        <v>3.8073413E-2</v>
      </c>
      <c r="AE52">
        <v>3.6054373000000001E-2</v>
      </c>
      <c r="AF52">
        <v>3.4216594000000003E-2</v>
      </c>
      <c r="AG52">
        <v>3.2538246E-2</v>
      </c>
      <c r="AH52">
        <v>3.099996E-2</v>
      </c>
      <c r="AI52">
        <v>2.9585725E-2</v>
      </c>
      <c r="AJ52">
        <v>2.8281363E-2</v>
      </c>
      <c r="AK52">
        <v>2.7074561E-2</v>
      </c>
      <c r="AL52">
        <v>2.5955553999999999E-2</v>
      </c>
      <c r="AM52">
        <v>2.4915366000000001E-2</v>
      </c>
      <c r="AN52">
        <v>2.3946156999999999E-2</v>
      </c>
      <c r="AO52">
        <v>2.3041303999999999E-2</v>
      </c>
      <c r="AP52">
        <v>2.2194663E-2</v>
      </c>
      <c r="AQ52">
        <v>2.1401204E-2</v>
      </c>
      <c r="AR52">
        <v>2.0656167E-2</v>
      </c>
      <c r="AS52">
        <v>1.9955302000000001E-2</v>
      </c>
      <c r="AT52">
        <v>1.9295003000000002E-2</v>
      </c>
      <c r="AU52">
        <v>1.8671910999999999E-2</v>
      </c>
      <c r="AV52">
        <v>1.8083245000000001E-2</v>
      </c>
      <c r="AW52">
        <v>1.7526186999999999E-2</v>
      </c>
      <c r="AX52">
        <v>1.6998451000000001E-2</v>
      </c>
      <c r="AY52">
        <v>1.6497759000000001E-2</v>
      </c>
      <c r="AZ52">
        <v>1.6022268999999999E-2</v>
      </c>
      <c r="BA52">
        <v>1.5570199E-2</v>
      </c>
      <c r="BB52">
        <v>1.5139888000000001E-2</v>
      </c>
      <c r="BC52">
        <v>1.4729890000000001E-2</v>
      </c>
      <c r="BD52">
        <v>1.4338846000000001E-2</v>
      </c>
      <c r="BE52">
        <v>1.3965583E-2</v>
      </c>
      <c r="BF52">
        <v>1.360886E-2</v>
      </c>
    </row>
    <row r="53" spans="1:58" x14ac:dyDescent="0.35">
      <c r="A53">
        <v>52</v>
      </c>
      <c r="B53">
        <v>44.300000000000004</v>
      </c>
      <c r="C53">
        <v>0.27747739999999999</v>
      </c>
      <c r="D53">
        <v>1.2000000000000002</v>
      </c>
      <c r="E53">
        <v>7</v>
      </c>
      <c r="F53">
        <v>1.8</v>
      </c>
      <c r="G53">
        <v>0.8</v>
      </c>
      <c r="H53">
        <v>1.4000000000000001</v>
      </c>
      <c r="I53">
        <v>348.70000000000005</v>
      </c>
      <c r="J53">
        <v>365.3</v>
      </c>
      <c r="K53" t="s">
        <v>34</v>
      </c>
      <c r="L53">
        <v>52</v>
      </c>
      <c r="M53">
        <v>2.9209116000000002</v>
      </c>
      <c r="N53">
        <v>2.4010582</v>
      </c>
      <c r="O53">
        <v>1.9487604999999999</v>
      </c>
      <c r="P53">
        <v>1.5854225</v>
      </c>
      <c r="Q53">
        <v>1.3080398</v>
      </c>
      <c r="R53">
        <v>1.0974126</v>
      </c>
      <c r="S53">
        <v>0.93541711999999999</v>
      </c>
      <c r="T53">
        <v>0.80886172999999995</v>
      </c>
      <c r="U53">
        <v>0.70869881000000001</v>
      </c>
      <c r="V53">
        <v>0.62872839000000003</v>
      </c>
      <c r="W53">
        <v>0.56411677999999998</v>
      </c>
      <c r="X53">
        <v>0.50936943000000001</v>
      </c>
      <c r="Y53">
        <v>0.46339195999999999</v>
      </c>
      <c r="Z53">
        <v>0.42473983999999998</v>
      </c>
      <c r="AA53">
        <v>0.39158758999999999</v>
      </c>
      <c r="AB53">
        <v>0.36288071</v>
      </c>
      <c r="AC53">
        <v>0.33786324000000001</v>
      </c>
      <c r="AD53">
        <v>0.31590518000000001</v>
      </c>
      <c r="AE53">
        <v>0.29649544</v>
      </c>
      <c r="AF53">
        <v>0.27918491000000001</v>
      </c>
      <c r="AG53">
        <v>0.26365545000000001</v>
      </c>
      <c r="AH53">
        <v>0.24967175999999999</v>
      </c>
      <c r="AI53">
        <v>0.23699874000000001</v>
      </c>
      <c r="AJ53">
        <v>0.22546853</v>
      </c>
      <c r="AK53">
        <v>0.21495291999999999</v>
      </c>
      <c r="AL53">
        <v>0.20533129999999999</v>
      </c>
      <c r="AM53">
        <v>0.19648899</v>
      </c>
      <c r="AN53">
        <v>0.18833637</v>
      </c>
      <c r="AO53">
        <v>0.18078567000000001</v>
      </c>
      <c r="AP53">
        <v>0.17378335</v>
      </c>
      <c r="AQ53">
        <v>0.16727634999999999</v>
      </c>
      <c r="AR53">
        <v>0.16121009</v>
      </c>
      <c r="AS53">
        <v>0.15553834</v>
      </c>
      <c r="AT53">
        <v>0.15022720000000001</v>
      </c>
      <c r="AU53">
        <v>0.14524411000000001</v>
      </c>
      <c r="AV53">
        <v>0.14055567999999999</v>
      </c>
      <c r="AW53">
        <v>0.13613587999999999</v>
      </c>
      <c r="AX53">
        <v>0.13196137999999999</v>
      </c>
      <c r="AY53">
        <v>0.12801343000000001</v>
      </c>
      <c r="AZ53">
        <v>0.12428079</v>
      </c>
      <c r="BA53">
        <v>0.12074227999999999</v>
      </c>
      <c r="BB53">
        <v>0.11738527999999999</v>
      </c>
      <c r="BC53">
        <v>0.11419807</v>
      </c>
      <c r="BD53">
        <v>0.11116862</v>
      </c>
      <c r="BE53">
        <v>0.10828187</v>
      </c>
      <c r="BF53">
        <v>0.10552545000000001</v>
      </c>
    </row>
    <row r="54" spans="1:58" x14ac:dyDescent="0.35">
      <c r="A54">
        <v>53</v>
      </c>
      <c r="B54">
        <v>14</v>
      </c>
      <c r="C54">
        <v>0.65879520000000003</v>
      </c>
      <c r="D54">
        <v>1</v>
      </c>
      <c r="E54">
        <v>5.4</v>
      </c>
      <c r="F54">
        <v>0.60000000000000009</v>
      </c>
      <c r="G54">
        <v>0.4</v>
      </c>
      <c r="H54">
        <v>0.4</v>
      </c>
      <c r="I54">
        <v>392.90000000000003</v>
      </c>
      <c r="J54">
        <v>368.6</v>
      </c>
      <c r="K54" t="s">
        <v>34</v>
      </c>
      <c r="L54">
        <v>53</v>
      </c>
      <c r="M54">
        <v>0.47156793000000002</v>
      </c>
      <c r="N54">
        <v>0.38823121999999999</v>
      </c>
      <c r="O54">
        <v>0.32513613000000002</v>
      </c>
      <c r="P54">
        <v>0.27730501000000002</v>
      </c>
      <c r="Q54">
        <v>0.24026774000000001</v>
      </c>
      <c r="R54">
        <v>0.21099381</v>
      </c>
      <c r="S54">
        <v>0.18741785999999999</v>
      </c>
      <c r="T54">
        <v>0.16810225000000001</v>
      </c>
      <c r="U54">
        <v>0.15203442</v>
      </c>
      <c r="V54">
        <v>0.13848995</v>
      </c>
      <c r="W54">
        <v>0.12693446999999999</v>
      </c>
      <c r="X54">
        <v>0.11697469000000001</v>
      </c>
      <c r="Y54">
        <v>0.10831112</v>
      </c>
      <c r="Z54">
        <v>0.10071389</v>
      </c>
      <c r="AA54">
        <v>9.4003759000000006E-2</v>
      </c>
      <c r="AB54">
        <v>8.8039099999999995E-2</v>
      </c>
      <c r="AC54">
        <v>8.2702166999999993E-2</v>
      </c>
      <c r="AD54">
        <v>7.7905721999999997E-2</v>
      </c>
      <c r="AE54">
        <v>7.3570669000000005E-2</v>
      </c>
      <c r="AF54">
        <v>6.9636770000000001E-2</v>
      </c>
      <c r="AG54">
        <v>6.6054873E-2</v>
      </c>
      <c r="AH54">
        <v>6.2778137999999997E-2</v>
      </c>
      <c r="AI54">
        <v>5.9772107999999997E-2</v>
      </c>
      <c r="AJ54">
        <v>5.7005937999999999E-2</v>
      </c>
      <c r="AK54">
        <v>5.4452762000000002E-2</v>
      </c>
      <c r="AL54">
        <v>5.20913E-2</v>
      </c>
      <c r="AM54">
        <v>4.9899462999999998E-2</v>
      </c>
      <c r="AN54">
        <v>4.7861467999999997E-2</v>
      </c>
      <c r="AO54">
        <v>4.5962221999999997E-2</v>
      </c>
      <c r="AP54">
        <v>4.4189042999999997E-2</v>
      </c>
      <c r="AQ54">
        <v>4.253009E-2</v>
      </c>
      <c r="AR54">
        <v>4.0974985999999998E-2</v>
      </c>
      <c r="AS54">
        <v>3.9514071999999997E-2</v>
      </c>
      <c r="AT54">
        <v>3.8140072999999997E-2</v>
      </c>
      <c r="AU54">
        <v>3.6845941E-2</v>
      </c>
      <c r="AV54">
        <v>3.5625137000000001E-2</v>
      </c>
      <c r="AW54">
        <v>3.4471980999999999E-2</v>
      </c>
      <c r="AX54">
        <v>3.3380844E-2</v>
      </c>
      <c r="AY54">
        <v>3.2347489E-2</v>
      </c>
      <c r="AZ54">
        <v>3.1367507000000003E-2</v>
      </c>
      <c r="BA54">
        <v>3.0437503000000001E-2</v>
      </c>
      <c r="BB54">
        <v>2.9553367000000001E-2</v>
      </c>
      <c r="BC54">
        <v>2.8712310000000001E-2</v>
      </c>
      <c r="BD54">
        <v>2.7911137999999999E-2</v>
      </c>
      <c r="BE54">
        <v>2.7147253999999999E-2</v>
      </c>
      <c r="BF54">
        <v>2.6418331999999999E-2</v>
      </c>
    </row>
    <row r="55" spans="1:58" x14ac:dyDescent="0.35">
      <c r="A55">
        <v>54</v>
      </c>
      <c r="B55">
        <v>17.900000000000002</v>
      </c>
      <c r="C55">
        <v>0.46902880000000002</v>
      </c>
      <c r="D55">
        <v>2</v>
      </c>
      <c r="E55">
        <v>8.2000000000000011</v>
      </c>
      <c r="F55">
        <v>0.8</v>
      </c>
      <c r="G55">
        <v>0</v>
      </c>
      <c r="H55">
        <v>0.4</v>
      </c>
      <c r="I55">
        <v>372.90000000000003</v>
      </c>
      <c r="J55">
        <v>305.60000000000002</v>
      </c>
      <c r="K55" t="s">
        <v>35</v>
      </c>
      <c r="L55">
        <v>54</v>
      </c>
      <c r="M55">
        <v>0.53442579999999995</v>
      </c>
      <c r="N55">
        <v>0.47093891999999998</v>
      </c>
      <c r="O55">
        <v>0.41940853</v>
      </c>
      <c r="P55">
        <v>0.37399310000000002</v>
      </c>
      <c r="Q55">
        <v>0.33415096999999999</v>
      </c>
      <c r="R55">
        <v>0.29999796000000001</v>
      </c>
      <c r="S55">
        <v>0.27116363999999998</v>
      </c>
      <c r="T55">
        <v>0.24665500000000001</v>
      </c>
      <c r="U55">
        <v>0.22572547000000001</v>
      </c>
      <c r="V55">
        <v>0.20775066</v>
      </c>
      <c r="W55">
        <v>0.19220258000000001</v>
      </c>
      <c r="X55">
        <v>0.17864779</v>
      </c>
      <c r="Y55">
        <v>0.16674850999999999</v>
      </c>
      <c r="Z55">
        <v>0.15623043</v>
      </c>
      <c r="AA55">
        <v>0.14686722999999999</v>
      </c>
      <c r="AB55">
        <v>0.1384851</v>
      </c>
      <c r="AC55">
        <v>0.13094063</v>
      </c>
      <c r="AD55">
        <v>0.12411846999999999</v>
      </c>
      <c r="AE55">
        <v>0.11791833</v>
      </c>
      <c r="AF55">
        <v>0.11226153</v>
      </c>
      <c r="AG55">
        <v>0.10707891999999999</v>
      </c>
      <c r="AH55">
        <v>0.10231453</v>
      </c>
      <c r="AI55">
        <v>9.7920916999999996E-2</v>
      </c>
      <c r="AJ55">
        <v>9.3856268000000007E-2</v>
      </c>
      <c r="AK55">
        <v>9.0085909000000006E-2</v>
      </c>
      <c r="AL55">
        <v>8.6578712000000002E-2</v>
      </c>
      <c r="AM55">
        <v>8.3308749000000001E-2</v>
      </c>
      <c r="AN55">
        <v>8.0253175999999996E-2</v>
      </c>
      <c r="AO55">
        <v>7.7392288000000004E-2</v>
      </c>
      <c r="AP55">
        <v>7.4706814999999996E-2</v>
      </c>
      <c r="AQ55">
        <v>7.2183549E-2</v>
      </c>
      <c r="AR55">
        <v>6.9807543999999999E-2</v>
      </c>
      <c r="AS55">
        <v>6.7566483999999996E-2</v>
      </c>
      <c r="AT55">
        <v>6.5450139000000004E-2</v>
      </c>
      <c r="AU55">
        <v>6.3446812000000005E-2</v>
      </c>
      <c r="AV55">
        <v>6.1549362000000003E-2</v>
      </c>
      <c r="AW55">
        <v>5.9748910000000002E-2</v>
      </c>
      <c r="AX55">
        <v>5.8038729999999997E-2</v>
      </c>
      <c r="AY55">
        <v>5.6413199999999997E-2</v>
      </c>
      <c r="AZ55">
        <v>5.4866549000000001E-2</v>
      </c>
      <c r="BA55">
        <v>5.3393506E-2</v>
      </c>
      <c r="BB55">
        <v>5.1988158E-2</v>
      </c>
      <c r="BC55">
        <v>5.0645023999999997E-2</v>
      </c>
      <c r="BD55">
        <v>4.9361281E-2</v>
      </c>
      <c r="BE55">
        <v>4.8133895000000003E-2</v>
      </c>
      <c r="BF55">
        <v>4.6958737E-2</v>
      </c>
    </row>
    <row r="56" spans="1:58" x14ac:dyDescent="0.35">
      <c r="A56">
        <v>55</v>
      </c>
      <c r="B56">
        <v>8.85</v>
      </c>
      <c r="C56">
        <v>0.2847055</v>
      </c>
      <c r="D56">
        <v>0.60000000000000009</v>
      </c>
      <c r="E56">
        <v>9.8000000000000007</v>
      </c>
      <c r="F56">
        <v>2.8000000000000003</v>
      </c>
      <c r="G56">
        <v>1</v>
      </c>
      <c r="H56">
        <v>2.2000000000000002</v>
      </c>
      <c r="I56">
        <v>439.3</v>
      </c>
      <c r="J56">
        <v>349.90000000000003</v>
      </c>
      <c r="K56" t="s">
        <v>34</v>
      </c>
      <c r="L56">
        <v>55</v>
      </c>
      <c r="M56">
        <v>1.2624173000000001</v>
      </c>
      <c r="N56">
        <v>1.0559722</v>
      </c>
      <c r="O56">
        <v>0.89670086000000004</v>
      </c>
      <c r="P56">
        <v>0.77234303999999998</v>
      </c>
      <c r="Q56">
        <v>0.67080843000000001</v>
      </c>
      <c r="R56">
        <v>0.58592158999999999</v>
      </c>
      <c r="S56">
        <v>0.51505047000000004</v>
      </c>
      <c r="T56">
        <v>0.45622565999999998</v>
      </c>
      <c r="U56">
        <v>0.40728498000000002</v>
      </c>
      <c r="V56">
        <v>0.36634328999999999</v>
      </c>
      <c r="W56">
        <v>0.33184332</v>
      </c>
      <c r="X56">
        <v>0.30254617</v>
      </c>
      <c r="Y56">
        <v>0.27745160000000002</v>
      </c>
      <c r="Z56">
        <v>0.25577694000000001</v>
      </c>
      <c r="AA56">
        <v>0.23691428</v>
      </c>
      <c r="AB56">
        <v>0.22037298999999999</v>
      </c>
      <c r="AC56">
        <v>0.20576499000000001</v>
      </c>
      <c r="AD56">
        <v>0.19278529</v>
      </c>
      <c r="AE56">
        <v>0.18118426000000001</v>
      </c>
      <c r="AF56">
        <v>0.17076123000000001</v>
      </c>
      <c r="AG56">
        <v>0.16134641999999999</v>
      </c>
      <c r="AH56">
        <v>0.15280974</v>
      </c>
      <c r="AI56">
        <v>0.14503671000000001</v>
      </c>
      <c r="AJ56">
        <v>0.13793157</v>
      </c>
      <c r="AK56">
        <v>0.13141589000000001</v>
      </c>
      <c r="AL56">
        <v>0.12542207999999999</v>
      </c>
      <c r="AM56">
        <v>0.11988964000000001</v>
      </c>
      <c r="AN56">
        <v>0.11477356</v>
      </c>
      <c r="AO56">
        <v>0.11002592999999999</v>
      </c>
      <c r="AP56">
        <v>0.10560914</v>
      </c>
      <c r="AQ56">
        <v>0.10149378000000001</v>
      </c>
      <c r="AR56">
        <v>9.7646564000000005E-2</v>
      </c>
      <c r="AS56">
        <v>9.4046838999999993E-2</v>
      </c>
      <c r="AT56">
        <v>9.0670362000000004E-2</v>
      </c>
      <c r="AU56">
        <v>8.7499230999999997E-2</v>
      </c>
      <c r="AV56">
        <v>8.4514447000000006E-2</v>
      </c>
      <c r="AW56">
        <v>8.1701994E-2</v>
      </c>
      <c r="AX56">
        <v>7.9048990999999999E-2</v>
      </c>
      <c r="AY56">
        <v>7.6539196000000004E-2</v>
      </c>
      <c r="AZ56">
        <v>7.4167140000000006E-2</v>
      </c>
      <c r="BA56">
        <v>7.1918912000000002E-2</v>
      </c>
      <c r="BB56">
        <v>6.9783777000000005E-2</v>
      </c>
      <c r="BC56">
        <v>6.7756012000000004E-2</v>
      </c>
      <c r="BD56">
        <v>6.5827629999999998E-2</v>
      </c>
      <c r="BE56">
        <v>6.3991233999999994E-2</v>
      </c>
      <c r="BF56">
        <v>6.2240925000000002E-2</v>
      </c>
    </row>
    <row r="57" spans="1:58" x14ac:dyDescent="0.35">
      <c r="A57">
        <v>56</v>
      </c>
      <c r="B57">
        <v>30.900000000000002</v>
      </c>
      <c r="C57">
        <v>0.32256860000000004</v>
      </c>
      <c r="D57">
        <v>2</v>
      </c>
      <c r="E57">
        <v>7.4</v>
      </c>
      <c r="F57">
        <v>2.4000000000000004</v>
      </c>
      <c r="G57">
        <v>1.2000000000000002</v>
      </c>
      <c r="H57">
        <v>1.6</v>
      </c>
      <c r="I57">
        <v>447.1</v>
      </c>
      <c r="J57">
        <v>300.40000000000003</v>
      </c>
      <c r="K57" t="s">
        <v>35</v>
      </c>
      <c r="L57">
        <v>56</v>
      </c>
      <c r="M57">
        <v>3.1333041000000001</v>
      </c>
      <c r="N57">
        <v>2.6112714000000001</v>
      </c>
      <c r="O57">
        <v>2.1526284000000002</v>
      </c>
      <c r="P57">
        <v>1.7659339000000001</v>
      </c>
      <c r="Q57">
        <v>1.4634997000000001</v>
      </c>
      <c r="R57">
        <v>1.2311615</v>
      </c>
      <c r="S57">
        <v>1.0516947999999999</v>
      </c>
      <c r="T57">
        <v>0.91109830000000003</v>
      </c>
      <c r="U57">
        <v>0.79944329999999997</v>
      </c>
      <c r="V57">
        <v>0.71053588000000001</v>
      </c>
      <c r="W57">
        <v>0.63816035000000004</v>
      </c>
      <c r="X57">
        <v>0.57651669000000005</v>
      </c>
      <c r="Y57">
        <v>0.52472931</v>
      </c>
      <c r="Z57">
        <v>0.48074850000000002</v>
      </c>
      <c r="AA57">
        <v>0.44320151000000002</v>
      </c>
      <c r="AB57">
        <v>0.41088372000000001</v>
      </c>
      <c r="AC57">
        <v>0.38265305999999999</v>
      </c>
      <c r="AD57">
        <v>0.35777554</v>
      </c>
      <c r="AE57">
        <v>0.33575532000000002</v>
      </c>
      <c r="AF57">
        <v>0.31617001</v>
      </c>
      <c r="AG57">
        <v>0.29863882000000003</v>
      </c>
      <c r="AH57">
        <v>0.28288594</v>
      </c>
      <c r="AI57">
        <v>0.26861879</v>
      </c>
      <c r="AJ57">
        <v>0.25564211999999997</v>
      </c>
      <c r="AK57">
        <v>0.24380302000000001</v>
      </c>
      <c r="AL57">
        <v>0.23296410000000001</v>
      </c>
      <c r="AM57">
        <v>0.22301644000000001</v>
      </c>
      <c r="AN57">
        <v>0.21385050999999999</v>
      </c>
      <c r="AO57">
        <v>0.20536926</v>
      </c>
      <c r="AP57">
        <v>0.19750959000000001</v>
      </c>
      <c r="AQ57">
        <v>0.1902065</v>
      </c>
      <c r="AR57">
        <v>0.18340331000000001</v>
      </c>
      <c r="AS57">
        <v>0.17704714999999999</v>
      </c>
      <c r="AT57">
        <v>0.17110105</v>
      </c>
      <c r="AU57">
        <v>0.16552550999999999</v>
      </c>
      <c r="AV57">
        <v>0.16028565</v>
      </c>
      <c r="AW57">
        <v>0.15534587</v>
      </c>
      <c r="AX57">
        <v>0.15068757999999999</v>
      </c>
      <c r="AY57">
        <v>0.14628598000000001</v>
      </c>
      <c r="AZ57">
        <v>0.14212097000000001</v>
      </c>
      <c r="BA57">
        <v>0.13817583</v>
      </c>
      <c r="BB57">
        <v>0.13443448999999999</v>
      </c>
      <c r="BC57">
        <v>0.13088105999999999</v>
      </c>
      <c r="BD57">
        <v>0.12749638999999999</v>
      </c>
      <c r="BE57">
        <v>0.12427005000000001</v>
      </c>
      <c r="BF57">
        <v>0.12119000000000001</v>
      </c>
    </row>
    <row r="58" spans="1:58" x14ac:dyDescent="0.35">
      <c r="A58">
        <v>57</v>
      </c>
      <c r="B58">
        <v>19.600000000000001</v>
      </c>
      <c r="C58">
        <v>0.53955719999999996</v>
      </c>
      <c r="D58">
        <v>1.8</v>
      </c>
      <c r="E58">
        <v>0.8</v>
      </c>
      <c r="F58">
        <v>1.4000000000000001</v>
      </c>
      <c r="G58">
        <v>1.6</v>
      </c>
      <c r="H58">
        <v>0.8</v>
      </c>
      <c r="I58">
        <v>373.90000000000003</v>
      </c>
      <c r="J58">
        <v>368.5</v>
      </c>
      <c r="K58" t="s">
        <v>34</v>
      </c>
      <c r="L58">
        <v>57</v>
      </c>
      <c r="M58">
        <v>0.26418591000000002</v>
      </c>
      <c r="N58">
        <v>0.21411011999999999</v>
      </c>
      <c r="O58">
        <v>0.17884126</v>
      </c>
      <c r="P58">
        <v>0.15282255</v>
      </c>
      <c r="Q58">
        <v>0.13292754000000001</v>
      </c>
      <c r="R58">
        <v>0.11727559999999999</v>
      </c>
      <c r="S58">
        <v>0.10466944</v>
      </c>
      <c r="T58">
        <v>9.4318867000000001E-2</v>
      </c>
      <c r="U58">
        <v>8.5683085000000006E-2</v>
      </c>
      <c r="V58">
        <v>7.8378118999999996E-2</v>
      </c>
      <c r="W58">
        <v>7.2124690000000005E-2</v>
      </c>
      <c r="X58">
        <v>6.6717721999999993E-2</v>
      </c>
      <c r="Y58">
        <v>6.1999473999999999E-2</v>
      </c>
      <c r="Z58">
        <v>5.7848948999999997E-2</v>
      </c>
      <c r="AA58">
        <v>5.4172061000000001E-2</v>
      </c>
      <c r="AB58">
        <v>5.0893086999999997E-2</v>
      </c>
      <c r="AC58">
        <v>4.7953438000000001E-2</v>
      </c>
      <c r="AD58">
        <v>4.5303076999999997E-2</v>
      </c>
      <c r="AE58">
        <v>4.2903781000000002E-2</v>
      </c>
      <c r="AF58">
        <v>4.0721095999999998E-2</v>
      </c>
      <c r="AG58">
        <v>3.8728475999999998E-2</v>
      </c>
      <c r="AH58">
        <v>3.6902527999999997E-2</v>
      </c>
      <c r="AI58">
        <v>3.5223960999999998E-2</v>
      </c>
      <c r="AJ58">
        <v>3.3675544000000002E-2</v>
      </c>
      <c r="AK58">
        <v>3.2243899999999999E-2</v>
      </c>
      <c r="AL58">
        <v>3.091621E-2</v>
      </c>
      <c r="AM58">
        <v>2.9682646E-2</v>
      </c>
      <c r="AN58">
        <v>2.8532719000000002E-2</v>
      </c>
      <c r="AO58">
        <v>2.7459226999999999E-2</v>
      </c>
      <c r="AP58">
        <v>2.6454742999999999E-2</v>
      </c>
      <c r="AQ58">
        <v>2.5512977999999999E-2</v>
      </c>
      <c r="AR58">
        <v>2.4628746999999999E-2</v>
      </c>
      <c r="AS58">
        <v>2.3796874999999999E-2</v>
      </c>
      <c r="AT58">
        <v>2.3013067000000002E-2</v>
      </c>
      <c r="AU58">
        <v>2.2273481000000001E-2</v>
      </c>
      <c r="AV58">
        <v>2.1574724E-2</v>
      </c>
      <c r="AW58">
        <v>2.0913339999999999E-2</v>
      </c>
      <c r="AX58">
        <v>2.0286653000000002E-2</v>
      </c>
      <c r="AY58">
        <v>1.9692125000000001E-2</v>
      </c>
      <c r="AZ58">
        <v>1.9127371000000001E-2</v>
      </c>
      <c r="BA58">
        <v>1.8590315999999999E-2</v>
      </c>
      <c r="BB58">
        <v>1.8079069999999999E-2</v>
      </c>
      <c r="BC58">
        <v>1.7591964000000002E-2</v>
      </c>
      <c r="BD58">
        <v>1.7127224999999999E-2</v>
      </c>
      <c r="BE58">
        <v>1.6683480000000001E-2</v>
      </c>
      <c r="BF58">
        <v>1.6259398000000001E-2</v>
      </c>
    </row>
    <row r="59" spans="1:58" x14ac:dyDescent="0.35">
      <c r="A59">
        <v>58</v>
      </c>
      <c r="B59">
        <v>38.300000000000004</v>
      </c>
      <c r="C59">
        <v>0.61742540000000001</v>
      </c>
      <c r="D59">
        <v>2.6</v>
      </c>
      <c r="E59">
        <v>9.6000000000000014</v>
      </c>
      <c r="F59">
        <v>1.6</v>
      </c>
      <c r="G59">
        <v>0.60000000000000009</v>
      </c>
      <c r="H59">
        <v>0.60000000000000009</v>
      </c>
      <c r="I59">
        <v>345.70000000000005</v>
      </c>
      <c r="J59">
        <v>350.8</v>
      </c>
      <c r="K59" t="s">
        <v>35</v>
      </c>
      <c r="L59">
        <v>58</v>
      </c>
      <c r="M59">
        <v>1.3178053000000001</v>
      </c>
      <c r="N59">
        <v>1.1375716</v>
      </c>
      <c r="O59">
        <v>1.0009201999999999</v>
      </c>
      <c r="P59">
        <v>0.88679337999999996</v>
      </c>
      <c r="Q59">
        <v>0.78419017999999996</v>
      </c>
      <c r="R59">
        <v>0.69396526000000003</v>
      </c>
      <c r="S59">
        <v>0.61803693000000004</v>
      </c>
      <c r="T59">
        <v>0.55457853999999995</v>
      </c>
      <c r="U59">
        <v>0.50153303000000005</v>
      </c>
      <c r="V59">
        <v>0.45672627999999998</v>
      </c>
      <c r="W59">
        <v>0.41767952000000003</v>
      </c>
      <c r="X59">
        <v>0.38379434000000001</v>
      </c>
      <c r="Y59">
        <v>0.35487774</v>
      </c>
      <c r="Z59">
        <v>0.33002063999999998</v>
      </c>
      <c r="AA59">
        <v>0.30823904000000002</v>
      </c>
      <c r="AB59">
        <v>0.28897813</v>
      </c>
      <c r="AC59">
        <v>0.27190842999999998</v>
      </c>
      <c r="AD59">
        <v>0.25666884000000001</v>
      </c>
      <c r="AE59">
        <v>0.24294852</v>
      </c>
      <c r="AF59">
        <v>0.23056779999999999</v>
      </c>
      <c r="AG59">
        <v>0.21930103000000001</v>
      </c>
      <c r="AH59">
        <v>0.20902771000000001</v>
      </c>
      <c r="AI59">
        <v>0.19964470000000001</v>
      </c>
      <c r="AJ59">
        <v>0.19103669000000001</v>
      </c>
      <c r="AK59">
        <v>0.18311039000000001</v>
      </c>
      <c r="AL59">
        <v>0.17579006999999999</v>
      </c>
      <c r="AM59">
        <v>0.16900741</v>
      </c>
      <c r="AN59">
        <v>0.16270725</v>
      </c>
      <c r="AO59">
        <v>0.1568367</v>
      </c>
      <c r="AP59">
        <v>0.15135378999999999</v>
      </c>
      <c r="AQ59">
        <v>0.14622281000000001</v>
      </c>
      <c r="AR59">
        <v>0.14141451999999999</v>
      </c>
      <c r="AS59">
        <v>0.13689961</v>
      </c>
      <c r="AT59">
        <v>0.13264603999999999</v>
      </c>
      <c r="AU59">
        <v>0.12863052999999999</v>
      </c>
      <c r="AV59">
        <v>0.12483776000000001</v>
      </c>
      <c r="AW59">
        <v>0.12124792</v>
      </c>
      <c r="AX59">
        <v>0.11784428</v>
      </c>
      <c r="AY59">
        <v>0.11461296</v>
      </c>
      <c r="AZ59">
        <v>0.11154253</v>
      </c>
      <c r="BA59">
        <v>0.10862228</v>
      </c>
      <c r="BB59">
        <v>0.10583964999999999</v>
      </c>
      <c r="BC59">
        <v>0.10318579999999999</v>
      </c>
      <c r="BD59">
        <v>0.10065246999999999</v>
      </c>
      <c r="BE59">
        <v>9.8230653000000001E-2</v>
      </c>
      <c r="BF59">
        <v>9.5915228000000005E-2</v>
      </c>
    </row>
    <row r="60" spans="1:58" x14ac:dyDescent="0.35">
      <c r="A60">
        <v>59</v>
      </c>
      <c r="B60">
        <v>30.6</v>
      </c>
      <c r="C60">
        <v>0.8471919</v>
      </c>
      <c r="D60">
        <v>3</v>
      </c>
      <c r="E60">
        <v>9.8000000000000007</v>
      </c>
      <c r="F60">
        <v>2</v>
      </c>
      <c r="G60">
        <v>1.4000000000000001</v>
      </c>
      <c r="H60">
        <v>0.4</v>
      </c>
      <c r="I60">
        <v>314.60000000000002</v>
      </c>
      <c r="J60">
        <v>328.5</v>
      </c>
      <c r="K60" t="s">
        <v>35</v>
      </c>
      <c r="L60">
        <v>59</v>
      </c>
      <c r="M60">
        <v>0.9534049</v>
      </c>
      <c r="N60">
        <v>0.83018981999999997</v>
      </c>
      <c r="O60">
        <v>0.73631537000000002</v>
      </c>
      <c r="P60">
        <v>0.65885609000000001</v>
      </c>
      <c r="Q60">
        <v>0.59075862000000001</v>
      </c>
      <c r="R60">
        <v>0.53045529000000002</v>
      </c>
      <c r="S60">
        <v>0.47661427000000001</v>
      </c>
      <c r="T60">
        <v>0.43033241999999999</v>
      </c>
      <c r="U60">
        <v>0.39081561999999997</v>
      </c>
      <c r="V60">
        <v>0.35715132999999999</v>
      </c>
      <c r="W60">
        <v>0.32821134000000002</v>
      </c>
      <c r="X60">
        <v>0.30316111000000001</v>
      </c>
      <c r="Y60">
        <v>0.28137329</v>
      </c>
      <c r="Z60">
        <v>0.26216247999999998</v>
      </c>
      <c r="AA60">
        <v>0.24514894000000001</v>
      </c>
      <c r="AB60">
        <v>0.2300258</v>
      </c>
      <c r="AC60">
        <v>0.21652609</v>
      </c>
      <c r="AD60">
        <v>0.20441472999999999</v>
      </c>
      <c r="AE60">
        <v>0.19348994999999999</v>
      </c>
      <c r="AF60">
        <v>0.18358356000000001</v>
      </c>
      <c r="AG60">
        <v>0.17457473000000001</v>
      </c>
      <c r="AH60">
        <v>0.16634773</v>
      </c>
      <c r="AI60">
        <v>0.15880615000000001</v>
      </c>
      <c r="AJ60">
        <v>0.15187812000000001</v>
      </c>
      <c r="AK60">
        <v>0.14548606</v>
      </c>
      <c r="AL60">
        <v>0.13956801999999999</v>
      </c>
      <c r="AM60">
        <v>0.13408148</v>
      </c>
      <c r="AN60">
        <v>0.12898225999999999</v>
      </c>
      <c r="AO60">
        <v>0.12422717</v>
      </c>
      <c r="AP60">
        <v>0.1197889</v>
      </c>
      <c r="AQ60">
        <v>0.11563366999999999</v>
      </c>
      <c r="AR60">
        <v>0.11173411</v>
      </c>
      <c r="AS60">
        <v>0.10806829</v>
      </c>
      <c r="AT60">
        <v>0.10461789000000001</v>
      </c>
      <c r="AU60">
        <v>0.10136512</v>
      </c>
      <c r="AV60">
        <v>9.8291545999999994E-2</v>
      </c>
      <c r="AW60">
        <v>9.5384248000000005E-2</v>
      </c>
      <c r="AX60">
        <v>9.2630841000000005E-2</v>
      </c>
      <c r="AY60">
        <v>9.0019688E-2</v>
      </c>
      <c r="AZ60">
        <v>8.7542548999999997E-2</v>
      </c>
      <c r="BA60">
        <v>8.5187547000000002E-2</v>
      </c>
      <c r="BB60">
        <v>8.2944825E-2</v>
      </c>
      <c r="BC60">
        <v>8.0805212000000001E-2</v>
      </c>
      <c r="BD60">
        <v>7.8763388000000004E-2</v>
      </c>
      <c r="BE60">
        <v>7.6813995999999996E-2</v>
      </c>
      <c r="BF60">
        <v>7.4950299999999997E-2</v>
      </c>
    </row>
    <row r="61" spans="1:58" x14ac:dyDescent="0.35">
      <c r="A61">
        <v>60</v>
      </c>
      <c r="B61">
        <v>29.400000000000002</v>
      </c>
      <c r="C61">
        <v>0.23335799999999998</v>
      </c>
      <c r="D61">
        <v>0.60000000000000009</v>
      </c>
      <c r="E61">
        <v>2.2000000000000002</v>
      </c>
      <c r="F61">
        <v>0.4</v>
      </c>
      <c r="G61">
        <v>0.4</v>
      </c>
      <c r="H61">
        <v>0.4</v>
      </c>
      <c r="I61">
        <v>376.8</v>
      </c>
      <c r="J61">
        <v>340.3</v>
      </c>
      <c r="K61" t="s">
        <v>35</v>
      </c>
      <c r="L61">
        <v>60</v>
      </c>
      <c r="M61">
        <v>0.37256259000000003</v>
      </c>
      <c r="N61">
        <v>0.29309508000000001</v>
      </c>
      <c r="O61">
        <v>0.23971252000000001</v>
      </c>
      <c r="P61">
        <v>0.20158401000000001</v>
      </c>
      <c r="Q61">
        <v>0.17306203000000001</v>
      </c>
      <c r="R61">
        <v>0.15099829000000001</v>
      </c>
      <c r="S61">
        <v>0.13347432000000001</v>
      </c>
      <c r="T61">
        <v>0.11925408999999999</v>
      </c>
      <c r="U61">
        <v>0.107503</v>
      </c>
      <c r="V61">
        <v>9.7646676000000002E-2</v>
      </c>
      <c r="W61">
        <v>8.9272343000000004E-2</v>
      </c>
      <c r="X61">
        <v>8.2076751000000003E-2</v>
      </c>
      <c r="Y61">
        <v>7.5834691999999995E-2</v>
      </c>
      <c r="Z61">
        <v>7.0373355999999998E-2</v>
      </c>
      <c r="AA61">
        <v>6.5561190000000005E-2</v>
      </c>
      <c r="AB61">
        <v>6.1290417E-2</v>
      </c>
      <c r="AC61">
        <v>5.7477470000000003E-2</v>
      </c>
      <c r="AD61">
        <v>5.4056610999999997E-2</v>
      </c>
      <c r="AE61">
        <v>5.0971112999999998E-2</v>
      </c>
      <c r="AF61">
        <v>4.8175611E-2</v>
      </c>
      <c r="AG61">
        <v>4.5634176999999998E-2</v>
      </c>
      <c r="AH61">
        <v>4.3313472999999998E-2</v>
      </c>
      <c r="AI61">
        <v>4.1187394000000002E-2</v>
      </c>
      <c r="AJ61">
        <v>3.9233892999999999E-2</v>
      </c>
      <c r="AK61">
        <v>3.7433441999999997E-2</v>
      </c>
      <c r="AL61">
        <v>3.5769936000000002E-2</v>
      </c>
      <c r="AM61">
        <v>3.4228172000000001E-2</v>
      </c>
      <c r="AN61">
        <v>3.2796588000000002E-2</v>
      </c>
      <c r="AO61">
        <v>3.1463996000000001E-2</v>
      </c>
      <c r="AP61">
        <v>3.0220919999999998E-2</v>
      </c>
      <c r="AQ61">
        <v>2.9059712000000001E-2</v>
      </c>
      <c r="AR61">
        <v>2.7971770999999999E-2</v>
      </c>
      <c r="AS61">
        <v>2.6951388E-2</v>
      </c>
      <c r="AT61">
        <v>2.5992561000000001E-2</v>
      </c>
      <c r="AU61">
        <v>2.5090055999999999E-2</v>
      </c>
      <c r="AV61">
        <v>2.4239630000000002E-2</v>
      </c>
      <c r="AW61">
        <v>2.3436948999999999E-2</v>
      </c>
      <c r="AX61">
        <v>2.2678160999999999E-2</v>
      </c>
      <c r="AY61">
        <v>2.1960108999999998E-2</v>
      </c>
      <c r="AZ61">
        <v>2.1279756E-2</v>
      </c>
      <c r="BA61">
        <v>2.0634336E-2</v>
      </c>
      <c r="BB61">
        <v>2.0021398999999999E-2</v>
      </c>
      <c r="BC61">
        <v>1.9438622999999999E-2</v>
      </c>
      <c r="BD61">
        <v>1.888399E-2</v>
      </c>
      <c r="BE61">
        <v>1.8355600999999999E-2</v>
      </c>
      <c r="BF61">
        <v>1.7851691999999999E-2</v>
      </c>
    </row>
    <row r="62" spans="1:58" x14ac:dyDescent="0.35">
      <c r="A62">
        <v>61</v>
      </c>
      <c r="B62">
        <v>11</v>
      </c>
      <c r="C62">
        <v>0.38962339999999995</v>
      </c>
      <c r="D62">
        <v>0.60000000000000009</v>
      </c>
      <c r="E62">
        <v>9.4</v>
      </c>
      <c r="F62">
        <v>1.8</v>
      </c>
      <c r="G62">
        <v>1.6</v>
      </c>
      <c r="H62">
        <v>1</v>
      </c>
      <c r="I62">
        <v>360.90000000000003</v>
      </c>
      <c r="J62">
        <v>293.8</v>
      </c>
      <c r="K62" t="s">
        <v>35</v>
      </c>
      <c r="L62">
        <v>61</v>
      </c>
      <c r="M62">
        <v>0.84718477999999997</v>
      </c>
      <c r="N62">
        <v>0.71736252</v>
      </c>
      <c r="O62">
        <v>0.61981410000000003</v>
      </c>
      <c r="P62">
        <v>0.54235250000000002</v>
      </c>
      <c r="Q62">
        <v>0.47792037999999998</v>
      </c>
      <c r="R62">
        <v>0.42334417000000002</v>
      </c>
      <c r="S62">
        <v>0.37713179000000002</v>
      </c>
      <c r="T62">
        <v>0.33809804999999998</v>
      </c>
      <c r="U62">
        <v>0.30504701000000001</v>
      </c>
      <c r="V62">
        <v>0.27690904999999999</v>
      </c>
      <c r="W62">
        <v>0.25280481999999999</v>
      </c>
      <c r="X62">
        <v>0.23201397000000001</v>
      </c>
      <c r="Y62">
        <v>0.21395623999999999</v>
      </c>
      <c r="Z62">
        <v>0.19816329999999999</v>
      </c>
      <c r="AA62">
        <v>0.18425809000000001</v>
      </c>
      <c r="AB62">
        <v>0.17194398</v>
      </c>
      <c r="AC62">
        <v>0.16097222</v>
      </c>
      <c r="AD62">
        <v>0.15115049</v>
      </c>
      <c r="AE62">
        <v>0.14231293</v>
      </c>
      <c r="AF62">
        <v>0.13432425000000001</v>
      </c>
      <c r="AG62">
        <v>0.12708125000000001</v>
      </c>
      <c r="AH62">
        <v>0.12047727</v>
      </c>
      <c r="AI62">
        <v>0.11444221</v>
      </c>
      <c r="AJ62">
        <v>0.10890671</v>
      </c>
      <c r="AK62">
        <v>0.10381687000000001</v>
      </c>
      <c r="AL62">
        <v>9.9119648000000005E-2</v>
      </c>
      <c r="AM62">
        <v>9.4775565000000006E-2</v>
      </c>
      <c r="AN62">
        <v>9.0745449000000006E-2</v>
      </c>
      <c r="AO62">
        <v>8.7003111999999994E-2</v>
      </c>
      <c r="AP62">
        <v>8.3514674999999997E-2</v>
      </c>
      <c r="AQ62">
        <v>8.0257118000000002E-2</v>
      </c>
      <c r="AR62">
        <v>7.7209860000000005E-2</v>
      </c>
      <c r="AS62">
        <v>7.4354000000000003E-2</v>
      </c>
      <c r="AT62">
        <v>7.1674324999999997E-2</v>
      </c>
      <c r="AU62">
        <v>6.9153576999999994E-2</v>
      </c>
      <c r="AV62">
        <v>6.6780201999999997E-2</v>
      </c>
      <c r="AW62">
        <v>6.4542100000000005E-2</v>
      </c>
      <c r="AX62">
        <v>6.2427855999999997E-2</v>
      </c>
      <c r="AY62">
        <v>6.0428910000000002E-2</v>
      </c>
      <c r="AZ62">
        <v>5.8537494000000002E-2</v>
      </c>
      <c r="BA62">
        <v>5.6742948000000001E-2</v>
      </c>
      <c r="BB62">
        <v>5.5039457999999999E-2</v>
      </c>
      <c r="BC62">
        <v>5.3420785999999998E-2</v>
      </c>
      <c r="BD62">
        <v>5.1881231E-2</v>
      </c>
      <c r="BE62">
        <v>5.0415127999999997E-2</v>
      </c>
      <c r="BF62">
        <v>4.9017898999999997E-2</v>
      </c>
    </row>
    <row r="63" spans="1:58" x14ac:dyDescent="0.35">
      <c r="A63">
        <v>62</v>
      </c>
      <c r="B63">
        <v>13.8</v>
      </c>
      <c r="C63">
        <v>0.32067459999999998</v>
      </c>
      <c r="D63">
        <v>2.6</v>
      </c>
      <c r="E63">
        <v>5.6000000000000005</v>
      </c>
      <c r="F63">
        <v>2.8000000000000003</v>
      </c>
      <c r="G63">
        <v>0.4</v>
      </c>
      <c r="H63">
        <v>2</v>
      </c>
      <c r="I63">
        <v>361.20000000000005</v>
      </c>
      <c r="J63">
        <v>295.70000000000005</v>
      </c>
      <c r="K63" t="s">
        <v>35</v>
      </c>
      <c r="L63">
        <v>62</v>
      </c>
      <c r="M63">
        <v>1.7503983999999999</v>
      </c>
      <c r="N63">
        <v>1.3765684</v>
      </c>
      <c r="O63">
        <v>1.1026180000000001</v>
      </c>
      <c r="P63">
        <v>0.90553296000000005</v>
      </c>
      <c r="Q63">
        <v>0.76030200999999997</v>
      </c>
      <c r="R63">
        <v>0.65026426000000004</v>
      </c>
      <c r="S63">
        <v>0.56507914999999997</v>
      </c>
      <c r="T63">
        <v>0.49867635999999999</v>
      </c>
      <c r="U63">
        <v>0.44483172999999998</v>
      </c>
      <c r="V63">
        <v>0.40048411</v>
      </c>
      <c r="W63">
        <v>0.36380255</v>
      </c>
      <c r="X63">
        <v>0.33299452000000002</v>
      </c>
      <c r="Y63">
        <v>0.30678739999999999</v>
      </c>
      <c r="Z63">
        <v>0.28433499000000001</v>
      </c>
      <c r="AA63">
        <v>0.26477739</v>
      </c>
      <c r="AB63">
        <v>0.24761273</v>
      </c>
      <c r="AC63">
        <v>0.23243596999999999</v>
      </c>
      <c r="AD63">
        <v>0.21893844000000001</v>
      </c>
      <c r="AE63">
        <v>0.20685487999999999</v>
      </c>
      <c r="AF63">
        <v>0.19597355999999999</v>
      </c>
      <c r="AG63">
        <v>0.18613793000000001</v>
      </c>
      <c r="AH63">
        <v>0.17720066000000001</v>
      </c>
      <c r="AI63">
        <v>0.16904514000000001</v>
      </c>
      <c r="AJ63">
        <v>0.16158027999999999</v>
      </c>
      <c r="AK63">
        <v>0.15471794999999999</v>
      </c>
      <c r="AL63">
        <v>0.14839099</v>
      </c>
      <c r="AM63">
        <v>0.14254025000000001</v>
      </c>
      <c r="AN63">
        <v>0.13711295000000001</v>
      </c>
      <c r="AO63">
        <v>0.13206828000000001</v>
      </c>
      <c r="AP63">
        <v>0.12736641000000001</v>
      </c>
      <c r="AQ63">
        <v>0.12297121</v>
      </c>
      <c r="AR63">
        <v>0.11885494000000001</v>
      </c>
      <c r="AS63">
        <v>0.1149925</v>
      </c>
      <c r="AT63">
        <v>0.11135695</v>
      </c>
      <c r="AU63">
        <v>0.10793059000000001</v>
      </c>
      <c r="AV63">
        <v>0.10469669</v>
      </c>
      <c r="AW63">
        <v>0.10164139</v>
      </c>
      <c r="AX63">
        <v>9.8748430999999998E-2</v>
      </c>
      <c r="AY63">
        <v>9.6005663000000005E-2</v>
      </c>
      <c r="AZ63">
        <v>9.3403652000000004E-2</v>
      </c>
      <c r="BA63">
        <v>9.0933635999999998E-2</v>
      </c>
      <c r="BB63">
        <v>8.8581093E-2</v>
      </c>
      <c r="BC63">
        <v>8.6337119000000004E-2</v>
      </c>
      <c r="BD63">
        <v>8.4197528999999993E-2</v>
      </c>
      <c r="BE63">
        <v>8.2155764000000006E-2</v>
      </c>
      <c r="BF63">
        <v>8.0203584999999994E-2</v>
      </c>
    </row>
    <row r="64" spans="1:58" x14ac:dyDescent="0.35">
      <c r="A64">
        <v>63</v>
      </c>
      <c r="B64">
        <v>18.2</v>
      </c>
      <c r="C64">
        <v>0.63796010000000003</v>
      </c>
      <c r="D64">
        <v>2.4000000000000004</v>
      </c>
      <c r="E64">
        <v>9</v>
      </c>
      <c r="F64">
        <v>1.8</v>
      </c>
      <c r="G64">
        <v>0.60000000000000009</v>
      </c>
      <c r="H64">
        <v>0.8</v>
      </c>
      <c r="I64">
        <v>302.5</v>
      </c>
      <c r="J64">
        <v>352.90000000000003</v>
      </c>
      <c r="K64" t="s">
        <v>34</v>
      </c>
      <c r="L64">
        <v>63</v>
      </c>
      <c r="M64">
        <v>1.0397699</v>
      </c>
      <c r="N64">
        <v>0.89913303</v>
      </c>
      <c r="O64">
        <v>0.78666179999999997</v>
      </c>
      <c r="P64">
        <v>0.68867075</v>
      </c>
      <c r="Q64">
        <v>0.60306930999999997</v>
      </c>
      <c r="R64">
        <v>0.53135544000000001</v>
      </c>
      <c r="S64">
        <v>0.47149593000000001</v>
      </c>
      <c r="T64">
        <v>0.42167515</v>
      </c>
      <c r="U64">
        <v>0.38017493000000002</v>
      </c>
      <c r="V64">
        <v>0.34529743000000002</v>
      </c>
      <c r="W64">
        <v>0.3158859</v>
      </c>
      <c r="X64">
        <v>0.29088153999999999</v>
      </c>
      <c r="Y64">
        <v>0.26946068000000001</v>
      </c>
      <c r="Z64">
        <v>0.25074452000000003</v>
      </c>
      <c r="AA64">
        <v>0.23427305000000001</v>
      </c>
      <c r="AB64">
        <v>0.21970308999999999</v>
      </c>
      <c r="AC64">
        <v>0.20677190000000001</v>
      </c>
      <c r="AD64">
        <v>0.19519027999999999</v>
      </c>
      <c r="AE64">
        <v>0.18478188000000001</v>
      </c>
      <c r="AF64">
        <v>0.17537818999999999</v>
      </c>
      <c r="AG64">
        <v>0.16683260999999999</v>
      </c>
      <c r="AH64">
        <v>0.15903126000000001</v>
      </c>
      <c r="AI64">
        <v>0.15188998000000001</v>
      </c>
      <c r="AJ64">
        <v>0.14532954000000001</v>
      </c>
      <c r="AK64">
        <v>0.13928403</v>
      </c>
      <c r="AL64">
        <v>0.13369627000000001</v>
      </c>
      <c r="AM64">
        <v>0.12851451</v>
      </c>
      <c r="AN64">
        <v>0.12369508999999999</v>
      </c>
      <c r="AO64">
        <v>0.11920362</v>
      </c>
      <c r="AP64">
        <v>0.11500736</v>
      </c>
      <c r="AQ64">
        <v>0.11107916</v>
      </c>
      <c r="AR64">
        <v>0.10739079999999999</v>
      </c>
      <c r="AS64">
        <v>0.10392017000000001</v>
      </c>
      <c r="AT64">
        <v>0.10065172</v>
      </c>
      <c r="AU64">
        <v>9.7568906999999996E-2</v>
      </c>
      <c r="AV64">
        <v>9.4655260000000005E-2</v>
      </c>
      <c r="AW64">
        <v>9.1897256999999996E-2</v>
      </c>
      <c r="AX64">
        <v>8.9282847999999998E-2</v>
      </c>
      <c r="AY64">
        <v>8.6801127000000006E-2</v>
      </c>
      <c r="AZ64">
        <v>8.4441877999999998E-2</v>
      </c>
      <c r="BA64">
        <v>8.2197047999999995E-2</v>
      </c>
      <c r="BB64">
        <v>8.0058761000000006E-2</v>
      </c>
      <c r="BC64">
        <v>7.8021012000000001E-2</v>
      </c>
      <c r="BD64">
        <v>7.6074406999999997E-2</v>
      </c>
      <c r="BE64">
        <v>7.4214183000000003E-2</v>
      </c>
      <c r="BF64">
        <v>7.2434708E-2</v>
      </c>
    </row>
    <row r="65" spans="1:58" x14ac:dyDescent="0.35">
      <c r="A65">
        <v>64</v>
      </c>
      <c r="B65">
        <v>10.7</v>
      </c>
      <c r="C65">
        <v>0.1601197</v>
      </c>
      <c r="D65">
        <v>1.2000000000000002</v>
      </c>
      <c r="E65">
        <v>1.4000000000000001</v>
      </c>
      <c r="F65">
        <v>0.8</v>
      </c>
      <c r="G65">
        <v>1</v>
      </c>
      <c r="H65">
        <v>0.8</v>
      </c>
      <c r="I65">
        <v>355.20000000000005</v>
      </c>
      <c r="J65">
        <v>329.70000000000005</v>
      </c>
      <c r="K65" t="s">
        <v>34</v>
      </c>
      <c r="L65">
        <v>64</v>
      </c>
      <c r="M65">
        <v>0.23001434000000001</v>
      </c>
      <c r="N65">
        <v>0.18471545</v>
      </c>
      <c r="O65">
        <v>0.15328273000000001</v>
      </c>
      <c r="P65">
        <v>0.13033827000000001</v>
      </c>
      <c r="Q65">
        <v>0.11292696000000001</v>
      </c>
      <c r="R65">
        <v>9.9304818000000003E-2</v>
      </c>
      <c r="S65">
        <v>8.8381647999999993E-2</v>
      </c>
      <c r="T65">
        <v>7.9440512000000005E-2</v>
      </c>
      <c r="U65">
        <v>7.1994348999999999E-2</v>
      </c>
      <c r="V65">
        <v>6.5703593000000005E-2</v>
      </c>
      <c r="W65">
        <v>6.0322657000000002E-2</v>
      </c>
      <c r="X65">
        <v>5.5671919E-2</v>
      </c>
      <c r="Y65">
        <v>5.1615904999999997E-2</v>
      </c>
      <c r="Z65">
        <v>4.8050355000000003E-2</v>
      </c>
      <c r="AA65">
        <v>4.4894002000000002E-2</v>
      </c>
      <c r="AB65">
        <v>4.2082384E-2</v>
      </c>
      <c r="AC65">
        <v>3.9563760000000003E-2</v>
      </c>
      <c r="AD65">
        <v>3.7295836999999998E-2</v>
      </c>
      <c r="AE65">
        <v>3.5244793000000003E-2</v>
      </c>
      <c r="AF65">
        <v>3.3381085999999997E-2</v>
      </c>
      <c r="AG65">
        <v>3.1681802000000002E-2</v>
      </c>
      <c r="AH65">
        <v>3.0126387000000001E-2</v>
      </c>
      <c r="AI65">
        <v>2.8698393999999999E-2</v>
      </c>
      <c r="AJ65">
        <v>2.7383067000000001E-2</v>
      </c>
      <c r="AK65">
        <v>2.6168193999999999E-2</v>
      </c>
      <c r="AL65">
        <v>2.5042873E-2</v>
      </c>
      <c r="AM65">
        <v>2.3998222999999999E-2</v>
      </c>
      <c r="AN65">
        <v>2.3026118000000002E-2</v>
      </c>
      <c r="AO65">
        <v>2.2119572000000001E-2</v>
      </c>
      <c r="AP65">
        <v>2.1272570000000001E-2</v>
      </c>
      <c r="AQ65">
        <v>2.0479633000000001E-2</v>
      </c>
      <c r="AR65">
        <v>1.9736011000000001E-2</v>
      </c>
      <c r="AS65">
        <v>1.9037432999999999E-2</v>
      </c>
      <c r="AT65">
        <v>1.8380104000000001E-2</v>
      </c>
      <c r="AU65">
        <v>1.7760544999999999E-2</v>
      </c>
      <c r="AV65">
        <v>1.7175807000000001E-2</v>
      </c>
      <c r="AW65">
        <v>1.6623211999999998E-2</v>
      </c>
      <c r="AX65">
        <v>1.6100248000000001E-2</v>
      </c>
      <c r="AY65">
        <v>1.5604613E-2</v>
      </c>
      <c r="AZ65">
        <v>1.5134498E-2</v>
      </c>
      <c r="BA65">
        <v>1.468798E-2</v>
      </c>
      <c r="BB65">
        <v>1.4263361E-2</v>
      </c>
      <c r="BC65">
        <v>1.3859226000000001E-2</v>
      </c>
      <c r="BD65">
        <v>1.3474151E-2</v>
      </c>
      <c r="BE65">
        <v>1.3106955E-2</v>
      </c>
      <c r="BF65">
        <v>1.2756376999999999E-2</v>
      </c>
    </row>
    <row r="66" spans="1:58" x14ac:dyDescent="0.35">
      <c r="A66">
        <v>65</v>
      </c>
      <c r="B66">
        <v>9.2000000000000011</v>
      </c>
      <c r="C66">
        <v>0.17731079999999999</v>
      </c>
      <c r="D66">
        <v>2</v>
      </c>
      <c r="E66">
        <v>4.2</v>
      </c>
      <c r="F66">
        <v>2.6</v>
      </c>
      <c r="G66">
        <v>1.2000000000000002</v>
      </c>
      <c r="H66">
        <v>2.2000000000000002</v>
      </c>
      <c r="I66">
        <v>368.20000000000005</v>
      </c>
      <c r="J66">
        <v>357.40000000000003</v>
      </c>
      <c r="K66" t="s">
        <v>34</v>
      </c>
      <c r="L66">
        <v>65</v>
      </c>
      <c r="M66">
        <v>1.1802542</v>
      </c>
      <c r="N66">
        <v>0.92588276000000003</v>
      </c>
      <c r="O66">
        <v>0.74667125999999995</v>
      </c>
      <c r="P66">
        <v>0.61837047000000001</v>
      </c>
      <c r="Q66">
        <v>0.52367532000000006</v>
      </c>
      <c r="R66">
        <v>0.45186734000000001</v>
      </c>
      <c r="S66">
        <v>0.39596128000000003</v>
      </c>
      <c r="T66">
        <v>0.35137656</v>
      </c>
      <c r="U66">
        <v>0.31512551999999999</v>
      </c>
      <c r="V66">
        <v>0.28516200000000003</v>
      </c>
      <c r="W66">
        <v>0.26004490000000002</v>
      </c>
      <c r="X66">
        <v>0.23873638999999999</v>
      </c>
      <c r="Y66">
        <v>0.22046547999999999</v>
      </c>
      <c r="Z66">
        <v>0.20464553999999999</v>
      </c>
      <c r="AA66">
        <v>0.19082384999999999</v>
      </c>
      <c r="AB66">
        <v>0.17866108999999999</v>
      </c>
      <c r="AC66">
        <v>0.16788058</v>
      </c>
      <c r="AD66">
        <v>0.15826418</v>
      </c>
      <c r="AE66">
        <v>0.14963103999999999</v>
      </c>
      <c r="AF66">
        <v>0.14184110999999999</v>
      </c>
      <c r="AG66">
        <v>0.13477707</v>
      </c>
      <c r="AH66">
        <v>0.12834277999999999</v>
      </c>
      <c r="AI66">
        <v>0.12245767</v>
      </c>
      <c r="AJ66">
        <v>0.11705481</v>
      </c>
      <c r="AK66">
        <v>0.11207578</v>
      </c>
      <c r="AL66">
        <v>0.10747611999999999</v>
      </c>
      <c r="AM66">
        <v>0.10321084</v>
      </c>
      <c r="AN66">
        <v>9.9246978999999999E-2</v>
      </c>
      <c r="AO66">
        <v>9.5554151000000004E-2</v>
      </c>
      <c r="AP66">
        <v>9.2104368000000006E-2</v>
      </c>
      <c r="AQ66">
        <v>8.8875137000000007E-2</v>
      </c>
      <c r="AR66">
        <v>8.5847146999999999E-2</v>
      </c>
      <c r="AS66">
        <v>8.3003468999999996E-2</v>
      </c>
      <c r="AT66">
        <v>8.0325268000000005E-2</v>
      </c>
      <c r="AU66">
        <v>7.7798985000000001E-2</v>
      </c>
      <c r="AV66">
        <v>7.5413420999999994E-2</v>
      </c>
      <c r="AW66">
        <v>7.3157094000000006E-2</v>
      </c>
      <c r="AX66">
        <v>7.1019836000000003E-2</v>
      </c>
      <c r="AY66">
        <v>6.8991943999999999E-2</v>
      </c>
      <c r="AZ66">
        <v>6.7065045000000004E-2</v>
      </c>
      <c r="BA66">
        <v>6.5232902999999995E-2</v>
      </c>
      <c r="BB66">
        <v>6.3489019999999993E-2</v>
      </c>
      <c r="BC66">
        <v>6.1828487000000001E-2</v>
      </c>
      <c r="BD66">
        <v>6.0243983000000001E-2</v>
      </c>
      <c r="BE66">
        <v>5.8729458999999998E-2</v>
      </c>
      <c r="BF66">
        <v>5.7281587000000002E-2</v>
      </c>
    </row>
    <row r="67" spans="1:58" x14ac:dyDescent="0.35">
      <c r="A67">
        <v>66</v>
      </c>
      <c r="B67">
        <v>35.5</v>
      </c>
      <c r="C67">
        <v>0.80605149999999992</v>
      </c>
      <c r="D67">
        <v>0.60000000000000009</v>
      </c>
      <c r="E67">
        <v>1.2000000000000002</v>
      </c>
      <c r="F67">
        <v>2.6</v>
      </c>
      <c r="G67">
        <v>0</v>
      </c>
      <c r="H67">
        <v>0.60000000000000009</v>
      </c>
      <c r="I67">
        <v>286.60000000000002</v>
      </c>
      <c r="J67">
        <v>295.10000000000002</v>
      </c>
      <c r="K67" t="s">
        <v>35</v>
      </c>
      <c r="L67">
        <v>66</v>
      </c>
      <c r="M67">
        <v>0.31478328</v>
      </c>
      <c r="N67">
        <v>0.24778797999999999</v>
      </c>
      <c r="O67">
        <v>0.20299859000000001</v>
      </c>
      <c r="P67">
        <v>0.171075</v>
      </c>
      <c r="Q67">
        <v>0.14714229000000001</v>
      </c>
      <c r="R67">
        <v>0.1285906</v>
      </c>
      <c r="S67">
        <v>0.11382918</v>
      </c>
      <c r="T67">
        <v>0.10182892</v>
      </c>
      <c r="U67">
        <v>9.1898173E-2</v>
      </c>
      <c r="V67">
        <v>8.3557575999999995E-2</v>
      </c>
      <c r="W67">
        <v>7.6462820000000001E-2</v>
      </c>
      <c r="X67">
        <v>7.0360362999999995E-2</v>
      </c>
      <c r="Y67">
        <v>6.5062478000000007E-2</v>
      </c>
      <c r="Z67">
        <v>6.0423261999999998E-2</v>
      </c>
      <c r="AA67">
        <v>5.6331836000000003E-2</v>
      </c>
      <c r="AB67">
        <v>5.2698324999999997E-2</v>
      </c>
      <c r="AC67">
        <v>4.9453418999999998E-2</v>
      </c>
      <c r="AD67">
        <v>4.6539168999999998E-2</v>
      </c>
      <c r="AE67">
        <v>4.3909683999999997E-2</v>
      </c>
      <c r="AF67">
        <v>4.1526631000000001E-2</v>
      </c>
      <c r="AG67">
        <v>3.935843E-2</v>
      </c>
      <c r="AH67">
        <v>3.7377982999999997E-2</v>
      </c>
      <c r="AI67">
        <v>3.5563111000000001E-2</v>
      </c>
      <c r="AJ67">
        <v>3.3894934000000002E-2</v>
      </c>
      <c r="AK67">
        <v>3.2356296E-2</v>
      </c>
      <c r="AL67">
        <v>3.093431E-2</v>
      </c>
      <c r="AM67">
        <v>2.9616013E-2</v>
      </c>
      <c r="AN67">
        <v>2.8391461999999999E-2</v>
      </c>
      <c r="AO67">
        <v>2.7251418999999999E-2</v>
      </c>
      <c r="AP67">
        <v>2.6187139000000002E-2</v>
      </c>
      <c r="AQ67">
        <v>2.5192345000000001E-2</v>
      </c>
      <c r="AR67">
        <v>2.4260296000000001E-2</v>
      </c>
      <c r="AS67">
        <v>2.3385665999999999E-2</v>
      </c>
      <c r="AT67">
        <v>2.2563633999999999E-2</v>
      </c>
      <c r="AU67">
        <v>2.1789504000000001E-2</v>
      </c>
      <c r="AV67">
        <v>2.1059611999999998E-2</v>
      </c>
      <c r="AW67">
        <v>2.0370613999999999E-2</v>
      </c>
      <c r="AX67">
        <v>1.9719028999999999E-2</v>
      </c>
      <c r="AY67">
        <v>1.9102257000000001E-2</v>
      </c>
      <c r="AZ67">
        <v>1.8517623E-2</v>
      </c>
      <c r="BA67">
        <v>1.7962841E-2</v>
      </c>
      <c r="BB67">
        <v>1.7435711E-2</v>
      </c>
      <c r="BC67">
        <v>1.6934386999999999E-2</v>
      </c>
      <c r="BD67">
        <v>1.6457210999999999E-2</v>
      </c>
      <c r="BE67">
        <v>1.6002341999999999E-2</v>
      </c>
      <c r="BF67">
        <v>1.5568561E-2</v>
      </c>
    </row>
    <row r="68" spans="1:58" x14ac:dyDescent="0.35">
      <c r="A68">
        <v>67</v>
      </c>
      <c r="B68">
        <v>7.4</v>
      </c>
      <c r="C68">
        <v>0.16643930000000001</v>
      </c>
      <c r="D68">
        <v>2.2000000000000002</v>
      </c>
      <c r="E68">
        <v>1.6</v>
      </c>
      <c r="F68">
        <v>2.8000000000000003</v>
      </c>
      <c r="G68">
        <v>1.8</v>
      </c>
      <c r="H68">
        <v>2.4000000000000004</v>
      </c>
      <c r="I68">
        <v>311.90000000000003</v>
      </c>
      <c r="J68">
        <v>289.70000000000005</v>
      </c>
      <c r="K68" t="s">
        <v>34</v>
      </c>
      <c r="L68">
        <v>67</v>
      </c>
      <c r="M68">
        <v>0.43338053999999998</v>
      </c>
      <c r="N68">
        <v>0.37884316000000001</v>
      </c>
      <c r="O68">
        <v>0.32908973000000002</v>
      </c>
      <c r="P68">
        <v>0.28708120999999998</v>
      </c>
      <c r="Q68">
        <v>0.25255030000000001</v>
      </c>
      <c r="R68">
        <v>0.22419174</v>
      </c>
      <c r="S68">
        <v>0.20076374999999999</v>
      </c>
      <c r="T68">
        <v>0.18121984999999999</v>
      </c>
      <c r="U68">
        <v>0.16474053</v>
      </c>
      <c r="V68">
        <v>0.15070067000000001</v>
      </c>
      <c r="W68">
        <v>0.13862626</v>
      </c>
      <c r="X68">
        <v>0.12815109</v>
      </c>
      <c r="Y68">
        <v>0.11899121</v>
      </c>
      <c r="Z68">
        <v>0.11092618999999999</v>
      </c>
      <c r="AA68">
        <v>0.10377617</v>
      </c>
      <c r="AB68">
        <v>9.7399518000000004E-2</v>
      </c>
      <c r="AC68">
        <v>9.1684430999999997E-2</v>
      </c>
      <c r="AD68">
        <v>8.6539105000000005E-2</v>
      </c>
      <c r="AE68">
        <v>8.1880249000000002E-2</v>
      </c>
      <c r="AF68">
        <v>7.7646554000000007E-2</v>
      </c>
      <c r="AG68">
        <v>7.3784403999999998E-2</v>
      </c>
      <c r="AH68">
        <v>7.0251055000000007E-2</v>
      </c>
      <c r="AI68">
        <v>6.7004912E-2</v>
      </c>
      <c r="AJ68">
        <v>6.4015262000000003E-2</v>
      </c>
      <c r="AK68">
        <v>6.1254188000000001E-2</v>
      </c>
      <c r="AL68">
        <v>5.8695845000000003E-2</v>
      </c>
      <c r="AM68">
        <v>5.632057E-2</v>
      </c>
      <c r="AN68">
        <v>5.4111376000000003E-2</v>
      </c>
      <c r="AO68">
        <v>5.2051432000000002E-2</v>
      </c>
      <c r="AP68">
        <v>5.0124678999999998E-2</v>
      </c>
      <c r="AQ68">
        <v>4.8320970999999997E-2</v>
      </c>
      <c r="AR68">
        <v>4.6628579000000003E-2</v>
      </c>
      <c r="AS68">
        <v>4.5038230999999998E-2</v>
      </c>
      <c r="AT68">
        <v>4.3541367999999997E-2</v>
      </c>
      <c r="AU68">
        <v>4.2130086999999997E-2</v>
      </c>
      <c r="AV68">
        <v>4.0797271000000003E-2</v>
      </c>
      <c r="AW68">
        <v>3.9537147000000002E-2</v>
      </c>
      <c r="AX68">
        <v>3.8344119000000003E-2</v>
      </c>
      <c r="AY68">
        <v>3.7213158000000003E-2</v>
      </c>
      <c r="AZ68">
        <v>3.6139905E-2</v>
      </c>
      <c r="BA68">
        <v>3.5120028999999997E-2</v>
      </c>
      <c r="BB68">
        <v>3.4149635999999997E-2</v>
      </c>
      <c r="BC68">
        <v>3.322605E-2</v>
      </c>
      <c r="BD68">
        <v>3.2345488999999998E-2</v>
      </c>
      <c r="BE68">
        <v>3.1504801999999998E-2</v>
      </c>
      <c r="BF68">
        <v>3.0701684E-2</v>
      </c>
    </row>
    <row r="69" spans="1:58" x14ac:dyDescent="0.35">
      <c r="A69">
        <v>68</v>
      </c>
      <c r="B69">
        <v>9.6</v>
      </c>
      <c r="C69">
        <v>0.1176479</v>
      </c>
      <c r="D69">
        <v>2.2000000000000002</v>
      </c>
      <c r="E69">
        <v>0.8</v>
      </c>
      <c r="F69">
        <v>2.4000000000000004</v>
      </c>
      <c r="G69">
        <v>0.60000000000000009</v>
      </c>
      <c r="H69">
        <v>2.2000000000000002</v>
      </c>
      <c r="I69">
        <v>420.40000000000003</v>
      </c>
      <c r="J69">
        <v>298.60000000000002</v>
      </c>
      <c r="K69" t="s">
        <v>34</v>
      </c>
      <c r="L69">
        <v>68</v>
      </c>
      <c r="M69">
        <v>0.3239398</v>
      </c>
      <c r="N69">
        <v>0.26865201999999999</v>
      </c>
      <c r="O69">
        <v>0.22678965000000001</v>
      </c>
      <c r="P69">
        <v>0.19487721</v>
      </c>
      <c r="Q69">
        <v>0.17003056</v>
      </c>
      <c r="R69">
        <v>0.15027165000000001</v>
      </c>
      <c r="S69">
        <v>0.13425203999999999</v>
      </c>
      <c r="T69">
        <v>0.12104047</v>
      </c>
      <c r="U69">
        <v>0.1099834</v>
      </c>
      <c r="V69">
        <v>0.10060916</v>
      </c>
      <c r="W69">
        <v>9.2571728000000006E-2</v>
      </c>
      <c r="X69">
        <v>8.5612736999999994E-2</v>
      </c>
      <c r="Y69">
        <v>7.9537242999999994E-2</v>
      </c>
      <c r="Z69">
        <v>7.4189647999999997E-2</v>
      </c>
      <c r="AA69">
        <v>6.9451302000000006E-2</v>
      </c>
      <c r="AB69">
        <v>6.5226174999999997E-2</v>
      </c>
      <c r="AC69">
        <v>6.1437226999999997E-2</v>
      </c>
      <c r="AD69">
        <v>5.8022652000000001E-2</v>
      </c>
      <c r="AE69">
        <v>5.4930913999999997E-2</v>
      </c>
      <c r="AF69">
        <v>5.2119587000000002E-2</v>
      </c>
      <c r="AG69">
        <v>4.9553100000000003E-2</v>
      </c>
      <c r="AH69">
        <v>4.7201879000000002E-2</v>
      </c>
      <c r="AI69">
        <v>4.5041390000000001E-2</v>
      </c>
      <c r="AJ69">
        <v>4.3049034E-2</v>
      </c>
      <c r="AK69">
        <v>4.1207496000000003E-2</v>
      </c>
      <c r="AL69">
        <v>3.9500419000000002E-2</v>
      </c>
      <c r="AM69">
        <v>3.7914176000000001E-2</v>
      </c>
      <c r="AN69">
        <v>3.6436979000000001E-2</v>
      </c>
      <c r="AO69">
        <v>3.5057835000000002E-2</v>
      </c>
      <c r="AP69">
        <v>3.3768404000000002E-2</v>
      </c>
      <c r="AQ69">
        <v>3.2559617999999999E-2</v>
      </c>
      <c r="AR69">
        <v>3.1424973000000002E-2</v>
      </c>
      <c r="AS69">
        <v>3.0357964000000001E-2</v>
      </c>
      <c r="AT69">
        <v>2.9352883E-2</v>
      </c>
      <c r="AU69">
        <v>2.8404925000000001E-2</v>
      </c>
      <c r="AV69">
        <v>2.7509352000000001E-2</v>
      </c>
      <c r="AW69">
        <v>2.6662346E-2</v>
      </c>
      <c r="AX69">
        <v>2.5860034E-2</v>
      </c>
      <c r="AY69">
        <v>2.5099056000000002E-2</v>
      </c>
      <c r="AZ69">
        <v>2.4376386999999999E-2</v>
      </c>
      <c r="BA69">
        <v>2.3689472999999999E-2</v>
      </c>
      <c r="BB69">
        <v>2.3035882000000001E-2</v>
      </c>
      <c r="BC69">
        <v>2.2413249999999999E-2</v>
      </c>
      <c r="BD69">
        <v>2.1819495000000001E-2</v>
      </c>
      <c r="BE69">
        <v>2.1252681999999998E-2</v>
      </c>
      <c r="BF69">
        <v>2.0711160999999999E-2</v>
      </c>
    </row>
    <row r="70" spans="1:58" x14ac:dyDescent="0.35">
      <c r="A70">
        <v>69</v>
      </c>
      <c r="B70">
        <v>32.200000000000003</v>
      </c>
      <c r="C70">
        <v>0.58625649999999996</v>
      </c>
      <c r="D70">
        <v>2.8000000000000003</v>
      </c>
      <c r="E70">
        <v>5.8000000000000007</v>
      </c>
      <c r="F70">
        <v>2.8000000000000003</v>
      </c>
      <c r="G70">
        <v>1.4000000000000001</v>
      </c>
      <c r="H70">
        <v>1.2000000000000002</v>
      </c>
      <c r="I70">
        <v>366.90000000000003</v>
      </c>
      <c r="J70">
        <v>300.90000000000003</v>
      </c>
      <c r="K70" t="s">
        <v>35</v>
      </c>
      <c r="L70">
        <v>69</v>
      </c>
      <c r="M70">
        <v>2.2670165999999998</v>
      </c>
      <c r="N70">
        <v>1.8012231999999999</v>
      </c>
      <c r="O70">
        <v>1.4503241</v>
      </c>
      <c r="P70">
        <v>1.1892655000000001</v>
      </c>
      <c r="Q70">
        <v>0.99311906000000005</v>
      </c>
      <c r="R70">
        <v>0.84349686000000001</v>
      </c>
      <c r="S70">
        <v>0.72763580000000005</v>
      </c>
      <c r="T70">
        <v>0.63668089999999999</v>
      </c>
      <c r="U70">
        <v>0.56444090999999996</v>
      </c>
      <c r="V70">
        <v>0.50668186000000004</v>
      </c>
      <c r="W70">
        <v>0.45897697999999998</v>
      </c>
      <c r="X70">
        <v>0.41785740999999998</v>
      </c>
      <c r="Y70">
        <v>0.38288202999999998</v>
      </c>
      <c r="Z70">
        <v>0.35317897999999998</v>
      </c>
      <c r="AA70">
        <v>0.32769194000000001</v>
      </c>
      <c r="AB70">
        <v>0.30544132000000002</v>
      </c>
      <c r="AC70">
        <v>0.28589740000000002</v>
      </c>
      <c r="AD70">
        <v>0.26861715000000003</v>
      </c>
      <c r="AE70">
        <v>0.2532354</v>
      </c>
      <c r="AF70">
        <v>0.23945448999999999</v>
      </c>
      <c r="AG70">
        <v>0.22704689</v>
      </c>
      <c r="AH70">
        <v>0.21581798999999999</v>
      </c>
      <c r="AI70">
        <v>0.20560744</v>
      </c>
      <c r="AJ70">
        <v>0.19628090000000001</v>
      </c>
      <c r="AK70">
        <v>0.18773334999999999</v>
      </c>
      <c r="AL70">
        <v>0.17987381999999999</v>
      </c>
      <c r="AM70">
        <v>0.1726307</v>
      </c>
      <c r="AN70">
        <v>0.16593057</v>
      </c>
      <c r="AO70">
        <v>0.15971382000000001</v>
      </c>
      <c r="AP70">
        <v>0.15393445</v>
      </c>
      <c r="AQ70">
        <v>0.14854233</v>
      </c>
      <c r="AR70">
        <v>0.14350571000000001</v>
      </c>
      <c r="AS70">
        <v>0.13878720999999999</v>
      </c>
      <c r="AT70">
        <v>0.13436022</v>
      </c>
      <c r="AU70">
        <v>0.13019726000000001</v>
      </c>
      <c r="AV70">
        <v>0.12627266000000001</v>
      </c>
      <c r="AW70">
        <v>0.12256582000000001</v>
      </c>
      <c r="AX70">
        <v>0.11905963</v>
      </c>
      <c r="AY70">
        <v>0.11573963</v>
      </c>
      <c r="AZ70">
        <v>0.11259308</v>
      </c>
      <c r="BA70">
        <v>0.10960494</v>
      </c>
      <c r="BB70">
        <v>0.10676689</v>
      </c>
      <c r="BC70">
        <v>0.10406356</v>
      </c>
      <c r="BD70">
        <v>0.10148862</v>
      </c>
      <c r="BE70">
        <v>9.9030927000000005E-2</v>
      </c>
      <c r="BF70">
        <v>9.6685037000000001E-2</v>
      </c>
    </row>
    <row r="71" spans="1:58" x14ac:dyDescent="0.35">
      <c r="A71">
        <v>70</v>
      </c>
      <c r="B71">
        <v>31.900000000000002</v>
      </c>
      <c r="C71">
        <v>0.13668549999999999</v>
      </c>
      <c r="D71">
        <v>2.8000000000000003</v>
      </c>
      <c r="E71">
        <v>1</v>
      </c>
      <c r="F71">
        <v>1.6</v>
      </c>
      <c r="G71">
        <v>0.8</v>
      </c>
      <c r="H71">
        <v>1.4000000000000001</v>
      </c>
      <c r="I71">
        <v>367.3</v>
      </c>
      <c r="J71">
        <v>332.90000000000003</v>
      </c>
      <c r="K71" t="s">
        <v>35</v>
      </c>
      <c r="L71">
        <v>70</v>
      </c>
      <c r="M71">
        <v>0.49634263000000001</v>
      </c>
      <c r="N71">
        <v>0.39487415999999997</v>
      </c>
      <c r="O71">
        <v>0.32559969999999999</v>
      </c>
      <c r="P71">
        <v>0.27590162000000001</v>
      </c>
      <c r="Q71">
        <v>0.23878532999999999</v>
      </c>
      <c r="R71">
        <v>0.21012428</v>
      </c>
      <c r="S71">
        <v>0.18737150999999999</v>
      </c>
      <c r="T71">
        <v>0.16883214999999999</v>
      </c>
      <c r="U71">
        <v>0.15347073999999999</v>
      </c>
      <c r="V71">
        <v>0.14055218999999999</v>
      </c>
      <c r="W71">
        <v>0.12955022999999999</v>
      </c>
      <c r="X71">
        <v>0.12007627999999999</v>
      </c>
      <c r="Y71">
        <v>0.11183409</v>
      </c>
      <c r="Z71">
        <v>0.10459783</v>
      </c>
      <c r="AA71">
        <v>9.8196885999999997E-2</v>
      </c>
      <c r="AB71">
        <v>9.2494412999999998E-2</v>
      </c>
      <c r="AC71">
        <v>8.7384075000000005E-2</v>
      </c>
      <c r="AD71">
        <v>8.2778229999999994E-2</v>
      </c>
      <c r="AE71">
        <v>7.8606017E-2</v>
      </c>
      <c r="AF71">
        <v>7.4810564999999996E-2</v>
      </c>
      <c r="AG71">
        <v>7.1342111E-2</v>
      </c>
      <c r="AH71">
        <v>6.8161896999999999E-2</v>
      </c>
      <c r="AI71">
        <v>6.5235323999999997E-2</v>
      </c>
      <c r="AJ71">
        <v>6.2534988E-2</v>
      </c>
      <c r="AK71">
        <v>6.0033115999999997E-2</v>
      </c>
      <c r="AL71">
        <v>5.7709719999999999E-2</v>
      </c>
      <c r="AM71">
        <v>5.5547245000000002E-2</v>
      </c>
      <c r="AN71">
        <v>5.3530738000000001E-2</v>
      </c>
      <c r="AO71">
        <v>5.1645338999999998E-2</v>
      </c>
      <c r="AP71">
        <v>4.9878117E-2</v>
      </c>
      <c r="AQ71">
        <v>4.8218057000000002E-2</v>
      </c>
      <c r="AR71">
        <v>4.6656463000000002E-2</v>
      </c>
      <c r="AS71">
        <v>4.5185976000000003E-2</v>
      </c>
      <c r="AT71">
        <v>4.3798450000000003E-2</v>
      </c>
      <c r="AU71">
        <v>4.2486664E-2</v>
      </c>
      <c r="AV71">
        <v>4.1244175000000001E-2</v>
      </c>
      <c r="AW71">
        <v>4.0066201000000003E-2</v>
      </c>
      <c r="AX71">
        <v>3.8949220999999999E-2</v>
      </c>
      <c r="AY71">
        <v>3.7887487999999997E-2</v>
      </c>
      <c r="AZ71">
        <v>3.6877211E-2</v>
      </c>
      <c r="BA71">
        <v>3.5914462000000001E-2</v>
      </c>
      <c r="BB71">
        <v>3.4996666000000003E-2</v>
      </c>
      <c r="BC71">
        <v>3.4120299E-2</v>
      </c>
      <c r="BD71">
        <v>3.3283374999999997E-2</v>
      </c>
      <c r="BE71">
        <v>3.2482926000000002E-2</v>
      </c>
      <c r="BF71">
        <v>3.1716697000000002E-2</v>
      </c>
    </row>
    <row r="72" spans="1:58" x14ac:dyDescent="0.35">
      <c r="A72">
        <v>71</v>
      </c>
      <c r="B72">
        <v>12.3</v>
      </c>
      <c r="C72">
        <v>0.2465947</v>
      </c>
      <c r="D72">
        <v>2.2000000000000002</v>
      </c>
      <c r="E72">
        <v>4.2</v>
      </c>
      <c r="F72">
        <v>0.8</v>
      </c>
      <c r="G72">
        <v>0.4</v>
      </c>
      <c r="H72">
        <v>0.8</v>
      </c>
      <c r="I72">
        <v>314.5</v>
      </c>
      <c r="J72">
        <v>354.90000000000003</v>
      </c>
      <c r="K72" t="s">
        <v>34</v>
      </c>
      <c r="L72">
        <v>71</v>
      </c>
      <c r="M72">
        <v>0.58259152999999997</v>
      </c>
      <c r="N72">
        <v>0.45687759</v>
      </c>
      <c r="O72">
        <v>0.37263586999999998</v>
      </c>
      <c r="P72">
        <v>0.31278106999999999</v>
      </c>
      <c r="Q72">
        <v>0.26818769999999997</v>
      </c>
      <c r="R72">
        <v>0.23408403999999999</v>
      </c>
      <c r="S72">
        <v>0.20729159</v>
      </c>
      <c r="T72">
        <v>0.18576922000000001</v>
      </c>
      <c r="U72">
        <v>0.16805997</v>
      </c>
      <c r="V72">
        <v>0.15326355</v>
      </c>
      <c r="W72">
        <v>0.14071939999999999</v>
      </c>
      <c r="X72">
        <v>0.12995978</v>
      </c>
      <c r="Y72">
        <v>0.1206373</v>
      </c>
      <c r="Z72">
        <v>0.11248635</v>
      </c>
      <c r="AA72">
        <v>0.10530262</v>
      </c>
      <c r="AB72">
        <v>9.8924942000000002E-2</v>
      </c>
      <c r="AC72">
        <v>9.3228504000000004E-2</v>
      </c>
      <c r="AD72">
        <v>8.8111013000000002E-2</v>
      </c>
      <c r="AE72">
        <v>8.3488561000000003E-2</v>
      </c>
      <c r="AF72">
        <v>7.9295880999999999E-2</v>
      </c>
      <c r="AG72">
        <v>7.5474082999999997E-2</v>
      </c>
      <c r="AH72">
        <v>7.1978465000000005E-2</v>
      </c>
      <c r="AI72">
        <v>6.8768627999999998E-2</v>
      </c>
      <c r="AJ72">
        <v>6.5813317999999996E-2</v>
      </c>
      <c r="AK72">
        <v>6.3081913000000003E-2</v>
      </c>
      <c r="AL72">
        <v>6.0550395E-2</v>
      </c>
      <c r="AM72">
        <v>5.8198985000000002E-2</v>
      </c>
      <c r="AN72">
        <v>5.6009534999999999E-2</v>
      </c>
      <c r="AO72">
        <v>5.3965594999999998E-2</v>
      </c>
      <c r="AP72">
        <v>5.2052914999999998E-2</v>
      </c>
      <c r="AQ72">
        <v>5.0260412999999997E-2</v>
      </c>
      <c r="AR72">
        <v>4.8577264000000002E-2</v>
      </c>
      <c r="AS72">
        <v>4.6993524000000002E-2</v>
      </c>
      <c r="AT72">
        <v>4.5501373999999997E-2</v>
      </c>
      <c r="AU72">
        <v>4.4092249E-2</v>
      </c>
      <c r="AV72">
        <v>4.2759694000000001E-2</v>
      </c>
      <c r="AW72">
        <v>4.1498668000000002E-2</v>
      </c>
      <c r="AX72">
        <v>4.0303063E-2</v>
      </c>
      <c r="AY72">
        <v>3.9168380000000003E-2</v>
      </c>
      <c r="AZ72">
        <v>3.8090549000000001E-2</v>
      </c>
      <c r="BA72">
        <v>3.7064793999999998E-2</v>
      </c>
      <c r="BB72">
        <v>3.6087627999999997E-2</v>
      </c>
      <c r="BC72">
        <v>3.5155967000000003E-2</v>
      </c>
      <c r="BD72">
        <v>3.4266610000000003E-2</v>
      </c>
      <c r="BE72">
        <v>3.3416807999999999E-2</v>
      </c>
      <c r="BF72">
        <v>3.2603879000000002E-2</v>
      </c>
    </row>
    <row r="73" spans="1:58" x14ac:dyDescent="0.35">
      <c r="A73">
        <v>72</v>
      </c>
      <c r="B73">
        <v>38.1</v>
      </c>
      <c r="C73">
        <v>0.68665120000000002</v>
      </c>
      <c r="D73">
        <v>1</v>
      </c>
      <c r="E73">
        <v>5</v>
      </c>
      <c r="F73">
        <v>2.4000000000000004</v>
      </c>
      <c r="G73">
        <v>1.2000000000000002</v>
      </c>
      <c r="H73">
        <v>0.8</v>
      </c>
      <c r="I73">
        <v>310.8</v>
      </c>
      <c r="J73">
        <v>286.5</v>
      </c>
      <c r="K73" t="s">
        <v>35</v>
      </c>
      <c r="L73">
        <v>72</v>
      </c>
      <c r="M73">
        <v>1.4040302</v>
      </c>
      <c r="N73">
        <v>1.0788095</v>
      </c>
      <c r="O73">
        <v>0.85750693</v>
      </c>
      <c r="P73">
        <v>0.70154004999999997</v>
      </c>
      <c r="Q73">
        <v>0.58768171000000002</v>
      </c>
      <c r="R73">
        <v>0.50274193</v>
      </c>
      <c r="S73">
        <v>0.43696487000000001</v>
      </c>
      <c r="T73">
        <v>0.38543376000000001</v>
      </c>
      <c r="U73">
        <v>0.34408065999999998</v>
      </c>
      <c r="V73">
        <v>0.31017178000000001</v>
      </c>
      <c r="W73">
        <v>0.28191596000000002</v>
      </c>
      <c r="X73">
        <v>0.25812230000000003</v>
      </c>
      <c r="Y73">
        <v>0.23776480999999999</v>
      </c>
      <c r="Z73">
        <v>0.22017613</v>
      </c>
      <c r="AA73">
        <v>0.20484933</v>
      </c>
      <c r="AB73">
        <v>0.19138231999999999</v>
      </c>
      <c r="AC73">
        <v>0.17947182</v>
      </c>
      <c r="AD73">
        <v>0.16885884000000001</v>
      </c>
      <c r="AE73">
        <v>0.15934628000000001</v>
      </c>
      <c r="AF73">
        <v>0.15077844000000001</v>
      </c>
      <c r="AG73">
        <v>0.14301743</v>
      </c>
      <c r="AH73">
        <v>0.13595995</v>
      </c>
      <c r="AI73">
        <v>0.12951346999999999</v>
      </c>
      <c r="AJ73">
        <v>0.12360229</v>
      </c>
      <c r="AK73">
        <v>0.11816749999999999</v>
      </c>
      <c r="AL73">
        <v>0.11315098</v>
      </c>
      <c r="AM73">
        <v>0.1085063</v>
      </c>
      <c r="AN73">
        <v>0.10419644</v>
      </c>
      <c r="AO73">
        <v>0.10018307</v>
      </c>
      <c r="AP73">
        <v>9.6442713999999999E-2</v>
      </c>
      <c r="AQ73">
        <v>9.2945485999999994E-2</v>
      </c>
      <c r="AR73">
        <v>8.9666105999999995E-2</v>
      </c>
      <c r="AS73">
        <v>8.6589060999999995E-2</v>
      </c>
      <c r="AT73">
        <v>8.3697437999999999E-2</v>
      </c>
      <c r="AU73">
        <v>8.0972648999999994E-2</v>
      </c>
      <c r="AV73">
        <v>7.8402116999999993E-2</v>
      </c>
      <c r="AW73">
        <v>7.5973012000000006E-2</v>
      </c>
      <c r="AX73">
        <v>7.3673560999999999E-2</v>
      </c>
      <c r="AY73">
        <v>7.1495317000000003E-2</v>
      </c>
      <c r="AZ73">
        <v>6.9428882999999997E-2</v>
      </c>
      <c r="BA73">
        <v>6.7464404000000006E-2</v>
      </c>
      <c r="BB73">
        <v>6.5596923000000001E-2</v>
      </c>
      <c r="BC73">
        <v>6.3818172000000006E-2</v>
      </c>
      <c r="BD73">
        <v>6.2123286999999999E-2</v>
      </c>
      <c r="BE73">
        <v>6.0507309000000002E-2</v>
      </c>
      <c r="BF73">
        <v>5.8963074999999997E-2</v>
      </c>
    </row>
    <row r="74" spans="1:58" x14ac:dyDescent="0.35">
      <c r="A74">
        <v>73</v>
      </c>
      <c r="B74">
        <v>36.200000000000003</v>
      </c>
      <c r="C74">
        <v>0.38813730000000002</v>
      </c>
      <c r="D74">
        <v>2</v>
      </c>
      <c r="E74">
        <v>2.4000000000000004</v>
      </c>
      <c r="F74">
        <v>0.8</v>
      </c>
      <c r="G74">
        <v>1.6</v>
      </c>
      <c r="H74">
        <v>0.4</v>
      </c>
      <c r="I74">
        <v>422</v>
      </c>
      <c r="J74">
        <v>300.70000000000005</v>
      </c>
      <c r="K74" t="s">
        <v>35</v>
      </c>
      <c r="L74">
        <v>73</v>
      </c>
      <c r="M74">
        <v>0.53698778000000003</v>
      </c>
      <c r="N74">
        <v>0.42557656999999999</v>
      </c>
      <c r="O74">
        <v>0.34966785</v>
      </c>
      <c r="P74">
        <v>0.29522516999999998</v>
      </c>
      <c r="Q74">
        <v>0.25452772000000001</v>
      </c>
      <c r="R74">
        <v>0.22313176000000001</v>
      </c>
      <c r="S74">
        <v>0.19822793</v>
      </c>
      <c r="T74">
        <v>0.17802045</v>
      </c>
      <c r="U74">
        <v>0.16132141999999999</v>
      </c>
      <c r="V74">
        <v>0.14730758999999999</v>
      </c>
      <c r="W74">
        <v>0.13538346000000001</v>
      </c>
      <c r="X74">
        <v>0.12512271</v>
      </c>
      <c r="Y74">
        <v>0.1162087</v>
      </c>
      <c r="Z74">
        <v>0.10839429</v>
      </c>
      <c r="AA74">
        <v>0.10149285</v>
      </c>
      <c r="AB74">
        <v>9.5355607999999994E-2</v>
      </c>
      <c r="AC74">
        <v>8.9864745999999995E-2</v>
      </c>
      <c r="AD74">
        <v>8.4925547000000004E-2</v>
      </c>
      <c r="AE74">
        <v>8.0460592999999997E-2</v>
      </c>
      <c r="AF74">
        <v>7.6404415000000003E-2</v>
      </c>
      <c r="AG74">
        <v>7.2705880000000001E-2</v>
      </c>
      <c r="AH74">
        <v>6.9320694000000002E-2</v>
      </c>
      <c r="AI74">
        <v>6.6212236999999993E-2</v>
      </c>
      <c r="AJ74">
        <v>6.3346027999999999E-2</v>
      </c>
      <c r="AK74">
        <v>6.0695853000000001E-2</v>
      </c>
      <c r="AL74">
        <v>5.8240662999999998E-2</v>
      </c>
      <c r="AM74">
        <v>5.5957253999999998E-2</v>
      </c>
      <c r="AN74">
        <v>5.3831186000000003E-2</v>
      </c>
      <c r="AO74">
        <v>5.1845361E-2</v>
      </c>
      <c r="AP74">
        <v>4.9988049999999999E-2</v>
      </c>
      <c r="AQ74">
        <v>4.8246826999999999E-2</v>
      </c>
      <c r="AR74">
        <v>4.6610005000000003E-2</v>
      </c>
      <c r="AS74">
        <v>4.5070860999999997E-2</v>
      </c>
      <c r="AT74">
        <v>4.3621148999999998E-2</v>
      </c>
      <c r="AU74">
        <v>4.2251337E-2</v>
      </c>
      <c r="AV74">
        <v>4.0956404000000002E-2</v>
      </c>
      <c r="AW74">
        <v>3.9730143000000002E-2</v>
      </c>
      <c r="AX74">
        <v>3.8567773999999999E-2</v>
      </c>
      <c r="AY74">
        <v>3.7464778999999997E-2</v>
      </c>
      <c r="AZ74">
        <v>3.6416828999999998E-2</v>
      </c>
      <c r="BA74">
        <v>3.5419713999999998E-2</v>
      </c>
      <c r="BB74">
        <v>3.4470319999999999E-2</v>
      </c>
      <c r="BC74">
        <v>3.3564981000000001E-2</v>
      </c>
      <c r="BD74">
        <v>3.2700997000000002E-2</v>
      </c>
      <c r="BE74">
        <v>3.1875755999999998E-2</v>
      </c>
      <c r="BF74">
        <v>3.1086434E-2</v>
      </c>
    </row>
    <row r="75" spans="1:58" x14ac:dyDescent="0.35">
      <c r="A75">
        <v>74</v>
      </c>
      <c r="B75">
        <v>30.6</v>
      </c>
      <c r="C75">
        <v>0.3159131</v>
      </c>
      <c r="D75">
        <v>1.2000000000000002</v>
      </c>
      <c r="E75">
        <v>2.2000000000000002</v>
      </c>
      <c r="F75">
        <v>0.60000000000000009</v>
      </c>
      <c r="G75">
        <v>0.4</v>
      </c>
      <c r="H75">
        <v>0.4</v>
      </c>
      <c r="I75">
        <v>373</v>
      </c>
      <c r="J75">
        <v>328.8</v>
      </c>
      <c r="K75" t="s">
        <v>35</v>
      </c>
      <c r="L75">
        <v>74</v>
      </c>
      <c r="M75">
        <v>0.41195509000000002</v>
      </c>
      <c r="N75">
        <v>0.32530648000000001</v>
      </c>
      <c r="O75">
        <v>0.26699754999999997</v>
      </c>
      <c r="P75">
        <v>0.22562371000000001</v>
      </c>
      <c r="Q75">
        <v>0.19479880999999999</v>
      </c>
      <c r="R75">
        <v>0.170984</v>
      </c>
      <c r="S75">
        <v>0.15204474000000001</v>
      </c>
      <c r="T75">
        <v>0.1366491</v>
      </c>
      <c r="U75">
        <v>0.12390482999999999</v>
      </c>
      <c r="V75">
        <v>0.11319017000000001</v>
      </c>
      <c r="W75">
        <v>0.10406271</v>
      </c>
      <c r="X75">
        <v>9.6197194999999999E-2</v>
      </c>
      <c r="Y75">
        <v>8.9353642999999996E-2</v>
      </c>
      <c r="Z75">
        <v>8.3347060000000001E-2</v>
      </c>
      <c r="AA75">
        <v>7.8034542999999998E-2</v>
      </c>
      <c r="AB75">
        <v>7.3305442999999998E-2</v>
      </c>
      <c r="AC75">
        <v>6.9068000000000004E-2</v>
      </c>
      <c r="AD75">
        <v>6.5252407999999998E-2</v>
      </c>
      <c r="AE75">
        <v>6.1798609999999997E-2</v>
      </c>
      <c r="AF75">
        <v>5.8658775000000003E-2</v>
      </c>
      <c r="AG75">
        <v>5.5792015E-2</v>
      </c>
      <c r="AH75">
        <v>5.3166366999999999E-2</v>
      </c>
      <c r="AI75">
        <v>5.0752382999999998E-2</v>
      </c>
      <c r="AJ75">
        <v>4.8525915000000003E-2</v>
      </c>
      <c r="AK75">
        <v>4.6466567E-2</v>
      </c>
      <c r="AL75">
        <v>4.4556673999999998E-2</v>
      </c>
      <c r="AM75">
        <v>4.2780924999999997E-2</v>
      </c>
      <c r="AN75">
        <v>4.1126464000000001E-2</v>
      </c>
      <c r="AO75">
        <v>3.9581234999999999E-2</v>
      </c>
      <c r="AP75">
        <v>3.8134906000000003E-2</v>
      </c>
      <c r="AQ75">
        <v>3.6779236E-2</v>
      </c>
      <c r="AR75">
        <v>3.5505939E-2</v>
      </c>
      <c r="AS75">
        <v>3.4307538999999998E-2</v>
      </c>
      <c r="AT75">
        <v>3.3178183999999999E-2</v>
      </c>
      <c r="AU75">
        <v>3.2111883000000001E-2</v>
      </c>
      <c r="AV75">
        <v>3.1104074999999998E-2</v>
      </c>
      <c r="AW75">
        <v>3.0150235000000001E-2</v>
      </c>
      <c r="AX75">
        <v>2.9246003999999999E-2</v>
      </c>
      <c r="AY75">
        <v>2.8388284E-2</v>
      </c>
      <c r="AZ75">
        <v>2.7573349E-2</v>
      </c>
      <c r="BA75">
        <v>2.6798194000000001E-2</v>
      </c>
      <c r="BB75">
        <v>2.6060045E-2</v>
      </c>
      <c r="BC75">
        <v>2.5356526000000001E-2</v>
      </c>
      <c r="BD75">
        <v>2.4685444000000001E-2</v>
      </c>
      <c r="BE75">
        <v>2.4044561999999998E-2</v>
      </c>
      <c r="BF75">
        <v>2.3431921000000001E-2</v>
      </c>
    </row>
    <row r="76" spans="1:58" x14ac:dyDescent="0.35">
      <c r="A76">
        <v>75</v>
      </c>
      <c r="B76">
        <v>28.8</v>
      </c>
      <c r="C76">
        <v>0.69521389999999994</v>
      </c>
      <c r="D76">
        <v>2.2000000000000002</v>
      </c>
      <c r="E76">
        <v>7.8000000000000007</v>
      </c>
      <c r="F76">
        <v>1.4000000000000001</v>
      </c>
      <c r="G76">
        <v>1.8</v>
      </c>
      <c r="H76">
        <v>0.4</v>
      </c>
      <c r="I76">
        <v>368.6</v>
      </c>
      <c r="J76">
        <v>329.70000000000005</v>
      </c>
      <c r="K76" t="s">
        <v>35</v>
      </c>
      <c r="L76">
        <v>75</v>
      </c>
      <c r="M76">
        <v>0.98159158000000002</v>
      </c>
      <c r="N76">
        <v>0.83418857999999996</v>
      </c>
      <c r="O76">
        <v>0.71151494999999998</v>
      </c>
      <c r="P76">
        <v>0.60945886000000005</v>
      </c>
      <c r="Q76">
        <v>0.52689980999999997</v>
      </c>
      <c r="R76">
        <v>0.46093213999999999</v>
      </c>
      <c r="S76">
        <v>0.40805166999999998</v>
      </c>
      <c r="T76">
        <v>0.36517933000000002</v>
      </c>
      <c r="U76">
        <v>0.32976117999999999</v>
      </c>
      <c r="V76">
        <v>0.30008411000000002</v>
      </c>
      <c r="W76">
        <v>0.27495033000000002</v>
      </c>
      <c r="X76">
        <v>0.25343668000000003</v>
      </c>
      <c r="Y76">
        <v>0.23484525000000001</v>
      </c>
      <c r="Z76">
        <v>0.21862694999999999</v>
      </c>
      <c r="AA76">
        <v>0.20437057</v>
      </c>
      <c r="AB76">
        <v>0.19175522</v>
      </c>
      <c r="AC76">
        <v>0.18051513999999999</v>
      </c>
      <c r="AD76">
        <v>0.17043987999999999</v>
      </c>
      <c r="AE76">
        <v>0.16136616000000001</v>
      </c>
      <c r="AF76">
        <v>0.15315139</v>
      </c>
      <c r="AG76">
        <v>0.14568191999999999</v>
      </c>
      <c r="AH76">
        <v>0.13886409</v>
      </c>
      <c r="AI76">
        <v>0.13261139</v>
      </c>
      <c r="AJ76">
        <v>0.12686031</v>
      </c>
      <c r="AK76">
        <v>0.12155580000000001</v>
      </c>
      <c r="AL76">
        <v>0.11664234</v>
      </c>
      <c r="AM76">
        <v>0.11208148</v>
      </c>
      <c r="AN76">
        <v>0.10784247</v>
      </c>
      <c r="AO76">
        <v>0.10388712</v>
      </c>
      <c r="AP76">
        <v>0.10018343</v>
      </c>
      <c r="AQ76">
        <v>9.6712804999999999E-2</v>
      </c>
      <c r="AR76">
        <v>9.3459837000000004E-2</v>
      </c>
      <c r="AS76">
        <v>9.0398818000000006E-2</v>
      </c>
      <c r="AT76">
        <v>8.7511307999999996E-2</v>
      </c>
      <c r="AU76">
        <v>8.4789082000000002E-2</v>
      </c>
      <c r="AV76">
        <v>8.2214578999999996E-2</v>
      </c>
      <c r="AW76">
        <v>7.9776137999999996E-2</v>
      </c>
      <c r="AX76">
        <v>7.7466697000000001E-2</v>
      </c>
      <c r="AY76">
        <v>7.5277194000000006E-2</v>
      </c>
      <c r="AZ76">
        <v>7.3196538000000005E-2</v>
      </c>
      <c r="BA76">
        <v>7.1212515000000004E-2</v>
      </c>
      <c r="BB76">
        <v>6.9321549999999996E-2</v>
      </c>
      <c r="BC76">
        <v>6.7521370999999997E-2</v>
      </c>
      <c r="BD76">
        <v>6.5804637999999999E-2</v>
      </c>
      <c r="BE76">
        <v>6.4164862000000003E-2</v>
      </c>
      <c r="BF76">
        <v>6.2595448999999997E-2</v>
      </c>
    </row>
    <row r="77" spans="1:58" x14ac:dyDescent="0.35">
      <c r="A77">
        <v>76</v>
      </c>
      <c r="B77">
        <v>43</v>
      </c>
      <c r="C77">
        <v>0.6365229</v>
      </c>
      <c r="D77">
        <v>2.8000000000000003</v>
      </c>
      <c r="E77">
        <v>6.2</v>
      </c>
      <c r="F77">
        <v>1.8</v>
      </c>
      <c r="G77">
        <v>0.2</v>
      </c>
      <c r="H77">
        <v>0.60000000000000009</v>
      </c>
      <c r="I77">
        <v>364.6</v>
      </c>
      <c r="J77">
        <v>368.20000000000005</v>
      </c>
      <c r="K77" t="s">
        <v>35</v>
      </c>
      <c r="L77">
        <v>76</v>
      </c>
      <c r="M77">
        <v>1.2893721</v>
      </c>
      <c r="N77">
        <v>1.0429256</v>
      </c>
      <c r="O77">
        <v>0.85491759000000001</v>
      </c>
      <c r="P77">
        <v>0.71349298999999999</v>
      </c>
      <c r="Q77">
        <v>0.60648482999999997</v>
      </c>
      <c r="R77">
        <v>0.52452374000000002</v>
      </c>
      <c r="S77">
        <v>0.46123492999999999</v>
      </c>
      <c r="T77">
        <v>0.41158199000000001</v>
      </c>
      <c r="U77">
        <v>0.37101075</v>
      </c>
      <c r="V77">
        <v>0.33679238</v>
      </c>
      <c r="W77">
        <v>0.30821579999999998</v>
      </c>
      <c r="X77">
        <v>0.28404757000000003</v>
      </c>
      <c r="Y77">
        <v>0.26329118000000001</v>
      </c>
      <c r="Z77">
        <v>0.24530734000000001</v>
      </c>
      <c r="AA77">
        <v>0.22957548</v>
      </c>
      <c r="AB77">
        <v>0.21570194000000001</v>
      </c>
      <c r="AC77">
        <v>0.20336165</v>
      </c>
      <c r="AD77">
        <v>0.19232616</v>
      </c>
      <c r="AE77">
        <v>0.18239793000000001</v>
      </c>
      <c r="AF77">
        <v>0.17340987999999999</v>
      </c>
      <c r="AG77">
        <v>0.16524109000000001</v>
      </c>
      <c r="AH77">
        <v>0.15778738</v>
      </c>
      <c r="AI77">
        <v>0.15096313</v>
      </c>
      <c r="AJ77">
        <v>0.1446837</v>
      </c>
      <c r="AK77">
        <v>0.13888979000000001</v>
      </c>
      <c r="AL77">
        <v>0.13353011000000001</v>
      </c>
      <c r="AM77">
        <v>0.12855461000000001</v>
      </c>
      <c r="AN77">
        <v>0.12392466000000001</v>
      </c>
      <c r="AO77">
        <v>0.11960464</v>
      </c>
      <c r="AP77">
        <v>0.11556453</v>
      </c>
      <c r="AQ77">
        <v>0.11177766</v>
      </c>
      <c r="AR77">
        <v>0.1082217</v>
      </c>
      <c r="AS77">
        <v>0.10487591</v>
      </c>
      <c r="AT77">
        <v>0.10172383</v>
      </c>
      <c r="AU77">
        <v>9.8745107999999998E-2</v>
      </c>
      <c r="AV77">
        <v>9.5928915000000003E-2</v>
      </c>
      <c r="AW77">
        <v>9.3260780000000001E-2</v>
      </c>
      <c r="AX77">
        <v>9.0729355999999997E-2</v>
      </c>
      <c r="AY77">
        <v>8.8323853999999993E-2</v>
      </c>
      <c r="AZ77">
        <v>8.6036414000000005E-2</v>
      </c>
      <c r="BA77">
        <v>8.3859496000000006E-2</v>
      </c>
      <c r="BB77">
        <v>8.1782989E-2</v>
      </c>
      <c r="BC77">
        <v>7.9801611999999994E-2</v>
      </c>
      <c r="BD77">
        <v>7.7908858999999997E-2</v>
      </c>
      <c r="BE77">
        <v>7.6099663999999997E-2</v>
      </c>
      <c r="BF77">
        <v>7.4366747999999996E-2</v>
      </c>
    </row>
    <row r="78" spans="1:58" x14ac:dyDescent="0.35">
      <c r="A78">
        <v>77</v>
      </c>
      <c r="B78">
        <v>9.8000000000000007</v>
      </c>
      <c r="C78">
        <v>0.3311404</v>
      </c>
      <c r="D78">
        <v>2</v>
      </c>
      <c r="E78">
        <v>9.2000000000000011</v>
      </c>
      <c r="F78">
        <v>1</v>
      </c>
      <c r="G78">
        <v>1.8</v>
      </c>
      <c r="H78">
        <v>0.8</v>
      </c>
      <c r="I78">
        <v>433</v>
      </c>
      <c r="J78">
        <v>368.70000000000005</v>
      </c>
      <c r="K78" t="s">
        <v>34</v>
      </c>
      <c r="L78">
        <v>77</v>
      </c>
      <c r="M78">
        <v>0.87606251000000002</v>
      </c>
      <c r="N78">
        <v>0.75022990000000001</v>
      </c>
      <c r="O78">
        <v>0.65382779000000002</v>
      </c>
      <c r="P78">
        <v>0.57363927000000003</v>
      </c>
      <c r="Q78">
        <v>0.50493794999999997</v>
      </c>
      <c r="R78">
        <v>0.44657268999999999</v>
      </c>
      <c r="S78">
        <v>0.39766796999999998</v>
      </c>
      <c r="T78">
        <v>0.35681721999999999</v>
      </c>
      <c r="U78">
        <v>0.32248791999999998</v>
      </c>
      <c r="V78">
        <v>0.29342854000000002</v>
      </c>
      <c r="W78">
        <v>0.26864585000000002</v>
      </c>
      <c r="X78">
        <v>0.24734801000000001</v>
      </c>
      <c r="Y78">
        <v>0.22889628000000001</v>
      </c>
      <c r="Z78">
        <v>0.21278256000000001</v>
      </c>
      <c r="AA78">
        <v>0.19861197</v>
      </c>
      <c r="AB78">
        <v>0.18606344</v>
      </c>
      <c r="AC78">
        <v>0.17487912999999999</v>
      </c>
      <c r="AD78">
        <v>0.164854</v>
      </c>
      <c r="AE78">
        <v>0.15582720999999999</v>
      </c>
      <c r="AF78">
        <v>0.14765485</v>
      </c>
      <c r="AG78">
        <v>0.14022449000000001</v>
      </c>
      <c r="AH78">
        <v>0.13344595000000001</v>
      </c>
      <c r="AI78">
        <v>0.12723556</v>
      </c>
      <c r="AJ78">
        <v>0.12153161</v>
      </c>
      <c r="AK78">
        <v>0.11627319</v>
      </c>
      <c r="AL78">
        <v>0.11140915999999999</v>
      </c>
      <c r="AM78">
        <v>0.10689919000000001</v>
      </c>
      <c r="AN78">
        <v>0.10271453999999999</v>
      </c>
      <c r="AO78">
        <v>9.8813846999999996E-2</v>
      </c>
      <c r="AP78">
        <v>9.5164894999999999E-2</v>
      </c>
      <c r="AQ78">
        <v>9.1749816999999997E-2</v>
      </c>
      <c r="AR78">
        <v>8.8548318000000001E-2</v>
      </c>
      <c r="AS78">
        <v>8.5541836999999996E-2</v>
      </c>
      <c r="AT78">
        <v>8.2713567000000002E-2</v>
      </c>
      <c r="AU78">
        <v>8.0044374000000001E-2</v>
      </c>
      <c r="AV78">
        <v>7.7525541000000003E-2</v>
      </c>
      <c r="AW78">
        <v>7.5143120999999993E-2</v>
      </c>
      <c r="AX78">
        <v>7.2890148000000002E-2</v>
      </c>
      <c r="AY78">
        <v>7.0755451999999996E-2</v>
      </c>
      <c r="AZ78">
        <v>6.8726040000000002E-2</v>
      </c>
      <c r="BA78">
        <v>6.6795856000000001E-2</v>
      </c>
      <c r="BB78">
        <v>6.4959644999999996E-2</v>
      </c>
      <c r="BC78">
        <v>6.3210867000000004E-2</v>
      </c>
      <c r="BD78">
        <v>6.1545778000000002E-2</v>
      </c>
      <c r="BE78">
        <v>5.9955619000000002E-2</v>
      </c>
      <c r="BF78">
        <v>5.8434974000000001E-2</v>
      </c>
    </row>
    <row r="79" spans="1:58" x14ac:dyDescent="0.35">
      <c r="A79">
        <v>78</v>
      </c>
      <c r="B79">
        <v>34.9</v>
      </c>
      <c r="C79">
        <v>0.31294810000000001</v>
      </c>
      <c r="D79">
        <v>1.2000000000000002</v>
      </c>
      <c r="E79">
        <v>6.2</v>
      </c>
      <c r="F79">
        <v>1.2000000000000002</v>
      </c>
      <c r="G79">
        <v>1</v>
      </c>
      <c r="H79">
        <v>0.8</v>
      </c>
      <c r="I79">
        <v>421.90000000000003</v>
      </c>
      <c r="J79">
        <v>305.70000000000005</v>
      </c>
      <c r="K79" t="s">
        <v>35</v>
      </c>
      <c r="L79">
        <v>78</v>
      </c>
      <c r="M79">
        <v>1.6118125000000001</v>
      </c>
      <c r="N79">
        <v>1.2593825999999999</v>
      </c>
      <c r="O79">
        <v>1.0008237</v>
      </c>
      <c r="P79">
        <v>0.81560259999999996</v>
      </c>
      <c r="Q79">
        <v>0.68087721000000001</v>
      </c>
      <c r="R79">
        <v>0.5807485</v>
      </c>
      <c r="S79">
        <v>0.50336272000000004</v>
      </c>
      <c r="T79">
        <v>0.44277090000000002</v>
      </c>
      <c r="U79">
        <v>0.39432855999999999</v>
      </c>
      <c r="V79">
        <v>0.35481249999999998</v>
      </c>
      <c r="W79">
        <v>0.32199352999999997</v>
      </c>
      <c r="X79">
        <v>0.29439356999999999</v>
      </c>
      <c r="Y79">
        <v>0.27092862000000001</v>
      </c>
      <c r="Z79">
        <v>0.25077218000000001</v>
      </c>
      <c r="AA79">
        <v>0.23322535</v>
      </c>
      <c r="AB79">
        <v>0.21783765999999999</v>
      </c>
      <c r="AC79">
        <v>0.20424443</v>
      </c>
      <c r="AD79">
        <v>0.19215262</v>
      </c>
      <c r="AE79">
        <v>0.18132456</v>
      </c>
      <c r="AF79">
        <v>0.17158039999999999</v>
      </c>
      <c r="AG79">
        <v>0.16276019999999999</v>
      </c>
      <c r="AH79">
        <v>0.15474436</v>
      </c>
      <c r="AI79">
        <v>0.14742675</v>
      </c>
      <c r="AJ79">
        <v>0.14072081</v>
      </c>
      <c r="AK79">
        <v>0.13455508999999999</v>
      </c>
      <c r="AL79">
        <v>0.12887367999999999</v>
      </c>
      <c r="AM79">
        <v>0.12361417</v>
      </c>
      <c r="AN79">
        <v>0.11872808</v>
      </c>
      <c r="AO79">
        <v>0.11418009</v>
      </c>
      <c r="AP79">
        <v>0.10994563</v>
      </c>
      <c r="AQ79">
        <v>0.10598411000000001</v>
      </c>
      <c r="AR79">
        <v>0.10226905</v>
      </c>
      <c r="AS79">
        <v>9.8781570999999999E-2</v>
      </c>
      <c r="AT79">
        <v>9.5504909999999998E-2</v>
      </c>
      <c r="AU79">
        <v>9.2419109999999999E-2</v>
      </c>
      <c r="AV79">
        <v>8.9508018999999994E-2</v>
      </c>
      <c r="AW79">
        <v>8.6756951999999998E-2</v>
      </c>
      <c r="AX79">
        <v>8.4152996999999993E-2</v>
      </c>
      <c r="AY79">
        <v>8.1683718000000002E-2</v>
      </c>
      <c r="AZ79">
        <v>7.9340190000000005E-2</v>
      </c>
      <c r="BA79">
        <v>7.7114500000000002E-2</v>
      </c>
      <c r="BB79">
        <v>7.4998184999999995E-2</v>
      </c>
      <c r="BC79">
        <v>7.2982058000000002E-2</v>
      </c>
      <c r="BD79">
        <v>7.1059368999999997E-2</v>
      </c>
      <c r="BE79">
        <v>6.9225200000000001E-2</v>
      </c>
      <c r="BF79">
        <v>6.7473136000000003E-2</v>
      </c>
    </row>
    <row r="80" spans="1:58" x14ac:dyDescent="0.35">
      <c r="A80">
        <v>79</v>
      </c>
      <c r="B80">
        <v>30.8</v>
      </c>
      <c r="C80">
        <v>0.66203670000000003</v>
      </c>
      <c r="D80">
        <v>1.4000000000000001</v>
      </c>
      <c r="E80">
        <v>4.4000000000000004</v>
      </c>
      <c r="F80">
        <v>1</v>
      </c>
      <c r="G80">
        <v>0</v>
      </c>
      <c r="H80">
        <v>0.4</v>
      </c>
      <c r="I80">
        <v>397.20000000000005</v>
      </c>
      <c r="J80">
        <v>309.3</v>
      </c>
      <c r="K80" t="s">
        <v>35</v>
      </c>
      <c r="L80">
        <v>79</v>
      </c>
      <c r="M80">
        <v>0.61802374999999998</v>
      </c>
      <c r="N80">
        <v>0.49164689</v>
      </c>
      <c r="O80">
        <v>0.40565257999999998</v>
      </c>
      <c r="P80">
        <v>0.34264108999999998</v>
      </c>
      <c r="Q80">
        <v>0.29571423000000002</v>
      </c>
      <c r="R80">
        <v>0.25977042</v>
      </c>
      <c r="S80">
        <v>0.23142341999999999</v>
      </c>
      <c r="T80">
        <v>0.20844552999999999</v>
      </c>
      <c r="U80">
        <v>0.18947655999999999</v>
      </c>
      <c r="V80">
        <v>0.17355344</v>
      </c>
      <c r="W80">
        <v>0.1599979</v>
      </c>
      <c r="X80">
        <v>0.14831664</v>
      </c>
      <c r="Y80">
        <v>0.13814030999999999</v>
      </c>
      <c r="Z80">
        <v>0.12919827</v>
      </c>
      <c r="AA80">
        <v>0.12127564</v>
      </c>
      <c r="AB80">
        <v>0.1142069</v>
      </c>
      <c r="AC80">
        <v>0.10786134999999999</v>
      </c>
      <c r="AD80">
        <v>0.10213174999999999</v>
      </c>
      <c r="AE80">
        <v>9.6935615000000003E-2</v>
      </c>
      <c r="AF80">
        <v>9.2200174999999995E-2</v>
      </c>
      <c r="AG80">
        <v>8.7867751999999993E-2</v>
      </c>
      <c r="AH80">
        <v>8.3889148999999996E-2</v>
      </c>
      <c r="AI80">
        <v>8.0224417000000006E-2</v>
      </c>
      <c r="AJ80">
        <v>7.6835945000000003E-2</v>
      </c>
      <c r="AK80">
        <v>7.3695548E-2</v>
      </c>
      <c r="AL80">
        <v>7.0777118E-2</v>
      </c>
      <c r="AM80">
        <v>6.8058245000000003E-2</v>
      </c>
      <c r="AN80">
        <v>6.5519847000000006E-2</v>
      </c>
      <c r="AO80">
        <v>6.3143908999999998E-2</v>
      </c>
      <c r="AP80">
        <v>6.0916248999999999E-2</v>
      </c>
      <c r="AQ80">
        <v>5.8823555999999999E-2</v>
      </c>
      <c r="AR80">
        <v>5.6854426999999999E-2</v>
      </c>
      <c r="AS80">
        <v>5.4999340000000001E-2</v>
      </c>
      <c r="AT80">
        <v>5.3247519E-2</v>
      </c>
      <c r="AU80">
        <v>5.1590621000000003E-2</v>
      </c>
      <c r="AV80">
        <v>5.0022505000000002E-2</v>
      </c>
      <c r="AW80">
        <v>4.8535597E-2</v>
      </c>
      <c r="AX80">
        <v>4.7124593999999999E-2</v>
      </c>
      <c r="AY80">
        <v>4.5784034000000001E-2</v>
      </c>
      <c r="AZ80">
        <v>4.4509347999999997E-2</v>
      </c>
      <c r="BA80">
        <v>4.3295119E-2</v>
      </c>
      <c r="BB80">
        <v>4.2137496000000003E-2</v>
      </c>
      <c r="BC80">
        <v>4.1033220000000002E-2</v>
      </c>
      <c r="BD80">
        <v>3.9977434999999999E-2</v>
      </c>
      <c r="BE80">
        <v>3.8968335999999999E-2</v>
      </c>
      <c r="BF80">
        <v>3.8002841000000002E-2</v>
      </c>
    </row>
    <row r="81" spans="1:58" x14ac:dyDescent="0.35">
      <c r="A81">
        <v>80</v>
      </c>
      <c r="B81">
        <v>39.400000000000006</v>
      </c>
      <c r="C81">
        <v>0.24757029999999999</v>
      </c>
      <c r="D81">
        <v>2.8000000000000003</v>
      </c>
      <c r="E81">
        <v>4</v>
      </c>
      <c r="F81">
        <v>2.6</v>
      </c>
      <c r="G81">
        <v>0</v>
      </c>
      <c r="H81">
        <v>2</v>
      </c>
      <c r="I81">
        <v>418.8</v>
      </c>
      <c r="J81">
        <v>310</v>
      </c>
      <c r="K81" t="s">
        <v>35</v>
      </c>
      <c r="L81">
        <v>80</v>
      </c>
      <c r="M81">
        <v>2.7598094999999998</v>
      </c>
      <c r="N81">
        <v>2.1183648000000002</v>
      </c>
      <c r="O81">
        <v>1.6956232</v>
      </c>
      <c r="P81">
        <v>1.3912968999999999</v>
      </c>
      <c r="Q81">
        <v>1.1638663</v>
      </c>
      <c r="R81">
        <v>0.98942178000000003</v>
      </c>
      <c r="S81">
        <v>0.85342227999999998</v>
      </c>
      <c r="T81">
        <v>0.74581659</v>
      </c>
      <c r="U81">
        <v>0.65949404</v>
      </c>
      <c r="V81">
        <v>0.58967638</v>
      </c>
      <c r="W81">
        <v>0.53342151999999998</v>
      </c>
      <c r="X81">
        <v>0.48671785000000001</v>
      </c>
      <c r="Y81">
        <v>0.44661867999999999</v>
      </c>
      <c r="Z81">
        <v>0.41154772000000001</v>
      </c>
      <c r="AA81">
        <v>0.38143051</v>
      </c>
      <c r="AB81">
        <v>0.35535958000000001</v>
      </c>
      <c r="AC81">
        <v>0.33250308000000001</v>
      </c>
      <c r="AD81">
        <v>0.31230950000000002</v>
      </c>
      <c r="AE81">
        <v>0.29435134000000002</v>
      </c>
      <c r="AF81">
        <v>0.27832364999999998</v>
      </c>
      <c r="AG81">
        <v>0.26391330000000002</v>
      </c>
      <c r="AH81">
        <v>0.25086972000000002</v>
      </c>
      <c r="AI81">
        <v>0.23901560999999999</v>
      </c>
      <c r="AJ81">
        <v>0.22820811999999999</v>
      </c>
      <c r="AK81">
        <v>0.21830621</v>
      </c>
      <c r="AL81">
        <v>0.20920322999999999</v>
      </c>
      <c r="AM81">
        <v>0.20080355</v>
      </c>
      <c r="AN81">
        <v>0.19303353000000001</v>
      </c>
      <c r="AO81">
        <v>0.18582371</v>
      </c>
      <c r="AP81">
        <v>0.1791161</v>
      </c>
      <c r="AQ81">
        <v>0.17285605000000001</v>
      </c>
      <c r="AR81">
        <v>0.16700201000000001</v>
      </c>
      <c r="AS81">
        <v>0.16152205</v>
      </c>
      <c r="AT81">
        <v>0.15637714999999999</v>
      </c>
      <c r="AU81">
        <v>0.15154096</v>
      </c>
      <c r="AV81">
        <v>0.14698625000000001</v>
      </c>
      <c r="AW81">
        <v>0.14268981</v>
      </c>
      <c r="AX81">
        <v>0.13862383</v>
      </c>
      <c r="AY81">
        <v>0.13476864</v>
      </c>
      <c r="AZ81">
        <v>0.13111189000000001</v>
      </c>
      <c r="BA81">
        <v>0.12764096</v>
      </c>
      <c r="BB81">
        <v>0.12433981</v>
      </c>
      <c r="BC81">
        <v>0.12119485000000001</v>
      </c>
      <c r="BD81">
        <v>0.11819899</v>
      </c>
      <c r="BE81">
        <v>0.11534032</v>
      </c>
      <c r="BF81">
        <v>0.11261074</v>
      </c>
    </row>
    <row r="82" spans="1:58" x14ac:dyDescent="0.35">
      <c r="A82">
        <v>81</v>
      </c>
      <c r="B82">
        <v>32.6</v>
      </c>
      <c r="C82">
        <v>0.50518490000000005</v>
      </c>
      <c r="D82">
        <v>1.8</v>
      </c>
      <c r="E82">
        <v>9.4</v>
      </c>
      <c r="F82">
        <v>0.60000000000000009</v>
      </c>
      <c r="G82">
        <v>1.4000000000000001</v>
      </c>
      <c r="H82">
        <v>0.2</v>
      </c>
      <c r="I82">
        <v>311.8</v>
      </c>
      <c r="J82">
        <v>337.6</v>
      </c>
      <c r="K82" t="s">
        <v>35</v>
      </c>
      <c r="L82">
        <v>81</v>
      </c>
      <c r="M82">
        <v>0.61619305999999996</v>
      </c>
      <c r="N82">
        <v>0.53874981</v>
      </c>
      <c r="O82">
        <v>0.47917849000000001</v>
      </c>
      <c r="P82">
        <v>0.43028</v>
      </c>
      <c r="Q82">
        <v>0.38804739999999999</v>
      </c>
      <c r="R82">
        <v>0.35089703999999999</v>
      </c>
      <c r="S82">
        <v>0.3182798</v>
      </c>
      <c r="T82">
        <v>0.28987974</v>
      </c>
      <c r="U82">
        <v>0.26524109000000001</v>
      </c>
      <c r="V82">
        <v>0.24380193999999999</v>
      </c>
      <c r="W82">
        <v>0.22509049</v>
      </c>
      <c r="X82">
        <v>0.20869170000000001</v>
      </c>
      <c r="Y82">
        <v>0.19424930000000001</v>
      </c>
      <c r="Z82">
        <v>0.18145328999999999</v>
      </c>
      <c r="AA82">
        <v>0.17006087</v>
      </c>
      <c r="AB82">
        <v>0.15986491999999999</v>
      </c>
      <c r="AC82">
        <v>0.15069726</v>
      </c>
      <c r="AD82">
        <v>0.14241904</v>
      </c>
      <c r="AE82">
        <v>0.1349061</v>
      </c>
      <c r="AF82">
        <v>0.12806614999999999</v>
      </c>
      <c r="AG82">
        <v>0.12181523</v>
      </c>
      <c r="AH82">
        <v>0.11608053</v>
      </c>
      <c r="AI82">
        <v>0.11081038999999999</v>
      </c>
      <c r="AJ82">
        <v>0.10594694</v>
      </c>
      <c r="AK82">
        <v>0.10144396</v>
      </c>
      <c r="AL82">
        <v>9.7267844000000006E-2</v>
      </c>
      <c r="AM82">
        <v>9.3385047999999998E-2</v>
      </c>
      <c r="AN82">
        <v>8.9765407000000005E-2</v>
      </c>
      <c r="AO82">
        <v>8.6387149999999996E-2</v>
      </c>
      <c r="AP82">
        <v>8.3222792000000004E-2</v>
      </c>
      <c r="AQ82">
        <v>8.0256811999999997E-2</v>
      </c>
      <c r="AR82">
        <v>7.7474958999999996E-2</v>
      </c>
      <c r="AS82">
        <v>7.4854433999999997E-2</v>
      </c>
      <c r="AT82">
        <v>7.2384059000000001E-2</v>
      </c>
      <c r="AU82">
        <v>7.0053062999999999E-2</v>
      </c>
      <c r="AV82">
        <v>6.7848622999999997E-2</v>
      </c>
      <c r="AW82">
        <v>6.5763414000000006E-2</v>
      </c>
      <c r="AX82">
        <v>6.3787729000000001E-2</v>
      </c>
      <c r="AY82">
        <v>6.1912622E-2</v>
      </c>
      <c r="AZ82">
        <v>6.0131703000000002E-2</v>
      </c>
      <c r="BA82">
        <v>5.8438233999999999E-2</v>
      </c>
      <c r="BB82">
        <v>5.6825652999999997E-2</v>
      </c>
      <c r="BC82">
        <v>5.5288008999999999E-2</v>
      </c>
      <c r="BD82">
        <v>5.3821925E-2</v>
      </c>
      <c r="BE82">
        <v>5.2421425000000001E-2</v>
      </c>
      <c r="BF82">
        <v>5.1082660000000002E-2</v>
      </c>
    </row>
    <row r="83" spans="1:58" x14ac:dyDescent="0.35">
      <c r="A83">
        <v>82</v>
      </c>
      <c r="B83">
        <v>15.7</v>
      </c>
      <c r="C83">
        <v>0.65642339999999999</v>
      </c>
      <c r="D83">
        <v>1.6</v>
      </c>
      <c r="E83">
        <v>10</v>
      </c>
      <c r="F83">
        <v>1</v>
      </c>
      <c r="G83">
        <v>0.2</v>
      </c>
      <c r="H83">
        <v>0.4</v>
      </c>
      <c r="I83">
        <v>452.90000000000003</v>
      </c>
      <c r="J83">
        <v>304.5</v>
      </c>
      <c r="K83" t="s">
        <v>34</v>
      </c>
      <c r="L83">
        <v>82</v>
      </c>
      <c r="M83">
        <v>0.53820056000000005</v>
      </c>
      <c r="N83">
        <v>0.47367336999999998</v>
      </c>
      <c r="O83">
        <v>0.42629528</v>
      </c>
      <c r="P83">
        <v>0.38859727999999999</v>
      </c>
      <c r="Q83">
        <v>0.35608777000000003</v>
      </c>
      <c r="R83">
        <v>0.32667734999999998</v>
      </c>
      <c r="S83">
        <v>0.29989635999999997</v>
      </c>
      <c r="T83">
        <v>0.27577301999999998</v>
      </c>
      <c r="U83">
        <v>0.25424301999999999</v>
      </c>
      <c r="V83">
        <v>0.23512142999999999</v>
      </c>
      <c r="W83">
        <v>0.21817020000000001</v>
      </c>
      <c r="X83">
        <v>0.20311700999999999</v>
      </c>
      <c r="Y83">
        <v>0.18971060000000001</v>
      </c>
      <c r="Z83">
        <v>0.17772835000000001</v>
      </c>
      <c r="AA83">
        <v>0.1669815</v>
      </c>
      <c r="AB83">
        <v>0.15730200999999999</v>
      </c>
      <c r="AC83">
        <v>0.14854908</v>
      </c>
      <c r="AD83">
        <v>0.14060523999999999</v>
      </c>
      <c r="AE83">
        <v>0.13336956999999999</v>
      </c>
      <c r="AF83">
        <v>0.12675905000000001</v>
      </c>
      <c r="AG83">
        <v>0.12069596</v>
      </c>
      <c r="AH83">
        <v>0.11511986</v>
      </c>
      <c r="AI83">
        <v>0.10997728</v>
      </c>
      <c r="AJ83">
        <v>0.10522097</v>
      </c>
      <c r="AK83">
        <v>0.1008112</v>
      </c>
      <c r="AL83">
        <v>9.6713088000000003E-2</v>
      </c>
      <c r="AM83">
        <v>9.2896536000000002E-2</v>
      </c>
      <c r="AN83">
        <v>8.9333787999999997E-2</v>
      </c>
      <c r="AO83">
        <v>8.6002693000000005E-2</v>
      </c>
      <c r="AP83">
        <v>8.2880326000000004E-2</v>
      </c>
      <c r="AQ83">
        <v>7.9949848000000004E-2</v>
      </c>
      <c r="AR83">
        <v>7.7196181000000003E-2</v>
      </c>
      <c r="AS83">
        <v>7.4601181000000003E-2</v>
      </c>
      <c r="AT83">
        <v>7.2152204999999997E-2</v>
      </c>
      <c r="AU83">
        <v>6.9839797999999995E-2</v>
      </c>
      <c r="AV83">
        <v>6.7652844000000004E-2</v>
      </c>
      <c r="AW83">
        <v>6.5581515000000007E-2</v>
      </c>
      <c r="AX83">
        <v>6.3616945999999994E-2</v>
      </c>
      <c r="AY83">
        <v>6.1751607999999999E-2</v>
      </c>
      <c r="AZ83">
        <v>5.9978824E-2</v>
      </c>
      <c r="BA83">
        <v>5.8291860000000001E-2</v>
      </c>
      <c r="BB83">
        <v>5.6685019000000003E-2</v>
      </c>
      <c r="BC83">
        <v>5.5153515E-2</v>
      </c>
      <c r="BD83">
        <v>5.3691622000000001E-2</v>
      </c>
      <c r="BE83">
        <v>5.2294735000000002E-2</v>
      </c>
      <c r="BF83">
        <v>5.0959073000000001E-2</v>
      </c>
    </row>
    <row r="84" spans="1:58" x14ac:dyDescent="0.35">
      <c r="A84">
        <v>83</v>
      </c>
      <c r="B84">
        <v>39.6</v>
      </c>
      <c r="C84">
        <v>0.10721679999999999</v>
      </c>
      <c r="D84">
        <v>2.6</v>
      </c>
      <c r="E84">
        <v>10</v>
      </c>
      <c r="F84">
        <v>0.4</v>
      </c>
      <c r="G84">
        <v>0.4</v>
      </c>
      <c r="H84">
        <v>0.4</v>
      </c>
      <c r="I84">
        <v>300.8</v>
      </c>
      <c r="J84">
        <v>325.20000000000005</v>
      </c>
      <c r="K84" t="s">
        <v>35</v>
      </c>
      <c r="L84">
        <v>83</v>
      </c>
      <c r="M84">
        <v>0.91099554000000005</v>
      </c>
      <c r="N84">
        <v>0.79324138</v>
      </c>
      <c r="O84">
        <v>0.70550281000000004</v>
      </c>
      <c r="P84">
        <v>0.63524537999999997</v>
      </c>
      <c r="Q84">
        <v>0.57391965</v>
      </c>
      <c r="R84">
        <v>0.51937531999999997</v>
      </c>
      <c r="S84">
        <v>0.47089899000000002</v>
      </c>
      <c r="T84">
        <v>0.42804863999999998</v>
      </c>
      <c r="U84">
        <v>0.39050856</v>
      </c>
      <c r="V84">
        <v>0.35812422999999999</v>
      </c>
      <c r="W84">
        <v>0.33005839999999997</v>
      </c>
      <c r="X84">
        <v>0.30595856999999999</v>
      </c>
      <c r="Y84">
        <v>0.28485554000000002</v>
      </c>
      <c r="Z84">
        <v>0.26622683000000003</v>
      </c>
      <c r="AA84">
        <v>0.24972573000000001</v>
      </c>
      <c r="AB84">
        <v>0.23503267999999999</v>
      </c>
      <c r="AC84">
        <v>0.22185613000000001</v>
      </c>
      <c r="AD84">
        <v>0.20997389999999999</v>
      </c>
      <c r="AE84">
        <v>0.19923357999999999</v>
      </c>
      <c r="AF84">
        <v>0.18949309</v>
      </c>
      <c r="AG84">
        <v>0.18060333000000001</v>
      </c>
      <c r="AH84">
        <v>0.17246349</v>
      </c>
      <c r="AI84">
        <v>0.16499014000000001</v>
      </c>
      <c r="AJ84">
        <v>0.15810592000000001</v>
      </c>
      <c r="AK84">
        <v>0.15174514</v>
      </c>
      <c r="AL84">
        <v>0.14585166999999999</v>
      </c>
      <c r="AM84">
        <v>0.14037362</v>
      </c>
      <c r="AN84">
        <v>0.13526945000000001</v>
      </c>
      <c r="AO84">
        <v>0.13050269</v>
      </c>
      <c r="AP84">
        <v>0.12603997</v>
      </c>
      <c r="AQ84">
        <v>0.12185273000000001</v>
      </c>
      <c r="AR84">
        <v>0.11792010999999999</v>
      </c>
      <c r="AS84">
        <v>0.11421752</v>
      </c>
      <c r="AT84">
        <v>0.11072427</v>
      </c>
      <c r="AU84">
        <v>0.10742319</v>
      </c>
      <c r="AV84">
        <v>0.10429937</v>
      </c>
      <c r="AW84">
        <v>0.10134023</v>
      </c>
      <c r="AX84">
        <v>9.8531335999999997E-2</v>
      </c>
      <c r="AY84">
        <v>9.5861390000000005E-2</v>
      </c>
      <c r="AZ84">
        <v>9.3319803000000007E-2</v>
      </c>
      <c r="BA84">
        <v>9.0898640000000003E-2</v>
      </c>
      <c r="BB84">
        <v>8.8591090999999997E-2</v>
      </c>
      <c r="BC84">
        <v>8.6388125999999996E-2</v>
      </c>
      <c r="BD84">
        <v>8.4282197000000003E-2</v>
      </c>
      <c r="BE84">
        <v>8.2268341999999994E-2</v>
      </c>
      <c r="BF84">
        <v>8.0341055999999994E-2</v>
      </c>
    </row>
    <row r="85" spans="1:58" x14ac:dyDescent="0.35">
      <c r="A85">
        <v>84</v>
      </c>
      <c r="B85">
        <v>14.8</v>
      </c>
      <c r="C85">
        <v>0.40438380000000002</v>
      </c>
      <c r="D85">
        <v>0.4</v>
      </c>
      <c r="E85">
        <v>9.6000000000000014</v>
      </c>
      <c r="F85">
        <v>2.2000000000000002</v>
      </c>
      <c r="G85">
        <v>1.2000000000000002</v>
      </c>
      <c r="H85">
        <v>1.4000000000000001</v>
      </c>
      <c r="I85">
        <v>290.10000000000002</v>
      </c>
      <c r="J85">
        <v>314.60000000000002</v>
      </c>
      <c r="K85" t="s">
        <v>34</v>
      </c>
      <c r="L85">
        <v>84</v>
      </c>
      <c r="M85">
        <v>1.0738151</v>
      </c>
      <c r="N85">
        <v>0.89271975000000003</v>
      </c>
      <c r="O85">
        <v>0.75992285999999998</v>
      </c>
      <c r="P85">
        <v>0.65680474</v>
      </c>
      <c r="Q85">
        <v>0.57224405</v>
      </c>
      <c r="R85">
        <v>0.50150496</v>
      </c>
      <c r="S85">
        <v>0.44250741999999998</v>
      </c>
      <c r="T85">
        <v>0.39342713000000001</v>
      </c>
      <c r="U85">
        <v>0.35242628999999998</v>
      </c>
      <c r="V85">
        <v>0.31795925000000003</v>
      </c>
      <c r="W85">
        <v>0.288748</v>
      </c>
      <c r="X85">
        <v>0.26380530000000002</v>
      </c>
      <c r="Y85">
        <v>0.24233589</v>
      </c>
      <c r="Z85">
        <v>0.223713</v>
      </c>
      <c r="AA85">
        <v>0.20744012000000001</v>
      </c>
      <c r="AB85">
        <v>0.19311904999999999</v>
      </c>
      <c r="AC85">
        <v>0.18043335999999999</v>
      </c>
      <c r="AD85">
        <v>0.16912799000000001</v>
      </c>
      <c r="AE85">
        <v>0.15900004000000001</v>
      </c>
      <c r="AF85">
        <v>0.14988323000000001</v>
      </c>
      <c r="AG85">
        <v>0.14163398999999999</v>
      </c>
      <c r="AH85">
        <v>0.13414261999999999</v>
      </c>
      <c r="AI85">
        <v>0.12731275</v>
      </c>
      <c r="AJ85">
        <v>0.12106217</v>
      </c>
      <c r="AK85">
        <v>0.11532545</v>
      </c>
      <c r="AL85">
        <v>0.11004297</v>
      </c>
      <c r="AM85">
        <v>0.10516307</v>
      </c>
      <c r="AN85">
        <v>0.10064643</v>
      </c>
      <c r="AO85">
        <v>9.6452773000000006E-2</v>
      </c>
      <c r="AP85">
        <v>9.2553026999999996E-2</v>
      </c>
      <c r="AQ85">
        <v>8.8917755000000001E-2</v>
      </c>
      <c r="AR85">
        <v>8.5519209999999998E-2</v>
      </c>
      <c r="AS85">
        <v>8.2339756E-2</v>
      </c>
      <c r="AT85">
        <v>7.9355582999999993E-2</v>
      </c>
      <c r="AU85">
        <v>7.6555080999999997E-2</v>
      </c>
      <c r="AV85">
        <v>7.391797E-2</v>
      </c>
      <c r="AW85">
        <v>7.143265E-2</v>
      </c>
      <c r="AX85">
        <v>6.9085926000000006E-2</v>
      </c>
      <c r="AY85">
        <v>6.6868864E-2</v>
      </c>
      <c r="AZ85">
        <v>6.4774282000000002E-2</v>
      </c>
      <c r="BA85">
        <v>6.2786623999999999E-2</v>
      </c>
      <c r="BB85">
        <v>6.0898960000000002E-2</v>
      </c>
      <c r="BC85">
        <v>5.9106688999999997E-2</v>
      </c>
      <c r="BD85">
        <v>5.7402058999999998E-2</v>
      </c>
      <c r="BE85">
        <v>5.5779725000000002E-2</v>
      </c>
      <c r="BF85">
        <v>5.4233231E-2</v>
      </c>
    </row>
    <row r="86" spans="1:58" x14ac:dyDescent="0.35">
      <c r="A86">
        <v>85</v>
      </c>
      <c r="B86">
        <v>9.4</v>
      </c>
      <c r="C86">
        <v>0.34862479999999996</v>
      </c>
      <c r="D86">
        <v>1.4000000000000001</v>
      </c>
      <c r="E86">
        <v>3</v>
      </c>
      <c r="F86">
        <v>1.6</v>
      </c>
      <c r="G86">
        <v>0</v>
      </c>
      <c r="H86">
        <v>1</v>
      </c>
      <c r="I86">
        <v>407.6</v>
      </c>
      <c r="J86">
        <v>286.40000000000003</v>
      </c>
      <c r="K86" t="s">
        <v>35</v>
      </c>
      <c r="L86">
        <v>85</v>
      </c>
      <c r="M86">
        <v>0.43044364000000002</v>
      </c>
      <c r="N86">
        <v>0.33738741</v>
      </c>
      <c r="O86">
        <v>0.27576171999999999</v>
      </c>
      <c r="P86">
        <v>0.23225456</v>
      </c>
      <c r="Q86">
        <v>0.19999591</v>
      </c>
      <c r="R86">
        <v>0.17516205000000001</v>
      </c>
      <c r="S86">
        <v>0.15549219</v>
      </c>
      <c r="T86">
        <v>0.13955669000000001</v>
      </c>
      <c r="U86">
        <v>0.12640049</v>
      </c>
      <c r="V86">
        <v>0.11536486</v>
      </c>
      <c r="W86">
        <v>0.10598277</v>
      </c>
      <c r="X86">
        <v>9.7913346999999998E-2</v>
      </c>
      <c r="Y86">
        <v>9.0904728000000004E-2</v>
      </c>
      <c r="Z86">
        <v>8.4760911999999994E-2</v>
      </c>
      <c r="AA86">
        <v>7.9334847999999999E-2</v>
      </c>
      <c r="AB86">
        <v>7.4509523999999994E-2</v>
      </c>
      <c r="AC86">
        <v>7.0192531000000002E-2</v>
      </c>
      <c r="AD86">
        <v>6.6306247999999998E-2</v>
      </c>
      <c r="AE86">
        <v>6.2792815000000002E-2</v>
      </c>
      <c r="AF86">
        <v>5.9600620999999999E-2</v>
      </c>
      <c r="AG86">
        <v>5.6687959000000003E-2</v>
      </c>
      <c r="AH86">
        <v>5.4021772000000003E-2</v>
      </c>
      <c r="AI86">
        <v>5.1571342999999999E-2</v>
      </c>
      <c r="AJ86">
        <v>4.9312676999999999E-2</v>
      </c>
      <c r="AK86">
        <v>4.7224015000000001E-2</v>
      </c>
      <c r="AL86">
        <v>4.5288209000000003E-2</v>
      </c>
      <c r="AM86">
        <v>4.3488748000000001E-2</v>
      </c>
      <c r="AN86">
        <v>4.1812031999999999E-2</v>
      </c>
      <c r="AO86">
        <v>4.0246941000000001E-2</v>
      </c>
      <c r="AP86">
        <v>3.8782481000000001E-2</v>
      </c>
      <c r="AQ86">
        <v>3.7409763999999998E-2</v>
      </c>
      <c r="AR86">
        <v>3.6120675999999997E-2</v>
      </c>
      <c r="AS86">
        <v>3.4907430000000003E-2</v>
      </c>
      <c r="AT86">
        <v>3.3764042000000001E-2</v>
      </c>
      <c r="AU86">
        <v>3.2684683999999999E-2</v>
      </c>
      <c r="AV86">
        <v>3.1664326999999999E-2</v>
      </c>
      <c r="AW86">
        <v>3.0698963999999999E-2</v>
      </c>
      <c r="AX86">
        <v>2.9783791E-2</v>
      </c>
      <c r="AY86">
        <v>2.8915605E-2</v>
      </c>
      <c r="AZ86">
        <v>2.8090688999999999E-2</v>
      </c>
      <c r="BA86">
        <v>2.7306136000000002E-2</v>
      </c>
      <c r="BB86">
        <v>2.6559013999999999E-2</v>
      </c>
      <c r="BC86">
        <v>2.5846843000000001E-2</v>
      </c>
      <c r="BD86">
        <v>2.5167363000000002E-2</v>
      </c>
      <c r="BE86">
        <v>2.4518542000000001E-2</v>
      </c>
      <c r="BF86">
        <v>2.3898024E-2</v>
      </c>
    </row>
    <row r="87" spans="1:58" x14ac:dyDescent="0.35">
      <c r="A87">
        <v>86</v>
      </c>
      <c r="B87">
        <v>24.8</v>
      </c>
      <c r="C87">
        <v>0.73604879999999995</v>
      </c>
      <c r="D87">
        <v>2.4000000000000004</v>
      </c>
      <c r="E87">
        <v>1.4000000000000001</v>
      </c>
      <c r="F87">
        <v>0.4</v>
      </c>
      <c r="G87">
        <v>0.8</v>
      </c>
      <c r="H87">
        <v>0.2</v>
      </c>
      <c r="I87">
        <v>420.20000000000005</v>
      </c>
      <c r="J87">
        <v>317.40000000000003</v>
      </c>
      <c r="K87" t="s">
        <v>35</v>
      </c>
      <c r="L87">
        <v>86</v>
      </c>
      <c r="M87">
        <v>0.14238127</v>
      </c>
      <c r="N87">
        <v>0.11551734</v>
      </c>
      <c r="O87">
        <v>9.6672483000000003E-2</v>
      </c>
      <c r="P87">
        <v>8.2776785000000005E-2</v>
      </c>
      <c r="Q87">
        <v>7.2123594999999999E-2</v>
      </c>
      <c r="R87">
        <v>6.3705750000000005E-2</v>
      </c>
      <c r="S87">
        <v>5.6898043000000002E-2</v>
      </c>
      <c r="T87">
        <v>5.1286000999999998E-2</v>
      </c>
      <c r="U87">
        <v>4.6587475000000003E-2</v>
      </c>
      <c r="V87">
        <v>4.2601943000000003E-2</v>
      </c>
      <c r="W87">
        <v>3.9182011000000003E-2</v>
      </c>
      <c r="X87">
        <v>3.6219381000000002E-2</v>
      </c>
      <c r="Y87">
        <v>3.3629320999999997E-2</v>
      </c>
      <c r="Z87">
        <v>3.1349067000000001E-2</v>
      </c>
      <c r="AA87">
        <v>2.9326569E-2</v>
      </c>
      <c r="AB87">
        <v>2.7522402000000001E-2</v>
      </c>
      <c r="AC87">
        <v>2.5904369999999999E-2</v>
      </c>
      <c r="AD87">
        <v>2.4445682999999999E-2</v>
      </c>
      <c r="AE87">
        <v>2.3124859000000001E-2</v>
      </c>
      <c r="AF87">
        <v>2.1923911000000001E-2</v>
      </c>
      <c r="AG87">
        <v>2.0827756999999999E-2</v>
      </c>
      <c r="AH87">
        <v>1.9823961000000001E-2</v>
      </c>
      <c r="AI87">
        <v>1.8901529E-2</v>
      </c>
      <c r="AJ87">
        <v>1.8051416000000001E-2</v>
      </c>
      <c r="AK87">
        <v>1.7265711E-2</v>
      </c>
      <c r="AL87">
        <v>1.6537718E-2</v>
      </c>
      <c r="AM87">
        <v>1.5861567E-2</v>
      </c>
      <c r="AN87">
        <v>1.5232103E-2</v>
      </c>
      <c r="AO87">
        <v>1.4644862E-2</v>
      </c>
      <c r="AP87">
        <v>1.4095867999999999E-2</v>
      </c>
      <c r="AQ87">
        <v>1.3581693000000001E-2</v>
      </c>
      <c r="AR87">
        <v>1.309927E-2</v>
      </c>
      <c r="AS87">
        <v>1.2645882000000001E-2</v>
      </c>
      <c r="AT87">
        <v>1.2219074999999999E-2</v>
      </c>
      <c r="AU87">
        <v>1.1816600999999999E-2</v>
      </c>
      <c r="AV87">
        <v>1.1436583E-2</v>
      </c>
      <c r="AW87">
        <v>1.107732E-2</v>
      </c>
      <c r="AX87">
        <v>1.0737139E-2</v>
      </c>
      <c r="AY87">
        <v>1.0414681E-2</v>
      </c>
      <c r="AZ87">
        <v>1.0108705000000001E-2</v>
      </c>
      <c r="BA87">
        <v>9.8179280999999997E-3</v>
      </c>
      <c r="BB87">
        <v>9.5413327000000003E-3</v>
      </c>
      <c r="BC87">
        <v>9.2779565999999997E-3</v>
      </c>
      <c r="BD87">
        <v>9.0269241E-3</v>
      </c>
      <c r="BE87">
        <v>8.7874196000000005E-3</v>
      </c>
      <c r="BF87">
        <v>8.5586923999999998E-3</v>
      </c>
    </row>
    <row r="88" spans="1:58" x14ac:dyDescent="0.35">
      <c r="A88">
        <v>87</v>
      </c>
      <c r="B88">
        <v>28.3</v>
      </c>
      <c r="C88">
        <v>0.19801850000000001</v>
      </c>
      <c r="D88">
        <v>1.8</v>
      </c>
      <c r="E88">
        <v>4.2</v>
      </c>
      <c r="F88">
        <v>1.4000000000000001</v>
      </c>
      <c r="G88">
        <v>1</v>
      </c>
      <c r="H88">
        <v>1.2000000000000002</v>
      </c>
      <c r="I88">
        <v>425.1</v>
      </c>
      <c r="J88">
        <v>335.90000000000003</v>
      </c>
      <c r="K88" t="s">
        <v>34</v>
      </c>
      <c r="L88">
        <v>87</v>
      </c>
      <c r="M88">
        <v>1.551501</v>
      </c>
      <c r="N88">
        <v>1.1815359999999999</v>
      </c>
      <c r="O88">
        <v>0.93667405999999998</v>
      </c>
      <c r="P88">
        <v>0.76554120000000003</v>
      </c>
      <c r="Q88">
        <v>0.64103186000000001</v>
      </c>
      <c r="R88">
        <v>0.54819238000000003</v>
      </c>
      <c r="S88">
        <v>0.47665461999999997</v>
      </c>
      <c r="T88">
        <v>0.41992815999999999</v>
      </c>
      <c r="U88">
        <v>0.37457874000000002</v>
      </c>
      <c r="V88">
        <v>0.33772552</v>
      </c>
      <c r="W88">
        <v>0.30723276999999999</v>
      </c>
      <c r="X88">
        <v>0.28154191000000001</v>
      </c>
      <c r="Y88">
        <v>0.25967162999999999</v>
      </c>
      <c r="Z88">
        <v>0.24081110999999999</v>
      </c>
      <c r="AA88">
        <v>0.22441054999999999</v>
      </c>
      <c r="AB88">
        <v>0.21002334</v>
      </c>
      <c r="AC88">
        <v>0.19731228000000001</v>
      </c>
      <c r="AD88">
        <v>0.18600643</v>
      </c>
      <c r="AE88">
        <v>0.17588875000000001</v>
      </c>
      <c r="AF88">
        <v>0.16678238000000001</v>
      </c>
      <c r="AG88">
        <v>0.15854101000000001</v>
      </c>
      <c r="AH88">
        <v>0.15104782999999999</v>
      </c>
      <c r="AI88">
        <v>0.14420246</v>
      </c>
      <c r="AJ88">
        <v>0.13792494999999999</v>
      </c>
      <c r="AK88">
        <v>0.13214807000000001</v>
      </c>
      <c r="AL88">
        <v>0.12681761</v>
      </c>
      <c r="AM88">
        <v>0.12187555</v>
      </c>
      <c r="AN88">
        <v>0.11728522</v>
      </c>
      <c r="AO88">
        <v>0.11300644</v>
      </c>
      <c r="AP88">
        <v>0.10901448</v>
      </c>
      <c r="AQ88">
        <v>0.10527607</v>
      </c>
      <c r="AR88">
        <v>0.1017667</v>
      </c>
      <c r="AS88">
        <v>9.8467782000000004E-2</v>
      </c>
      <c r="AT88">
        <v>9.5363788000000005E-2</v>
      </c>
      <c r="AU88">
        <v>9.2434912999999994E-2</v>
      </c>
      <c r="AV88">
        <v>8.9666113000000006E-2</v>
      </c>
      <c r="AW88">
        <v>8.7045431000000006E-2</v>
      </c>
      <c r="AX88">
        <v>8.4560007000000006E-2</v>
      </c>
      <c r="AY88">
        <v>8.2201100999999999E-2</v>
      </c>
      <c r="AZ88">
        <v>7.9959601000000005E-2</v>
      </c>
      <c r="BA88">
        <v>7.7827862999999997E-2</v>
      </c>
      <c r="BB88">
        <v>7.5796083E-2</v>
      </c>
      <c r="BC88">
        <v>7.3857605000000007E-2</v>
      </c>
      <c r="BD88">
        <v>7.2008013999999995E-2</v>
      </c>
      <c r="BE88">
        <v>7.0240863000000001E-2</v>
      </c>
      <c r="BF88">
        <v>6.8550386000000005E-2</v>
      </c>
    </row>
    <row r="89" spans="1:58" x14ac:dyDescent="0.35">
      <c r="A89">
        <v>88</v>
      </c>
      <c r="B89">
        <v>36.800000000000004</v>
      </c>
      <c r="C89">
        <v>0.21433319999999997</v>
      </c>
      <c r="D89">
        <v>1.2000000000000002</v>
      </c>
      <c r="E89">
        <v>6.8000000000000007</v>
      </c>
      <c r="F89">
        <v>2.8000000000000003</v>
      </c>
      <c r="G89">
        <v>0.60000000000000009</v>
      </c>
      <c r="H89">
        <v>2.2000000000000002</v>
      </c>
      <c r="I89">
        <v>409.5</v>
      </c>
      <c r="J89">
        <v>339.5</v>
      </c>
      <c r="K89" t="s">
        <v>35</v>
      </c>
      <c r="L89">
        <v>88</v>
      </c>
      <c r="M89">
        <v>3.9295570999999998</v>
      </c>
      <c r="N89">
        <v>3.2128747</v>
      </c>
      <c r="O89">
        <v>2.5850119999999999</v>
      </c>
      <c r="P89">
        <v>2.0854721000000001</v>
      </c>
      <c r="Q89">
        <v>1.7045064000000001</v>
      </c>
      <c r="R89">
        <v>1.4157500000000001</v>
      </c>
      <c r="S89">
        <v>1.1950057999999999</v>
      </c>
      <c r="T89">
        <v>1.0235764000000001</v>
      </c>
      <c r="U89">
        <v>0.88837522000000002</v>
      </c>
      <c r="V89">
        <v>0.78030454999999999</v>
      </c>
      <c r="W89">
        <v>0.69317656999999999</v>
      </c>
      <c r="X89">
        <v>0.62214303000000004</v>
      </c>
      <c r="Y89">
        <v>0.56231344000000005</v>
      </c>
      <c r="Z89">
        <v>0.51212173999999999</v>
      </c>
      <c r="AA89">
        <v>0.46962333000000001</v>
      </c>
      <c r="AB89">
        <v>0.43320038999999999</v>
      </c>
      <c r="AC89">
        <v>0.40158265999999998</v>
      </c>
      <c r="AD89">
        <v>0.37392073999999997</v>
      </c>
      <c r="AE89">
        <v>0.34961128000000002</v>
      </c>
      <c r="AF89">
        <v>0.32807457000000001</v>
      </c>
      <c r="AG89">
        <v>0.30884948000000001</v>
      </c>
      <c r="AH89">
        <v>0.29161671</v>
      </c>
      <c r="AI89">
        <v>0.27610003999999999</v>
      </c>
      <c r="AJ89">
        <v>0.26204374000000002</v>
      </c>
      <c r="AK89">
        <v>0.24925755999999999</v>
      </c>
      <c r="AL89">
        <v>0.23759786999999999</v>
      </c>
      <c r="AM89">
        <v>0.22693199</v>
      </c>
      <c r="AN89">
        <v>0.21714122999999999</v>
      </c>
      <c r="AO89">
        <v>0.2081192</v>
      </c>
      <c r="AP89">
        <v>0.19977479000000001</v>
      </c>
      <c r="AQ89">
        <v>0.19204091000000001</v>
      </c>
      <c r="AR89">
        <v>0.18485457</v>
      </c>
      <c r="AS89">
        <v>0.17815824</v>
      </c>
      <c r="AT89">
        <v>0.17190114000000001</v>
      </c>
      <c r="AU89">
        <v>0.16603775000000001</v>
      </c>
      <c r="AV89">
        <v>0.16053497999999999</v>
      </c>
      <c r="AW89">
        <v>0.15536132</v>
      </c>
      <c r="AX89">
        <v>0.15048808</v>
      </c>
      <c r="AY89">
        <v>0.14588988999999999</v>
      </c>
      <c r="AZ89">
        <v>0.14154610000000001</v>
      </c>
      <c r="BA89">
        <v>0.13744313</v>
      </c>
      <c r="BB89">
        <v>0.13355538</v>
      </c>
      <c r="BC89">
        <v>0.12987003999999999</v>
      </c>
      <c r="BD89">
        <v>0.12637132000000001</v>
      </c>
      <c r="BE89">
        <v>0.12303349</v>
      </c>
      <c r="BF89">
        <v>0.1198511</v>
      </c>
    </row>
    <row r="90" spans="1:58" x14ac:dyDescent="0.35">
      <c r="A90">
        <v>89</v>
      </c>
      <c r="B90">
        <v>18.3</v>
      </c>
      <c r="C90">
        <v>0.81877139999999993</v>
      </c>
      <c r="D90">
        <v>2.4000000000000004</v>
      </c>
      <c r="E90">
        <v>4</v>
      </c>
      <c r="F90">
        <v>2.2000000000000002</v>
      </c>
      <c r="G90">
        <v>1.6</v>
      </c>
      <c r="H90">
        <v>0.4</v>
      </c>
      <c r="I90">
        <v>292.60000000000002</v>
      </c>
      <c r="J90">
        <v>300.8</v>
      </c>
      <c r="K90" t="s">
        <v>34</v>
      </c>
      <c r="L90">
        <v>89</v>
      </c>
      <c r="M90">
        <v>0.53434371999999997</v>
      </c>
      <c r="N90">
        <v>0.42558797999999998</v>
      </c>
      <c r="O90">
        <v>0.35026457999999999</v>
      </c>
      <c r="P90">
        <v>0.29577198999999998</v>
      </c>
      <c r="Q90">
        <v>0.25479686000000001</v>
      </c>
      <c r="R90">
        <v>0.22314197</v>
      </c>
      <c r="S90">
        <v>0.1980179</v>
      </c>
      <c r="T90">
        <v>0.17764556000000001</v>
      </c>
      <c r="U90">
        <v>0.16082250000000001</v>
      </c>
      <c r="V90">
        <v>0.14670232</v>
      </c>
      <c r="W90">
        <v>0.13469274000000001</v>
      </c>
      <c r="X90">
        <v>0.12436324</v>
      </c>
      <c r="Y90">
        <v>0.11538696</v>
      </c>
      <c r="Z90">
        <v>0.10752123</v>
      </c>
      <c r="AA90">
        <v>0.10057676</v>
      </c>
      <c r="AB90">
        <v>9.4403348999999998E-2</v>
      </c>
      <c r="AC90">
        <v>8.8883258000000007E-2</v>
      </c>
      <c r="AD90">
        <v>8.3920985000000003E-2</v>
      </c>
      <c r="AE90">
        <v>7.9436152999999995E-2</v>
      </c>
      <c r="AF90">
        <v>7.5365975000000002E-2</v>
      </c>
      <c r="AG90">
        <v>7.1656874999999995E-2</v>
      </c>
      <c r="AH90">
        <v>6.8263322000000001E-2</v>
      </c>
      <c r="AI90">
        <v>6.5148613999999994E-2</v>
      </c>
      <c r="AJ90">
        <v>6.2279823999999998E-2</v>
      </c>
      <c r="AK90">
        <v>5.9628788000000002E-2</v>
      </c>
      <c r="AL90">
        <v>5.7173725000000002E-2</v>
      </c>
      <c r="AM90">
        <v>5.4894595999999997E-2</v>
      </c>
      <c r="AN90">
        <v>5.2772782999999997E-2</v>
      </c>
      <c r="AO90">
        <v>5.0792292000000003E-2</v>
      </c>
      <c r="AP90">
        <v>4.8941176000000003E-2</v>
      </c>
      <c r="AQ90">
        <v>4.7208671000000001E-2</v>
      </c>
      <c r="AR90">
        <v>4.5580421000000003E-2</v>
      </c>
      <c r="AS90">
        <v>4.4049624000000002E-2</v>
      </c>
      <c r="AT90">
        <v>4.2607866000000001E-2</v>
      </c>
      <c r="AU90">
        <v>4.1247904000000002E-2</v>
      </c>
      <c r="AV90">
        <v>3.9964198999999999E-2</v>
      </c>
      <c r="AW90">
        <v>3.8749064999999999E-2</v>
      </c>
      <c r="AX90">
        <v>3.7597804999999998E-2</v>
      </c>
      <c r="AY90">
        <v>3.6506113E-2</v>
      </c>
      <c r="AZ90">
        <v>3.546945E-2</v>
      </c>
      <c r="BA90">
        <v>3.4484103000000002E-2</v>
      </c>
      <c r="BB90">
        <v>3.3546112000000003E-2</v>
      </c>
      <c r="BC90">
        <v>3.2652408000000001E-2</v>
      </c>
      <c r="BD90">
        <v>3.1799885999999999E-2</v>
      </c>
      <c r="BE90">
        <v>3.0986159999999999E-2</v>
      </c>
      <c r="BF90">
        <v>3.0208426E-2</v>
      </c>
    </row>
    <row r="91" spans="1:58" x14ac:dyDescent="0.35">
      <c r="A91">
        <v>90</v>
      </c>
      <c r="B91">
        <v>15.6</v>
      </c>
      <c r="C91">
        <v>0.64185599999999998</v>
      </c>
      <c r="D91">
        <v>1.6</v>
      </c>
      <c r="E91">
        <v>7.6000000000000005</v>
      </c>
      <c r="F91">
        <v>0.8</v>
      </c>
      <c r="G91">
        <v>0</v>
      </c>
      <c r="H91">
        <v>0.4</v>
      </c>
      <c r="I91">
        <v>304.70000000000005</v>
      </c>
      <c r="J91">
        <v>350.8</v>
      </c>
      <c r="K91" t="s">
        <v>34</v>
      </c>
      <c r="L91">
        <v>90</v>
      </c>
      <c r="M91">
        <v>0.47475064</v>
      </c>
      <c r="N91">
        <v>0.41808757000000002</v>
      </c>
      <c r="O91">
        <v>0.37079081000000003</v>
      </c>
      <c r="P91">
        <v>0.32934766999999998</v>
      </c>
      <c r="Q91">
        <v>0.29358350999999999</v>
      </c>
      <c r="R91">
        <v>0.26342723000000001</v>
      </c>
      <c r="S91">
        <v>0.23796411000000001</v>
      </c>
      <c r="T91">
        <v>0.21635629000000001</v>
      </c>
      <c r="U91">
        <v>0.19793078</v>
      </c>
      <c r="V91">
        <v>0.18209974000000001</v>
      </c>
      <c r="W91">
        <v>0.16839873999999999</v>
      </c>
      <c r="X91">
        <v>0.15644137999999999</v>
      </c>
      <c r="Y91">
        <v>0.14593014000000001</v>
      </c>
      <c r="Z91">
        <v>0.13662732999999999</v>
      </c>
      <c r="AA91">
        <v>0.12834047000000001</v>
      </c>
      <c r="AB91">
        <v>0.12091639</v>
      </c>
      <c r="AC91">
        <v>0.11422978</v>
      </c>
      <c r="AD91">
        <v>0.10817905999999999</v>
      </c>
      <c r="AE91">
        <v>0.10268017</v>
      </c>
      <c r="AF91">
        <v>9.7661622000000003E-2</v>
      </c>
      <c r="AG91">
        <v>9.3064464999999999E-2</v>
      </c>
      <c r="AH91">
        <v>8.8838934999999994E-2</v>
      </c>
      <c r="AI91">
        <v>8.4942511999999998E-2</v>
      </c>
      <c r="AJ91">
        <v>8.1340462000000002E-2</v>
      </c>
      <c r="AK91">
        <v>7.7998839E-2</v>
      </c>
      <c r="AL91">
        <v>7.4892639999999996E-2</v>
      </c>
      <c r="AM91">
        <v>7.1998619E-2</v>
      </c>
      <c r="AN91">
        <v>6.9295845999999994E-2</v>
      </c>
      <c r="AO91">
        <v>6.6766619999999999E-2</v>
      </c>
      <c r="AP91">
        <v>6.4394347000000005E-2</v>
      </c>
      <c r="AQ91">
        <v>6.2166151000000003E-2</v>
      </c>
      <c r="AR91">
        <v>6.0069639000000001E-2</v>
      </c>
      <c r="AS91">
        <v>5.8094416000000003E-2</v>
      </c>
      <c r="AT91">
        <v>5.6229993999999998E-2</v>
      </c>
      <c r="AU91">
        <v>5.4466568E-2</v>
      </c>
      <c r="AV91">
        <v>5.2797992000000002E-2</v>
      </c>
      <c r="AW91">
        <v>5.1215846000000002E-2</v>
      </c>
      <c r="AX91">
        <v>4.9714644000000002E-2</v>
      </c>
      <c r="AY91">
        <v>4.8288378999999999E-2</v>
      </c>
      <c r="AZ91">
        <v>4.6932425E-2</v>
      </c>
      <c r="BA91">
        <v>4.5641962000000001E-2</v>
      </c>
      <c r="BB91">
        <v>4.4411502999999998E-2</v>
      </c>
      <c r="BC91">
        <v>4.3236631999999997E-2</v>
      </c>
      <c r="BD91">
        <v>4.2114592999999999E-2</v>
      </c>
      <c r="BE91">
        <v>4.1042421000000003E-2</v>
      </c>
      <c r="BF91">
        <v>4.0016591999999997E-2</v>
      </c>
    </row>
    <row r="92" spans="1:58" x14ac:dyDescent="0.35">
      <c r="A92">
        <v>91</v>
      </c>
      <c r="B92">
        <v>42.6</v>
      </c>
      <c r="C92">
        <v>0.3893916</v>
      </c>
      <c r="D92">
        <v>2</v>
      </c>
      <c r="E92">
        <v>4.6000000000000005</v>
      </c>
      <c r="F92">
        <v>2.2000000000000002</v>
      </c>
      <c r="G92">
        <v>0.60000000000000009</v>
      </c>
      <c r="H92">
        <v>1.4000000000000001</v>
      </c>
      <c r="I92">
        <v>420.40000000000003</v>
      </c>
      <c r="J92">
        <v>306.70000000000005</v>
      </c>
      <c r="K92" t="s">
        <v>35</v>
      </c>
      <c r="L92">
        <v>91</v>
      </c>
      <c r="M92">
        <v>2.3709831000000001</v>
      </c>
      <c r="N92">
        <v>1.8215067</v>
      </c>
      <c r="O92">
        <v>1.4476211000000001</v>
      </c>
      <c r="P92">
        <v>1.1830107999999999</v>
      </c>
      <c r="Q92">
        <v>0.98657899999999998</v>
      </c>
      <c r="R92">
        <v>0.83659547999999995</v>
      </c>
      <c r="S92">
        <v>0.72108185000000002</v>
      </c>
      <c r="T92">
        <v>0.63062119000000005</v>
      </c>
      <c r="U92">
        <v>0.55924863000000002</v>
      </c>
      <c r="V92">
        <v>0.50154911999999996</v>
      </c>
      <c r="W92">
        <v>0.45289657</v>
      </c>
      <c r="X92">
        <v>0.41224208000000001</v>
      </c>
      <c r="Y92">
        <v>0.37823056999999999</v>
      </c>
      <c r="Z92">
        <v>0.34921119</v>
      </c>
      <c r="AA92">
        <v>0.32413228999999999</v>
      </c>
      <c r="AB92">
        <v>0.30228755000000002</v>
      </c>
      <c r="AC92">
        <v>0.28313517999999999</v>
      </c>
      <c r="AD92">
        <v>0.26620558</v>
      </c>
      <c r="AE92">
        <v>0.25113213000000001</v>
      </c>
      <c r="AF92">
        <v>0.2376347</v>
      </c>
      <c r="AG92">
        <v>0.22547038999999999</v>
      </c>
      <c r="AH92">
        <v>0.21445354999999999</v>
      </c>
      <c r="AI92">
        <v>0.20443894000000001</v>
      </c>
      <c r="AJ92">
        <v>0.19529163999999999</v>
      </c>
      <c r="AK92">
        <v>0.18690844000000001</v>
      </c>
      <c r="AL92">
        <v>0.17919493</v>
      </c>
      <c r="AM92">
        <v>0.17207031</v>
      </c>
      <c r="AN92">
        <v>0.16547015000000001</v>
      </c>
      <c r="AO92">
        <v>0.15934011000000001</v>
      </c>
      <c r="AP92">
        <v>0.15363312000000001</v>
      </c>
      <c r="AQ92">
        <v>0.14830773</v>
      </c>
      <c r="AR92">
        <v>0.14332518</v>
      </c>
      <c r="AS92">
        <v>0.13865183</v>
      </c>
      <c r="AT92">
        <v>0.13425787</v>
      </c>
      <c r="AU92">
        <v>0.13011687999999999</v>
      </c>
      <c r="AV92">
        <v>0.12620717000000001</v>
      </c>
      <c r="AW92">
        <v>0.12250991999999999</v>
      </c>
      <c r="AX92">
        <v>0.11900953</v>
      </c>
      <c r="AY92">
        <v>0.11569125</v>
      </c>
      <c r="AZ92">
        <v>0.11254222999999999</v>
      </c>
      <c r="BA92">
        <v>0.10955127000000001</v>
      </c>
      <c r="BB92">
        <v>0.10670771</v>
      </c>
      <c r="BC92">
        <v>0.10400247999999999</v>
      </c>
      <c r="BD92">
        <v>0.10142005</v>
      </c>
      <c r="BE92">
        <v>9.8951346999999995E-2</v>
      </c>
      <c r="BF92">
        <v>9.6590712999999995E-2</v>
      </c>
    </row>
    <row r="93" spans="1:58" x14ac:dyDescent="0.35">
      <c r="A93">
        <v>92</v>
      </c>
      <c r="B93">
        <v>15.8</v>
      </c>
      <c r="C93">
        <v>0.73214349999999995</v>
      </c>
      <c r="D93">
        <v>2</v>
      </c>
      <c r="E93">
        <v>6</v>
      </c>
      <c r="F93">
        <v>2.2000000000000002</v>
      </c>
      <c r="G93">
        <v>1.4000000000000001</v>
      </c>
      <c r="H93">
        <v>0.60000000000000009</v>
      </c>
      <c r="I93">
        <v>405.5</v>
      </c>
      <c r="J93">
        <v>326</v>
      </c>
      <c r="K93" t="s">
        <v>34</v>
      </c>
      <c r="L93">
        <v>92</v>
      </c>
      <c r="M93">
        <v>0.84359061999999996</v>
      </c>
      <c r="N93">
        <v>0.67847884000000003</v>
      </c>
      <c r="O93">
        <v>0.55627662</v>
      </c>
      <c r="P93">
        <v>0.46646317999999998</v>
      </c>
      <c r="Q93">
        <v>0.39918807000000001</v>
      </c>
      <c r="R93">
        <v>0.34733784000000001</v>
      </c>
      <c r="S93">
        <v>0.30651021000000001</v>
      </c>
      <c r="T93">
        <v>0.27368742000000001</v>
      </c>
      <c r="U93">
        <v>0.24680561000000001</v>
      </c>
      <c r="V93">
        <v>0.22443719000000001</v>
      </c>
      <c r="W93">
        <v>0.20555580000000001</v>
      </c>
      <c r="X93">
        <v>0.18942580000000001</v>
      </c>
      <c r="Y93">
        <v>0.17550193</v>
      </c>
      <c r="Z93">
        <v>0.16336706000000001</v>
      </c>
      <c r="AA93">
        <v>0.1527027</v>
      </c>
      <c r="AB93">
        <v>0.14326446000000001</v>
      </c>
      <c r="AC93">
        <v>0.13485146000000001</v>
      </c>
      <c r="AD93">
        <v>0.12731159</v>
      </c>
      <c r="AE93">
        <v>0.12051231</v>
      </c>
      <c r="AF93">
        <v>0.11435215999999999</v>
      </c>
      <c r="AG93">
        <v>0.10874771</v>
      </c>
      <c r="AH93">
        <v>0.10362456</v>
      </c>
      <c r="AI93">
        <v>9.8929033E-2</v>
      </c>
      <c r="AJ93">
        <v>9.4610087999999995E-2</v>
      </c>
      <c r="AK93">
        <v>9.0618088999999999E-2</v>
      </c>
      <c r="AL93">
        <v>8.6923479999999997E-2</v>
      </c>
      <c r="AM93">
        <v>8.3492219000000006E-2</v>
      </c>
      <c r="AN93">
        <v>8.0298752000000001E-2</v>
      </c>
      <c r="AO93">
        <v>7.7320255000000004E-2</v>
      </c>
      <c r="AP93">
        <v>7.4532828999999995E-2</v>
      </c>
      <c r="AQ93">
        <v>7.1922913000000005E-2</v>
      </c>
      <c r="AR93">
        <v>6.9474727E-2</v>
      </c>
      <c r="AS93">
        <v>6.7170418999999995E-2</v>
      </c>
      <c r="AT93">
        <v>6.4999424E-2</v>
      </c>
      <c r="AU93">
        <v>6.2950804999999999E-2</v>
      </c>
      <c r="AV93">
        <v>6.1014164000000003E-2</v>
      </c>
      <c r="AW93">
        <v>5.9182782000000003E-2</v>
      </c>
      <c r="AX93">
        <v>5.7446658999999997E-2</v>
      </c>
      <c r="AY93">
        <v>5.5799111999999998E-2</v>
      </c>
      <c r="AZ93">
        <v>5.4233819000000003E-2</v>
      </c>
      <c r="BA93">
        <v>5.2745174999999998E-2</v>
      </c>
      <c r="BB93">
        <v>5.1328678000000003E-2</v>
      </c>
      <c r="BC93">
        <v>4.9977724000000001E-2</v>
      </c>
      <c r="BD93">
        <v>4.8688388999999999E-2</v>
      </c>
      <c r="BE93">
        <v>4.7457103E-2</v>
      </c>
      <c r="BF93">
        <v>4.6279509000000003E-2</v>
      </c>
    </row>
    <row r="94" spans="1:58" x14ac:dyDescent="0.35">
      <c r="A94">
        <v>93</v>
      </c>
      <c r="B94">
        <v>14.4</v>
      </c>
      <c r="C94">
        <v>0.28733910000000001</v>
      </c>
      <c r="D94">
        <v>1.6</v>
      </c>
      <c r="E94">
        <v>3.4000000000000004</v>
      </c>
      <c r="F94">
        <v>2.8000000000000003</v>
      </c>
      <c r="G94">
        <v>0.8</v>
      </c>
      <c r="H94">
        <v>2</v>
      </c>
      <c r="I94">
        <v>288.20000000000005</v>
      </c>
      <c r="J94">
        <v>295.20000000000005</v>
      </c>
      <c r="K94" t="s">
        <v>35</v>
      </c>
      <c r="L94">
        <v>93</v>
      </c>
      <c r="M94">
        <v>1.2463015</v>
      </c>
      <c r="N94">
        <v>0.97056282000000005</v>
      </c>
      <c r="O94">
        <v>0.78116423000000001</v>
      </c>
      <c r="P94">
        <v>0.64593171999999999</v>
      </c>
      <c r="Q94">
        <v>0.54603880999999999</v>
      </c>
      <c r="R94">
        <v>0.47009054</v>
      </c>
      <c r="S94">
        <v>0.41091697999999999</v>
      </c>
      <c r="T94">
        <v>0.36383715</v>
      </c>
      <c r="U94">
        <v>0.32580540000000002</v>
      </c>
      <c r="V94">
        <v>0.29459911999999999</v>
      </c>
      <c r="W94">
        <v>0.26852589999999998</v>
      </c>
      <c r="X94">
        <v>0.24646146999999999</v>
      </c>
      <c r="Y94">
        <v>0.22754337999999999</v>
      </c>
      <c r="Z94">
        <v>0.21117533999999999</v>
      </c>
      <c r="AA94">
        <v>0.19688407999999999</v>
      </c>
      <c r="AB94">
        <v>0.18431222</v>
      </c>
      <c r="AC94">
        <v>0.17316309999999999</v>
      </c>
      <c r="AD94">
        <v>0.16321795</v>
      </c>
      <c r="AE94">
        <v>0.15429014999999999</v>
      </c>
      <c r="AF94">
        <v>0.14623435000000001</v>
      </c>
      <c r="AG94">
        <v>0.13893029000000001</v>
      </c>
      <c r="AH94">
        <v>0.13227760999999999</v>
      </c>
      <c r="AI94">
        <v>0.12619527</v>
      </c>
      <c r="AJ94">
        <v>0.12061139999999999</v>
      </c>
      <c r="AK94">
        <v>0.11547075</v>
      </c>
      <c r="AL94">
        <v>0.11071746</v>
      </c>
      <c r="AM94">
        <v>0.10631284000000001</v>
      </c>
      <c r="AN94">
        <v>0.10221898</v>
      </c>
      <c r="AO94">
        <v>9.8403245E-2</v>
      </c>
      <c r="AP94">
        <v>9.4839013999999999E-2</v>
      </c>
      <c r="AQ94">
        <v>9.1502942000000004E-2</v>
      </c>
      <c r="AR94">
        <v>8.8375859000000001E-2</v>
      </c>
      <c r="AS94">
        <v>8.5436232000000001E-2</v>
      </c>
      <c r="AT94">
        <v>8.2670800000000003E-2</v>
      </c>
      <c r="AU94">
        <v>8.0063029999999993E-2</v>
      </c>
      <c r="AV94">
        <v>7.7598191999999996E-2</v>
      </c>
      <c r="AW94">
        <v>7.5266868000000001E-2</v>
      </c>
      <c r="AX94">
        <v>7.3058128E-2</v>
      </c>
      <c r="AY94">
        <v>7.0964432999999993E-2</v>
      </c>
      <c r="AZ94">
        <v>6.8974540000000001E-2</v>
      </c>
      <c r="BA94">
        <v>6.7082472000000004E-2</v>
      </c>
      <c r="BB94">
        <v>6.5281286999999993E-2</v>
      </c>
      <c r="BC94">
        <v>6.3564144000000003E-2</v>
      </c>
      <c r="BD94">
        <v>6.1926386999999999E-2</v>
      </c>
      <c r="BE94">
        <v>6.0363001999999999E-2</v>
      </c>
      <c r="BF94">
        <v>5.8868691000000001E-2</v>
      </c>
    </row>
    <row r="95" spans="1:58" x14ac:dyDescent="0.35">
      <c r="A95">
        <v>94</v>
      </c>
      <c r="B95">
        <v>11.900000000000002</v>
      </c>
      <c r="C95">
        <v>0.10395979999999999</v>
      </c>
      <c r="D95">
        <v>2.4000000000000004</v>
      </c>
      <c r="E95">
        <v>1.6</v>
      </c>
      <c r="F95">
        <v>2</v>
      </c>
      <c r="G95">
        <v>1.6</v>
      </c>
      <c r="H95">
        <v>1.8</v>
      </c>
      <c r="I95">
        <v>395.1</v>
      </c>
      <c r="J95">
        <v>324</v>
      </c>
      <c r="K95" t="s">
        <v>34</v>
      </c>
      <c r="L95">
        <v>94</v>
      </c>
      <c r="M95">
        <v>0.57500470000000004</v>
      </c>
      <c r="N95">
        <v>0.46784297000000002</v>
      </c>
      <c r="O95">
        <v>0.38917136000000002</v>
      </c>
      <c r="P95">
        <v>0.33073422000000002</v>
      </c>
      <c r="Q95">
        <v>0.28614815999999998</v>
      </c>
      <c r="R95">
        <v>0.25120651999999999</v>
      </c>
      <c r="S95">
        <v>0.22323355</v>
      </c>
      <c r="T95">
        <v>0.20040368</v>
      </c>
      <c r="U95">
        <v>0.18146527000000001</v>
      </c>
      <c r="V95">
        <v>0.16553929000000001</v>
      </c>
      <c r="W95">
        <v>0.15197271000000001</v>
      </c>
      <c r="X95">
        <v>0.14030126000000001</v>
      </c>
      <c r="Y95">
        <v>0.13016564999999999</v>
      </c>
      <c r="Z95">
        <v>0.12128644</v>
      </c>
      <c r="AA95">
        <v>0.11344896</v>
      </c>
      <c r="AB95">
        <v>0.10648674</v>
      </c>
      <c r="AC95">
        <v>0.10026607999999999</v>
      </c>
      <c r="AD95">
        <v>9.4675495999999998E-2</v>
      </c>
      <c r="AE95">
        <v>8.9626677000000002E-2</v>
      </c>
      <c r="AF95">
        <v>8.5046619000000004E-2</v>
      </c>
      <c r="AG95">
        <v>8.0874503E-2</v>
      </c>
      <c r="AH95">
        <v>7.7059454999999999E-2</v>
      </c>
      <c r="AI95">
        <v>7.3559611999999996E-2</v>
      </c>
      <c r="AJ95">
        <v>7.0335655999999996E-2</v>
      </c>
      <c r="AK95">
        <v>6.7357979999999998E-2</v>
      </c>
      <c r="AL95">
        <v>6.4600705999999994E-2</v>
      </c>
      <c r="AM95">
        <v>6.2040009E-2</v>
      </c>
      <c r="AN95">
        <v>5.9657256999999998E-2</v>
      </c>
      <c r="AO95">
        <v>5.7432875000000001E-2</v>
      </c>
      <c r="AP95">
        <v>5.5353735000000001E-2</v>
      </c>
      <c r="AQ95">
        <v>5.3405724000000002E-2</v>
      </c>
      <c r="AR95">
        <v>5.1577099000000001E-2</v>
      </c>
      <c r="AS95">
        <v>4.9857784000000002E-2</v>
      </c>
      <c r="AT95">
        <v>4.8238627999999999E-2</v>
      </c>
      <c r="AU95">
        <v>4.6711284999999998E-2</v>
      </c>
      <c r="AV95">
        <v>4.5267966E-2</v>
      </c>
      <c r="AW95">
        <v>4.3902490000000002E-2</v>
      </c>
      <c r="AX95">
        <v>4.2609077000000002E-2</v>
      </c>
      <c r="AY95">
        <v>4.1382611E-2</v>
      </c>
      <c r="AZ95">
        <v>4.0217236000000003E-2</v>
      </c>
      <c r="BA95">
        <v>3.9109527999999998E-2</v>
      </c>
      <c r="BB95">
        <v>3.8054950999999997E-2</v>
      </c>
      <c r="BC95">
        <v>3.7050228999999997E-2</v>
      </c>
      <c r="BD95">
        <v>3.6091684999999998E-2</v>
      </c>
      <c r="BE95">
        <v>3.5176273000000001E-2</v>
      </c>
      <c r="BF95">
        <v>3.4301218000000001E-2</v>
      </c>
    </row>
    <row r="96" spans="1:58" x14ac:dyDescent="0.35">
      <c r="A96">
        <v>95</v>
      </c>
      <c r="B96">
        <v>17.100000000000001</v>
      </c>
      <c r="C96">
        <v>0.31988280000000002</v>
      </c>
      <c r="D96">
        <v>0.60000000000000009</v>
      </c>
      <c r="E96">
        <v>6.8000000000000007</v>
      </c>
      <c r="F96">
        <v>1.6</v>
      </c>
      <c r="G96">
        <v>1.8</v>
      </c>
      <c r="H96">
        <v>1</v>
      </c>
      <c r="I96">
        <v>352.1</v>
      </c>
      <c r="J96">
        <v>305.3</v>
      </c>
      <c r="K96" t="s">
        <v>35</v>
      </c>
      <c r="L96">
        <v>95</v>
      </c>
      <c r="M96">
        <v>1.1059482</v>
      </c>
      <c r="N96">
        <v>0.89974427000000001</v>
      </c>
      <c r="O96">
        <v>0.73875164999999998</v>
      </c>
      <c r="P96">
        <v>0.61578065000000004</v>
      </c>
      <c r="Q96">
        <v>0.52205807000000004</v>
      </c>
      <c r="R96">
        <v>0.44947109000000002</v>
      </c>
      <c r="S96">
        <v>0.39224845000000003</v>
      </c>
      <c r="T96">
        <v>0.34639382000000002</v>
      </c>
      <c r="U96">
        <v>0.30906560999999999</v>
      </c>
      <c r="V96">
        <v>0.27822721</v>
      </c>
      <c r="W96">
        <v>0.25241523999999999</v>
      </c>
      <c r="X96">
        <v>0.23054326</v>
      </c>
      <c r="Y96">
        <v>0.21181531000000001</v>
      </c>
      <c r="Z96">
        <v>0.19562666000000001</v>
      </c>
      <c r="AA96">
        <v>0.18150674999999999</v>
      </c>
      <c r="AB96">
        <v>0.16909536999999999</v>
      </c>
      <c r="AC96">
        <v>0.15810937</v>
      </c>
      <c r="AD96">
        <v>0.14832185000000001</v>
      </c>
      <c r="AE96">
        <v>0.13954929999999999</v>
      </c>
      <c r="AF96">
        <v>0.13165197000000001</v>
      </c>
      <c r="AG96">
        <v>0.12450164</v>
      </c>
      <c r="AH96">
        <v>0.11800194999999999</v>
      </c>
      <c r="AI96">
        <v>0.1120727</v>
      </c>
      <c r="AJ96">
        <v>0.10664100999999999</v>
      </c>
      <c r="AK96">
        <v>0.10165448000000001</v>
      </c>
      <c r="AL96">
        <v>9.7057842000000005E-2</v>
      </c>
      <c r="AM96">
        <v>9.2807135999999998E-2</v>
      </c>
      <c r="AN96">
        <v>8.8869818000000003E-2</v>
      </c>
      <c r="AO96">
        <v>8.5213101999999999E-2</v>
      </c>
      <c r="AP96">
        <v>8.1809043999999997E-2</v>
      </c>
      <c r="AQ96">
        <v>7.8631140000000002E-2</v>
      </c>
      <c r="AR96">
        <v>7.5660652999999994E-2</v>
      </c>
      <c r="AS96">
        <v>7.2877682999999999E-2</v>
      </c>
      <c r="AT96">
        <v>7.0266031000000007E-2</v>
      </c>
      <c r="AU96">
        <v>6.7809812999999997E-2</v>
      </c>
      <c r="AV96">
        <v>6.5496906999999993E-2</v>
      </c>
      <c r="AW96">
        <v>6.3316621000000003E-2</v>
      </c>
      <c r="AX96">
        <v>6.1256724999999998E-2</v>
      </c>
      <c r="AY96">
        <v>5.9310271999999997E-2</v>
      </c>
      <c r="AZ96">
        <v>5.7469036000000001E-2</v>
      </c>
      <c r="BA96">
        <v>5.5720965999999997E-2</v>
      </c>
      <c r="BB96">
        <v>5.4062035000000001E-2</v>
      </c>
      <c r="BC96">
        <v>5.2485924000000003E-2</v>
      </c>
      <c r="BD96">
        <v>5.0986103999999997E-2</v>
      </c>
      <c r="BE96">
        <v>4.9559511000000001E-2</v>
      </c>
      <c r="BF96">
        <v>4.8198849000000002E-2</v>
      </c>
    </row>
    <row r="97" spans="1:58" x14ac:dyDescent="0.35">
      <c r="A97">
        <v>96</v>
      </c>
      <c r="B97">
        <v>33.200000000000003</v>
      </c>
      <c r="C97">
        <v>0.82274429999999998</v>
      </c>
      <c r="D97">
        <v>1.6</v>
      </c>
      <c r="E97">
        <v>7.6000000000000005</v>
      </c>
      <c r="F97">
        <v>2</v>
      </c>
      <c r="G97">
        <v>1.8</v>
      </c>
      <c r="H97">
        <v>0.4</v>
      </c>
      <c r="I97">
        <v>363.20000000000005</v>
      </c>
      <c r="J97">
        <v>322.70000000000005</v>
      </c>
      <c r="K97" t="s">
        <v>35</v>
      </c>
      <c r="L97">
        <v>96</v>
      </c>
      <c r="M97">
        <v>1.0517479000000001</v>
      </c>
      <c r="N97">
        <v>0.88181251000000005</v>
      </c>
      <c r="O97">
        <v>0.74139619000000001</v>
      </c>
      <c r="P97">
        <v>0.62797225000000001</v>
      </c>
      <c r="Q97">
        <v>0.53876047999999999</v>
      </c>
      <c r="R97">
        <v>0.46878808999999999</v>
      </c>
      <c r="S97">
        <v>0.41353877999999999</v>
      </c>
      <c r="T97">
        <v>0.36886280999999999</v>
      </c>
      <c r="U97">
        <v>0.33213732000000001</v>
      </c>
      <c r="V97">
        <v>0.30162190999999999</v>
      </c>
      <c r="W97">
        <v>0.27592527999999999</v>
      </c>
      <c r="X97">
        <v>0.25402649999999999</v>
      </c>
      <c r="Y97">
        <v>0.23515839999999999</v>
      </c>
      <c r="Z97">
        <v>0.21874321999999999</v>
      </c>
      <c r="AA97">
        <v>0.20434237999999999</v>
      </c>
      <c r="AB97">
        <v>0.19160627999999999</v>
      </c>
      <c r="AC97">
        <v>0.18027188</v>
      </c>
      <c r="AD97">
        <v>0.17011908000000001</v>
      </c>
      <c r="AE97">
        <v>0.16097607999999999</v>
      </c>
      <c r="AF97">
        <v>0.15269964999999999</v>
      </c>
      <c r="AG97">
        <v>0.14517656000000001</v>
      </c>
      <c r="AH97">
        <v>0.13830580000000001</v>
      </c>
      <c r="AI97">
        <v>0.13200704999999999</v>
      </c>
      <c r="AJ97">
        <v>0.12621288999999999</v>
      </c>
      <c r="AK97">
        <v>0.12087001999999999</v>
      </c>
      <c r="AL97">
        <v>0.11591991</v>
      </c>
      <c r="AM97">
        <v>0.11132034</v>
      </c>
      <c r="AN97">
        <v>0.10704125</v>
      </c>
      <c r="AO97">
        <v>0.1030561</v>
      </c>
      <c r="AP97">
        <v>9.9326864000000001E-2</v>
      </c>
      <c r="AQ97">
        <v>9.5826566000000002E-2</v>
      </c>
      <c r="AR97">
        <v>9.2543512999999994E-2</v>
      </c>
      <c r="AS97">
        <v>8.9454940999999996E-2</v>
      </c>
      <c r="AT97">
        <v>8.6543179999999997E-2</v>
      </c>
      <c r="AU97">
        <v>8.3799042000000004E-2</v>
      </c>
      <c r="AV97">
        <v>8.1204206000000001E-2</v>
      </c>
      <c r="AW97">
        <v>7.8748152000000002E-2</v>
      </c>
      <c r="AX97">
        <v>7.6422580000000004E-2</v>
      </c>
      <c r="AY97">
        <v>7.4217342000000006E-2</v>
      </c>
      <c r="AZ97">
        <v>7.212209E-2</v>
      </c>
      <c r="BA97">
        <v>7.0124328E-2</v>
      </c>
      <c r="BB97">
        <v>6.8220227999999994E-2</v>
      </c>
      <c r="BC97">
        <v>6.6407904000000004E-2</v>
      </c>
      <c r="BD97">
        <v>6.4679869000000001E-2</v>
      </c>
      <c r="BE97">
        <v>6.3030258000000006E-2</v>
      </c>
      <c r="BF97">
        <v>6.1452593999999999E-2</v>
      </c>
    </row>
    <row r="98" spans="1:58" x14ac:dyDescent="0.35">
      <c r="A98">
        <v>97</v>
      </c>
      <c r="B98">
        <v>40.300000000000004</v>
      </c>
      <c r="C98">
        <v>0.81686710000000007</v>
      </c>
      <c r="D98">
        <v>2.8000000000000003</v>
      </c>
      <c r="E98">
        <v>5.4</v>
      </c>
      <c r="F98">
        <v>0.60000000000000009</v>
      </c>
      <c r="G98">
        <v>1.6</v>
      </c>
      <c r="H98">
        <v>0.2</v>
      </c>
      <c r="I98">
        <v>373</v>
      </c>
      <c r="J98">
        <v>339.70000000000005</v>
      </c>
      <c r="K98" t="s">
        <v>35</v>
      </c>
      <c r="L98">
        <v>97</v>
      </c>
      <c r="M98">
        <v>0.66428071</v>
      </c>
      <c r="N98">
        <v>0.54071139999999995</v>
      </c>
      <c r="O98">
        <v>0.44957015</v>
      </c>
      <c r="P98">
        <v>0.38156462000000002</v>
      </c>
      <c r="Q98">
        <v>0.32961827999999999</v>
      </c>
      <c r="R98">
        <v>0.28909131999999998</v>
      </c>
      <c r="S98">
        <v>0.25685005999999999</v>
      </c>
      <c r="T98">
        <v>0.23056731</v>
      </c>
      <c r="U98">
        <v>0.20881448999999999</v>
      </c>
      <c r="V98">
        <v>0.19053537000000001</v>
      </c>
      <c r="W98">
        <v>0.17499079000000001</v>
      </c>
      <c r="X98">
        <v>0.16161907</v>
      </c>
      <c r="Y98">
        <v>0.15000305999999999</v>
      </c>
      <c r="Z98">
        <v>0.13983135999999999</v>
      </c>
      <c r="AA98">
        <v>0.13085458</v>
      </c>
      <c r="AB98">
        <v>0.12288116</v>
      </c>
      <c r="AC98">
        <v>0.11574817</v>
      </c>
      <c r="AD98">
        <v>0.10933493</v>
      </c>
      <c r="AE98">
        <v>0.10353965</v>
      </c>
      <c r="AF98">
        <v>9.8276213000000001E-2</v>
      </c>
      <c r="AG98">
        <v>9.3480780999999999E-2</v>
      </c>
      <c r="AH98">
        <v>8.9090831999999995E-2</v>
      </c>
      <c r="AI98">
        <v>8.5061252000000004E-2</v>
      </c>
      <c r="AJ98">
        <v>8.1347412999999993E-2</v>
      </c>
      <c r="AK98">
        <v>7.7914259999999999E-2</v>
      </c>
      <c r="AL98">
        <v>7.4734605999999995E-2</v>
      </c>
      <c r="AM98">
        <v>7.1780220000000006E-2</v>
      </c>
      <c r="AN98">
        <v>6.9028132000000006E-2</v>
      </c>
      <c r="AO98">
        <v>6.6458440999999993E-2</v>
      </c>
      <c r="AP98">
        <v>6.4054801999999994E-2</v>
      </c>
      <c r="AQ98">
        <v>6.1803843999999997E-2</v>
      </c>
      <c r="AR98">
        <v>5.9690422999999999E-2</v>
      </c>
      <c r="AS98">
        <v>5.7701892999999997E-2</v>
      </c>
      <c r="AT98">
        <v>5.5827856000000002E-2</v>
      </c>
      <c r="AU98">
        <v>5.4059435000000003E-2</v>
      </c>
      <c r="AV98">
        <v>5.2388847000000002E-2</v>
      </c>
      <c r="AW98">
        <v>5.0808907E-2</v>
      </c>
      <c r="AX98">
        <v>4.9310821999999997E-2</v>
      </c>
      <c r="AY98">
        <v>4.7889429999999997E-2</v>
      </c>
      <c r="AZ98">
        <v>4.6539333000000002E-2</v>
      </c>
      <c r="BA98">
        <v>4.5255839999999999E-2</v>
      </c>
      <c r="BB98">
        <v>4.4034353999999998E-2</v>
      </c>
      <c r="BC98">
        <v>4.2869988999999997E-2</v>
      </c>
      <c r="BD98">
        <v>4.1758775999999997E-2</v>
      </c>
      <c r="BE98">
        <v>4.0697853999999999E-2</v>
      </c>
      <c r="BF98">
        <v>3.9683700000000002E-2</v>
      </c>
    </row>
    <row r="99" spans="1:58" x14ac:dyDescent="0.35">
      <c r="A99">
        <v>98</v>
      </c>
      <c r="B99">
        <v>42.400000000000006</v>
      </c>
      <c r="C99">
        <v>0.17709530000000001</v>
      </c>
      <c r="D99">
        <v>2</v>
      </c>
      <c r="E99">
        <v>2.2000000000000002</v>
      </c>
      <c r="F99">
        <v>1.8</v>
      </c>
      <c r="G99">
        <v>1.8</v>
      </c>
      <c r="H99">
        <v>1.4000000000000001</v>
      </c>
      <c r="I99">
        <v>363.40000000000003</v>
      </c>
      <c r="J99">
        <v>319.20000000000005</v>
      </c>
      <c r="K99" t="s">
        <v>35</v>
      </c>
      <c r="L99">
        <v>98</v>
      </c>
      <c r="M99">
        <v>1.4934875000000001</v>
      </c>
      <c r="N99">
        <v>1.1658740999999999</v>
      </c>
      <c r="O99">
        <v>0.94176883</v>
      </c>
      <c r="P99">
        <v>0.78087187000000002</v>
      </c>
      <c r="Q99">
        <v>0.66167891000000001</v>
      </c>
      <c r="R99">
        <v>0.56951386000000004</v>
      </c>
      <c r="S99">
        <v>0.49776800999999998</v>
      </c>
      <c r="T99">
        <v>0.44127910999999997</v>
      </c>
      <c r="U99">
        <v>0.39502062999999998</v>
      </c>
      <c r="V99">
        <v>0.35709509</v>
      </c>
      <c r="W99">
        <v>0.32557607</v>
      </c>
      <c r="X99">
        <v>0.29892015</v>
      </c>
      <c r="Y99">
        <v>0.27617385999999999</v>
      </c>
      <c r="Z99">
        <v>0.25648478000000002</v>
      </c>
      <c r="AA99">
        <v>0.23929395000000001</v>
      </c>
      <c r="AB99">
        <v>0.22418615</v>
      </c>
      <c r="AC99">
        <v>0.21080972000000001</v>
      </c>
      <c r="AD99">
        <v>0.19888787999999999</v>
      </c>
      <c r="AE99">
        <v>0.18819063999999999</v>
      </c>
      <c r="AF99">
        <v>0.17853351000000001</v>
      </c>
      <c r="AG99">
        <v>0.16978027000000001</v>
      </c>
      <c r="AH99">
        <v>0.16180421</v>
      </c>
      <c r="AI99">
        <v>0.15451115000000001</v>
      </c>
      <c r="AJ99">
        <v>0.14781547</v>
      </c>
      <c r="AK99">
        <v>0.14164551</v>
      </c>
      <c r="AL99">
        <v>0.13594046000000001</v>
      </c>
      <c r="AM99">
        <v>0.13065605999999999</v>
      </c>
      <c r="AN99">
        <v>0.12574162999999999</v>
      </c>
      <c r="AO99">
        <v>0.1211599</v>
      </c>
      <c r="AP99">
        <v>0.11687968</v>
      </c>
      <c r="AQ99">
        <v>0.11287364</v>
      </c>
      <c r="AR99">
        <v>0.10911629</v>
      </c>
      <c r="AS99">
        <v>0.10558336</v>
      </c>
      <c r="AT99">
        <v>0.10225471999999999</v>
      </c>
      <c r="AU99">
        <v>9.9114187000000006E-2</v>
      </c>
      <c r="AV99">
        <v>9.6147776000000004E-2</v>
      </c>
      <c r="AW99">
        <v>9.3339637000000003E-2</v>
      </c>
      <c r="AX99">
        <v>9.067712E-2</v>
      </c>
      <c r="AY99">
        <v>8.8149853E-2</v>
      </c>
      <c r="AZ99">
        <v>8.5749990999999998E-2</v>
      </c>
      <c r="BA99">
        <v>8.3467096000000005E-2</v>
      </c>
      <c r="BB99">
        <v>8.1292516999999995E-2</v>
      </c>
      <c r="BC99">
        <v>7.9217412000000001E-2</v>
      </c>
      <c r="BD99">
        <v>7.7236287000000001E-2</v>
      </c>
      <c r="BE99">
        <v>7.5343809999999997E-2</v>
      </c>
      <c r="BF99">
        <v>7.3534369000000002E-2</v>
      </c>
    </row>
    <row r="100" spans="1:58" x14ac:dyDescent="0.35">
      <c r="A100">
        <v>99</v>
      </c>
      <c r="B100">
        <v>16.100000000000001</v>
      </c>
      <c r="C100">
        <v>0.17191279999999998</v>
      </c>
      <c r="D100">
        <v>2</v>
      </c>
      <c r="E100">
        <v>1</v>
      </c>
      <c r="F100">
        <v>2.2000000000000002</v>
      </c>
      <c r="G100">
        <v>1.2000000000000002</v>
      </c>
      <c r="H100">
        <v>2</v>
      </c>
      <c r="I100">
        <v>396.8</v>
      </c>
      <c r="J100">
        <v>311.3</v>
      </c>
      <c r="K100" t="s">
        <v>34</v>
      </c>
      <c r="L100">
        <v>99</v>
      </c>
      <c r="M100">
        <v>0.42981496000000002</v>
      </c>
      <c r="N100">
        <v>0.35709839999999998</v>
      </c>
      <c r="O100">
        <v>0.30139786000000002</v>
      </c>
      <c r="P100">
        <v>0.25890141999999999</v>
      </c>
      <c r="Q100">
        <v>0.22582562</v>
      </c>
      <c r="R100">
        <v>0.19956535</v>
      </c>
      <c r="S100">
        <v>0.17829797999999999</v>
      </c>
      <c r="T100">
        <v>0.16078416000000001</v>
      </c>
      <c r="U100">
        <v>0.1461411</v>
      </c>
      <c r="V100">
        <v>0.13373823000000001</v>
      </c>
      <c r="W100">
        <v>0.12311551</v>
      </c>
      <c r="X100">
        <v>0.1139246</v>
      </c>
      <c r="Y100">
        <v>0.10590412</v>
      </c>
      <c r="Z100">
        <v>9.8848216000000003E-2</v>
      </c>
      <c r="AA100">
        <v>9.2598035999999995E-2</v>
      </c>
      <c r="AB100">
        <v>8.7026007000000002E-2</v>
      </c>
      <c r="AC100">
        <v>8.2031794000000005E-2</v>
      </c>
      <c r="AD100">
        <v>7.7532693999999999E-2</v>
      </c>
      <c r="AE100">
        <v>7.3457203999999998E-2</v>
      </c>
      <c r="AF100">
        <v>6.9751969999999996E-2</v>
      </c>
      <c r="AG100">
        <v>6.6370211999999998E-2</v>
      </c>
      <c r="AH100">
        <v>6.3269994999999996E-2</v>
      </c>
      <c r="AI100">
        <v>6.0419977E-2</v>
      </c>
      <c r="AJ100">
        <v>5.7791173000000001E-2</v>
      </c>
      <c r="AK100">
        <v>5.5359442000000002E-2</v>
      </c>
      <c r="AL100">
        <v>5.3104494000000002E-2</v>
      </c>
      <c r="AM100">
        <v>5.1007587E-2</v>
      </c>
      <c r="AN100">
        <v>4.9054543999999999E-2</v>
      </c>
      <c r="AO100">
        <v>4.7230016E-2</v>
      </c>
      <c r="AP100">
        <v>4.5522279999999998E-2</v>
      </c>
      <c r="AQ100">
        <v>4.3921257999999998E-2</v>
      </c>
      <c r="AR100">
        <v>4.2416058E-2</v>
      </c>
      <c r="AS100">
        <v>4.1000522999999997E-2</v>
      </c>
      <c r="AT100">
        <v>3.9665829E-2</v>
      </c>
      <c r="AU100">
        <v>3.8405795E-2</v>
      </c>
      <c r="AV100">
        <v>3.7214864E-2</v>
      </c>
      <c r="AW100">
        <v>3.608745E-2</v>
      </c>
      <c r="AX100">
        <v>3.5018746000000003E-2</v>
      </c>
      <c r="AY100">
        <v>3.4004553999999999E-2</v>
      </c>
      <c r="AZ100">
        <v>3.3040907000000001E-2</v>
      </c>
      <c r="BA100">
        <v>3.2124139000000003E-2</v>
      </c>
      <c r="BB100">
        <v>3.1251292999999999E-2</v>
      </c>
      <c r="BC100">
        <v>3.0419245000000001E-2</v>
      </c>
      <c r="BD100">
        <v>2.9625358000000001E-2</v>
      </c>
      <c r="BE100">
        <v>2.8867106999999999E-2</v>
      </c>
      <c r="BF100">
        <v>2.8142156000000002E-2</v>
      </c>
    </row>
    <row r="101" spans="1:58" x14ac:dyDescent="0.35">
      <c r="A101">
        <v>100</v>
      </c>
      <c r="B101">
        <v>36.9</v>
      </c>
      <c r="C101">
        <v>0.18670539999999999</v>
      </c>
      <c r="D101">
        <v>1.8</v>
      </c>
      <c r="E101">
        <v>4.4000000000000004</v>
      </c>
      <c r="F101">
        <v>1</v>
      </c>
      <c r="G101">
        <v>1.8</v>
      </c>
      <c r="H101">
        <v>1</v>
      </c>
      <c r="I101">
        <v>336.20000000000005</v>
      </c>
      <c r="J101">
        <v>355.20000000000005</v>
      </c>
      <c r="K101" t="s">
        <v>34</v>
      </c>
      <c r="L101">
        <v>100</v>
      </c>
      <c r="M101">
        <v>1.7145219</v>
      </c>
      <c r="N101">
        <v>1.3319034999999999</v>
      </c>
      <c r="O101">
        <v>1.0710120999999999</v>
      </c>
      <c r="P101">
        <v>0.88352989999999998</v>
      </c>
      <c r="Q101">
        <v>0.74424398000000003</v>
      </c>
      <c r="R101">
        <v>0.63652425999999995</v>
      </c>
      <c r="S101">
        <v>0.55300969</v>
      </c>
      <c r="T101">
        <v>0.48772660000000001</v>
      </c>
      <c r="U101">
        <v>0.43464074000000003</v>
      </c>
      <c r="V101">
        <v>0.39105043</v>
      </c>
      <c r="W101">
        <v>0.35505738999999997</v>
      </c>
      <c r="X101">
        <v>0.32485091999999999</v>
      </c>
      <c r="Y101">
        <v>0.29917809000000001</v>
      </c>
      <c r="Z101">
        <v>0.27715646999999999</v>
      </c>
      <c r="AA101">
        <v>0.25797987</v>
      </c>
      <c r="AB101">
        <v>0.24116119999999999</v>
      </c>
      <c r="AC101">
        <v>0.22630520000000001</v>
      </c>
      <c r="AD101">
        <v>0.21309921000000001</v>
      </c>
      <c r="AE101">
        <v>0.20128934000000001</v>
      </c>
      <c r="AF101">
        <v>0.19066615000000001</v>
      </c>
      <c r="AG101">
        <v>0.18106379</v>
      </c>
      <c r="AH101">
        <v>0.17234221</v>
      </c>
      <c r="AI101">
        <v>0.16438544999999999</v>
      </c>
      <c r="AJ101">
        <v>0.15710141</v>
      </c>
      <c r="AK101">
        <v>0.15040827000000001</v>
      </c>
      <c r="AL101">
        <v>0.14423525000000001</v>
      </c>
      <c r="AM101">
        <v>0.13852401</v>
      </c>
      <c r="AN101">
        <v>0.13322602</v>
      </c>
      <c r="AO101">
        <v>0.12829531999999999</v>
      </c>
      <c r="AP101">
        <v>0.12369381</v>
      </c>
      <c r="AQ101">
        <v>0.11938976</v>
      </c>
      <c r="AR101">
        <v>0.11535835999999999</v>
      </c>
      <c r="AS101">
        <v>0.1115722</v>
      </c>
      <c r="AT101">
        <v>0.10800870999999999</v>
      </c>
      <c r="AU101">
        <v>0.10465062999999999</v>
      </c>
      <c r="AV101">
        <v>0.10147928000000001</v>
      </c>
      <c r="AW101">
        <v>9.8479852000000007E-2</v>
      </c>
      <c r="AX101">
        <v>9.5638603000000003E-2</v>
      </c>
      <c r="AY101">
        <v>9.2943259E-2</v>
      </c>
      <c r="AZ101">
        <v>9.0383820000000004E-2</v>
      </c>
      <c r="BA101">
        <v>8.7948918000000001E-2</v>
      </c>
      <c r="BB101">
        <v>8.5630409000000005E-2</v>
      </c>
      <c r="BC101">
        <v>8.3420633999999994E-2</v>
      </c>
      <c r="BD101">
        <v>8.1311098999999998E-2</v>
      </c>
      <c r="BE101">
        <v>7.9298146E-2</v>
      </c>
      <c r="BF101">
        <v>7.7372945999999998E-2</v>
      </c>
    </row>
    <row r="102" spans="1:58" x14ac:dyDescent="0.35">
      <c r="A102">
        <v>101</v>
      </c>
      <c r="B102">
        <v>30.700000000000003</v>
      </c>
      <c r="C102">
        <v>0.87706760000000006</v>
      </c>
      <c r="D102">
        <v>1.4000000000000001</v>
      </c>
      <c r="E102">
        <v>3.2</v>
      </c>
      <c r="F102">
        <v>1.2000000000000002</v>
      </c>
      <c r="G102">
        <v>1.8</v>
      </c>
      <c r="H102">
        <v>0.2</v>
      </c>
      <c r="I102">
        <v>424.90000000000003</v>
      </c>
      <c r="J102">
        <v>328.40000000000003</v>
      </c>
      <c r="K102" t="s">
        <v>34</v>
      </c>
      <c r="L102">
        <v>101</v>
      </c>
      <c r="M102">
        <v>0.40854998999999997</v>
      </c>
      <c r="N102">
        <v>0.32736331000000002</v>
      </c>
      <c r="O102">
        <v>0.27123724999999999</v>
      </c>
      <c r="P102">
        <v>0.2304281</v>
      </c>
      <c r="Q102">
        <v>0.19955534</v>
      </c>
      <c r="R102">
        <v>0.17545483000000001</v>
      </c>
      <c r="S102">
        <v>0.15615978999999999</v>
      </c>
      <c r="T102">
        <v>0.14039293999999999</v>
      </c>
      <c r="U102">
        <v>0.12727888000000001</v>
      </c>
      <c r="V102">
        <v>0.11620795</v>
      </c>
      <c r="W102">
        <v>0.10674449</v>
      </c>
      <c r="X102">
        <v>9.8569416000000007E-2</v>
      </c>
      <c r="Y102">
        <v>9.1438800000000001E-2</v>
      </c>
      <c r="Z102">
        <v>8.5172303000000005E-2</v>
      </c>
      <c r="AA102">
        <v>7.9620518000000001E-2</v>
      </c>
      <c r="AB102">
        <v>7.4675201999999996E-2</v>
      </c>
      <c r="AC102">
        <v>7.0240586999999993E-2</v>
      </c>
      <c r="AD102">
        <v>6.6246204000000003E-2</v>
      </c>
      <c r="AE102">
        <v>6.2632956000000004E-2</v>
      </c>
      <c r="AF102">
        <v>5.9347916000000001E-2</v>
      </c>
      <c r="AG102">
        <v>5.6351900000000003E-2</v>
      </c>
      <c r="AH102">
        <v>5.3607440999999999E-2</v>
      </c>
      <c r="AI102">
        <v>5.1086492999999997E-2</v>
      </c>
      <c r="AJ102">
        <v>4.876316E-2</v>
      </c>
      <c r="AK102">
        <v>4.6617380999999999E-2</v>
      </c>
      <c r="AL102">
        <v>4.4627842000000001E-2</v>
      </c>
      <c r="AM102">
        <v>4.2780627000000002E-2</v>
      </c>
      <c r="AN102">
        <v>4.1060947E-2</v>
      </c>
      <c r="AO102">
        <v>3.9457221000000001E-2</v>
      </c>
      <c r="AP102">
        <v>3.7957374000000002E-2</v>
      </c>
      <c r="AQ102">
        <v>3.6552794E-2</v>
      </c>
      <c r="AR102">
        <v>3.5234834999999999E-2</v>
      </c>
      <c r="AS102">
        <v>3.3996202000000003E-2</v>
      </c>
      <c r="AT102">
        <v>3.2830201000000003E-2</v>
      </c>
      <c r="AU102">
        <v>3.1730979999999999E-2</v>
      </c>
      <c r="AV102">
        <v>3.0693195999999999E-2</v>
      </c>
      <c r="AW102">
        <v>2.9712109E-2</v>
      </c>
      <c r="AX102">
        <v>2.8783526E-2</v>
      </c>
      <c r="AY102">
        <v>2.7903361000000002E-2</v>
      </c>
      <c r="AZ102">
        <v>2.7068198000000002E-2</v>
      </c>
      <c r="BA102">
        <v>2.6274722E-2</v>
      </c>
      <c r="BB102">
        <v>2.5520167999999999E-2</v>
      </c>
      <c r="BC102">
        <v>2.4801911999999999E-2</v>
      </c>
      <c r="BD102">
        <v>2.4117309999999999E-2</v>
      </c>
      <c r="BE102">
        <v>2.3464292000000001E-2</v>
      </c>
      <c r="BF102">
        <v>2.2840859000000002E-2</v>
      </c>
    </row>
    <row r="103" spans="1:58" x14ac:dyDescent="0.35">
      <c r="A103">
        <v>102</v>
      </c>
      <c r="B103">
        <v>19.399999999999999</v>
      </c>
      <c r="C103">
        <v>0.50229109999999999</v>
      </c>
      <c r="D103">
        <v>0.60000000000000009</v>
      </c>
      <c r="E103">
        <v>3.2</v>
      </c>
      <c r="F103">
        <v>2.4000000000000004</v>
      </c>
      <c r="G103">
        <v>1.6</v>
      </c>
      <c r="H103">
        <v>1.2000000000000002</v>
      </c>
      <c r="I103">
        <v>373.5</v>
      </c>
      <c r="J103">
        <v>365.90000000000003</v>
      </c>
      <c r="K103" t="s">
        <v>34</v>
      </c>
      <c r="L103">
        <v>102</v>
      </c>
      <c r="M103">
        <v>0.87028318999999998</v>
      </c>
      <c r="N103">
        <v>0.67202276000000005</v>
      </c>
      <c r="O103">
        <v>0.53954904999999997</v>
      </c>
      <c r="P103">
        <v>0.44642221999999998</v>
      </c>
      <c r="Q103">
        <v>0.37788804999999998</v>
      </c>
      <c r="R103">
        <v>0.32574554999999999</v>
      </c>
      <c r="S103">
        <v>0.28501499000000002</v>
      </c>
      <c r="T103">
        <v>0.25246719000000001</v>
      </c>
      <c r="U103">
        <v>0.22594379000000001</v>
      </c>
      <c r="V103">
        <v>0.20397629</v>
      </c>
      <c r="W103">
        <v>0.18552042999999999</v>
      </c>
      <c r="X103">
        <v>0.16981371000000001</v>
      </c>
      <c r="Y103">
        <v>0.15631147000000001</v>
      </c>
      <c r="Z103">
        <v>0.14459352</v>
      </c>
      <c r="AA103">
        <v>0.13434062999999999</v>
      </c>
      <c r="AB103">
        <v>0.1252972</v>
      </c>
      <c r="AC103">
        <v>0.11727042999999999</v>
      </c>
      <c r="AD103">
        <v>0.11009946</v>
      </c>
      <c r="AE103">
        <v>0.10365982</v>
      </c>
      <c r="AF103">
        <v>9.7848280999999995E-2</v>
      </c>
      <c r="AG103">
        <v>9.2579938000000001E-2</v>
      </c>
      <c r="AH103">
        <v>8.7785534999999998E-2</v>
      </c>
      <c r="AI103">
        <v>8.3405212000000006E-2</v>
      </c>
      <c r="AJ103">
        <v>7.9388431999999995E-2</v>
      </c>
      <c r="AK103">
        <v>7.5693338999999998E-2</v>
      </c>
      <c r="AL103">
        <v>7.2283708000000002E-2</v>
      </c>
      <c r="AM103">
        <v>6.9129802000000004E-2</v>
      </c>
      <c r="AN103">
        <v>6.6204510999999994E-2</v>
      </c>
      <c r="AO103">
        <v>6.3486472000000002E-2</v>
      </c>
      <c r="AP103">
        <v>6.0954175999999999E-2</v>
      </c>
      <c r="AQ103">
        <v>5.8589744999999999E-2</v>
      </c>
      <c r="AR103">
        <v>5.6378460999999998E-2</v>
      </c>
      <c r="AS103">
        <v>5.4305855E-2</v>
      </c>
      <c r="AT103">
        <v>5.2360792000000003E-2</v>
      </c>
      <c r="AU103">
        <v>5.0531205000000003E-2</v>
      </c>
      <c r="AV103">
        <v>4.8807953000000001E-2</v>
      </c>
      <c r="AW103">
        <v>4.7182298999999997E-2</v>
      </c>
      <c r="AX103">
        <v>4.5646517999999997E-2</v>
      </c>
      <c r="AY103">
        <v>4.4194639000000001E-2</v>
      </c>
      <c r="AZ103">
        <v>4.2819493E-2</v>
      </c>
      <c r="BA103">
        <v>4.1515648000000002E-2</v>
      </c>
      <c r="BB103">
        <v>4.0277749000000002E-2</v>
      </c>
      <c r="BC103">
        <v>3.9101432999999998E-2</v>
      </c>
      <c r="BD103">
        <v>3.7982792000000001E-2</v>
      </c>
      <c r="BE103">
        <v>3.6917395999999998E-2</v>
      </c>
      <c r="BF103">
        <v>3.5901710000000003E-2</v>
      </c>
    </row>
    <row r="104" spans="1:58" x14ac:dyDescent="0.35">
      <c r="A104">
        <v>103</v>
      </c>
      <c r="B104">
        <v>43.8</v>
      </c>
      <c r="C104">
        <v>0.83806979999999998</v>
      </c>
      <c r="D104">
        <v>1.2000000000000002</v>
      </c>
      <c r="E104">
        <v>4.8000000000000007</v>
      </c>
      <c r="F104">
        <v>3</v>
      </c>
      <c r="G104">
        <v>1.2000000000000002</v>
      </c>
      <c r="H104">
        <v>0.60000000000000009</v>
      </c>
      <c r="I104">
        <v>318.5</v>
      </c>
      <c r="J104">
        <v>366.8</v>
      </c>
      <c r="K104" t="s">
        <v>34</v>
      </c>
      <c r="L104">
        <v>103</v>
      </c>
      <c r="M104">
        <v>1.2694542</v>
      </c>
      <c r="N104">
        <v>0.98268116000000005</v>
      </c>
      <c r="O104">
        <v>0.78525853000000001</v>
      </c>
      <c r="P104">
        <v>0.64523947000000004</v>
      </c>
      <c r="Q104">
        <v>0.54282050999999998</v>
      </c>
      <c r="R104">
        <v>0.46672206999999999</v>
      </c>
      <c r="S104">
        <v>0.40716141</v>
      </c>
      <c r="T104">
        <v>0.36017506999999999</v>
      </c>
      <c r="U104">
        <v>0.32244920999999999</v>
      </c>
      <c r="V104">
        <v>0.29157351999999997</v>
      </c>
      <c r="W104">
        <v>0.26581295999999999</v>
      </c>
      <c r="X104">
        <v>0.24402133000000001</v>
      </c>
      <c r="Y104">
        <v>0.22535205999999999</v>
      </c>
      <c r="Z104">
        <v>0.20918211</v>
      </c>
      <c r="AA104">
        <v>0.19504546</v>
      </c>
      <c r="AB104">
        <v>0.18259587999999999</v>
      </c>
      <c r="AC104">
        <v>0.17156014</v>
      </c>
      <c r="AD104">
        <v>0.16170087</v>
      </c>
      <c r="AE104">
        <v>0.15285103</v>
      </c>
      <c r="AF104">
        <v>0.14485632000000001</v>
      </c>
      <c r="AG104">
        <v>0.13760193000000001</v>
      </c>
      <c r="AH104">
        <v>0.13099225</v>
      </c>
      <c r="AI104">
        <v>0.12494044999999999</v>
      </c>
      <c r="AJ104">
        <v>0.11938161</v>
      </c>
      <c r="AK104">
        <v>0.11426023</v>
      </c>
      <c r="AL104">
        <v>0.10952821</v>
      </c>
      <c r="AM104">
        <v>0.10513705</v>
      </c>
      <c r="AN104">
        <v>0.10105684</v>
      </c>
      <c r="AO104">
        <v>9.7253389999999995E-2</v>
      </c>
      <c r="AP104">
        <v>9.3703270000000005E-2</v>
      </c>
      <c r="AQ104">
        <v>9.0378411000000006E-2</v>
      </c>
      <c r="AR104">
        <v>8.7257840000000003E-2</v>
      </c>
      <c r="AS104">
        <v>8.4327385000000005E-2</v>
      </c>
      <c r="AT104">
        <v>8.1571168999999999E-2</v>
      </c>
      <c r="AU104">
        <v>7.8970179000000001E-2</v>
      </c>
      <c r="AV104">
        <v>7.6511583999999994E-2</v>
      </c>
      <c r="AW104">
        <v>7.4185221999999995E-2</v>
      </c>
      <c r="AX104">
        <v>7.1981497000000005E-2</v>
      </c>
      <c r="AY104">
        <v>6.9891930000000005E-2</v>
      </c>
      <c r="AZ104">
        <v>6.7907265999999994E-2</v>
      </c>
      <c r="BA104">
        <v>6.6020519E-2</v>
      </c>
      <c r="BB104">
        <v>6.4226142999999999E-2</v>
      </c>
      <c r="BC104">
        <v>6.2515654000000004E-2</v>
      </c>
      <c r="BD104">
        <v>6.0884342000000001E-2</v>
      </c>
      <c r="BE104">
        <v>5.9327111000000002E-2</v>
      </c>
      <c r="BF104">
        <v>5.7837222000000001E-2</v>
      </c>
    </row>
    <row r="105" spans="1:58" x14ac:dyDescent="0.35">
      <c r="A105">
        <v>104</v>
      </c>
      <c r="B105">
        <v>12.700000000000001</v>
      </c>
      <c r="C105">
        <v>0.11808170000000001</v>
      </c>
      <c r="D105">
        <v>3</v>
      </c>
      <c r="E105">
        <v>7</v>
      </c>
      <c r="F105">
        <v>1.2000000000000002</v>
      </c>
      <c r="G105">
        <v>0.8</v>
      </c>
      <c r="H105">
        <v>1</v>
      </c>
      <c r="I105">
        <v>283.40000000000003</v>
      </c>
      <c r="J105">
        <v>292.5</v>
      </c>
      <c r="K105" t="s">
        <v>35</v>
      </c>
      <c r="L105">
        <v>104</v>
      </c>
      <c r="M105">
        <v>1.0087142</v>
      </c>
      <c r="N105">
        <v>0.83944165999999998</v>
      </c>
      <c r="O105">
        <v>0.69777727000000001</v>
      </c>
      <c r="P105">
        <v>0.58661764999999999</v>
      </c>
      <c r="Q105">
        <v>0.5012877</v>
      </c>
      <c r="R105">
        <v>0.43623870999999997</v>
      </c>
      <c r="S105">
        <v>0.38503504</v>
      </c>
      <c r="T105">
        <v>0.34246531000000002</v>
      </c>
      <c r="U105">
        <v>0.30773348</v>
      </c>
      <c r="V105">
        <v>0.27903910999999998</v>
      </c>
      <c r="W105">
        <v>0.25497553000000001</v>
      </c>
      <c r="X105">
        <v>0.23466922000000001</v>
      </c>
      <c r="Y105">
        <v>0.21720199000000001</v>
      </c>
      <c r="Z105">
        <v>0.20198199</v>
      </c>
      <c r="AA105">
        <v>0.18863564999999999</v>
      </c>
      <c r="AB105">
        <v>0.17685824999999999</v>
      </c>
      <c r="AC105">
        <v>0.16639145999999999</v>
      </c>
      <c r="AD105">
        <v>0.15701593</v>
      </c>
      <c r="AE105">
        <v>0.14857817000000001</v>
      </c>
      <c r="AF105">
        <v>0.14094722000000001</v>
      </c>
      <c r="AG105">
        <v>0.13401747</v>
      </c>
      <c r="AH105">
        <v>0.12769778000000001</v>
      </c>
      <c r="AI105">
        <v>0.12191059</v>
      </c>
      <c r="AJ105">
        <v>0.11659339000000001</v>
      </c>
      <c r="AK105">
        <v>0.11169258</v>
      </c>
      <c r="AL105">
        <v>0.10716007</v>
      </c>
      <c r="AM105">
        <v>0.10295793</v>
      </c>
      <c r="AN105">
        <v>9.9051139999999996E-2</v>
      </c>
      <c r="AO105">
        <v>9.5409258999999996E-2</v>
      </c>
      <c r="AP105">
        <v>9.2008806999999998E-2</v>
      </c>
      <c r="AQ105">
        <v>8.8824891000000003E-2</v>
      </c>
      <c r="AR105">
        <v>8.5836090000000004E-2</v>
      </c>
      <c r="AS105">
        <v>8.3026730000000007E-2</v>
      </c>
      <c r="AT105">
        <v>8.0381848000000006E-2</v>
      </c>
      <c r="AU105">
        <v>7.7887520000000002E-2</v>
      </c>
      <c r="AV105">
        <v>7.5531959999999995E-2</v>
      </c>
      <c r="AW105">
        <v>7.3302730999999996E-2</v>
      </c>
      <c r="AX105">
        <v>7.1191064999999998E-2</v>
      </c>
      <c r="AY105">
        <v>6.9188207000000002E-2</v>
      </c>
      <c r="AZ105">
        <v>6.7285985000000006E-2</v>
      </c>
      <c r="BA105">
        <v>6.5477423000000007E-2</v>
      </c>
      <c r="BB105">
        <v>6.3755825000000002E-2</v>
      </c>
      <c r="BC105">
        <v>6.2116141999999999E-2</v>
      </c>
      <c r="BD105">
        <v>6.0551400999999998E-2</v>
      </c>
      <c r="BE105">
        <v>5.9057377000000001E-2</v>
      </c>
      <c r="BF105">
        <v>5.7629093999999999E-2</v>
      </c>
    </row>
    <row r="106" spans="1:58" x14ac:dyDescent="0.35">
      <c r="A106">
        <v>105</v>
      </c>
      <c r="B106">
        <v>30</v>
      </c>
      <c r="C106">
        <v>0.77052430000000005</v>
      </c>
      <c r="D106">
        <v>1</v>
      </c>
      <c r="E106">
        <v>9.6000000000000014</v>
      </c>
      <c r="F106">
        <v>2.8000000000000003</v>
      </c>
      <c r="G106">
        <v>0.4</v>
      </c>
      <c r="H106">
        <v>0.60000000000000009</v>
      </c>
      <c r="I106">
        <v>363.70000000000005</v>
      </c>
      <c r="J106">
        <v>337.90000000000003</v>
      </c>
      <c r="K106" t="s">
        <v>35</v>
      </c>
      <c r="L106">
        <v>105</v>
      </c>
      <c r="M106">
        <v>1.0835025</v>
      </c>
      <c r="N106">
        <v>0.92516666999999997</v>
      </c>
      <c r="O106">
        <v>0.80618506999999995</v>
      </c>
      <c r="P106">
        <v>0.70991689000000002</v>
      </c>
      <c r="Q106">
        <v>0.62632357999999999</v>
      </c>
      <c r="R106">
        <v>0.55346960000000001</v>
      </c>
      <c r="S106">
        <v>0.49134085</v>
      </c>
      <c r="T106">
        <v>0.43921905999999999</v>
      </c>
      <c r="U106">
        <v>0.39577322999999998</v>
      </c>
      <c r="V106">
        <v>0.35910106000000003</v>
      </c>
      <c r="W106">
        <v>0.32789019000000003</v>
      </c>
      <c r="X106">
        <v>0.30111647000000002</v>
      </c>
      <c r="Y106">
        <v>0.27796264999999998</v>
      </c>
      <c r="Z106">
        <v>0.25779619999999998</v>
      </c>
      <c r="AA106">
        <v>0.24010475000000001</v>
      </c>
      <c r="AB106">
        <v>0.22449225</v>
      </c>
      <c r="AC106">
        <v>0.21061822999999999</v>
      </c>
      <c r="AD106">
        <v>0.19821373</v>
      </c>
      <c r="AE106">
        <v>0.18704577</v>
      </c>
      <c r="AF106">
        <v>0.17695638999999999</v>
      </c>
      <c r="AG106">
        <v>0.1678084</v>
      </c>
      <c r="AH106">
        <v>0.15947495</v>
      </c>
      <c r="AI106">
        <v>0.15185401000000001</v>
      </c>
      <c r="AJ106">
        <v>0.14486041999999999</v>
      </c>
      <c r="AK106">
        <v>0.13842164000000001</v>
      </c>
      <c r="AL106">
        <v>0.1324767</v>
      </c>
      <c r="AM106">
        <v>0.12697056000000001</v>
      </c>
      <c r="AN106">
        <v>0.12186001</v>
      </c>
      <c r="AO106">
        <v>0.11710268</v>
      </c>
      <c r="AP106">
        <v>0.11266399000000001</v>
      </c>
      <c r="AQ106">
        <v>0.10851458999999999</v>
      </c>
      <c r="AR106">
        <v>0.10462787</v>
      </c>
      <c r="AS106">
        <v>0.10097987</v>
      </c>
      <c r="AT106">
        <v>9.7550355000000005E-2</v>
      </c>
      <c r="AU106">
        <v>9.4321011999999996E-2</v>
      </c>
      <c r="AV106">
        <v>9.1275491E-2</v>
      </c>
      <c r="AW106">
        <v>8.8399053000000005E-2</v>
      </c>
      <c r="AX106">
        <v>8.5678264000000004E-2</v>
      </c>
      <c r="AY106">
        <v>8.3098210000000006E-2</v>
      </c>
      <c r="AZ106">
        <v>8.0650598000000004E-2</v>
      </c>
      <c r="BA106">
        <v>7.8328744000000006E-2</v>
      </c>
      <c r="BB106">
        <v>7.6120563000000002E-2</v>
      </c>
      <c r="BC106">
        <v>7.4018598000000005E-2</v>
      </c>
      <c r="BD106">
        <v>7.2016276000000004E-2</v>
      </c>
      <c r="BE106">
        <v>7.0106521000000005E-2</v>
      </c>
      <c r="BF106">
        <v>6.8284437000000003E-2</v>
      </c>
    </row>
    <row r="107" spans="1:58" x14ac:dyDescent="0.35">
      <c r="A107">
        <v>106</v>
      </c>
      <c r="B107">
        <v>28.900000000000002</v>
      </c>
      <c r="C107">
        <v>0.77602990000000005</v>
      </c>
      <c r="D107">
        <v>1.4000000000000001</v>
      </c>
      <c r="E107">
        <v>7.4</v>
      </c>
      <c r="F107">
        <v>1.4000000000000001</v>
      </c>
      <c r="G107">
        <v>1.8</v>
      </c>
      <c r="H107">
        <v>0.4</v>
      </c>
      <c r="I107">
        <v>441</v>
      </c>
      <c r="J107">
        <v>355.5</v>
      </c>
      <c r="K107" t="s">
        <v>34</v>
      </c>
      <c r="L107">
        <v>106</v>
      </c>
      <c r="M107">
        <v>0.97436129999999999</v>
      </c>
      <c r="N107">
        <v>0.81457626999999999</v>
      </c>
      <c r="O107">
        <v>0.68498570000000003</v>
      </c>
      <c r="P107">
        <v>0.58111835000000001</v>
      </c>
      <c r="Q107">
        <v>0.49953048999999999</v>
      </c>
      <c r="R107">
        <v>0.43549358999999999</v>
      </c>
      <c r="S107">
        <v>0.38425130000000002</v>
      </c>
      <c r="T107">
        <v>0.34270966000000003</v>
      </c>
      <c r="U107">
        <v>0.30861928999999999</v>
      </c>
      <c r="V107">
        <v>0.28026107</v>
      </c>
      <c r="W107">
        <v>0.25634518000000001</v>
      </c>
      <c r="X107">
        <v>0.23592763999999999</v>
      </c>
      <c r="Y107">
        <v>0.21831123999999999</v>
      </c>
      <c r="Z107">
        <v>0.20296295</v>
      </c>
      <c r="AA107">
        <v>0.18948102</v>
      </c>
      <c r="AB107">
        <v>0.17754755999999999</v>
      </c>
      <c r="AC107">
        <v>0.16691726000000001</v>
      </c>
      <c r="AD107">
        <v>0.15738727</v>
      </c>
      <c r="AE107">
        <v>0.14880246999999999</v>
      </c>
      <c r="AF107">
        <v>0.14102986000000001</v>
      </c>
      <c r="AG107">
        <v>0.13396084</v>
      </c>
      <c r="AH107">
        <v>0.12750663000000001</v>
      </c>
      <c r="AI107">
        <v>0.12158935</v>
      </c>
      <c r="AJ107">
        <v>0.11615387000000001</v>
      </c>
      <c r="AK107">
        <v>0.11113597</v>
      </c>
      <c r="AL107">
        <v>0.10648874</v>
      </c>
      <c r="AM107">
        <v>0.10217878</v>
      </c>
      <c r="AN107">
        <v>9.8170877000000004E-2</v>
      </c>
      <c r="AO107">
        <v>9.4432235000000003E-2</v>
      </c>
      <c r="AP107">
        <v>9.0936436999999995E-2</v>
      </c>
      <c r="AQ107">
        <v>8.7663271000000001E-2</v>
      </c>
      <c r="AR107">
        <v>8.4594219999999998E-2</v>
      </c>
      <c r="AS107">
        <v>8.1706165999999997E-2</v>
      </c>
      <c r="AT107">
        <v>7.8990817000000005E-2</v>
      </c>
      <c r="AU107">
        <v>7.6428204999999999E-2</v>
      </c>
      <c r="AV107">
        <v>7.4005089999999996E-2</v>
      </c>
      <c r="AW107">
        <v>7.1715675000000007E-2</v>
      </c>
      <c r="AX107">
        <v>6.9545537000000004E-2</v>
      </c>
      <c r="AY107">
        <v>6.7487917999999994E-2</v>
      </c>
      <c r="AZ107">
        <v>6.5534576999999997E-2</v>
      </c>
      <c r="BA107">
        <v>6.3677712999999997E-2</v>
      </c>
      <c r="BB107">
        <v>6.1910864000000003E-2</v>
      </c>
      <c r="BC107">
        <v>6.0228031000000001E-2</v>
      </c>
      <c r="BD107">
        <v>5.8622810999999997E-2</v>
      </c>
      <c r="BE107">
        <v>5.7091068000000002E-2</v>
      </c>
      <c r="BF107">
        <v>5.562814E-2</v>
      </c>
    </row>
    <row r="108" spans="1:58" x14ac:dyDescent="0.35">
      <c r="A108">
        <v>107</v>
      </c>
      <c r="B108">
        <v>41.5</v>
      </c>
      <c r="C108">
        <v>0.6228513</v>
      </c>
      <c r="D108">
        <v>1.8</v>
      </c>
      <c r="E108">
        <v>1.6</v>
      </c>
      <c r="F108">
        <v>1.2000000000000002</v>
      </c>
      <c r="G108">
        <v>0.60000000000000009</v>
      </c>
      <c r="H108">
        <v>0.60000000000000009</v>
      </c>
      <c r="I108">
        <v>435.5</v>
      </c>
      <c r="J108">
        <v>352.90000000000003</v>
      </c>
      <c r="K108" t="s">
        <v>34</v>
      </c>
      <c r="L108">
        <v>107</v>
      </c>
      <c r="M108">
        <v>0.50571847000000003</v>
      </c>
      <c r="N108">
        <v>0.39600632000000002</v>
      </c>
      <c r="O108">
        <v>0.32373506000000002</v>
      </c>
      <c r="P108">
        <v>0.27234976999999999</v>
      </c>
      <c r="Q108">
        <v>0.23444878999999999</v>
      </c>
      <c r="R108">
        <v>0.20553173</v>
      </c>
      <c r="S108">
        <v>0.18276162000000001</v>
      </c>
      <c r="T108">
        <v>0.16435428999999999</v>
      </c>
      <c r="U108">
        <v>0.14919432999999999</v>
      </c>
      <c r="V108">
        <v>0.13650298</v>
      </c>
      <c r="W108">
        <v>0.12572841000000001</v>
      </c>
      <c r="X108">
        <v>0.11646811999999999</v>
      </c>
      <c r="Y108">
        <v>0.10843031</v>
      </c>
      <c r="Z108">
        <v>0.10138352</v>
      </c>
      <c r="AA108">
        <v>9.5158242000000004E-2</v>
      </c>
      <c r="AB108">
        <v>8.9618302999999996E-2</v>
      </c>
      <c r="AC108">
        <v>8.4657713999999995E-2</v>
      </c>
      <c r="AD108">
        <v>8.0190882000000005E-2</v>
      </c>
      <c r="AE108">
        <v>7.6147727999999998E-2</v>
      </c>
      <c r="AF108">
        <v>7.2470657999999993E-2</v>
      </c>
      <c r="AG108">
        <v>6.9110662000000003E-2</v>
      </c>
      <c r="AH108">
        <v>6.6030233999999993E-2</v>
      </c>
      <c r="AI108">
        <v>6.3196219999999997E-2</v>
      </c>
      <c r="AJ108">
        <v>6.0579181000000003E-2</v>
      </c>
      <c r="AK108">
        <v>5.8155548000000001E-2</v>
      </c>
      <c r="AL108">
        <v>5.5905390999999999E-2</v>
      </c>
      <c r="AM108">
        <v>5.3809549999999998E-2</v>
      </c>
      <c r="AN108">
        <v>5.1854625000000001E-2</v>
      </c>
      <c r="AO108">
        <v>5.0025839000000002E-2</v>
      </c>
      <c r="AP108">
        <v>4.8311583999999998E-2</v>
      </c>
      <c r="AQ108">
        <v>4.6702091000000001E-2</v>
      </c>
      <c r="AR108">
        <v>4.5187342999999998E-2</v>
      </c>
      <c r="AS108">
        <v>4.3759972000000001E-2</v>
      </c>
      <c r="AT108">
        <v>4.2412546000000002E-2</v>
      </c>
      <c r="AU108">
        <v>4.1137739999999999E-2</v>
      </c>
      <c r="AV108">
        <v>3.9930317999999999E-2</v>
      </c>
      <c r="AW108">
        <v>3.8785401999999997E-2</v>
      </c>
      <c r="AX108">
        <v>3.7698399E-2</v>
      </c>
      <c r="AY108">
        <v>3.6665245999999999E-2</v>
      </c>
      <c r="AZ108">
        <v>3.5682116E-2</v>
      </c>
      <c r="BA108">
        <v>3.4745301999999999E-2</v>
      </c>
      <c r="BB108">
        <v>3.3851810000000003E-2</v>
      </c>
      <c r="BC108">
        <v>3.2998356999999999E-2</v>
      </c>
      <c r="BD108">
        <v>3.2182619000000003E-2</v>
      </c>
      <c r="BE108">
        <v>3.1402025E-2</v>
      </c>
      <c r="BF108">
        <v>3.0654626000000001E-2</v>
      </c>
    </row>
    <row r="109" spans="1:58" x14ac:dyDescent="0.35">
      <c r="A109">
        <v>108</v>
      </c>
      <c r="B109">
        <v>34</v>
      </c>
      <c r="C109">
        <v>0.56907799999999997</v>
      </c>
      <c r="D109">
        <v>2.4000000000000004</v>
      </c>
      <c r="E109">
        <v>5</v>
      </c>
      <c r="F109">
        <v>1.8</v>
      </c>
      <c r="G109">
        <v>0.2</v>
      </c>
      <c r="H109">
        <v>0.8</v>
      </c>
      <c r="I109">
        <v>387</v>
      </c>
      <c r="J109">
        <v>323.8</v>
      </c>
      <c r="K109" t="s">
        <v>35</v>
      </c>
      <c r="L109">
        <v>108</v>
      </c>
      <c r="M109">
        <v>1.2871968</v>
      </c>
      <c r="N109">
        <v>0.99961990000000001</v>
      </c>
      <c r="O109">
        <v>0.80491650000000003</v>
      </c>
      <c r="P109">
        <v>0.66621887999999996</v>
      </c>
      <c r="Q109">
        <v>0.56356978000000002</v>
      </c>
      <c r="R109">
        <v>0.48663434</v>
      </c>
      <c r="S109">
        <v>0.42738705999999999</v>
      </c>
      <c r="T109">
        <v>0.37983039000000002</v>
      </c>
      <c r="U109">
        <v>0.34073710000000001</v>
      </c>
      <c r="V109">
        <v>0.30886835000000001</v>
      </c>
      <c r="W109">
        <v>0.28236639000000002</v>
      </c>
      <c r="X109">
        <v>0.25994682000000002</v>
      </c>
      <c r="Y109">
        <v>0.24075197000000001</v>
      </c>
      <c r="Z109">
        <v>0.22415194999999999</v>
      </c>
      <c r="AA109">
        <v>0.20964663</v>
      </c>
      <c r="AB109">
        <v>0.19686276999999999</v>
      </c>
      <c r="AC109">
        <v>0.18550663000000001</v>
      </c>
      <c r="AD109">
        <v>0.17535392999999999</v>
      </c>
      <c r="AE109">
        <v>0.16622475</v>
      </c>
      <c r="AF109">
        <v>0.15797517</v>
      </c>
      <c r="AG109">
        <v>0.15048473000000001</v>
      </c>
      <c r="AH109">
        <v>0.14365385</v>
      </c>
      <c r="AI109">
        <v>0.13739687</v>
      </c>
      <c r="AJ109">
        <v>0.13164455999999999</v>
      </c>
      <c r="AK109">
        <v>0.12633996</v>
      </c>
      <c r="AL109">
        <v>0.12143189</v>
      </c>
      <c r="AM109">
        <v>0.11687685</v>
      </c>
      <c r="AN109">
        <v>0.11263897</v>
      </c>
      <c r="AO109">
        <v>0.10868356</v>
      </c>
      <c r="AP109">
        <v>0.10498472</v>
      </c>
      <c r="AQ109">
        <v>0.10151763</v>
      </c>
      <c r="AR109">
        <v>9.8261230000000005E-2</v>
      </c>
      <c r="AS109">
        <v>9.5197535999999999E-2</v>
      </c>
      <c r="AT109">
        <v>9.2308916000000005E-2</v>
      </c>
      <c r="AU109">
        <v>8.9581258999999996E-2</v>
      </c>
      <c r="AV109">
        <v>8.7001494999999998E-2</v>
      </c>
      <c r="AW109">
        <v>8.4557942999999997E-2</v>
      </c>
      <c r="AX109">
        <v>8.2238771000000002E-2</v>
      </c>
      <c r="AY109">
        <v>8.0035633999999994E-2</v>
      </c>
      <c r="AZ109">
        <v>7.7939919999999996E-2</v>
      </c>
      <c r="BA109">
        <v>7.5943649000000002E-2</v>
      </c>
      <c r="BB109">
        <v>7.4040814999999996E-2</v>
      </c>
      <c r="BC109">
        <v>7.2225033999999994E-2</v>
      </c>
      <c r="BD109">
        <v>7.0490167000000006E-2</v>
      </c>
      <c r="BE109">
        <v>6.8830728999999993E-2</v>
      </c>
      <c r="BF109">
        <v>6.7241848000000007E-2</v>
      </c>
    </row>
    <row r="110" spans="1:58" x14ac:dyDescent="0.35">
      <c r="A110">
        <v>109</v>
      </c>
      <c r="B110">
        <v>15.100000000000001</v>
      </c>
      <c r="C110">
        <v>0.71331789999999995</v>
      </c>
      <c r="D110">
        <v>1.6</v>
      </c>
      <c r="E110">
        <v>6</v>
      </c>
      <c r="F110">
        <v>2.6</v>
      </c>
      <c r="G110">
        <v>1.4000000000000001</v>
      </c>
      <c r="H110">
        <v>0.8</v>
      </c>
      <c r="I110">
        <v>438.6</v>
      </c>
      <c r="J110">
        <v>303.70000000000005</v>
      </c>
      <c r="K110" t="s">
        <v>35</v>
      </c>
      <c r="L110">
        <v>109</v>
      </c>
      <c r="M110">
        <v>1.0302081999999999</v>
      </c>
      <c r="N110">
        <v>0.81694633000000005</v>
      </c>
      <c r="O110">
        <v>0.66226905999999996</v>
      </c>
      <c r="P110">
        <v>0.55007457999999998</v>
      </c>
      <c r="Q110">
        <v>0.46705588999999997</v>
      </c>
      <c r="R110">
        <v>0.40363300000000002</v>
      </c>
      <c r="S110">
        <v>0.35405469000000001</v>
      </c>
      <c r="T110">
        <v>0.31451594999999999</v>
      </c>
      <c r="U110">
        <v>0.28243527000000002</v>
      </c>
      <c r="V110">
        <v>0.2559669</v>
      </c>
      <c r="W110">
        <v>0.23379822</v>
      </c>
      <c r="X110">
        <v>0.21497769999999999</v>
      </c>
      <c r="Y110">
        <v>0.19880512</v>
      </c>
      <c r="Z110">
        <v>0.18476348000000001</v>
      </c>
      <c r="AA110">
        <v>0.17246756999999999</v>
      </c>
      <c r="AB110">
        <v>0.16160668</v>
      </c>
      <c r="AC110">
        <v>0.15194980999999999</v>
      </c>
      <c r="AD110">
        <v>0.14331405</v>
      </c>
      <c r="AE110">
        <v>0.13553709999999999</v>
      </c>
      <c r="AF110">
        <v>0.12850238</v>
      </c>
      <c r="AG110">
        <v>0.12211189</v>
      </c>
      <c r="AH110">
        <v>0.11627941999999999</v>
      </c>
      <c r="AI110">
        <v>0.11093455000000001</v>
      </c>
      <c r="AJ110">
        <v>0.10602636</v>
      </c>
      <c r="AK110">
        <v>0.10149427</v>
      </c>
      <c r="AL110">
        <v>9.7301922999999998E-2</v>
      </c>
      <c r="AM110">
        <v>9.3409776999999999E-2</v>
      </c>
      <c r="AN110">
        <v>8.9788713000000006E-2</v>
      </c>
      <c r="AO110">
        <v>8.6413830999999997E-2</v>
      </c>
      <c r="AP110">
        <v>8.3257771999999994E-2</v>
      </c>
      <c r="AQ110">
        <v>8.0302283000000002E-2</v>
      </c>
      <c r="AR110">
        <v>7.7530399E-2</v>
      </c>
      <c r="AS110">
        <v>7.4925310999999994E-2</v>
      </c>
      <c r="AT110">
        <v>7.2472379000000003E-2</v>
      </c>
      <c r="AU110">
        <v>7.0159093000000006E-2</v>
      </c>
      <c r="AV110">
        <v>6.7972465999999995E-2</v>
      </c>
      <c r="AW110">
        <v>6.5903350999999999E-2</v>
      </c>
      <c r="AX110">
        <v>6.3942723000000007E-2</v>
      </c>
      <c r="AY110">
        <v>6.2083001999999998E-2</v>
      </c>
      <c r="AZ110">
        <v>6.0317549999999998E-2</v>
      </c>
      <c r="BA110">
        <v>5.8638975000000003E-2</v>
      </c>
      <c r="BB110">
        <v>5.7041992E-2</v>
      </c>
      <c r="BC110">
        <v>5.5520399999999998E-2</v>
      </c>
      <c r="BD110">
        <v>5.4067913000000002E-2</v>
      </c>
      <c r="BE110">
        <v>5.2681193000000001E-2</v>
      </c>
      <c r="BF110">
        <v>5.1355653000000001E-2</v>
      </c>
    </row>
    <row r="111" spans="1:58" x14ac:dyDescent="0.35">
      <c r="A111">
        <v>110</v>
      </c>
      <c r="B111">
        <v>9.3000000000000007</v>
      </c>
      <c r="C111">
        <v>0.72599279999999988</v>
      </c>
      <c r="D111">
        <v>1.4000000000000001</v>
      </c>
      <c r="E111">
        <v>5.6000000000000005</v>
      </c>
      <c r="F111">
        <v>1.8</v>
      </c>
      <c r="G111">
        <v>0</v>
      </c>
      <c r="H111">
        <v>0.4</v>
      </c>
      <c r="I111">
        <v>323.5</v>
      </c>
      <c r="J111">
        <v>292.8</v>
      </c>
      <c r="K111" t="s">
        <v>35</v>
      </c>
      <c r="L111">
        <v>110</v>
      </c>
      <c r="M111">
        <v>0.32783257999999998</v>
      </c>
      <c r="N111">
        <v>0.27699336000000002</v>
      </c>
      <c r="O111">
        <v>0.23681498000000001</v>
      </c>
      <c r="P111">
        <v>0.20520836000000001</v>
      </c>
      <c r="Q111">
        <v>0.18005207000000001</v>
      </c>
      <c r="R111">
        <v>0.15975924999999999</v>
      </c>
      <c r="S111">
        <v>0.14314908000000001</v>
      </c>
      <c r="T111">
        <v>0.12936001999999999</v>
      </c>
      <c r="U111">
        <v>0.11776315</v>
      </c>
      <c r="V111">
        <v>0.10789121</v>
      </c>
      <c r="W111">
        <v>9.9400997000000005E-2</v>
      </c>
      <c r="X111">
        <v>9.2030026000000001E-2</v>
      </c>
      <c r="Y111">
        <v>8.5576109999999997E-2</v>
      </c>
      <c r="Z111">
        <v>7.9882896999999994E-2</v>
      </c>
      <c r="AA111">
        <v>7.4827768000000003E-2</v>
      </c>
      <c r="AB111">
        <v>7.0311605999999999E-2</v>
      </c>
      <c r="AC111">
        <v>6.6254660000000007E-2</v>
      </c>
      <c r="AD111">
        <v>6.2592394999999995E-2</v>
      </c>
      <c r="AE111">
        <v>5.9271112000000001E-2</v>
      </c>
      <c r="AF111">
        <v>5.6247103999999999E-2</v>
      </c>
      <c r="AG111">
        <v>5.3483859000000002E-2</v>
      </c>
      <c r="AH111">
        <v>5.0949201E-2</v>
      </c>
      <c r="AI111">
        <v>4.8617097999999997E-2</v>
      </c>
      <c r="AJ111">
        <v>4.6465099000000003E-2</v>
      </c>
      <c r="AK111">
        <v>4.4474277999999999E-2</v>
      </c>
      <c r="AL111">
        <v>4.2627338000000001E-2</v>
      </c>
      <c r="AM111">
        <v>4.0909874999999998E-2</v>
      </c>
      <c r="AN111">
        <v>3.9309970999999999E-2</v>
      </c>
      <c r="AO111">
        <v>3.7815242999999998E-2</v>
      </c>
      <c r="AP111">
        <v>3.6416377999999999E-2</v>
      </c>
      <c r="AQ111">
        <v>3.5105109000000002E-2</v>
      </c>
      <c r="AR111">
        <v>3.3873197000000001E-2</v>
      </c>
      <c r="AS111">
        <v>3.2714181000000002E-2</v>
      </c>
      <c r="AT111">
        <v>3.1622179E-2</v>
      </c>
      <c r="AU111">
        <v>3.0591749000000001E-2</v>
      </c>
      <c r="AV111">
        <v>2.9617978E-2</v>
      </c>
      <c r="AW111">
        <v>2.8696619E-2</v>
      </c>
      <c r="AX111">
        <v>2.7823750000000001E-2</v>
      </c>
      <c r="AY111">
        <v>2.6995746000000001E-2</v>
      </c>
      <c r="AZ111">
        <v>2.6209396999999999E-2</v>
      </c>
      <c r="BA111">
        <v>2.5462069E-2</v>
      </c>
      <c r="BB111">
        <v>2.4750574000000001E-2</v>
      </c>
      <c r="BC111">
        <v>2.4072687999999998E-2</v>
      </c>
      <c r="BD111">
        <v>2.3426178999999998E-2</v>
      </c>
      <c r="BE111">
        <v>2.2809036000000001E-2</v>
      </c>
      <c r="BF111">
        <v>2.2219422999999999E-2</v>
      </c>
    </row>
    <row r="112" spans="1:58" x14ac:dyDescent="0.35">
      <c r="A112">
        <v>111</v>
      </c>
      <c r="B112">
        <v>36.9</v>
      </c>
      <c r="C112">
        <v>0.88144279999999997</v>
      </c>
      <c r="D112">
        <v>2.6</v>
      </c>
      <c r="E112">
        <v>1.2000000000000002</v>
      </c>
      <c r="F112">
        <v>3</v>
      </c>
      <c r="G112">
        <v>0.4</v>
      </c>
      <c r="H112">
        <v>0.4</v>
      </c>
      <c r="I112">
        <v>296.5</v>
      </c>
      <c r="J112">
        <v>301.3</v>
      </c>
      <c r="K112" t="s">
        <v>35</v>
      </c>
      <c r="L112">
        <v>111</v>
      </c>
      <c r="M112">
        <v>0.26381394000000002</v>
      </c>
      <c r="N112">
        <v>0.21171019999999999</v>
      </c>
      <c r="O112">
        <v>0.17587175999999999</v>
      </c>
      <c r="P112">
        <v>0.14994286000000001</v>
      </c>
      <c r="Q112">
        <v>0.13039410000000001</v>
      </c>
      <c r="R112">
        <v>0.11511127</v>
      </c>
      <c r="S112">
        <v>0.102856</v>
      </c>
      <c r="T112">
        <v>9.2813037000000001E-2</v>
      </c>
      <c r="U112">
        <v>8.4447965E-2</v>
      </c>
      <c r="V112">
        <v>7.7377103000000003E-2</v>
      </c>
      <c r="W112">
        <v>7.1327738000000002E-2</v>
      </c>
      <c r="X112">
        <v>6.6097081000000002E-2</v>
      </c>
      <c r="Y112">
        <v>6.1532522999999999E-2</v>
      </c>
      <c r="Z112">
        <v>5.7515614E-2</v>
      </c>
      <c r="AA112">
        <v>5.3956293000000002E-2</v>
      </c>
      <c r="AB112">
        <v>5.0781096999999997E-2</v>
      </c>
      <c r="AC112">
        <v>4.7932520999999999E-2</v>
      </c>
      <c r="AD112">
        <v>4.5363825000000003E-2</v>
      </c>
      <c r="AE112">
        <v>4.3036128999999999E-2</v>
      </c>
      <c r="AF112">
        <v>4.0917984999999997E-2</v>
      </c>
      <c r="AG112">
        <v>3.8982876E-2</v>
      </c>
      <c r="AH112">
        <v>3.7208590999999999E-2</v>
      </c>
      <c r="AI112">
        <v>3.5576265000000003E-2</v>
      </c>
      <c r="AJ112">
        <v>3.4069896000000002E-2</v>
      </c>
      <c r="AK112">
        <v>3.2675937000000002E-2</v>
      </c>
      <c r="AL112">
        <v>3.1382315000000001E-2</v>
      </c>
      <c r="AM112">
        <v>3.0179055E-2</v>
      </c>
      <c r="AN112">
        <v>2.9057178999999999E-2</v>
      </c>
      <c r="AO112">
        <v>2.8008787E-2</v>
      </c>
      <c r="AP112">
        <v>2.7027250999999999E-2</v>
      </c>
      <c r="AQ112">
        <v>2.6106437999999999E-2</v>
      </c>
      <c r="AR112">
        <v>2.5241084E-2</v>
      </c>
      <c r="AS112">
        <v>2.442627E-2</v>
      </c>
      <c r="AT112">
        <v>2.3658019999999998E-2</v>
      </c>
      <c r="AU112">
        <v>2.2932541000000001E-2</v>
      </c>
      <c r="AV112">
        <v>2.2246327E-2</v>
      </c>
      <c r="AW112">
        <v>2.1596506000000001E-2</v>
      </c>
      <c r="AX112">
        <v>2.0980393999999999E-2</v>
      </c>
      <c r="AY112">
        <v>2.0395314000000001E-2</v>
      </c>
      <c r="AZ112">
        <v>1.9839170999999999E-2</v>
      </c>
      <c r="BA112">
        <v>1.9309999000000001E-2</v>
      </c>
      <c r="BB112">
        <v>1.8805839000000001E-2</v>
      </c>
      <c r="BC112">
        <v>1.8324936E-2</v>
      </c>
      <c r="BD112">
        <v>1.7865816E-2</v>
      </c>
      <c r="BE112">
        <v>1.7427084999999998E-2</v>
      </c>
      <c r="BF112">
        <v>1.7007413999999998E-2</v>
      </c>
    </row>
    <row r="113" spans="1:58" x14ac:dyDescent="0.35">
      <c r="A113">
        <v>112</v>
      </c>
      <c r="B113">
        <v>34.300000000000004</v>
      </c>
      <c r="C113">
        <v>0.40262790000000004</v>
      </c>
      <c r="D113">
        <v>2.6</v>
      </c>
      <c r="E113">
        <v>6</v>
      </c>
      <c r="F113">
        <v>1.4000000000000001</v>
      </c>
      <c r="G113">
        <v>0.8</v>
      </c>
      <c r="H113">
        <v>1</v>
      </c>
      <c r="I113">
        <v>397.5</v>
      </c>
      <c r="J113">
        <v>348.90000000000003</v>
      </c>
      <c r="K113" t="s">
        <v>34</v>
      </c>
      <c r="L113">
        <v>112</v>
      </c>
      <c r="M113">
        <v>1.9181809000000001</v>
      </c>
      <c r="N113">
        <v>1.5267972000000001</v>
      </c>
      <c r="O113">
        <v>1.2250175000000001</v>
      </c>
      <c r="P113">
        <v>1.0031611</v>
      </c>
      <c r="Q113">
        <v>0.83994239999999998</v>
      </c>
      <c r="R113">
        <v>0.71733475000000002</v>
      </c>
      <c r="S113">
        <v>0.62316841000000001</v>
      </c>
      <c r="T113">
        <v>0.54999995000000002</v>
      </c>
      <c r="U113">
        <v>0.49137375</v>
      </c>
      <c r="V113">
        <v>0.44287937999999999</v>
      </c>
      <c r="W113">
        <v>0.40167745999999999</v>
      </c>
      <c r="X113">
        <v>0.36726931000000002</v>
      </c>
      <c r="Y113">
        <v>0.33828664000000003</v>
      </c>
      <c r="Z113">
        <v>0.31342052999999997</v>
      </c>
      <c r="AA113">
        <v>0.29183798999999999</v>
      </c>
      <c r="AB113">
        <v>0.27294954999999999</v>
      </c>
      <c r="AC113">
        <v>0.25632252999999999</v>
      </c>
      <c r="AD113">
        <v>0.24153669</v>
      </c>
      <c r="AE113">
        <v>0.22831717000000001</v>
      </c>
      <c r="AF113">
        <v>0.21642839999999999</v>
      </c>
      <c r="AG113">
        <v>0.20568128999999999</v>
      </c>
      <c r="AH113">
        <v>0.19592676000000001</v>
      </c>
      <c r="AI113">
        <v>0.18702373999999999</v>
      </c>
      <c r="AJ113">
        <v>0.17886806999999999</v>
      </c>
      <c r="AK113">
        <v>0.17137686999999999</v>
      </c>
      <c r="AL113">
        <v>0.16447406000000001</v>
      </c>
      <c r="AM113">
        <v>0.15808900000000001</v>
      </c>
      <c r="AN113">
        <v>0.15216973</v>
      </c>
      <c r="AO113">
        <v>0.14666271</v>
      </c>
      <c r="AP113">
        <v>0.14153145</v>
      </c>
      <c r="AQ113">
        <v>0.13673730000000001</v>
      </c>
      <c r="AR113">
        <v>0.13224495999999999</v>
      </c>
      <c r="AS113">
        <v>0.12803086999999999</v>
      </c>
      <c r="AT113">
        <v>0.12406441999999999</v>
      </c>
      <c r="AU113">
        <v>0.12032561999999999</v>
      </c>
      <c r="AV113">
        <v>0.11679552</v>
      </c>
      <c r="AW113">
        <v>0.11345618</v>
      </c>
      <c r="AX113">
        <v>0.11029398</v>
      </c>
      <c r="AY113">
        <v>0.10729459</v>
      </c>
      <c r="AZ113">
        <v>0.10444736</v>
      </c>
      <c r="BA113">
        <v>0.10174356</v>
      </c>
      <c r="BB113">
        <v>9.9166892000000006E-2</v>
      </c>
      <c r="BC113">
        <v>9.6710152999999993E-2</v>
      </c>
      <c r="BD113">
        <v>9.4365694E-2</v>
      </c>
      <c r="BE113">
        <v>9.2124156999999998E-2</v>
      </c>
      <c r="BF113">
        <v>8.9979157000000004E-2</v>
      </c>
    </row>
    <row r="114" spans="1:58" x14ac:dyDescent="0.35">
      <c r="A114">
        <v>113</v>
      </c>
      <c r="B114">
        <v>10.700000000000001</v>
      </c>
      <c r="C114">
        <v>0.2049309</v>
      </c>
      <c r="D114">
        <v>1.2000000000000002</v>
      </c>
      <c r="E114">
        <v>5.8000000000000007</v>
      </c>
      <c r="F114">
        <v>1.8</v>
      </c>
      <c r="G114">
        <v>1.6</v>
      </c>
      <c r="H114">
        <v>1.6</v>
      </c>
      <c r="I114">
        <v>304.70000000000005</v>
      </c>
      <c r="J114">
        <v>312.5</v>
      </c>
      <c r="K114" t="s">
        <v>34</v>
      </c>
      <c r="L114">
        <v>113</v>
      </c>
      <c r="M114">
        <v>1.3388882</v>
      </c>
      <c r="N114">
        <v>1.0615304000000001</v>
      </c>
      <c r="O114">
        <v>0.85634821999999999</v>
      </c>
      <c r="P114">
        <v>0.70630895999999999</v>
      </c>
      <c r="Q114">
        <v>0.59458392999999998</v>
      </c>
      <c r="R114">
        <v>0.50980568000000004</v>
      </c>
      <c r="S114">
        <v>0.44400114000000002</v>
      </c>
      <c r="T114">
        <v>0.39156204</v>
      </c>
      <c r="U114">
        <v>0.34914424999999999</v>
      </c>
      <c r="V114">
        <v>0.31433746000000001</v>
      </c>
      <c r="W114">
        <v>0.28536298999999998</v>
      </c>
      <c r="X114">
        <v>0.26092010999999998</v>
      </c>
      <c r="Y114">
        <v>0.24006747000000001</v>
      </c>
      <c r="Z114">
        <v>0.22210015</v>
      </c>
      <c r="AA114">
        <v>0.20645991</v>
      </c>
      <c r="AB114">
        <v>0.19273691000000001</v>
      </c>
      <c r="AC114">
        <v>0.18060351999999999</v>
      </c>
      <c r="AD114">
        <v>0.16980611000000001</v>
      </c>
      <c r="AE114">
        <v>0.16013482000000001</v>
      </c>
      <c r="AF114">
        <v>0.15142148999999999</v>
      </c>
      <c r="AG114">
        <v>0.14353755000000001</v>
      </c>
      <c r="AH114">
        <v>0.13636324</v>
      </c>
      <c r="AI114">
        <v>0.12981549000000001</v>
      </c>
      <c r="AJ114">
        <v>0.12381314</v>
      </c>
      <c r="AK114">
        <v>0.11829169</v>
      </c>
      <c r="AL114">
        <v>0.11319881</v>
      </c>
      <c r="AM114">
        <v>0.10848656</v>
      </c>
      <c r="AN114">
        <v>0.1041135</v>
      </c>
      <c r="AO114">
        <v>0.10004708</v>
      </c>
      <c r="AP114">
        <v>9.6260965000000004E-2</v>
      </c>
      <c r="AQ114">
        <v>9.2719749000000004E-2</v>
      </c>
      <c r="AR114">
        <v>8.9400031000000005E-2</v>
      </c>
      <c r="AS114">
        <v>8.6285925999999999E-2</v>
      </c>
      <c r="AT114">
        <v>8.3359464999999994E-2</v>
      </c>
      <c r="AU114">
        <v>8.0603844999999993E-2</v>
      </c>
      <c r="AV114">
        <v>7.8005508000000001E-2</v>
      </c>
      <c r="AW114">
        <v>7.5551085000000004E-2</v>
      </c>
      <c r="AX114">
        <v>7.3230237000000004E-2</v>
      </c>
      <c r="AY114">
        <v>7.1031906000000006E-2</v>
      </c>
      <c r="AZ114">
        <v>6.8946025999999994E-2</v>
      </c>
      <c r="BA114">
        <v>6.6966571000000003E-2</v>
      </c>
      <c r="BB114">
        <v>6.5084584000000001E-2</v>
      </c>
      <c r="BC114">
        <v>6.3293776999999996E-2</v>
      </c>
      <c r="BD114">
        <v>6.1587709999999997E-2</v>
      </c>
      <c r="BE114">
        <v>5.9959497E-2</v>
      </c>
      <c r="BF114">
        <v>5.8406178000000003E-2</v>
      </c>
    </row>
    <row r="115" spans="1:58" x14ac:dyDescent="0.35">
      <c r="A115">
        <v>114</v>
      </c>
      <c r="B115">
        <v>23.6</v>
      </c>
      <c r="C115">
        <v>0.1897432</v>
      </c>
      <c r="D115">
        <v>2.6</v>
      </c>
      <c r="E115">
        <v>7.6000000000000005</v>
      </c>
      <c r="F115">
        <v>1</v>
      </c>
      <c r="G115">
        <v>0.8</v>
      </c>
      <c r="H115">
        <v>0.8</v>
      </c>
      <c r="I115">
        <v>426.70000000000005</v>
      </c>
      <c r="J115">
        <v>297.10000000000002</v>
      </c>
      <c r="K115" t="s">
        <v>35</v>
      </c>
      <c r="L115">
        <v>114</v>
      </c>
      <c r="M115">
        <v>1.3397346999999999</v>
      </c>
      <c r="N115">
        <v>1.1311777999999999</v>
      </c>
      <c r="O115">
        <v>0.95015556000000001</v>
      </c>
      <c r="P115">
        <v>0.79994153999999995</v>
      </c>
      <c r="Q115">
        <v>0.68285554999999998</v>
      </c>
      <c r="R115">
        <v>0.59238935000000004</v>
      </c>
      <c r="S115">
        <v>0.52062732</v>
      </c>
      <c r="T115">
        <v>0.46150585999999999</v>
      </c>
      <c r="U115">
        <v>0.41335437000000003</v>
      </c>
      <c r="V115">
        <v>0.37385722999999998</v>
      </c>
      <c r="W115">
        <v>0.34100248999999999</v>
      </c>
      <c r="X115">
        <v>0.31336715999999998</v>
      </c>
      <c r="Y115">
        <v>0.28970217999999998</v>
      </c>
      <c r="Z115">
        <v>0.26916307</v>
      </c>
      <c r="AA115">
        <v>0.25121539999999998</v>
      </c>
      <c r="AB115">
        <v>0.23540634999999999</v>
      </c>
      <c r="AC115">
        <v>0.22139587999999999</v>
      </c>
      <c r="AD115">
        <v>0.20890975000000001</v>
      </c>
      <c r="AE115">
        <v>0.19769721000000001</v>
      </c>
      <c r="AF115">
        <v>0.18757913000000001</v>
      </c>
      <c r="AG115">
        <v>0.17840803</v>
      </c>
      <c r="AH115">
        <v>0.17005851999999999</v>
      </c>
      <c r="AI115">
        <v>0.16242388999999999</v>
      </c>
      <c r="AJ115">
        <v>0.15541754999999999</v>
      </c>
      <c r="AK115">
        <v>0.14896739000000001</v>
      </c>
      <c r="AL115">
        <v>0.14300974</v>
      </c>
      <c r="AM115">
        <v>0.13749044999999999</v>
      </c>
      <c r="AN115">
        <v>0.13235925000000001</v>
      </c>
      <c r="AO115">
        <v>0.12758327</v>
      </c>
      <c r="AP115">
        <v>0.1231294</v>
      </c>
      <c r="AQ115">
        <v>0.11895242</v>
      </c>
      <c r="AR115">
        <v>0.11503033999999999</v>
      </c>
      <c r="AS115">
        <v>0.11134371</v>
      </c>
      <c r="AT115">
        <v>0.10787392</v>
      </c>
      <c r="AU115">
        <v>0.10460307000000001</v>
      </c>
      <c r="AV115">
        <v>0.10151178</v>
      </c>
      <c r="AW115">
        <v>9.8586014999999999E-2</v>
      </c>
      <c r="AX115">
        <v>9.5814720000000006E-2</v>
      </c>
      <c r="AY115">
        <v>9.3183800999999997E-2</v>
      </c>
      <c r="AZ115">
        <v>9.0683684000000001E-2</v>
      </c>
      <c r="BA115">
        <v>8.8305495999999997E-2</v>
      </c>
      <c r="BB115">
        <v>8.6042858999999999E-2</v>
      </c>
      <c r="BC115">
        <v>8.3881549999999999E-2</v>
      </c>
      <c r="BD115">
        <v>8.1817239999999999E-2</v>
      </c>
      <c r="BE115">
        <v>7.9844490000000004E-2</v>
      </c>
      <c r="BF115">
        <v>7.7957749000000007E-2</v>
      </c>
    </row>
    <row r="116" spans="1:58" x14ac:dyDescent="0.35">
      <c r="A116">
        <v>115</v>
      </c>
      <c r="B116">
        <v>34.800000000000004</v>
      </c>
      <c r="C116">
        <v>0.88453519999999997</v>
      </c>
      <c r="D116">
        <v>0.60000000000000009</v>
      </c>
      <c r="E116">
        <v>1.2000000000000002</v>
      </c>
      <c r="F116">
        <v>0.60000000000000009</v>
      </c>
      <c r="G116">
        <v>1</v>
      </c>
      <c r="H116">
        <v>0.2</v>
      </c>
      <c r="I116">
        <v>384.5</v>
      </c>
      <c r="J116">
        <v>321.90000000000003</v>
      </c>
      <c r="K116" t="s">
        <v>35</v>
      </c>
      <c r="L116">
        <v>115</v>
      </c>
      <c r="M116">
        <v>0.16930896000000001</v>
      </c>
      <c r="N116">
        <v>0.13657050000000001</v>
      </c>
      <c r="O116">
        <v>0.11352622</v>
      </c>
      <c r="P116">
        <v>9.6519678999999997E-2</v>
      </c>
      <c r="Q116">
        <v>8.3497851999999997E-2</v>
      </c>
      <c r="R116">
        <v>7.3232129000000007E-2</v>
      </c>
      <c r="S116">
        <v>6.4955189999999996E-2</v>
      </c>
      <c r="T116">
        <v>5.8155819999999997E-2</v>
      </c>
      <c r="U116">
        <v>5.2483857000000002E-2</v>
      </c>
      <c r="V116">
        <v>4.7690301999999997E-2</v>
      </c>
      <c r="W116">
        <v>4.3593854000000001E-2</v>
      </c>
      <c r="X116">
        <v>4.0058060999999999E-2</v>
      </c>
      <c r="Y116">
        <v>3.6980577000000001E-2</v>
      </c>
      <c r="Z116">
        <v>3.4281420999999999E-2</v>
      </c>
      <c r="AA116">
        <v>3.1897590000000003E-2</v>
      </c>
      <c r="AB116">
        <v>2.9779389999999999E-2</v>
      </c>
      <c r="AC116">
        <v>2.7886614000000001E-2</v>
      </c>
      <c r="AD116">
        <v>2.6187058999999999E-2</v>
      </c>
      <c r="AE116">
        <v>2.4653901999999998E-2</v>
      </c>
      <c r="AF116">
        <v>2.3265135999999999E-2</v>
      </c>
      <c r="AG116">
        <v>2.2002016999999999E-2</v>
      </c>
      <c r="AH116">
        <v>2.0849433000000001E-2</v>
      </c>
      <c r="AI116">
        <v>1.9793971E-2</v>
      </c>
      <c r="AJ116">
        <v>1.8824548999999999E-2</v>
      </c>
      <c r="AK116">
        <v>1.7931655000000001E-2</v>
      </c>
      <c r="AL116">
        <v>1.7107066000000001E-2</v>
      </c>
      <c r="AM116">
        <v>1.6343548999999999E-2</v>
      </c>
      <c r="AN116">
        <v>1.5634999E-2</v>
      </c>
      <c r="AO116">
        <v>1.4975972000000001E-2</v>
      </c>
      <c r="AP116">
        <v>1.4361819E-2</v>
      </c>
      <c r="AQ116">
        <v>1.3788343999999999E-2</v>
      </c>
      <c r="AR116">
        <v>1.3251732E-2</v>
      </c>
      <c r="AS116">
        <v>1.2748799999999999E-2</v>
      </c>
      <c r="AT116">
        <v>1.2276689E-2</v>
      </c>
      <c r="AU116">
        <v>1.1832794000000001E-2</v>
      </c>
      <c r="AV116">
        <v>1.1414762E-2</v>
      </c>
      <c r="AW116">
        <v>1.1020597E-2</v>
      </c>
      <c r="AX116">
        <v>1.0648339E-2</v>
      </c>
      <c r="AY116">
        <v>1.0296339999999999E-2</v>
      </c>
      <c r="AZ116">
        <v>9.9631463999999993E-3</v>
      </c>
      <c r="BA116">
        <v>9.6473311999999995E-3</v>
      </c>
      <c r="BB116">
        <v>9.3476203999999993E-3</v>
      </c>
      <c r="BC116">
        <v>9.0629617000000003E-3</v>
      </c>
      <c r="BD116">
        <v>8.7922708999999995E-3</v>
      </c>
      <c r="BE116">
        <v>8.5346064999999999E-3</v>
      </c>
      <c r="BF116">
        <v>8.2891062000000001E-3</v>
      </c>
    </row>
    <row r="117" spans="1:58" x14ac:dyDescent="0.35">
      <c r="A117">
        <v>116</v>
      </c>
      <c r="B117">
        <v>9.8000000000000007</v>
      </c>
      <c r="C117">
        <v>0.17730879999999999</v>
      </c>
      <c r="D117">
        <v>2.4000000000000004</v>
      </c>
      <c r="E117">
        <v>3.8000000000000003</v>
      </c>
      <c r="F117">
        <v>1.8</v>
      </c>
      <c r="G117">
        <v>0</v>
      </c>
      <c r="H117">
        <v>1.6</v>
      </c>
      <c r="I117">
        <v>432.70000000000005</v>
      </c>
      <c r="J117">
        <v>306.5</v>
      </c>
      <c r="K117" t="s">
        <v>34</v>
      </c>
      <c r="L117">
        <v>116</v>
      </c>
      <c r="M117">
        <v>0.89815968000000002</v>
      </c>
      <c r="N117">
        <v>0.68932210999999999</v>
      </c>
      <c r="O117">
        <v>0.55276053999999997</v>
      </c>
      <c r="P117">
        <v>0.45895845000000002</v>
      </c>
      <c r="Q117">
        <v>0.38982000999999999</v>
      </c>
      <c r="R117">
        <v>0.33748268999999997</v>
      </c>
      <c r="S117">
        <v>0.29684611999999999</v>
      </c>
      <c r="T117">
        <v>0.26453483</v>
      </c>
      <c r="U117">
        <v>0.23835069</v>
      </c>
      <c r="V117">
        <v>0.21665487</v>
      </c>
      <c r="W117">
        <v>0.19842649000000001</v>
      </c>
      <c r="X117">
        <v>0.18291798000000001</v>
      </c>
      <c r="Y117">
        <v>0.16957262000000001</v>
      </c>
      <c r="Z117">
        <v>0.15797405</v>
      </c>
      <c r="AA117">
        <v>0.14780299</v>
      </c>
      <c r="AB117">
        <v>0.13881291000000001</v>
      </c>
      <c r="AC117">
        <v>0.13080963000000001</v>
      </c>
      <c r="AD117">
        <v>0.12363964</v>
      </c>
      <c r="AE117">
        <v>0.11717959</v>
      </c>
      <c r="AF117">
        <v>0.11132903</v>
      </c>
      <c r="AG117">
        <v>0.10600788999999999</v>
      </c>
      <c r="AH117">
        <v>0.10114331999999999</v>
      </c>
      <c r="AI117">
        <v>9.6683264000000005E-2</v>
      </c>
      <c r="AJ117">
        <v>9.2578351000000003E-2</v>
      </c>
      <c r="AK117">
        <v>8.8785908999999996E-2</v>
      </c>
      <c r="AL117">
        <v>8.5273384999999993E-2</v>
      </c>
      <c r="AM117">
        <v>8.2011453999999998E-2</v>
      </c>
      <c r="AN117">
        <v>7.8971677000000004E-2</v>
      </c>
      <c r="AO117">
        <v>7.6134197000000001E-2</v>
      </c>
      <c r="AP117">
        <v>7.3480763000000004E-2</v>
      </c>
      <c r="AQ117">
        <v>7.0991494000000002E-2</v>
      </c>
      <c r="AR117">
        <v>6.8653836999999995E-2</v>
      </c>
      <c r="AS117">
        <v>6.6454805000000006E-2</v>
      </c>
      <c r="AT117">
        <v>6.4381562000000003E-2</v>
      </c>
      <c r="AU117">
        <v>6.2423381999999999E-2</v>
      </c>
      <c r="AV117">
        <v>6.0571226999999998E-2</v>
      </c>
      <c r="AW117">
        <v>5.8816663999999998E-2</v>
      </c>
      <c r="AX117">
        <v>5.7152270999999998E-2</v>
      </c>
      <c r="AY117">
        <v>5.5571089999999997E-2</v>
      </c>
      <c r="AZ117">
        <v>5.4068930000000001E-2</v>
      </c>
      <c r="BA117">
        <v>5.2639882999999998E-2</v>
      </c>
      <c r="BB117">
        <v>5.1278058000000001E-2</v>
      </c>
      <c r="BC117">
        <v>4.9979161000000001E-2</v>
      </c>
      <c r="BD117">
        <v>4.8737968999999999E-2</v>
      </c>
      <c r="BE117">
        <v>4.7551288999999997E-2</v>
      </c>
      <c r="BF117">
        <v>4.6415031000000002E-2</v>
      </c>
    </row>
    <row r="118" spans="1:58" x14ac:dyDescent="0.35">
      <c r="A118">
        <v>117</v>
      </c>
      <c r="B118">
        <v>40.400000000000006</v>
      </c>
      <c r="C118">
        <v>0.58182129999999999</v>
      </c>
      <c r="D118">
        <v>1.6</v>
      </c>
      <c r="E118">
        <v>1.2000000000000002</v>
      </c>
      <c r="F118">
        <v>2.2000000000000002</v>
      </c>
      <c r="G118">
        <v>0</v>
      </c>
      <c r="H118">
        <v>1</v>
      </c>
      <c r="I118">
        <v>398.70000000000005</v>
      </c>
      <c r="J118">
        <v>360.8</v>
      </c>
      <c r="K118" t="s">
        <v>34</v>
      </c>
      <c r="L118">
        <v>117</v>
      </c>
      <c r="M118">
        <v>0.54834413999999998</v>
      </c>
      <c r="N118">
        <v>0.42628547999999999</v>
      </c>
      <c r="O118">
        <v>0.34704188000000002</v>
      </c>
      <c r="P118">
        <v>0.29159647</v>
      </c>
      <c r="Q118">
        <v>0.25065198999999999</v>
      </c>
      <c r="R118">
        <v>0.21956455999999999</v>
      </c>
      <c r="S118">
        <v>0.19515168999999999</v>
      </c>
      <c r="T118">
        <v>0.17550911999999999</v>
      </c>
      <c r="U118">
        <v>0.15939497999999999</v>
      </c>
      <c r="V118">
        <v>0.14593105000000001</v>
      </c>
      <c r="W118">
        <v>0.13452357000000001</v>
      </c>
      <c r="X118">
        <v>0.12473729</v>
      </c>
      <c r="Y118">
        <v>0.11625326</v>
      </c>
      <c r="Z118">
        <v>0.1088254</v>
      </c>
      <c r="AA118">
        <v>0.10226649</v>
      </c>
      <c r="AB118">
        <v>9.6432477000000003E-2</v>
      </c>
      <c r="AC118">
        <v>9.1208458000000006E-2</v>
      </c>
      <c r="AD118">
        <v>8.6503073999999999E-2</v>
      </c>
      <c r="AE118">
        <v>8.2241409000000001E-2</v>
      </c>
      <c r="AF118">
        <v>7.8362374999999998E-2</v>
      </c>
      <c r="AG118">
        <v>7.4817061000000004E-2</v>
      </c>
      <c r="AH118">
        <v>7.1563146999999994E-2</v>
      </c>
      <c r="AI118">
        <v>6.8565852999999996E-2</v>
      </c>
      <c r="AJ118">
        <v>6.5795890999999995E-2</v>
      </c>
      <c r="AK118">
        <v>6.3229210999999994E-2</v>
      </c>
      <c r="AL118">
        <v>6.0841959000000001E-2</v>
      </c>
      <c r="AM118">
        <v>5.8616091000000002E-2</v>
      </c>
      <c r="AN118">
        <v>5.6536518000000001E-2</v>
      </c>
      <c r="AO118">
        <v>5.4589193000000001E-2</v>
      </c>
      <c r="AP118">
        <v>5.2761592000000003E-2</v>
      </c>
      <c r="AQ118">
        <v>5.1042918E-2</v>
      </c>
      <c r="AR118">
        <v>4.9424134000000002E-2</v>
      </c>
      <c r="AS118">
        <v>4.7896728E-2</v>
      </c>
      <c r="AT118">
        <v>4.6453238000000001E-2</v>
      </c>
      <c r="AU118">
        <v>4.5085840000000002E-2</v>
      </c>
      <c r="AV118">
        <v>4.3789089000000003E-2</v>
      </c>
      <c r="AW118">
        <v>4.2558271000000002E-2</v>
      </c>
      <c r="AX118">
        <v>4.1388309999999998E-2</v>
      </c>
      <c r="AY118">
        <v>4.0275324000000001E-2</v>
      </c>
      <c r="AZ118">
        <v>3.9215083999999997E-2</v>
      </c>
      <c r="BA118">
        <v>3.8203771999999997E-2</v>
      </c>
      <c r="BB118">
        <v>3.7238083999999998E-2</v>
      </c>
      <c r="BC118">
        <v>3.6315015999999999E-2</v>
      </c>
      <c r="BD118">
        <v>3.5431667999999999E-2</v>
      </c>
      <c r="BE118">
        <v>3.4585747999999999E-2</v>
      </c>
      <c r="BF118">
        <v>3.3775001999999998E-2</v>
      </c>
    </row>
    <row r="119" spans="1:58" x14ac:dyDescent="0.35">
      <c r="A119">
        <v>118</v>
      </c>
      <c r="B119">
        <v>21.6</v>
      </c>
      <c r="C119">
        <v>0.76251340000000001</v>
      </c>
      <c r="D119">
        <v>2.4000000000000004</v>
      </c>
      <c r="E119">
        <v>8.8000000000000007</v>
      </c>
      <c r="F119">
        <v>0.60000000000000009</v>
      </c>
      <c r="G119">
        <v>2</v>
      </c>
      <c r="H119">
        <v>0.2</v>
      </c>
      <c r="I119">
        <v>394.5</v>
      </c>
      <c r="J119">
        <v>321.20000000000005</v>
      </c>
      <c r="K119" t="s">
        <v>35</v>
      </c>
      <c r="L119">
        <v>118</v>
      </c>
      <c r="M119">
        <v>0.54048454999999995</v>
      </c>
      <c r="N119">
        <v>0.46973707999999997</v>
      </c>
      <c r="O119">
        <v>0.41463455999999999</v>
      </c>
      <c r="P119">
        <v>0.36868953999999998</v>
      </c>
      <c r="Q119">
        <v>0.32938325000000002</v>
      </c>
      <c r="R119">
        <v>0.29566658000000001</v>
      </c>
      <c r="S119">
        <v>0.26686012999999997</v>
      </c>
      <c r="T119">
        <v>0.24225016999999999</v>
      </c>
      <c r="U119">
        <v>0.22111057000000001</v>
      </c>
      <c r="V119">
        <v>0.20286497000000001</v>
      </c>
      <c r="W119">
        <v>0.18701902000000001</v>
      </c>
      <c r="X119">
        <v>0.17316862999999999</v>
      </c>
      <c r="Y119">
        <v>0.16098778</v>
      </c>
      <c r="Z119">
        <v>0.15021101000000001</v>
      </c>
      <c r="AA119">
        <v>0.14061962</v>
      </c>
      <c r="AB119">
        <v>0.13204156</v>
      </c>
      <c r="AC119">
        <v>0.12433681000000001</v>
      </c>
      <c r="AD119">
        <v>0.11737657</v>
      </c>
      <c r="AE119">
        <v>0.11106908</v>
      </c>
      <c r="AF119">
        <v>0.10533471</v>
      </c>
      <c r="AG119">
        <v>0.10008883</v>
      </c>
      <c r="AH119">
        <v>9.5282957000000001E-2</v>
      </c>
      <c r="AI119">
        <v>9.0872443999999997E-2</v>
      </c>
      <c r="AJ119">
        <v>8.6800991999999993E-2</v>
      </c>
      <c r="AK119">
        <v>8.3033710999999996E-2</v>
      </c>
      <c r="AL119">
        <v>7.9543419000000004E-2</v>
      </c>
      <c r="AM119">
        <v>7.6308914000000005E-2</v>
      </c>
      <c r="AN119">
        <v>7.3298170999999995E-2</v>
      </c>
      <c r="AO119">
        <v>7.0481538999999996E-2</v>
      </c>
      <c r="AP119">
        <v>6.7847042999999996E-2</v>
      </c>
      <c r="AQ119">
        <v>6.5378225999999998E-2</v>
      </c>
      <c r="AR119">
        <v>6.3064552999999995E-2</v>
      </c>
      <c r="AS119">
        <v>6.0890157E-2</v>
      </c>
      <c r="AT119">
        <v>5.8837958000000003E-2</v>
      </c>
      <c r="AU119">
        <v>5.6904174000000002E-2</v>
      </c>
      <c r="AV119">
        <v>5.5077299000000003E-2</v>
      </c>
      <c r="AW119">
        <v>5.3351550999999997E-2</v>
      </c>
      <c r="AX119">
        <v>5.1718148999999998E-2</v>
      </c>
      <c r="AY119">
        <v>5.0168223999999997E-2</v>
      </c>
      <c r="AZ119">
        <v>4.8695273999999997E-2</v>
      </c>
      <c r="BA119">
        <v>4.7295957999999999E-2</v>
      </c>
      <c r="BB119">
        <v>4.5965511000000001E-2</v>
      </c>
      <c r="BC119">
        <v>4.4699606000000003E-2</v>
      </c>
      <c r="BD119">
        <v>4.3492764000000003E-2</v>
      </c>
      <c r="BE119">
        <v>4.2341075999999998E-2</v>
      </c>
      <c r="BF119">
        <v>4.1240137000000003E-2</v>
      </c>
    </row>
    <row r="120" spans="1:58" x14ac:dyDescent="0.35">
      <c r="A120">
        <v>119</v>
      </c>
      <c r="B120">
        <v>14.500000000000002</v>
      </c>
      <c r="C120">
        <v>0.1448188</v>
      </c>
      <c r="D120">
        <v>2.2000000000000002</v>
      </c>
      <c r="E120">
        <v>1.8</v>
      </c>
      <c r="F120">
        <v>0.60000000000000009</v>
      </c>
      <c r="G120">
        <v>1.6</v>
      </c>
      <c r="H120">
        <v>0.60000000000000009</v>
      </c>
      <c r="I120">
        <v>314.8</v>
      </c>
      <c r="J120">
        <v>354.1</v>
      </c>
      <c r="K120" t="s">
        <v>34</v>
      </c>
      <c r="L120">
        <v>119</v>
      </c>
      <c r="M120">
        <v>0.29957449000000003</v>
      </c>
      <c r="N120">
        <v>0.24068776</v>
      </c>
      <c r="O120">
        <v>0.19976749999999999</v>
      </c>
      <c r="P120">
        <v>0.16987041</v>
      </c>
      <c r="Q120">
        <v>0.14718344999999999</v>
      </c>
      <c r="R120">
        <v>0.12944984000000001</v>
      </c>
      <c r="S120">
        <v>0.11523534000000001</v>
      </c>
      <c r="T120">
        <v>0.10361570000000001</v>
      </c>
      <c r="U120">
        <v>9.3954100999999998E-2</v>
      </c>
      <c r="V120">
        <v>8.5806951000000006E-2</v>
      </c>
      <c r="W120">
        <v>7.8853204999999996E-2</v>
      </c>
      <c r="X120">
        <v>7.2853319E-2</v>
      </c>
      <c r="Y120">
        <v>6.7630216000000007E-2</v>
      </c>
      <c r="Z120">
        <v>6.3044056000000001E-2</v>
      </c>
      <c r="AA120">
        <v>5.8987640000000001E-2</v>
      </c>
      <c r="AB120">
        <v>5.5375669000000002E-2</v>
      </c>
      <c r="AC120">
        <v>5.2141356999999999E-2</v>
      </c>
      <c r="AD120">
        <v>4.9229651999999999E-2</v>
      </c>
      <c r="AE120">
        <v>4.6595669999999999E-2</v>
      </c>
      <c r="AF120">
        <v>4.4202853E-2</v>
      </c>
      <c r="AG120">
        <v>4.2020578000000003E-2</v>
      </c>
      <c r="AH120">
        <v>4.0022712000000002E-2</v>
      </c>
      <c r="AI120">
        <v>3.8188446000000001E-2</v>
      </c>
      <c r="AJ120">
        <v>3.6497973000000003E-2</v>
      </c>
      <c r="AK120">
        <v>3.4936000000000002E-2</v>
      </c>
      <c r="AL120">
        <v>3.3489133999999997E-2</v>
      </c>
      <c r="AM120">
        <v>3.2145366000000002E-2</v>
      </c>
      <c r="AN120">
        <v>3.0894334999999998E-2</v>
      </c>
      <c r="AO120">
        <v>2.9727031000000001E-2</v>
      </c>
      <c r="AP120">
        <v>2.8635601E-2</v>
      </c>
      <c r="AQ120">
        <v>2.7613032999999999E-2</v>
      </c>
      <c r="AR120">
        <v>2.6653491000000001E-2</v>
      </c>
      <c r="AS120">
        <v>2.5751419000000001E-2</v>
      </c>
      <c r="AT120">
        <v>2.4902015999999999E-2</v>
      </c>
      <c r="AU120">
        <v>2.4100897999999999E-2</v>
      </c>
      <c r="AV120">
        <v>2.3344189000000001E-2</v>
      </c>
      <c r="AW120">
        <v>2.2628535000000002E-2</v>
      </c>
      <c r="AX120">
        <v>2.1950669999999999E-2</v>
      </c>
      <c r="AY120">
        <v>2.1307932000000002E-2</v>
      </c>
      <c r="AZ120">
        <v>2.069762E-2</v>
      </c>
      <c r="BA120">
        <v>2.0117484000000001E-2</v>
      </c>
      <c r="BB120">
        <v>1.9565414999999999E-2</v>
      </c>
      <c r="BC120">
        <v>1.9039470999999999E-2</v>
      </c>
      <c r="BD120">
        <v>1.8537960999999999E-2</v>
      </c>
      <c r="BE120">
        <v>1.8059261E-2</v>
      </c>
      <c r="BF120">
        <v>1.7601958000000001E-2</v>
      </c>
    </row>
    <row r="121" spans="1:58" x14ac:dyDescent="0.35">
      <c r="A121">
        <v>120</v>
      </c>
      <c r="B121">
        <v>42.800000000000004</v>
      </c>
      <c r="C121">
        <v>0.26037900000000003</v>
      </c>
      <c r="D121">
        <v>2.4000000000000004</v>
      </c>
      <c r="E121">
        <v>8.4</v>
      </c>
      <c r="F121">
        <v>0.8</v>
      </c>
      <c r="G121">
        <v>0.4</v>
      </c>
      <c r="H121">
        <v>0.60000000000000009</v>
      </c>
      <c r="I121">
        <v>402.5</v>
      </c>
      <c r="J121">
        <v>284.90000000000003</v>
      </c>
      <c r="K121" t="s">
        <v>35</v>
      </c>
      <c r="L121">
        <v>120</v>
      </c>
      <c r="M121">
        <v>1.4073776</v>
      </c>
      <c r="N121">
        <v>1.2142135000000001</v>
      </c>
      <c r="O121">
        <v>1.0558707000000001</v>
      </c>
      <c r="P121">
        <v>0.91411352000000001</v>
      </c>
      <c r="Q121">
        <v>0.79114830000000003</v>
      </c>
      <c r="R121">
        <v>0.69071638999999996</v>
      </c>
      <c r="S121">
        <v>0.61002462999999996</v>
      </c>
      <c r="T121">
        <v>0.54465043999999996</v>
      </c>
      <c r="U121">
        <v>0.4909018</v>
      </c>
      <c r="V121">
        <v>0.44502323999999999</v>
      </c>
      <c r="W121">
        <v>0.40608755000000002</v>
      </c>
      <c r="X121">
        <v>0.37331589999999998</v>
      </c>
      <c r="Y121">
        <v>0.34540796000000001</v>
      </c>
      <c r="Z121">
        <v>0.32125878000000002</v>
      </c>
      <c r="AA121">
        <v>0.30010688000000002</v>
      </c>
      <c r="AB121">
        <v>0.28145348999999997</v>
      </c>
      <c r="AC121">
        <v>0.26491997</v>
      </c>
      <c r="AD121">
        <v>0.25013681999999998</v>
      </c>
      <c r="AE121">
        <v>0.23683583999999999</v>
      </c>
      <c r="AF121">
        <v>0.22482197000000001</v>
      </c>
      <c r="AG121">
        <v>0.21392929999999999</v>
      </c>
      <c r="AH121">
        <v>0.2040042</v>
      </c>
      <c r="AI121">
        <v>0.19493426</v>
      </c>
      <c r="AJ121">
        <v>0.18660572</v>
      </c>
      <c r="AK121">
        <v>0.17893413</v>
      </c>
      <c r="AL121">
        <v>0.17184308000000001</v>
      </c>
      <c r="AM121">
        <v>0.16526629000000001</v>
      </c>
      <c r="AN121">
        <v>0.15914869000000001</v>
      </c>
      <c r="AO121">
        <v>0.15344453999999999</v>
      </c>
      <c r="AP121">
        <v>0.14811568</v>
      </c>
      <c r="AQ121">
        <v>0.14312390999999999</v>
      </c>
      <c r="AR121">
        <v>0.13844138</v>
      </c>
      <c r="AS121">
        <v>0.13403834000000001</v>
      </c>
      <c r="AT121">
        <v>0.12988870999999999</v>
      </c>
      <c r="AU121">
        <v>0.12597158999999999</v>
      </c>
      <c r="AV121">
        <v>0.12226678000000001</v>
      </c>
      <c r="AW121">
        <v>0.11875906999999999</v>
      </c>
      <c r="AX121">
        <v>0.11543247</v>
      </c>
      <c r="AY121">
        <v>0.11227342</v>
      </c>
      <c r="AZ121">
        <v>0.10926833</v>
      </c>
      <c r="BA121">
        <v>0.10640772</v>
      </c>
      <c r="BB121">
        <v>0.1036821</v>
      </c>
      <c r="BC121">
        <v>0.10108191</v>
      </c>
      <c r="BD121">
        <v>9.8598368000000006E-2</v>
      </c>
      <c r="BE121">
        <v>9.6225201999999996E-2</v>
      </c>
      <c r="BF121">
        <v>9.3954339999999997E-2</v>
      </c>
    </row>
    <row r="122" spans="1:58" x14ac:dyDescent="0.35">
      <c r="A122">
        <v>121</v>
      </c>
      <c r="B122">
        <v>37.9</v>
      </c>
      <c r="C122">
        <v>0.57945360000000001</v>
      </c>
      <c r="D122">
        <v>2.6</v>
      </c>
      <c r="E122">
        <v>3.4000000000000004</v>
      </c>
      <c r="F122">
        <v>2.6</v>
      </c>
      <c r="G122">
        <v>1.2000000000000002</v>
      </c>
      <c r="H122">
        <v>1</v>
      </c>
      <c r="I122">
        <v>330.8</v>
      </c>
      <c r="J122">
        <v>287</v>
      </c>
      <c r="K122" t="s">
        <v>35</v>
      </c>
      <c r="L122">
        <v>121</v>
      </c>
      <c r="M122">
        <v>1.4292072</v>
      </c>
      <c r="N122">
        <v>1.1085756</v>
      </c>
      <c r="O122">
        <v>0.88756800000000002</v>
      </c>
      <c r="P122">
        <v>0.72905087000000002</v>
      </c>
      <c r="Q122">
        <v>0.6123246</v>
      </c>
      <c r="R122">
        <v>0.52432537000000001</v>
      </c>
      <c r="S122">
        <v>0.45634770000000002</v>
      </c>
      <c r="T122">
        <v>0.40362582000000002</v>
      </c>
      <c r="U122">
        <v>0.36143595000000001</v>
      </c>
      <c r="V122">
        <v>0.32603398</v>
      </c>
      <c r="W122">
        <v>0.29670024</v>
      </c>
      <c r="X122">
        <v>0.27217042000000002</v>
      </c>
      <c r="Y122">
        <v>0.25123885000000001</v>
      </c>
      <c r="Z122">
        <v>0.23316486</v>
      </c>
      <c r="AA122">
        <v>0.21747626</v>
      </c>
      <c r="AB122">
        <v>0.20373353</v>
      </c>
      <c r="AC122">
        <v>0.19157682000000001</v>
      </c>
      <c r="AD122">
        <v>0.18073064</v>
      </c>
      <c r="AE122">
        <v>0.17100409999999999</v>
      </c>
      <c r="AF122">
        <v>0.16224046</v>
      </c>
      <c r="AG122">
        <v>0.15430658</v>
      </c>
      <c r="AH122">
        <v>0.14709231</v>
      </c>
      <c r="AI122">
        <v>0.14050288</v>
      </c>
      <c r="AJ122">
        <v>0.13446015</v>
      </c>
      <c r="AK122">
        <v>0.12889682999999999</v>
      </c>
      <c r="AL122">
        <v>0.12376041</v>
      </c>
      <c r="AM122">
        <v>0.11900049</v>
      </c>
      <c r="AN122">
        <v>0.1145766</v>
      </c>
      <c r="AO122">
        <v>0.11045671999999999</v>
      </c>
      <c r="AP122">
        <v>0.10661134</v>
      </c>
      <c r="AQ122">
        <v>0.1030114</v>
      </c>
      <c r="AR122">
        <v>9.9635876999999998E-2</v>
      </c>
      <c r="AS122">
        <v>9.6463323000000004E-2</v>
      </c>
      <c r="AT122">
        <v>9.3475364000000005E-2</v>
      </c>
      <c r="AU122">
        <v>9.0658008999999998E-2</v>
      </c>
      <c r="AV122">
        <v>8.7996133000000004E-2</v>
      </c>
      <c r="AW122">
        <v>8.5476897999999996E-2</v>
      </c>
      <c r="AX122">
        <v>8.3089650000000001E-2</v>
      </c>
      <c r="AY122">
        <v>8.0824383E-2</v>
      </c>
      <c r="AZ122">
        <v>7.8672424000000005E-2</v>
      </c>
      <c r="BA122">
        <v>7.6625056999999996E-2</v>
      </c>
      <c r="BB122">
        <v>7.4674711000000005E-2</v>
      </c>
      <c r="BC122">
        <v>7.2815083000000003E-2</v>
      </c>
      <c r="BD122">
        <v>7.1039394000000006E-2</v>
      </c>
      <c r="BE122">
        <v>6.9343179000000005E-2</v>
      </c>
      <c r="BF122">
        <v>6.7721545999999994E-2</v>
      </c>
    </row>
    <row r="123" spans="1:58" x14ac:dyDescent="0.35">
      <c r="A123">
        <v>122</v>
      </c>
      <c r="B123">
        <v>37.1</v>
      </c>
      <c r="C123">
        <v>0.64487589999999995</v>
      </c>
      <c r="D123">
        <v>2.6</v>
      </c>
      <c r="E123">
        <v>4.6000000000000005</v>
      </c>
      <c r="F123">
        <v>1.4000000000000001</v>
      </c>
      <c r="G123">
        <v>1.6</v>
      </c>
      <c r="H123">
        <v>0.4</v>
      </c>
      <c r="I123">
        <v>398.3</v>
      </c>
      <c r="J123">
        <v>339.20000000000005</v>
      </c>
      <c r="K123" t="s">
        <v>35</v>
      </c>
      <c r="L123">
        <v>122</v>
      </c>
      <c r="M123">
        <v>0.85350280999999995</v>
      </c>
      <c r="N123">
        <v>0.67022758999999998</v>
      </c>
      <c r="O123">
        <v>0.54494953000000002</v>
      </c>
      <c r="P123">
        <v>0.45559481000000002</v>
      </c>
      <c r="Q123">
        <v>0.38988416999999997</v>
      </c>
      <c r="R123">
        <v>0.33927088999999999</v>
      </c>
      <c r="S123">
        <v>0.29960096000000003</v>
      </c>
      <c r="T123">
        <v>0.26782309999999998</v>
      </c>
      <c r="U123">
        <v>0.24190556999999999</v>
      </c>
      <c r="V123">
        <v>0.22035420999999999</v>
      </c>
      <c r="W123">
        <v>0.20216646999999999</v>
      </c>
      <c r="X123">
        <v>0.18661352</v>
      </c>
      <c r="Y123">
        <v>0.17317340000000001</v>
      </c>
      <c r="Z123">
        <v>0.16145404999999999</v>
      </c>
      <c r="AA123">
        <v>0.15115066999999999</v>
      </c>
      <c r="AB123">
        <v>0.1420206</v>
      </c>
      <c r="AC123">
        <v>0.13387805</v>
      </c>
      <c r="AD123">
        <v>0.12657313000000001</v>
      </c>
      <c r="AE123">
        <v>0.11998525</v>
      </c>
      <c r="AF123">
        <v>0.11401543</v>
      </c>
      <c r="AG123">
        <v>0.10857925</v>
      </c>
      <c r="AH123">
        <v>0.10360725</v>
      </c>
      <c r="AI123">
        <v>9.9045127999999996E-2</v>
      </c>
      <c r="AJ123">
        <v>9.4845362000000003E-2</v>
      </c>
      <c r="AK123">
        <v>9.0964980000000001E-2</v>
      </c>
      <c r="AL123">
        <v>8.7368526000000002E-2</v>
      </c>
      <c r="AM123">
        <v>8.4027409999999997E-2</v>
      </c>
      <c r="AN123">
        <v>8.0917037999999997E-2</v>
      </c>
      <c r="AO123">
        <v>7.8010701000000002E-2</v>
      </c>
      <c r="AP123">
        <v>7.5290404000000005E-2</v>
      </c>
      <c r="AQ123">
        <v>7.2740227000000005E-2</v>
      </c>
      <c r="AR123">
        <v>7.0345803999999998E-2</v>
      </c>
      <c r="AS123">
        <v>6.8091117000000007E-2</v>
      </c>
      <c r="AT123">
        <v>6.5965689999999993E-2</v>
      </c>
      <c r="AU123">
        <v>6.3956789999999999E-2</v>
      </c>
      <c r="AV123">
        <v>6.2056924999999999E-2</v>
      </c>
      <c r="AW123">
        <v>6.0257785000000001E-2</v>
      </c>
      <c r="AX123">
        <v>5.8552216999999997E-2</v>
      </c>
      <c r="AY123">
        <v>5.6931552000000003E-2</v>
      </c>
      <c r="AZ123">
        <v>5.5390126999999997E-2</v>
      </c>
      <c r="BA123">
        <v>5.3922816999999998E-2</v>
      </c>
      <c r="BB123">
        <v>5.2524816000000002E-2</v>
      </c>
      <c r="BC123">
        <v>5.1191904000000003E-2</v>
      </c>
      <c r="BD123">
        <v>4.9918916000000001E-2</v>
      </c>
      <c r="BE123">
        <v>4.8701807999999999E-2</v>
      </c>
      <c r="BF123">
        <v>4.7537118000000003E-2</v>
      </c>
    </row>
    <row r="124" spans="1:58" x14ac:dyDescent="0.35">
      <c r="A124">
        <v>123</v>
      </c>
      <c r="B124">
        <v>37.4</v>
      </c>
      <c r="C124">
        <v>0.68080669999999999</v>
      </c>
      <c r="D124">
        <v>0.60000000000000009</v>
      </c>
      <c r="E124">
        <v>7</v>
      </c>
      <c r="F124">
        <v>1.4000000000000001</v>
      </c>
      <c r="G124">
        <v>1</v>
      </c>
      <c r="H124">
        <v>0.4</v>
      </c>
      <c r="I124">
        <v>320.70000000000005</v>
      </c>
      <c r="J124">
        <v>356</v>
      </c>
      <c r="K124" t="s">
        <v>35</v>
      </c>
      <c r="L124">
        <v>123</v>
      </c>
      <c r="M124">
        <v>0.83147013000000003</v>
      </c>
      <c r="N124">
        <v>0.68954616999999996</v>
      </c>
      <c r="O124">
        <v>0.57497597</v>
      </c>
      <c r="P124">
        <v>0.48543273999999997</v>
      </c>
      <c r="Q124">
        <v>0.41599291999999999</v>
      </c>
      <c r="R124">
        <v>0.36129177000000001</v>
      </c>
      <c r="S124">
        <v>0.31756619000000003</v>
      </c>
      <c r="T124">
        <v>0.28214094000000001</v>
      </c>
      <c r="U124">
        <v>0.25303619999999999</v>
      </c>
      <c r="V124">
        <v>0.22880893999999999</v>
      </c>
      <c r="W124">
        <v>0.20838652999999999</v>
      </c>
      <c r="X124">
        <v>0.19097291</v>
      </c>
      <c r="Y124">
        <v>0.17597514</v>
      </c>
      <c r="Z124">
        <v>0.16294006</v>
      </c>
      <c r="AA124">
        <v>0.15151998</v>
      </c>
      <c r="AB124">
        <v>0.14144150999999999</v>
      </c>
      <c r="AC124">
        <v>0.13248877000000001</v>
      </c>
      <c r="AD124">
        <v>0.12448844000000001</v>
      </c>
      <c r="AE124">
        <v>0.11729812000000001</v>
      </c>
      <c r="AF124">
        <v>0.1108083</v>
      </c>
      <c r="AG124">
        <v>0.10492301</v>
      </c>
      <c r="AH124">
        <v>9.9562831000000004E-2</v>
      </c>
      <c r="AI124">
        <v>9.4664714999999997E-2</v>
      </c>
      <c r="AJ124">
        <v>9.0172536999999997E-2</v>
      </c>
      <c r="AK124">
        <v>8.6043142000000003E-2</v>
      </c>
      <c r="AL124">
        <v>8.2228026999999995E-2</v>
      </c>
      <c r="AM124">
        <v>7.8694536999999995E-2</v>
      </c>
      <c r="AN124">
        <v>7.5419380999999994E-2</v>
      </c>
      <c r="AO124">
        <v>7.2373315999999993E-2</v>
      </c>
      <c r="AP124">
        <v>6.9532916E-2</v>
      </c>
      <c r="AQ124">
        <v>6.6877872000000005E-2</v>
      </c>
      <c r="AR124">
        <v>6.4395546999999997E-2</v>
      </c>
      <c r="AS124">
        <v>6.2069437999999998E-2</v>
      </c>
      <c r="AT124">
        <v>5.9881251000000003E-2</v>
      </c>
      <c r="AU124">
        <v>5.7823568999999998E-2</v>
      </c>
      <c r="AV124">
        <v>5.5884559E-2</v>
      </c>
      <c r="AW124">
        <v>5.4055259000000001E-2</v>
      </c>
      <c r="AX124">
        <v>5.2325076999999998E-2</v>
      </c>
      <c r="AY124">
        <v>5.0686429999999998E-2</v>
      </c>
      <c r="AZ124">
        <v>4.9134411000000003E-2</v>
      </c>
      <c r="BA124">
        <v>4.7662626999999999E-2</v>
      </c>
      <c r="BB124">
        <v>4.6266678999999998E-2</v>
      </c>
      <c r="BC124">
        <v>4.4938125000000002E-2</v>
      </c>
      <c r="BD124">
        <v>4.3672982999999999E-2</v>
      </c>
      <c r="BE124">
        <v>4.2468019000000003E-2</v>
      </c>
      <c r="BF124">
        <v>4.1318934000000002E-2</v>
      </c>
    </row>
    <row r="125" spans="1:58" x14ac:dyDescent="0.35">
      <c r="A125">
        <v>124</v>
      </c>
      <c r="B125">
        <v>51.6</v>
      </c>
      <c r="C125">
        <v>0.8076528999999999</v>
      </c>
      <c r="D125">
        <v>0.60000000000000009</v>
      </c>
      <c r="E125">
        <v>3.2</v>
      </c>
      <c r="F125">
        <v>0.8</v>
      </c>
      <c r="G125">
        <v>0.2</v>
      </c>
      <c r="H125">
        <v>0.2</v>
      </c>
      <c r="I125">
        <v>409.5</v>
      </c>
      <c r="J125">
        <v>351.3</v>
      </c>
      <c r="K125" t="s">
        <v>34</v>
      </c>
      <c r="L125">
        <v>124</v>
      </c>
      <c r="M125">
        <v>0.40912962000000003</v>
      </c>
      <c r="N125">
        <v>0.32083972999999999</v>
      </c>
      <c r="O125">
        <v>0.26200888</v>
      </c>
      <c r="P125">
        <v>0.22011589000000001</v>
      </c>
      <c r="Q125">
        <v>0.18882652</v>
      </c>
      <c r="R125">
        <v>0.16465880999999999</v>
      </c>
      <c r="S125">
        <v>0.14548136</v>
      </c>
      <c r="T125">
        <v>0.12992967999999999</v>
      </c>
      <c r="U125">
        <v>0.11708776999999999</v>
      </c>
      <c r="V125">
        <v>0.10631981</v>
      </c>
      <c r="W125">
        <v>9.7173095000000001E-2</v>
      </c>
      <c r="X125">
        <v>8.9317903000000004E-2</v>
      </c>
      <c r="Y125">
        <v>8.2506746000000006E-2</v>
      </c>
      <c r="Z125">
        <v>7.6549991999999997E-2</v>
      </c>
      <c r="AA125">
        <v>7.1302361999999994E-2</v>
      </c>
      <c r="AB125">
        <v>6.6647910000000005E-2</v>
      </c>
      <c r="AC125">
        <v>6.2494702999999999E-2</v>
      </c>
      <c r="AD125">
        <v>5.8768901999999998E-2</v>
      </c>
      <c r="AE125">
        <v>5.5410802000000002E-2</v>
      </c>
      <c r="AF125">
        <v>5.2368954000000002E-2</v>
      </c>
      <c r="AG125">
        <v>4.9603614999999997E-2</v>
      </c>
      <c r="AH125">
        <v>4.7080304000000003E-2</v>
      </c>
      <c r="AI125">
        <v>4.4769809000000001E-2</v>
      </c>
      <c r="AJ125">
        <v>4.2646624000000001E-2</v>
      </c>
      <c r="AK125">
        <v>4.0689886000000001E-2</v>
      </c>
      <c r="AL125">
        <v>3.8882374999999997E-2</v>
      </c>
      <c r="AM125">
        <v>3.7207737999999997E-2</v>
      </c>
      <c r="AN125">
        <v>3.5652812999999998E-2</v>
      </c>
      <c r="AO125">
        <v>3.4205839000000002E-2</v>
      </c>
      <c r="AP125">
        <v>3.2856032E-2</v>
      </c>
      <c r="AQ125">
        <v>3.1595039999999998E-2</v>
      </c>
      <c r="AR125">
        <v>3.0414024000000001E-2</v>
      </c>
      <c r="AS125">
        <v>2.9306142E-2</v>
      </c>
      <c r="AT125">
        <v>2.8265520999999998E-2</v>
      </c>
      <c r="AU125">
        <v>2.7286047000000001E-2</v>
      </c>
      <c r="AV125">
        <v>2.636289E-2</v>
      </c>
      <c r="AW125">
        <v>2.5491639999999999E-2</v>
      </c>
      <c r="AX125">
        <v>2.4668261E-2</v>
      </c>
      <c r="AY125">
        <v>2.3889108999999999E-2</v>
      </c>
      <c r="AZ125">
        <v>2.3150884E-2</v>
      </c>
      <c r="BA125">
        <v>2.2450563999999999E-2</v>
      </c>
      <c r="BB125">
        <v>2.1785511E-2</v>
      </c>
      <c r="BC125">
        <v>2.1153232000000001E-2</v>
      </c>
      <c r="BD125">
        <v>2.0551473000000001E-2</v>
      </c>
      <c r="BE125">
        <v>1.9978194000000001E-2</v>
      </c>
      <c r="BF125">
        <v>1.9431507000000001E-2</v>
      </c>
    </row>
    <row r="126" spans="1:58" x14ac:dyDescent="0.35">
      <c r="A126">
        <v>125</v>
      </c>
      <c r="B126">
        <v>24.3</v>
      </c>
      <c r="C126">
        <v>0.21596050000000003</v>
      </c>
      <c r="D126">
        <v>2.8000000000000003</v>
      </c>
      <c r="E126">
        <v>2.6</v>
      </c>
      <c r="F126">
        <v>1.8</v>
      </c>
      <c r="G126">
        <v>0.8</v>
      </c>
      <c r="H126">
        <v>1.4000000000000001</v>
      </c>
      <c r="I126">
        <v>452</v>
      </c>
      <c r="J126">
        <v>304.70000000000005</v>
      </c>
      <c r="K126" t="s">
        <v>35</v>
      </c>
      <c r="L126">
        <v>125</v>
      </c>
      <c r="M126">
        <v>1.1633635</v>
      </c>
      <c r="N126">
        <v>0.88722818999999997</v>
      </c>
      <c r="O126">
        <v>0.70713788</v>
      </c>
      <c r="P126">
        <v>0.58229434000000002</v>
      </c>
      <c r="Q126">
        <v>0.49254431999999998</v>
      </c>
      <c r="R126">
        <v>0.42580246999999999</v>
      </c>
      <c r="S126">
        <v>0.37277862</v>
      </c>
      <c r="T126">
        <v>0.33053911000000002</v>
      </c>
      <c r="U126">
        <v>0.29654792000000002</v>
      </c>
      <c r="V126">
        <v>0.26873982000000002</v>
      </c>
      <c r="W126">
        <v>0.24562781</v>
      </c>
      <c r="X126">
        <v>0.22607901999999999</v>
      </c>
      <c r="Y126">
        <v>0.20932577999999999</v>
      </c>
      <c r="Z126">
        <v>0.19481451999999999</v>
      </c>
      <c r="AA126">
        <v>0.18213499999999999</v>
      </c>
      <c r="AB126">
        <v>0.17096525000000001</v>
      </c>
      <c r="AC126">
        <v>0.16105235000000001</v>
      </c>
      <c r="AD126">
        <v>0.15219663</v>
      </c>
      <c r="AE126">
        <v>0.14423875999999999</v>
      </c>
      <c r="AF126">
        <v>0.13704893000000001</v>
      </c>
      <c r="AG126">
        <v>0.13051982000000001</v>
      </c>
      <c r="AH126">
        <v>0.12456331</v>
      </c>
      <c r="AI126">
        <v>0.11910775</v>
      </c>
      <c r="AJ126">
        <v>0.11409225000000001</v>
      </c>
      <c r="AK126">
        <v>0.10946989</v>
      </c>
      <c r="AL126">
        <v>0.10518897000000001</v>
      </c>
      <c r="AM126">
        <v>0.10121536</v>
      </c>
      <c r="AN126">
        <v>9.7515509E-2</v>
      </c>
      <c r="AO126">
        <v>9.4064876000000006E-2</v>
      </c>
      <c r="AP126">
        <v>9.0838924000000001E-2</v>
      </c>
      <c r="AQ126">
        <v>8.7814368000000004E-2</v>
      </c>
      <c r="AR126">
        <v>8.4973439999999997E-2</v>
      </c>
      <c r="AS126">
        <v>8.2303083999999999E-2</v>
      </c>
      <c r="AT126">
        <v>7.9787351000000006E-2</v>
      </c>
      <c r="AU126">
        <v>7.7409007000000002E-2</v>
      </c>
      <c r="AV126">
        <v>7.5159661000000003E-2</v>
      </c>
      <c r="AW126">
        <v>7.3028422999999995E-2</v>
      </c>
      <c r="AX126">
        <v>7.1008578000000003E-2</v>
      </c>
      <c r="AY126">
        <v>6.9090545000000003E-2</v>
      </c>
      <c r="AZ126">
        <v>6.7266441999999996E-2</v>
      </c>
      <c r="BA126">
        <v>6.5529637000000002E-2</v>
      </c>
      <c r="BB126">
        <v>6.3873947E-2</v>
      </c>
      <c r="BC126">
        <v>6.2295567000000003E-2</v>
      </c>
      <c r="BD126">
        <v>6.0790200000000003E-2</v>
      </c>
      <c r="BE126">
        <v>5.9350394000000001E-2</v>
      </c>
      <c r="BF126">
        <v>5.7971597E-2</v>
      </c>
    </row>
    <row r="127" spans="1:58" x14ac:dyDescent="0.35">
      <c r="A127">
        <v>126</v>
      </c>
      <c r="B127">
        <v>20.2</v>
      </c>
      <c r="C127">
        <v>0.68941160000000001</v>
      </c>
      <c r="D127">
        <v>1.4000000000000001</v>
      </c>
      <c r="E127">
        <v>5.6000000000000005</v>
      </c>
      <c r="F127">
        <v>2.6</v>
      </c>
      <c r="G127">
        <v>1.6</v>
      </c>
      <c r="H127">
        <v>1</v>
      </c>
      <c r="I127">
        <v>352.6</v>
      </c>
      <c r="J127">
        <v>313.60000000000002</v>
      </c>
      <c r="K127" t="s">
        <v>34</v>
      </c>
      <c r="L127">
        <v>126</v>
      </c>
      <c r="M127">
        <v>1.3922251000000001</v>
      </c>
      <c r="N127">
        <v>1.0828622999999999</v>
      </c>
      <c r="O127">
        <v>0.86672090999999996</v>
      </c>
      <c r="P127">
        <v>0.71271646</v>
      </c>
      <c r="Q127">
        <v>0.59941529999999998</v>
      </c>
      <c r="R127">
        <v>0.51393889999999998</v>
      </c>
      <c r="S127">
        <v>0.44809702000000001</v>
      </c>
      <c r="T127">
        <v>0.39591904999999999</v>
      </c>
      <c r="U127">
        <v>0.35377397999999999</v>
      </c>
      <c r="V127">
        <v>0.31919189999999997</v>
      </c>
      <c r="W127">
        <v>0.29042216999999998</v>
      </c>
      <c r="X127">
        <v>0.26617353999999999</v>
      </c>
      <c r="Y127">
        <v>0.2454913</v>
      </c>
      <c r="Z127">
        <v>0.22764794999999999</v>
      </c>
      <c r="AA127">
        <v>0.21210783999999999</v>
      </c>
      <c r="AB127">
        <v>0.19844344</v>
      </c>
      <c r="AC127">
        <v>0.18634329999999999</v>
      </c>
      <c r="AD127">
        <v>0.17555357999999999</v>
      </c>
      <c r="AE127">
        <v>0.16586988</v>
      </c>
      <c r="AF127">
        <v>0.15713423000000001</v>
      </c>
      <c r="AG127">
        <v>0.14921441999999999</v>
      </c>
      <c r="AH127">
        <v>0.14200299999999999</v>
      </c>
      <c r="AI127">
        <v>0.13541164999999999</v>
      </c>
      <c r="AJ127">
        <v>0.12935938</v>
      </c>
      <c r="AK127">
        <v>0.12378744</v>
      </c>
      <c r="AL127">
        <v>0.11863906</v>
      </c>
      <c r="AM127">
        <v>0.11386932</v>
      </c>
      <c r="AN127">
        <v>0.10943566</v>
      </c>
      <c r="AO127">
        <v>0.10530564000000001</v>
      </c>
      <c r="AP127">
        <v>0.10145057</v>
      </c>
      <c r="AQ127">
        <v>9.7844258000000003E-2</v>
      </c>
      <c r="AR127">
        <v>9.4458534999999996E-2</v>
      </c>
      <c r="AS127">
        <v>9.1278411000000004E-2</v>
      </c>
      <c r="AT127">
        <v>8.8287300999999999E-2</v>
      </c>
      <c r="AU127">
        <v>8.5468612999999999E-2</v>
      </c>
      <c r="AV127">
        <v>8.2804181000000004E-2</v>
      </c>
      <c r="AW127">
        <v>8.0284811999999997E-2</v>
      </c>
      <c r="AX127">
        <v>7.7901005999999995E-2</v>
      </c>
      <c r="AY127">
        <v>7.5639709999999999E-2</v>
      </c>
      <c r="AZ127">
        <v>7.3491483999999996E-2</v>
      </c>
      <c r="BA127">
        <v>7.1448117000000005E-2</v>
      </c>
      <c r="BB127">
        <v>6.9502390999999997E-2</v>
      </c>
      <c r="BC127">
        <v>6.7649387000000005E-2</v>
      </c>
      <c r="BD127">
        <v>6.5883419999999998E-2</v>
      </c>
      <c r="BE127">
        <v>6.4197950000000004E-2</v>
      </c>
      <c r="BF127">
        <v>6.2586389000000006E-2</v>
      </c>
    </row>
    <row r="128" spans="1:58" x14ac:dyDescent="0.35">
      <c r="A128">
        <v>127</v>
      </c>
      <c r="B128">
        <v>16.100000000000001</v>
      </c>
      <c r="C128">
        <v>0.53885359999999993</v>
      </c>
      <c r="D128">
        <v>2.2000000000000002</v>
      </c>
      <c r="E128">
        <v>4</v>
      </c>
      <c r="F128">
        <v>1</v>
      </c>
      <c r="G128">
        <v>1.6</v>
      </c>
      <c r="H128">
        <v>0.60000000000000009</v>
      </c>
      <c r="I128">
        <v>290.90000000000003</v>
      </c>
      <c r="J128">
        <v>364.70000000000005</v>
      </c>
      <c r="K128" t="s">
        <v>34</v>
      </c>
      <c r="L128">
        <v>127</v>
      </c>
      <c r="M128">
        <v>0.65157354000000001</v>
      </c>
      <c r="N128">
        <v>0.51424026</v>
      </c>
      <c r="O128">
        <v>0.41999564</v>
      </c>
      <c r="P128">
        <v>0.35248562999999999</v>
      </c>
      <c r="Q128">
        <v>0.30223525000000001</v>
      </c>
      <c r="R128">
        <v>0.26363566999999999</v>
      </c>
      <c r="S128">
        <v>0.23324671</v>
      </c>
      <c r="T128">
        <v>0.20874143000000001</v>
      </c>
      <c r="U128">
        <v>0.18860261</v>
      </c>
      <c r="V128">
        <v>0.17179610000000001</v>
      </c>
      <c r="W128">
        <v>0.15757477</v>
      </c>
      <c r="X128">
        <v>0.14539778</v>
      </c>
      <c r="Y128">
        <v>0.13486355999999999</v>
      </c>
      <c r="Z128">
        <v>0.1256565</v>
      </c>
      <c r="AA128">
        <v>0.11755025</v>
      </c>
      <c r="AB128">
        <v>0.11035681999999999</v>
      </c>
      <c r="AC128">
        <v>0.10393557</v>
      </c>
      <c r="AD128">
        <v>9.8168283999999995E-2</v>
      </c>
      <c r="AE128">
        <v>9.2962019000000007E-2</v>
      </c>
      <c r="AF128">
        <v>8.8241770999999997E-2</v>
      </c>
      <c r="AG128">
        <v>8.3942786000000005E-2</v>
      </c>
      <c r="AH128">
        <v>8.0011851999999994E-2</v>
      </c>
      <c r="AI128">
        <v>7.6404549000000002E-2</v>
      </c>
      <c r="AJ128">
        <v>7.3083899999999993E-2</v>
      </c>
      <c r="AK128">
        <v>7.0016384000000001E-2</v>
      </c>
      <c r="AL128">
        <v>6.7175418000000001E-2</v>
      </c>
      <c r="AM128">
        <v>6.4537740999999996E-2</v>
      </c>
      <c r="AN128">
        <v>6.2082969000000002E-2</v>
      </c>
      <c r="AO128">
        <v>5.9790663000000001E-2</v>
      </c>
      <c r="AP128">
        <v>5.7647135000000002E-2</v>
      </c>
      <c r="AQ128">
        <v>5.5639945000000003E-2</v>
      </c>
      <c r="AR128">
        <v>5.375601E-2</v>
      </c>
      <c r="AS128">
        <v>5.1981962999999999E-2</v>
      </c>
      <c r="AT128">
        <v>5.0311130000000003E-2</v>
      </c>
      <c r="AU128">
        <v>4.8734623999999997E-2</v>
      </c>
      <c r="AV128">
        <v>4.7244962000000001E-2</v>
      </c>
      <c r="AW128">
        <v>4.5835275000000002E-2</v>
      </c>
      <c r="AX128">
        <v>4.4499117999999997E-2</v>
      </c>
      <c r="AY128">
        <v>4.3231349000000002E-2</v>
      </c>
      <c r="AZ128">
        <v>4.2027204999999998E-2</v>
      </c>
      <c r="BA128">
        <v>4.0882010000000003E-2</v>
      </c>
      <c r="BB128">
        <v>3.9791594999999999E-2</v>
      </c>
      <c r="BC128">
        <v>3.8751621E-2</v>
      </c>
      <c r="BD128">
        <v>3.7759248000000002E-2</v>
      </c>
      <c r="BE128">
        <v>3.6811157999999997E-2</v>
      </c>
      <c r="BF128">
        <v>3.590459E-2</v>
      </c>
    </row>
    <row r="129" spans="1:58" x14ac:dyDescent="0.35">
      <c r="A129">
        <v>128</v>
      </c>
      <c r="B129">
        <v>37.4</v>
      </c>
      <c r="C129">
        <v>0.38704500000000003</v>
      </c>
      <c r="D129">
        <v>1.4000000000000001</v>
      </c>
      <c r="E129">
        <v>1.4000000000000001</v>
      </c>
      <c r="F129">
        <v>0.4</v>
      </c>
      <c r="G129">
        <v>1.8</v>
      </c>
      <c r="H129">
        <v>0.2</v>
      </c>
      <c r="I129">
        <v>449.90000000000003</v>
      </c>
      <c r="J129">
        <v>324.60000000000002</v>
      </c>
      <c r="K129" t="s">
        <v>35</v>
      </c>
      <c r="L129">
        <v>128</v>
      </c>
      <c r="M129">
        <v>0.21596879999999999</v>
      </c>
      <c r="N129">
        <v>0.1748091</v>
      </c>
      <c r="O129">
        <v>0.14602397</v>
      </c>
      <c r="P129">
        <v>0.12482563000000001</v>
      </c>
      <c r="Q129">
        <v>0.10860451</v>
      </c>
      <c r="R129">
        <v>9.5819391000000004E-2</v>
      </c>
      <c r="S129">
        <v>8.5501290999999993E-2</v>
      </c>
      <c r="T129">
        <v>7.7011443999999998E-2</v>
      </c>
      <c r="U129">
        <v>6.9914587E-2</v>
      </c>
      <c r="V129">
        <v>6.3898772000000006E-2</v>
      </c>
      <c r="W129">
        <v>5.8738746000000001E-2</v>
      </c>
      <c r="X129">
        <v>5.4267655999999997E-2</v>
      </c>
      <c r="Y129">
        <v>5.0360121000000001E-2</v>
      </c>
      <c r="Z129">
        <v>4.6917934000000001E-2</v>
      </c>
      <c r="AA129">
        <v>4.3865185000000001E-2</v>
      </c>
      <c r="AB129">
        <v>4.1140884000000003E-2</v>
      </c>
      <c r="AC129">
        <v>3.8697187000000001E-2</v>
      </c>
      <c r="AD129">
        <v>3.6493916000000001E-2</v>
      </c>
      <c r="AE129">
        <v>3.4498513000000001E-2</v>
      </c>
      <c r="AF129">
        <v>3.2683815999999997E-2</v>
      </c>
      <c r="AG129">
        <v>3.1027005999999999E-2</v>
      </c>
      <c r="AH129">
        <v>2.9509420000000001E-2</v>
      </c>
      <c r="AI129">
        <v>2.8114777000000001E-2</v>
      </c>
      <c r="AJ129">
        <v>2.6829345000000001E-2</v>
      </c>
      <c r="AK129">
        <v>2.5641337E-2</v>
      </c>
      <c r="AL129">
        <v>2.4540533999999999E-2</v>
      </c>
      <c r="AM129">
        <v>2.3518028E-2</v>
      </c>
      <c r="AN129">
        <v>2.2566050000000001E-2</v>
      </c>
      <c r="AO129">
        <v>2.1677961999999999E-2</v>
      </c>
      <c r="AP129">
        <v>2.084782E-2</v>
      </c>
      <c r="AQ129">
        <v>2.0070383000000001E-2</v>
      </c>
      <c r="AR129">
        <v>1.9340970999999998E-2</v>
      </c>
      <c r="AS129">
        <v>1.8655537E-2</v>
      </c>
      <c r="AT129">
        <v>1.8010407999999999E-2</v>
      </c>
      <c r="AU129">
        <v>1.7402239E-2</v>
      </c>
      <c r="AV129">
        <v>1.6828139999999998E-2</v>
      </c>
      <c r="AW129">
        <v>1.628549E-2</v>
      </c>
      <c r="AX129">
        <v>1.5771778E-2</v>
      </c>
      <c r="AY129">
        <v>1.5284915E-2</v>
      </c>
      <c r="AZ129">
        <v>1.4822966E-2</v>
      </c>
      <c r="BA129">
        <v>1.4384172000000001E-2</v>
      </c>
      <c r="BB129">
        <v>1.3966902999999999E-2</v>
      </c>
      <c r="BC129">
        <v>1.3569711999999999E-2</v>
      </c>
      <c r="BD129">
        <v>1.3191249E-2</v>
      </c>
      <c r="BE129">
        <v>1.2830319E-2</v>
      </c>
      <c r="BF129">
        <v>1.2485714E-2</v>
      </c>
    </row>
    <row r="130" spans="1:58" x14ac:dyDescent="0.35">
      <c r="A130">
        <v>129</v>
      </c>
      <c r="B130">
        <v>40.1</v>
      </c>
      <c r="C130">
        <v>0.7993886</v>
      </c>
      <c r="D130">
        <v>1.8</v>
      </c>
      <c r="E130">
        <v>4.4000000000000004</v>
      </c>
      <c r="F130">
        <v>2.2000000000000002</v>
      </c>
      <c r="G130">
        <v>1.2000000000000002</v>
      </c>
      <c r="H130">
        <v>0.4</v>
      </c>
      <c r="I130">
        <v>450.20000000000005</v>
      </c>
      <c r="J130">
        <v>297.60000000000002</v>
      </c>
      <c r="K130" t="s">
        <v>35</v>
      </c>
      <c r="L130">
        <v>129</v>
      </c>
      <c r="M130">
        <v>0.86582327000000003</v>
      </c>
      <c r="N130">
        <v>0.67733854000000004</v>
      </c>
      <c r="O130">
        <v>0.54911423000000004</v>
      </c>
      <c r="P130">
        <v>0.45860656999999999</v>
      </c>
      <c r="Q130">
        <v>0.39116260000000003</v>
      </c>
      <c r="R130">
        <v>0.33979091</v>
      </c>
      <c r="S130">
        <v>0.29969898</v>
      </c>
      <c r="T130">
        <v>0.26764536</v>
      </c>
      <c r="U130">
        <v>0.24145688000000001</v>
      </c>
      <c r="V130">
        <v>0.21970071999999999</v>
      </c>
      <c r="W130">
        <v>0.20137716999999999</v>
      </c>
      <c r="X130">
        <v>0.18575185999999999</v>
      </c>
      <c r="Y130">
        <v>0.17227930999999999</v>
      </c>
      <c r="Z130">
        <v>0.16054371000000001</v>
      </c>
      <c r="AA130">
        <v>0.15023632000000001</v>
      </c>
      <c r="AB130">
        <v>0.14111157999999999</v>
      </c>
      <c r="AC130">
        <v>0.13297965</v>
      </c>
      <c r="AD130">
        <v>0.12568271</v>
      </c>
      <c r="AE130">
        <v>0.11910386000000001</v>
      </c>
      <c r="AF130">
        <v>0.11314508</v>
      </c>
      <c r="AG130">
        <v>0.10771511</v>
      </c>
      <c r="AH130">
        <v>0.10274924000000001</v>
      </c>
      <c r="AI130">
        <v>9.8192534999999997E-2</v>
      </c>
      <c r="AJ130">
        <v>9.4000079E-2</v>
      </c>
      <c r="AK130">
        <v>9.0121828000000001E-2</v>
      </c>
      <c r="AL130">
        <v>8.6525782999999995E-2</v>
      </c>
      <c r="AM130">
        <v>8.3185731999999998E-2</v>
      </c>
      <c r="AN130">
        <v>8.0075458000000002E-2</v>
      </c>
      <c r="AO130">
        <v>7.7172272E-2</v>
      </c>
      <c r="AP130">
        <v>7.4452146999999996E-2</v>
      </c>
      <c r="AQ130">
        <v>7.1901022999999994E-2</v>
      </c>
      <c r="AR130">
        <v>6.9506659999999998E-2</v>
      </c>
      <c r="AS130">
        <v>6.7251272000000001E-2</v>
      </c>
      <c r="AT130">
        <v>6.5123633E-2</v>
      </c>
      <c r="AU130">
        <v>6.3115768000000003E-2</v>
      </c>
      <c r="AV130">
        <v>6.1214800999999999E-2</v>
      </c>
      <c r="AW130">
        <v>5.9413802000000002E-2</v>
      </c>
      <c r="AX130">
        <v>5.7705584999999997E-2</v>
      </c>
      <c r="AY130">
        <v>5.6082353000000001E-2</v>
      </c>
      <c r="AZ130">
        <v>5.4539796000000001E-2</v>
      </c>
      <c r="BA130">
        <v>5.3071885999999999E-2</v>
      </c>
      <c r="BB130">
        <v>5.1672230999999999E-2</v>
      </c>
      <c r="BC130">
        <v>5.0336815E-2</v>
      </c>
      <c r="BD130">
        <v>4.9061485000000002E-2</v>
      </c>
      <c r="BE130">
        <v>4.7841698000000002E-2</v>
      </c>
      <c r="BF130">
        <v>4.6674739999999999E-2</v>
      </c>
    </row>
    <row r="131" spans="1:58" x14ac:dyDescent="0.35">
      <c r="A131">
        <v>130</v>
      </c>
      <c r="B131">
        <v>22.6</v>
      </c>
      <c r="C131">
        <v>0.67180570000000006</v>
      </c>
      <c r="D131">
        <v>3</v>
      </c>
      <c r="E131">
        <v>1.8</v>
      </c>
      <c r="F131">
        <v>0.60000000000000009</v>
      </c>
      <c r="G131">
        <v>1.4000000000000001</v>
      </c>
      <c r="H131">
        <v>0.2</v>
      </c>
      <c r="I131">
        <v>353.3</v>
      </c>
      <c r="J131">
        <v>366.40000000000003</v>
      </c>
      <c r="K131" t="s">
        <v>34</v>
      </c>
      <c r="L131">
        <v>130</v>
      </c>
      <c r="M131">
        <v>0.18632022000000001</v>
      </c>
      <c r="N131">
        <v>0.15053794000000001</v>
      </c>
      <c r="O131">
        <v>0.12554267</v>
      </c>
      <c r="P131">
        <v>0.1071645</v>
      </c>
      <c r="Q131">
        <v>9.3132808999999997E-2</v>
      </c>
      <c r="R131">
        <v>8.2100585000000004E-2</v>
      </c>
      <c r="S131">
        <v>7.3211864000000001E-2</v>
      </c>
      <c r="T131">
        <v>6.5906859999999998E-2</v>
      </c>
      <c r="U131">
        <v>5.9803943999999998E-2</v>
      </c>
      <c r="V131">
        <v>5.4634637999999999E-2</v>
      </c>
      <c r="W131">
        <v>5.0205026E-2</v>
      </c>
      <c r="X131">
        <v>4.6372789999999997E-2</v>
      </c>
      <c r="Y131">
        <v>4.3025997000000003E-2</v>
      </c>
      <c r="Z131">
        <v>4.0082238999999999E-2</v>
      </c>
      <c r="AA131">
        <v>3.7474576000000002E-2</v>
      </c>
      <c r="AB131">
        <v>3.5150051000000002E-2</v>
      </c>
      <c r="AC131">
        <v>3.3067059000000003E-2</v>
      </c>
      <c r="AD131">
        <v>3.1190911000000002E-2</v>
      </c>
      <c r="AE131">
        <v>2.9493083999999999E-2</v>
      </c>
      <c r="AF131">
        <v>2.7950756E-2</v>
      </c>
      <c r="AG131">
        <v>2.6543435000000001E-2</v>
      </c>
      <c r="AH131">
        <v>2.5255419000000001E-2</v>
      </c>
      <c r="AI131">
        <v>2.4072436999999999E-2</v>
      </c>
      <c r="AJ131">
        <v>2.2982813000000001E-2</v>
      </c>
      <c r="AK131">
        <v>2.1976076000000001E-2</v>
      </c>
      <c r="AL131">
        <v>2.1043534999999999E-2</v>
      </c>
      <c r="AM131">
        <v>2.0177924999999999E-2</v>
      </c>
      <c r="AN131">
        <v>1.9372426000000002E-2</v>
      </c>
      <c r="AO131">
        <v>1.8621089E-2</v>
      </c>
      <c r="AP131">
        <v>1.7918959000000002E-2</v>
      </c>
      <c r="AQ131">
        <v>1.7261509000000001E-2</v>
      </c>
      <c r="AR131">
        <v>1.6644953000000001E-2</v>
      </c>
      <c r="AS131">
        <v>1.6065611E-2</v>
      </c>
      <c r="AT131">
        <v>1.5520313000000001E-2</v>
      </c>
      <c r="AU131">
        <v>1.5006304999999999E-2</v>
      </c>
      <c r="AV131">
        <v>1.4521153E-2</v>
      </c>
      <c r="AW131">
        <v>1.4062565000000001E-2</v>
      </c>
      <c r="AX131">
        <v>1.3628543E-2</v>
      </c>
      <c r="AY131">
        <v>1.3217174E-2</v>
      </c>
      <c r="AZ131">
        <v>1.2826897E-2</v>
      </c>
      <c r="BA131">
        <v>1.2456157000000001E-2</v>
      </c>
      <c r="BB131">
        <v>1.2103598E-2</v>
      </c>
      <c r="BC131">
        <v>1.1767933E-2</v>
      </c>
      <c r="BD131">
        <v>1.1448088E-2</v>
      </c>
      <c r="BE131">
        <v>1.1143034E-2</v>
      </c>
      <c r="BF131">
        <v>1.0851698E-2</v>
      </c>
    </row>
    <row r="132" spans="1:58" x14ac:dyDescent="0.35">
      <c r="A132">
        <v>131</v>
      </c>
      <c r="B132">
        <v>37.299999999999997</v>
      </c>
      <c r="C132">
        <v>0.30117670000000002</v>
      </c>
      <c r="D132">
        <v>1.2000000000000002</v>
      </c>
      <c r="E132">
        <v>4.4000000000000004</v>
      </c>
      <c r="F132">
        <v>1</v>
      </c>
      <c r="G132">
        <v>1.8</v>
      </c>
      <c r="H132">
        <v>0.8</v>
      </c>
      <c r="I132">
        <v>302.10000000000002</v>
      </c>
      <c r="J132">
        <v>352.90000000000003</v>
      </c>
      <c r="K132" t="s">
        <v>34</v>
      </c>
      <c r="L132">
        <v>131</v>
      </c>
      <c r="M132">
        <v>1.3720204</v>
      </c>
      <c r="N132">
        <v>1.0588592999999999</v>
      </c>
      <c r="O132">
        <v>0.84899997999999999</v>
      </c>
      <c r="P132">
        <v>0.69984239000000004</v>
      </c>
      <c r="Q132">
        <v>0.58902478000000003</v>
      </c>
      <c r="R132">
        <v>0.50541340999999995</v>
      </c>
      <c r="S132">
        <v>0.44077643999999999</v>
      </c>
      <c r="T132">
        <v>0.38982809000000002</v>
      </c>
      <c r="U132">
        <v>0.34882881999999998</v>
      </c>
      <c r="V132">
        <v>0.31517389000000001</v>
      </c>
      <c r="W132">
        <v>0.28712595000000002</v>
      </c>
      <c r="X132">
        <v>0.26343420000000001</v>
      </c>
      <c r="Y132">
        <v>0.24315192999999999</v>
      </c>
      <c r="Z132">
        <v>0.22562455000000001</v>
      </c>
      <c r="AA132">
        <v>0.21034275</v>
      </c>
      <c r="AB132">
        <v>0.19690116999999999</v>
      </c>
      <c r="AC132">
        <v>0.18499510999999999</v>
      </c>
      <c r="AD132">
        <v>0.17436646</v>
      </c>
      <c r="AE132">
        <v>0.16482514000000001</v>
      </c>
      <c r="AF132">
        <v>0.15621345</v>
      </c>
      <c r="AG132">
        <v>0.1484019</v>
      </c>
      <c r="AH132">
        <v>0.14128294999999999</v>
      </c>
      <c r="AI132">
        <v>0.13477036000000001</v>
      </c>
      <c r="AJ132">
        <v>0.12878916000000001</v>
      </c>
      <c r="AK132">
        <v>0.12327631999999999</v>
      </c>
      <c r="AL132">
        <v>0.11818119000000001</v>
      </c>
      <c r="AM132">
        <v>0.11345793</v>
      </c>
      <c r="AN132">
        <v>0.10906505</v>
      </c>
      <c r="AO132">
        <v>0.10497012999999999</v>
      </c>
      <c r="AP132">
        <v>0.10114365</v>
      </c>
      <c r="AQ132">
        <v>9.7560390999999996E-2</v>
      </c>
      <c r="AR132">
        <v>9.4199195999999999E-2</v>
      </c>
      <c r="AS132">
        <v>9.1040335999999999E-2</v>
      </c>
      <c r="AT132">
        <v>8.8065124999999994E-2</v>
      </c>
      <c r="AU132">
        <v>8.5260904999999998E-2</v>
      </c>
      <c r="AV132">
        <v>8.2610495000000006E-2</v>
      </c>
      <c r="AW132">
        <v>8.0102920999999994E-2</v>
      </c>
      <c r="AX132">
        <v>7.7726967999999994E-2</v>
      </c>
      <c r="AY132">
        <v>7.5473211999999998E-2</v>
      </c>
      <c r="AZ132">
        <v>7.3332078999999994E-2</v>
      </c>
      <c r="BA132">
        <v>7.1294300000000005E-2</v>
      </c>
      <c r="BB132">
        <v>6.9354706000000002E-2</v>
      </c>
      <c r="BC132">
        <v>6.7507244999999994E-2</v>
      </c>
      <c r="BD132">
        <v>6.5745606999999998E-2</v>
      </c>
      <c r="BE132">
        <v>6.4063362999999998E-2</v>
      </c>
      <c r="BF132">
        <v>6.2453564000000003E-2</v>
      </c>
    </row>
    <row r="133" spans="1:58" x14ac:dyDescent="0.35">
      <c r="A133">
        <v>132</v>
      </c>
      <c r="B133">
        <v>16.700000000000003</v>
      </c>
      <c r="C133">
        <v>0.46071410000000002</v>
      </c>
      <c r="D133">
        <v>2.6</v>
      </c>
      <c r="E133">
        <v>4.6000000000000005</v>
      </c>
      <c r="F133">
        <v>2.4000000000000004</v>
      </c>
      <c r="G133">
        <v>1.6</v>
      </c>
      <c r="H133">
        <v>1.4000000000000001</v>
      </c>
      <c r="I133">
        <v>355.3</v>
      </c>
      <c r="J133">
        <v>337.3</v>
      </c>
      <c r="K133" t="s">
        <v>34</v>
      </c>
      <c r="L133">
        <v>132</v>
      </c>
      <c r="M133">
        <v>1.3749247</v>
      </c>
      <c r="N133">
        <v>1.0633769</v>
      </c>
      <c r="O133">
        <v>0.85383849999999994</v>
      </c>
      <c r="P133">
        <v>0.70578616999999999</v>
      </c>
      <c r="Q133">
        <v>0.59602659999999996</v>
      </c>
      <c r="R133">
        <v>0.51288330999999998</v>
      </c>
      <c r="S133">
        <v>0.44874191000000002</v>
      </c>
      <c r="T133">
        <v>0.39778790000000003</v>
      </c>
      <c r="U133">
        <v>0.35641753999999998</v>
      </c>
      <c r="V133">
        <v>0.32242984000000002</v>
      </c>
      <c r="W133">
        <v>0.29411340000000002</v>
      </c>
      <c r="X133">
        <v>0.27013810999999999</v>
      </c>
      <c r="Y133">
        <v>0.24961156000000001</v>
      </c>
      <c r="Z133">
        <v>0.23186172999999999</v>
      </c>
      <c r="AA133">
        <v>0.21636927</v>
      </c>
      <c r="AB133">
        <v>0.20273732999999999</v>
      </c>
      <c r="AC133">
        <v>0.19065072</v>
      </c>
      <c r="AD133">
        <v>0.17987159</v>
      </c>
      <c r="AE133">
        <v>0.17019587999999999</v>
      </c>
      <c r="AF133">
        <v>0.16146846000000001</v>
      </c>
      <c r="AG133">
        <v>0.15355009999999999</v>
      </c>
      <c r="AH133">
        <v>0.14633662</v>
      </c>
      <c r="AI133">
        <v>0.13973746000000001</v>
      </c>
      <c r="AJ133">
        <v>0.13367999</v>
      </c>
      <c r="AK133">
        <v>0.12809831999999999</v>
      </c>
      <c r="AL133">
        <v>0.12294307</v>
      </c>
      <c r="AM133">
        <v>0.11816493</v>
      </c>
      <c r="AN133">
        <v>0.11372114</v>
      </c>
      <c r="AO133">
        <v>0.1095798</v>
      </c>
      <c r="AP133">
        <v>0.10571155</v>
      </c>
      <c r="AQ133">
        <v>0.10209151</v>
      </c>
      <c r="AR133">
        <v>9.8694026000000004E-2</v>
      </c>
      <c r="AS133">
        <v>9.5501854999999997E-2</v>
      </c>
      <c r="AT133">
        <v>9.2495218000000004E-2</v>
      </c>
      <c r="AU133">
        <v>8.9658819000000001E-2</v>
      </c>
      <c r="AV133">
        <v>8.6978488000000007E-2</v>
      </c>
      <c r="AW133">
        <v>8.4443055000000003E-2</v>
      </c>
      <c r="AX133">
        <v>8.2040592999999995E-2</v>
      </c>
      <c r="AY133">
        <v>7.9762287000000001E-2</v>
      </c>
      <c r="AZ133">
        <v>7.7596052999999998E-2</v>
      </c>
      <c r="BA133">
        <v>7.5534961999999997E-2</v>
      </c>
      <c r="BB133">
        <v>7.3571622000000003E-2</v>
      </c>
      <c r="BC133">
        <v>7.1700110999999997E-2</v>
      </c>
      <c r="BD133">
        <v>6.9914207000000006E-2</v>
      </c>
      <c r="BE133">
        <v>6.8209089000000001E-2</v>
      </c>
      <c r="BF133">
        <v>6.6578858000000005E-2</v>
      </c>
    </row>
    <row r="134" spans="1:58" x14ac:dyDescent="0.35">
      <c r="A134">
        <v>133</v>
      </c>
      <c r="B134">
        <v>42.7</v>
      </c>
      <c r="C134">
        <v>0.12880929999999999</v>
      </c>
      <c r="D134">
        <v>0.60000000000000009</v>
      </c>
      <c r="E134">
        <v>2.4000000000000004</v>
      </c>
      <c r="F134">
        <v>1.6</v>
      </c>
      <c r="G134">
        <v>1.2000000000000002</v>
      </c>
      <c r="H134">
        <v>1.4000000000000001</v>
      </c>
      <c r="I134">
        <v>291.40000000000003</v>
      </c>
      <c r="J134">
        <v>291.3</v>
      </c>
      <c r="K134" t="s">
        <v>35</v>
      </c>
      <c r="L134">
        <v>133</v>
      </c>
      <c r="M134">
        <v>1.1969179999999999</v>
      </c>
      <c r="N134">
        <v>0.90751892000000001</v>
      </c>
      <c r="O134">
        <v>0.71786570999999999</v>
      </c>
      <c r="P134">
        <v>0.58643413</v>
      </c>
      <c r="Q134">
        <v>0.49144547999999999</v>
      </c>
      <c r="R134">
        <v>0.42033255000000003</v>
      </c>
      <c r="S134">
        <v>0.36554676000000003</v>
      </c>
      <c r="T134">
        <v>0.32223958000000003</v>
      </c>
      <c r="U134">
        <v>0.28709593</v>
      </c>
      <c r="V134">
        <v>0.25820654999999998</v>
      </c>
      <c r="W134">
        <v>0.23413622000000001</v>
      </c>
      <c r="X134">
        <v>0.21383731</v>
      </c>
      <c r="Y134">
        <v>0.19653049</v>
      </c>
      <c r="Z134">
        <v>0.18161579999999999</v>
      </c>
      <c r="AA134">
        <v>0.16862811</v>
      </c>
      <c r="AB134">
        <v>0.15723192999999999</v>
      </c>
      <c r="AC134">
        <v>0.14715286999999999</v>
      </c>
      <c r="AD134">
        <v>0.13817847</v>
      </c>
      <c r="AE134">
        <v>0.13014263000000001</v>
      </c>
      <c r="AF134">
        <v>0.12291098</v>
      </c>
      <c r="AG134">
        <v>0.11636905</v>
      </c>
      <c r="AH134">
        <v>0.11042356</v>
      </c>
      <c r="AI134">
        <v>0.10499646</v>
      </c>
      <c r="AJ134">
        <v>0.10002676000000001</v>
      </c>
      <c r="AK134">
        <v>9.5459893000000004E-2</v>
      </c>
      <c r="AL134">
        <v>9.1250330000000004E-2</v>
      </c>
      <c r="AM134">
        <v>8.7357871000000004E-2</v>
      </c>
      <c r="AN134">
        <v>8.3752014E-2</v>
      </c>
      <c r="AO134">
        <v>8.0399341999999999E-2</v>
      </c>
      <c r="AP134">
        <v>7.7276549999999999E-2</v>
      </c>
      <c r="AQ134">
        <v>7.4361919999999998E-2</v>
      </c>
      <c r="AR134">
        <v>7.1631639999999996E-2</v>
      </c>
      <c r="AS134">
        <v>6.9074190999999993E-2</v>
      </c>
      <c r="AT134">
        <v>6.6672146000000002E-2</v>
      </c>
      <c r="AU134">
        <v>6.4412042000000003E-2</v>
      </c>
      <c r="AV134">
        <v>6.2282051999999997E-2</v>
      </c>
      <c r="AW134">
        <v>6.0271561000000001E-2</v>
      </c>
      <c r="AX134">
        <v>5.8370788E-2</v>
      </c>
      <c r="AY134">
        <v>5.6572232E-2</v>
      </c>
      <c r="AZ134">
        <v>5.4870418999999997E-2</v>
      </c>
      <c r="BA134">
        <v>5.3255267000000002E-2</v>
      </c>
      <c r="BB134">
        <v>5.1720805000000002E-2</v>
      </c>
      <c r="BC134">
        <v>5.0260435999999999E-2</v>
      </c>
      <c r="BD134">
        <v>4.8871085000000002E-2</v>
      </c>
      <c r="BE134">
        <v>4.7547108999999997E-2</v>
      </c>
      <c r="BF134">
        <v>4.6284616000000001E-2</v>
      </c>
    </row>
    <row r="135" spans="1:58" x14ac:dyDescent="0.35">
      <c r="A135">
        <v>134</v>
      </c>
      <c r="B135">
        <v>19.5</v>
      </c>
      <c r="C135">
        <v>0.26144770000000001</v>
      </c>
      <c r="D135">
        <v>1.8</v>
      </c>
      <c r="E135">
        <v>1</v>
      </c>
      <c r="F135">
        <v>2.4000000000000004</v>
      </c>
      <c r="G135">
        <v>1</v>
      </c>
      <c r="H135">
        <v>1.8</v>
      </c>
      <c r="I135">
        <v>328.70000000000005</v>
      </c>
      <c r="J135">
        <v>351.5</v>
      </c>
      <c r="K135" t="s">
        <v>34</v>
      </c>
      <c r="L135">
        <v>134</v>
      </c>
      <c r="M135">
        <v>0.44218636</v>
      </c>
      <c r="N135">
        <v>0.36056339999999998</v>
      </c>
      <c r="O135">
        <v>0.30131554999999999</v>
      </c>
      <c r="P135">
        <v>0.25738823</v>
      </c>
      <c r="Q135">
        <v>0.22383602999999999</v>
      </c>
      <c r="R135">
        <v>0.19743881999999999</v>
      </c>
      <c r="S135">
        <v>0.17619873999999999</v>
      </c>
      <c r="T135">
        <v>0.15878600000000001</v>
      </c>
      <c r="U135">
        <v>0.14428616999999999</v>
      </c>
      <c r="V135">
        <v>0.13204113000000001</v>
      </c>
      <c r="W135">
        <v>0.1215759</v>
      </c>
      <c r="X135">
        <v>0.11254047</v>
      </c>
      <c r="Y135">
        <v>0.10466623</v>
      </c>
      <c r="Z135">
        <v>9.7747102000000002E-2</v>
      </c>
      <c r="AA135">
        <v>9.1621152999999997E-2</v>
      </c>
      <c r="AB135">
        <v>8.6164220999999999E-2</v>
      </c>
      <c r="AC135">
        <v>8.1272073E-2</v>
      </c>
      <c r="AD135">
        <v>7.6863527000000001E-2</v>
      </c>
      <c r="AE135">
        <v>7.2869911999999995E-2</v>
      </c>
      <c r="AF135">
        <v>6.9236800000000001E-2</v>
      </c>
      <c r="AG135">
        <v>6.5918042999999996E-2</v>
      </c>
      <c r="AH135">
        <v>6.2876150000000006E-2</v>
      </c>
      <c r="AI135">
        <v>6.0077182999999999E-2</v>
      </c>
      <c r="AJ135">
        <v>5.7494852999999999E-2</v>
      </c>
      <c r="AK135">
        <v>5.5104487000000001E-2</v>
      </c>
      <c r="AL135">
        <v>5.2886162E-2</v>
      </c>
      <c r="AM135">
        <v>5.0822590000000001E-2</v>
      </c>
      <c r="AN135">
        <v>4.8899442000000001E-2</v>
      </c>
      <c r="AO135">
        <v>4.7102603999999999E-2</v>
      </c>
      <c r="AP135">
        <v>4.5419551000000002E-2</v>
      </c>
      <c r="AQ135">
        <v>4.3841269000000002E-2</v>
      </c>
      <c r="AR135">
        <v>4.2357000999999998E-2</v>
      </c>
      <c r="AS135">
        <v>4.0959629999999997E-2</v>
      </c>
      <c r="AT135">
        <v>3.9641991000000001E-2</v>
      </c>
      <c r="AU135">
        <v>3.8397461000000001E-2</v>
      </c>
      <c r="AV135">
        <v>3.7220578999999997E-2</v>
      </c>
      <c r="AW135">
        <v>3.6106117E-2</v>
      </c>
      <c r="AX135">
        <v>3.5049427000000001E-2</v>
      </c>
      <c r="AY135">
        <v>3.4046254999999997E-2</v>
      </c>
      <c r="AZ135">
        <v>3.3092119000000003E-2</v>
      </c>
      <c r="BA135">
        <v>3.218447E-2</v>
      </c>
      <c r="BB135">
        <v>3.1319673999999999E-2</v>
      </c>
      <c r="BC135">
        <v>3.0495115999999999E-2</v>
      </c>
      <c r="BD135">
        <v>2.9708294E-2</v>
      </c>
      <c r="BE135">
        <v>2.8955947999999999E-2</v>
      </c>
      <c r="BF135">
        <v>2.8236562E-2</v>
      </c>
    </row>
    <row r="136" spans="1:58" x14ac:dyDescent="0.35">
      <c r="A136">
        <v>135</v>
      </c>
      <c r="B136">
        <v>37.5</v>
      </c>
      <c r="C136">
        <v>0.54078850000000001</v>
      </c>
      <c r="D136">
        <v>2.6</v>
      </c>
      <c r="E136">
        <v>9.8000000000000007</v>
      </c>
      <c r="F136">
        <v>1</v>
      </c>
      <c r="G136">
        <v>1.4000000000000001</v>
      </c>
      <c r="H136">
        <v>0.4</v>
      </c>
      <c r="I136">
        <v>353</v>
      </c>
      <c r="J136">
        <v>349.3</v>
      </c>
      <c r="K136" t="s">
        <v>35</v>
      </c>
      <c r="L136">
        <v>135</v>
      </c>
      <c r="M136">
        <v>1.0878795000000001</v>
      </c>
      <c r="N136">
        <v>0.94680052999999997</v>
      </c>
      <c r="O136">
        <v>0.83790587999999999</v>
      </c>
      <c r="P136">
        <v>0.74691337000000002</v>
      </c>
      <c r="Q136">
        <v>0.66621655000000002</v>
      </c>
      <c r="R136">
        <v>0.59518676999999998</v>
      </c>
      <c r="S136">
        <v>0.53219097999999998</v>
      </c>
      <c r="T136">
        <v>0.47836479999999998</v>
      </c>
      <c r="U136">
        <v>0.43289941999999998</v>
      </c>
      <c r="V136">
        <v>0.39444648999999998</v>
      </c>
      <c r="W136">
        <v>0.36164793000000001</v>
      </c>
      <c r="X136">
        <v>0.33338868999999999</v>
      </c>
      <c r="Y136">
        <v>0.30889738</v>
      </c>
      <c r="Z136">
        <v>0.28738153</v>
      </c>
      <c r="AA136">
        <v>0.26840483999999998</v>
      </c>
      <c r="AB136">
        <v>0.25158447</v>
      </c>
      <c r="AC136">
        <v>0.23660621000000001</v>
      </c>
      <c r="AD136">
        <v>0.22319826000000001</v>
      </c>
      <c r="AE136">
        <v>0.21113408</v>
      </c>
      <c r="AF136">
        <v>0.20021418999999999</v>
      </c>
      <c r="AG136">
        <v>0.19029441</v>
      </c>
      <c r="AH136">
        <v>0.18125390999999999</v>
      </c>
      <c r="AI136">
        <v>0.17297599999999999</v>
      </c>
      <c r="AJ136">
        <v>0.1653772</v>
      </c>
      <c r="AK136">
        <v>0.15837884999999999</v>
      </c>
      <c r="AL136">
        <v>0.15190650999999999</v>
      </c>
      <c r="AM136">
        <v>0.14590707</v>
      </c>
      <c r="AN136">
        <v>0.14033724</v>
      </c>
      <c r="AO136">
        <v>0.13514941999999999</v>
      </c>
      <c r="AP136">
        <v>0.13030875</v>
      </c>
      <c r="AQ136">
        <v>0.12578154999999999</v>
      </c>
      <c r="AR136">
        <v>0.12153348</v>
      </c>
      <c r="AS136">
        <v>0.11754270999999999</v>
      </c>
      <c r="AT136">
        <v>0.11378682</v>
      </c>
      <c r="AU136">
        <v>0.11024634</v>
      </c>
      <c r="AV136">
        <v>0.10690346000000001</v>
      </c>
      <c r="AW136">
        <v>0.10374208</v>
      </c>
      <c r="AX136">
        <v>0.10074785</v>
      </c>
      <c r="AY136">
        <v>9.7910262999999997E-2</v>
      </c>
      <c r="AZ136">
        <v>9.5217473999999996E-2</v>
      </c>
      <c r="BA136">
        <v>9.2657916000000007E-2</v>
      </c>
      <c r="BB136">
        <v>9.0221718000000006E-2</v>
      </c>
      <c r="BC136">
        <v>8.7897799999999998E-2</v>
      </c>
      <c r="BD136">
        <v>8.5678846000000003E-2</v>
      </c>
      <c r="BE136">
        <v>8.3559699000000001E-2</v>
      </c>
      <c r="BF136">
        <v>8.1534460000000003E-2</v>
      </c>
    </row>
    <row r="137" spans="1:58" x14ac:dyDescent="0.35">
      <c r="A137">
        <v>136</v>
      </c>
      <c r="B137">
        <v>35</v>
      </c>
      <c r="C137">
        <v>0.1307335</v>
      </c>
      <c r="D137">
        <v>1.8</v>
      </c>
      <c r="E137">
        <v>7.6000000000000005</v>
      </c>
      <c r="F137">
        <v>1.6</v>
      </c>
      <c r="G137">
        <v>0.8</v>
      </c>
      <c r="H137">
        <v>1.4000000000000001</v>
      </c>
      <c r="I137">
        <v>368.20000000000005</v>
      </c>
      <c r="J137">
        <v>317.5</v>
      </c>
      <c r="K137" t="s">
        <v>35</v>
      </c>
      <c r="L137">
        <v>136</v>
      </c>
      <c r="M137">
        <v>2.6646931</v>
      </c>
      <c r="N137">
        <v>2.2686213999999998</v>
      </c>
      <c r="O137">
        <v>1.9046181</v>
      </c>
      <c r="P137">
        <v>1.5832725000000001</v>
      </c>
      <c r="Q137">
        <v>1.323456</v>
      </c>
      <c r="R137">
        <v>1.1211838999999999</v>
      </c>
      <c r="S137">
        <v>0.96331310000000003</v>
      </c>
      <c r="T137">
        <v>0.83834374</v>
      </c>
      <c r="U137">
        <v>0.73841351</v>
      </c>
      <c r="V137">
        <v>0.65824813000000004</v>
      </c>
      <c r="W137">
        <v>0.59266799999999997</v>
      </c>
      <c r="X137">
        <v>0.53746115999999999</v>
      </c>
      <c r="Y137">
        <v>0.48987645000000002</v>
      </c>
      <c r="Z137">
        <v>0.44948392999999998</v>
      </c>
      <c r="AA137">
        <v>0.41511628</v>
      </c>
      <c r="AB137">
        <v>0.38530952000000002</v>
      </c>
      <c r="AC137">
        <v>0.35924446999999998</v>
      </c>
      <c r="AD137">
        <v>0.33629543000000001</v>
      </c>
      <c r="AE137">
        <v>0.31596543999999999</v>
      </c>
      <c r="AF137">
        <v>0.29783994000000003</v>
      </c>
      <c r="AG137">
        <v>0.28160399000000003</v>
      </c>
      <c r="AH137">
        <v>0.26696916999999998</v>
      </c>
      <c r="AI137">
        <v>0.25371178999999999</v>
      </c>
      <c r="AJ137">
        <v>0.24164604000000001</v>
      </c>
      <c r="AK137">
        <v>0.23061635</v>
      </c>
      <c r="AL137">
        <v>0.22049891999999999</v>
      </c>
      <c r="AM137">
        <v>0.21119735000000001</v>
      </c>
      <c r="AN137">
        <v>0.20261401000000001</v>
      </c>
      <c r="AO137">
        <v>0.19466954</v>
      </c>
      <c r="AP137">
        <v>0.18730637</v>
      </c>
      <c r="AQ137">
        <v>0.18045939999999999</v>
      </c>
      <c r="AR137">
        <v>0.17407006</v>
      </c>
      <c r="AS137">
        <v>0.16809541</v>
      </c>
      <c r="AT137">
        <v>0.16249338999999999</v>
      </c>
      <c r="AU137">
        <v>0.15723474000000001</v>
      </c>
      <c r="AV137">
        <v>0.15229266999999999</v>
      </c>
      <c r="AW137">
        <v>0.14763050999999999</v>
      </c>
      <c r="AX137">
        <v>0.14322594999999999</v>
      </c>
      <c r="AY137">
        <v>0.13905796000000001</v>
      </c>
      <c r="AZ137">
        <v>0.13511263000000001</v>
      </c>
      <c r="BA137">
        <v>0.13137152999999999</v>
      </c>
      <c r="BB137">
        <v>0.12782441</v>
      </c>
      <c r="BC137">
        <v>0.12445373999999999</v>
      </c>
      <c r="BD137">
        <v>0.12124591</v>
      </c>
      <c r="BE137">
        <v>0.11819058</v>
      </c>
      <c r="BF137">
        <v>0.11526947</v>
      </c>
    </row>
    <row r="138" spans="1:58" x14ac:dyDescent="0.35">
      <c r="A138">
        <v>137</v>
      </c>
      <c r="B138">
        <v>39.200000000000003</v>
      </c>
      <c r="C138">
        <v>0.798238</v>
      </c>
      <c r="D138">
        <v>2.8000000000000003</v>
      </c>
      <c r="E138">
        <v>5.6000000000000005</v>
      </c>
      <c r="F138">
        <v>2</v>
      </c>
      <c r="G138">
        <v>0.2</v>
      </c>
      <c r="H138">
        <v>0.4</v>
      </c>
      <c r="I138">
        <v>429.5</v>
      </c>
      <c r="J138">
        <v>296.60000000000002</v>
      </c>
      <c r="K138" t="s">
        <v>35</v>
      </c>
      <c r="L138">
        <v>137</v>
      </c>
      <c r="M138">
        <v>0.88246553999999999</v>
      </c>
      <c r="N138">
        <v>0.70884555999999999</v>
      </c>
      <c r="O138">
        <v>0.58142722000000002</v>
      </c>
      <c r="P138">
        <v>0.48829788000000002</v>
      </c>
      <c r="Q138">
        <v>0.41933315999999998</v>
      </c>
      <c r="R138">
        <v>0.36651304000000001</v>
      </c>
      <c r="S138">
        <v>0.32447304999999999</v>
      </c>
      <c r="T138">
        <v>0.29089656000000003</v>
      </c>
      <c r="U138">
        <v>0.26363977999999999</v>
      </c>
      <c r="V138">
        <v>0.2410572</v>
      </c>
      <c r="W138">
        <v>0.22195379000000001</v>
      </c>
      <c r="X138">
        <v>0.20562331</v>
      </c>
      <c r="Y138">
        <v>0.19148886000000001</v>
      </c>
      <c r="Z138">
        <v>0.17914215999999999</v>
      </c>
      <c r="AA138">
        <v>0.16826640000000001</v>
      </c>
      <c r="AB138">
        <v>0.15860958</v>
      </c>
      <c r="AC138">
        <v>0.14998031000000001</v>
      </c>
      <c r="AD138">
        <v>0.14222445</v>
      </c>
      <c r="AE138">
        <v>0.13521150000000001</v>
      </c>
      <c r="AF138">
        <v>0.12884208999999999</v>
      </c>
      <c r="AG138">
        <v>0.1230282</v>
      </c>
      <c r="AH138">
        <v>0.11769966</v>
      </c>
      <c r="AI138">
        <v>0.11279960999999999</v>
      </c>
      <c r="AJ138">
        <v>0.1082769</v>
      </c>
      <c r="AK138">
        <v>0.10408863</v>
      </c>
      <c r="AL138">
        <v>0.1002005</v>
      </c>
      <c r="AM138">
        <v>9.6581027E-2</v>
      </c>
      <c r="AN138">
        <v>9.3201286999999994E-2</v>
      </c>
      <c r="AO138">
        <v>9.0038426000000005E-2</v>
      </c>
      <c r="AP138">
        <v>8.7073222000000006E-2</v>
      </c>
      <c r="AQ138">
        <v>8.4287174000000006E-2</v>
      </c>
      <c r="AR138">
        <v>8.1664196999999994E-2</v>
      </c>
      <c r="AS138">
        <v>7.9190842999999997E-2</v>
      </c>
      <c r="AT138">
        <v>7.6854035000000001E-2</v>
      </c>
      <c r="AU138">
        <v>7.4643239E-2</v>
      </c>
      <c r="AV138">
        <v>7.2547926999999998E-2</v>
      </c>
      <c r="AW138">
        <v>7.0559226000000003E-2</v>
      </c>
      <c r="AX138">
        <v>6.8668924000000006E-2</v>
      </c>
      <c r="AY138">
        <v>6.6870041000000005E-2</v>
      </c>
      <c r="AZ138">
        <v>6.5157317000000006E-2</v>
      </c>
      <c r="BA138">
        <v>6.3524052999999997E-2</v>
      </c>
      <c r="BB138">
        <v>6.1964328999999999E-2</v>
      </c>
      <c r="BC138">
        <v>6.0473780999999997E-2</v>
      </c>
      <c r="BD138">
        <v>5.9047668999999997E-2</v>
      </c>
      <c r="BE138">
        <v>5.7681978000000002E-2</v>
      </c>
      <c r="BF138">
        <v>5.6372207000000001E-2</v>
      </c>
    </row>
    <row r="139" spans="1:58" x14ac:dyDescent="0.35">
      <c r="A139">
        <v>138</v>
      </c>
      <c r="B139">
        <v>37.200000000000003</v>
      </c>
      <c r="C139">
        <v>0.52457940000000003</v>
      </c>
      <c r="D139">
        <v>1.2000000000000002</v>
      </c>
      <c r="E139">
        <v>9.2000000000000011</v>
      </c>
      <c r="F139">
        <v>0.60000000000000009</v>
      </c>
      <c r="G139">
        <v>1.8</v>
      </c>
      <c r="H139">
        <v>0.2</v>
      </c>
      <c r="I139">
        <v>367</v>
      </c>
      <c r="J139">
        <v>303.70000000000005</v>
      </c>
      <c r="K139" t="s">
        <v>35</v>
      </c>
      <c r="L139">
        <v>138</v>
      </c>
      <c r="M139">
        <v>0.77295356999999998</v>
      </c>
      <c r="N139">
        <v>0.66403425000000005</v>
      </c>
      <c r="O139">
        <v>0.57862818000000005</v>
      </c>
      <c r="P139">
        <v>0.50820224999999997</v>
      </c>
      <c r="Q139">
        <v>0.44910017000000002</v>
      </c>
      <c r="R139">
        <v>0.39918023000000002</v>
      </c>
      <c r="S139">
        <v>0.35734090000000002</v>
      </c>
      <c r="T139">
        <v>0.32211932999999998</v>
      </c>
      <c r="U139">
        <v>0.29231604999999999</v>
      </c>
      <c r="V139">
        <v>0.26691325999999999</v>
      </c>
      <c r="W139">
        <v>0.2451091</v>
      </c>
      <c r="X139">
        <v>0.22622698999999999</v>
      </c>
      <c r="Y139">
        <v>0.20974137000000001</v>
      </c>
      <c r="Z139">
        <v>0.19524855999999999</v>
      </c>
      <c r="AA139">
        <v>0.18243203</v>
      </c>
      <c r="AB139">
        <v>0.17102761999999999</v>
      </c>
      <c r="AC139">
        <v>0.16082036</v>
      </c>
      <c r="AD139">
        <v>0.15163731999999999</v>
      </c>
      <c r="AE139">
        <v>0.14333652</v>
      </c>
      <c r="AF139">
        <v>0.13580181999999999</v>
      </c>
      <c r="AG139">
        <v>0.12893078999999999</v>
      </c>
      <c r="AH139">
        <v>0.12264630999999999</v>
      </c>
      <c r="AI139">
        <v>0.11687941</v>
      </c>
      <c r="AJ139">
        <v>0.11157040999999999</v>
      </c>
      <c r="AK139">
        <v>0.10666849</v>
      </c>
      <c r="AL139">
        <v>0.10212501</v>
      </c>
      <c r="AM139">
        <v>9.7911365E-2</v>
      </c>
      <c r="AN139">
        <v>9.3986228000000005E-2</v>
      </c>
      <c r="AO139">
        <v>9.0328670999999999E-2</v>
      </c>
      <c r="AP139">
        <v>8.6913049000000006E-2</v>
      </c>
      <c r="AQ139">
        <v>8.3711385999999999E-2</v>
      </c>
      <c r="AR139">
        <v>8.0710693999999999E-2</v>
      </c>
      <c r="AS139">
        <v>7.788863E-2</v>
      </c>
      <c r="AT139">
        <v>7.5233995999999997E-2</v>
      </c>
      <c r="AU139">
        <v>7.2731278999999996E-2</v>
      </c>
      <c r="AV139">
        <v>7.0366703000000003E-2</v>
      </c>
      <c r="AW139">
        <v>6.8133019000000003E-2</v>
      </c>
      <c r="AX139">
        <v>6.6018380000000002E-2</v>
      </c>
      <c r="AY139">
        <v>6.4012854999999994E-2</v>
      </c>
      <c r="AZ139">
        <v>6.2110159999999998E-2</v>
      </c>
      <c r="BA139">
        <v>6.0304277000000003E-2</v>
      </c>
      <c r="BB139">
        <v>5.8586601000000002E-2</v>
      </c>
      <c r="BC139">
        <v>5.6950307999999998E-2</v>
      </c>
      <c r="BD139">
        <v>5.5391371000000002E-2</v>
      </c>
      <c r="BE139">
        <v>5.3904168000000002E-2</v>
      </c>
      <c r="BF139">
        <v>5.2484087999999998E-2</v>
      </c>
    </row>
    <row r="140" spans="1:58" x14ac:dyDescent="0.35">
      <c r="A140">
        <v>139</v>
      </c>
      <c r="B140">
        <v>37.6</v>
      </c>
      <c r="C140">
        <v>0.89092260000000001</v>
      </c>
      <c r="D140">
        <v>1</v>
      </c>
      <c r="E140">
        <v>2.2000000000000002</v>
      </c>
      <c r="F140">
        <v>2.6</v>
      </c>
      <c r="G140">
        <v>0</v>
      </c>
      <c r="H140">
        <v>0.4</v>
      </c>
      <c r="I140">
        <v>339.3</v>
      </c>
      <c r="J140">
        <v>315.20000000000005</v>
      </c>
      <c r="K140" t="s">
        <v>34</v>
      </c>
      <c r="L140">
        <v>139</v>
      </c>
      <c r="M140">
        <v>0.43355426000000002</v>
      </c>
      <c r="N140">
        <v>0.34274152000000002</v>
      </c>
      <c r="O140">
        <v>0.28157872</v>
      </c>
      <c r="P140">
        <v>0.23800494</v>
      </c>
      <c r="Q140">
        <v>0.20557928</v>
      </c>
      <c r="R140">
        <v>0.18051501</v>
      </c>
      <c r="S140">
        <v>0.16060530000000001</v>
      </c>
      <c r="T140">
        <v>0.14442809000000001</v>
      </c>
      <c r="U140">
        <v>0.13104233000000001</v>
      </c>
      <c r="V140">
        <v>0.11978865</v>
      </c>
      <c r="W140">
        <v>0.11019991</v>
      </c>
      <c r="X140">
        <v>0.10193329</v>
      </c>
      <c r="Y140">
        <v>9.4735518000000005E-2</v>
      </c>
      <c r="Z140">
        <v>8.8412561000000001E-2</v>
      </c>
      <c r="AA140">
        <v>8.2815751000000007E-2</v>
      </c>
      <c r="AB140">
        <v>7.7827445999999995E-2</v>
      </c>
      <c r="AC140">
        <v>7.3355353999999998E-2</v>
      </c>
      <c r="AD140">
        <v>6.9323942E-2</v>
      </c>
      <c r="AE140">
        <v>6.5672778000000001E-2</v>
      </c>
      <c r="AF140">
        <v>6.2350190999999999E-2</v>
      </c>
      <c r="AG140">
        <v>5.9315316E-2</v>
      </c>
      <c r="AH140">
        <v>5.6532728999999997E-2</v>
      </c>
      <c r="AI140">
        <v>5.3973465999999998E-2</v>
      </c>
      <c r="AJ140">
        <v>5.1610681999999998E-2</v>
      </c>
      <c r="AK140">
        <v>4.9424312999999997E-2</v>
      </c>
      <c r="AL140">
        <v>4.7395639000000003E-2</v>
      </c>
      <c r="AM140">
        <v>4.5508672E-2</v>
      </c>
      <c r="AN140">
        <v>4.3749679E-2</v>
      </c>
      <c r="AO140">
        <v>4.2106520000000001E-2</v>
      </c>
      <c r="AP140">
        <v>4.0568251E-2</v>
      </c>
      <c r="AQ140">
        <v>3.9125603000000002E-2</v>
      </c>
      <c r="AR140">
        <v>3.7770193000000001E-2</v>
      </c>
      <c r="AS140">
        <v>3.6494259000000001E-2</v>
      </c>
      <c r="AT140">
        <v>3.5291519E-2</v>
      </c>
      <c r="AU140">
        <v>3.4156282000000003E-2</v>
      </c>
      <c r="AV140">
        <v>3.3082724000000001E-2</v>
      </c>
      <c r="AW140">
        <v>3.2066460999999997E-2</v>
      </c>
      <c r="AX140">
        <v>3.1103365000000001E-2</v>
      </c>
      <c r="AY140">
        <v>3.0189218E-2</v>
      </c>
      <c r="AZ140">
        <v>2.932073E-2</v>
      </c>
      <c r="BA140">
        <v>2.8494677999999999E-2</v>
      </c>
      <c r="BB140">
        <v>2.7708136000000001E-2</v>
      </c>
      <c r="BC140">
        <v>2.6958320000000001E-2</v>
      </c>
      <c r="BD140">
        <v>2.6242939999999999E-2</v>
      </c>
      <c r="BE140">
        <v>2.5559755E-2</v>
      </c>
      <c r="BF140">
        <v>2.4906867999999999E-2</v>
      </c>
    </row>
    <row r="141" spans="1:58" x14ac:dyDescent="0.35">
      <c r="A141">
        <v>140</v>
      </c>
      <c r="B141">
        <v>40.800000000000004</v>
      </c>
      <c r="C141">
        <v>0.50058010000000008</v>
      </c>
      <c r="D141">
        <v>2.8000000000000003</v>
      </c>
      <c r="E141">
        <v>4.2</v>
      </c>
      <c r="F141">
        <v>1.8</v>
      </c>
      <c r="G141">
        <v>0.60000000000000009</v>
      </c>
      <c r="H141">
        <v>0.8</v>
      </c>
      <c r="I141">
        <v>385.3</v>
      </c>
      <c r="J141">
        <v>312.5</v>
      </c>
      <c r="K141" t="s">
        <v>35</v>
      </c>
      <c r="L141">
        <v>140</v>
      </c>
      <c r="M141">
        <v>1.3003583999999999</v>
      </c>
      <c r="N141">
        <v>0.99669134999999998</v>
      </c>
      <c r="O141">
        <v>0.79626810999999997</v>
      </c>
      <c r="P141">
        <v>0.65612577999999999</v>
      </c>
      <c r="Q141">
        <v>0.55366605999999996</v>
      </c>
      <c r="R141">
        <v>0.47634163000000002</v>
      </c>
      <c r="S141">
        <v>0.41756216000000002</v>
      </c>
      <c r="T141">
        <v>0.37145871000000003</v>
      </c>
      <c r="U141">
        <v>0.33322995999999999</v>
      </c>
      <c r="V141">
        <v>0.30167033999999998</v>
      </c>
      <c r="W141">
        <v>0.27553505</v>
      </c>
      <c r="X141">
        <v>0.25345677</v>
      </c>
      <c r="Y141">
        <v>0.23456803000000001</v>
      </c>
      <c r="Z141">
        <v>0.21826229999999999</v>
      </c>
      <c r="AA141">
        <v>0.20405461</v>
      </c>
      <c r="AB141">
        <v>0.19157381000000001</v>
      </c>
      <c r="AC141">
        <v>0.18049571</v>
      </c>
      <c r="AD141">
        <v>0.17059368</v>
      </c>
      <c r="AE141">
        <v>0.16169486999999999</v>
      </c>
      <c r="AF141">
        <v>0.15366200999999999</v>
      </c>
      <c r="AG141">
        <v>0.14637080999999999</v>
      </c>
      <c r="AH141">
        <v>0.13972624</v>
      </c>
      <c r="AI141">
        <v>0.13364086</v>
      </c>
      <c r="AJ141">
        <v>0.12804737999999999</v>
      </c>
      <c r="AK141">
        <v>0.12289105</v>
      </c>
      <c r="AL141">
        <v>0.11812031000000001</v>
      </c>
      <c r="AM141">
        <v>0.11369244000000001</v>
      </c>
      <c r="AN141">
        <v>0.10957202000000001</v>
      </c>
      <c r="AO141">
        <v>0.10572804</v>
      </c>
      <c r="AP141">
        <v>0.10213288</v>
      </c>
      <c r="AQ141">
        <v>9.8763399000000002E-2</v>
      </c>
      <c r="AR141">
        <v>9.5599278999999995E-2</v>
      </c>
      <c r="AS141">
        <v>9.2621058000000006E-2</v>
      </c>
      <c r="AT141">
        <v>8.9812584000000001E-2</v>
      </c>
      <c r="AU141">
        <v>8.7160191999999997E-2</v>
      </c>
      <c r="AV141">
        <v>8.4650910999999995E-2</v>
      </c>
      <c r="AW141">
        <v>8.2275032999999997E-2</v>
      </c>
      <c r="AX141">
        <v>8.0021195000000003E-2</v>
      </c>
      <c r="AY141">
        <v>7.7879510999999998E-2</v>
      </c>
      <c r="AZ141">
        <v>7.5842067999999999E-2</v>
      </c>
      <c r="BA141">
        <v>7.3901169000000003E-2</v>
      </c>
      <c r="BB141">
        <v>7.2051330999999996E-2</v>
      </c>
      <c r="BC141">
        <v>7.0285640999999996E-2</v>
      </c>
      <c r="BD141">
        <v>6.8598463999999998E-2</v>
      </c>
      <c r="BE141">
        <v>6.6985360999999993E-2</v>
      </c>
      <c r="BF141">
        <v>6.5442309000000004E-2</v>
      </c>
    </row>
    <row r="142" spans="1:58" x14ac:dyDescent="0.35">
      <c r="A142">
        <v>141</v>
      </c>
      <c r="B142">
        <v>13.5</v>
      </c>
      <c r="C142">
        <v>0.14116919999999999</v>
      </c>
      <c r="D142">
        <v>2</v>
      </c>
      <c r="E142">
        <v>2.6</v>
      </c>
      <c r="F142">
        <v>1.2000000000000002</v>
      </c>
      <c r="G142">
        <v>1.8</v>
      </c>
      <c r="H142">
        <v>1</v>
      </c>
      <c r="I142">
        <v>333.70000000000005</v>
      </c>
      <c r="J142">
        <v>304.3</v>
      </c>
      <c r="K142" t="s">
        <v>35</v>
      </c>
      <c r="L142">
        <v>141</v>
      </c>
      <c r="M142">
        <v>0.65178685999999997</v>
      </c>
      <c r="N142">
        <v>0.51489669000000005</v>
      </c>
      <c r="O142">
        <v>0.42113151999999998</v>
      </c>
      <c r="P142">
        <v>0.35381912999999998</v>
      </c>
      <c r="Q142">
        <v>0.30358281999999998</v>
      </c>
      <c r="R142">
        <v>0.26483181</v>
      </c>
      <c r="S142">
        <v>0.23419596000000001</v>
      </c>
      <c r="T142">
        <v>0.20944231999999999</v>
      </c>
      <c r="U142">
        <v>0.1890686</v>
      </c>
      <c r="V142">
        <v>0.17204850999999999</v>
      </c>
      <c r="W142">
        <v>0.15764249999999999</v>
      </c>
      <c r="X142">
        <v>0.14530510999999999</v>
      </c>
      <c r="Y142">
        <v>0.13463646000000001</v>
      </c>
      <c r="Z142">
        <v>0.12532857</v>
      </c>
      <c r="AA142">
        <v>0.1171381</v>
      </c>
      <c r="AB142">
        <v>0.10988323</v>
      </c>
      <c r="AC142">
        <v>0.10341297000000001</v>
      </c>
      <c r="AD142">
        <v>9.7608916000000004E-2</v>
      </c>
      <c r="AE142">
        <v>9.2375726000000005E-2</v>
      </c>
      <c r="AF142">
        <v>8.7631524000000002E-2</v>
      </c>
      <c r="AG142">
        <v>8.3314709000000001E-2</v>
      </c>
      <c r="AH142">
        <v>7.9369515000000002E-2</v>
      </c>
      <c r="AI142">
        <v>7.5751834000000004E-2</v>
      </c>
      <c r="AJ142">
        <v>7.2422220999999995E-2</v>
      </c>
      <c r="AK142">
        <v>6.9348268000000005E-2</v>
      </c>
      <c r="AL142">
        <v>6.6504173E-2</v>
      </c>
      <c r="AM142">
        <v>6.3863605000000004E-2</v>
      </c>
      <c r="AN142">
        <v>6.1406266000000001E-2</v>
      </c>
      <c r="AO142">
        <v>5.9114463999999999E-2</v>
      </c>
      <c r="AP142">
        <v>5.6972387999999999E-2</v>
      </c>
      <c r="AQ142">
        <v>5.4966226E-2</v>
      </c>
      <c r="AR142">
        <v>5.3083251999999997E-2</v>
      </c>
      <c r="AS142">
        <v>5.1313642E-2</v>
      </c>
      <c r="AT142">
        <v>4.9647003000000002E-2</v>
      </c>
      <c r="AU142">
        <v>4.8075482000000003E-2</v>
      </c>
      <c r="AV142">
        <v>4.6590470000000002E-2</v>
      </c>
      <c r="AW142">
        <v>4.5185439000000001E-2</v>
      </c>
      <c r="AX142">
        <v>4.3854802999999998E-2</v>
      </c>
      <c r="AY142">
        <v>4.2592939000000003E-2</v>
      </c>
      <c r="AZ142">
        <v>4.1394103000000002E-2</v>
      </c>
      <c r="BA142">
        <v>4.0254722999999999E-2</v>
      </c>
      <c r="BB142">
        <v>3.9169880999999997E-2</v>
      </c>
      <c r="BC142">
        <v>3.8135997999999997E-2</v>
      </c>
      <c r="BD142">
        <v>3.7149765000000001E-2</v>
      </c>
      <c r="BE142">
        <v>3.6207926000000001E-2</v>
      </c>
      <c r="BF142">
        <v>3.5307593999999998E-2</v>
      </c>
    </row>
    <row r="143" spans="1:58" x14ac:dyDescent="0.35">
      <c r="A143">
        <v>142</v>
      </c>
      <c r="B143">
        <v>24.200000000000003</v>
      </c>
      <c r="C143">
        <v>0.71465410000000007</v>
      </c>
      <c r="D143">
        <v>2.4000000000000004</v>
      </c>
      <c r="E143">
        <v>8.2000000000000011</v>
      </c>
      <c r="F143">
        <v>2.8000000000000003</v>
      </c>
      <c r="G143">
        <v>1.6</v>
      </c>
      <c r="H143">
        <v>0.8</v>
      </c>
      <c r="I143">
        <v>307</v>
      </c>
      <c r="J143">
        <v>306.3</v>
      </c>
      <c r="K143" t="s">
        <v>35</v>
      </c>
      <c r="L143">
        <v>142</v>
      </c>
      <c r="M143">
        <v>1.4451692</v>
      </c>
      <c r="N143">
        <v>1.2350781</v>
      </c>
      <c r="O143">
        <v>1.0528090999999999</v>
      </c>
      <c r="P143">
        <v>0.89451522000000006</v>
      </c>
      <c r="Q143">
        <v>0.76535374</v>
      </c>
      <c r="R143">
        <v>0.66265953</v>
      </c>
      <c r="S143">
        <v>0.58129500999999995</v>
      </c>
      <c r="T143">
        <v>0.51643859999999997</v>
      </c>
      <c r="U143">
        <v>0.46278365999999999</v>
      </c>
      <c r="V143">
        <v>0.41765046</v>
      </c>
      <c r="W143">
        <v>0.38002214000000001</v>
      </c>
      <c r="X143">
        <v>0.34819900999999998</v>
      </c>
      <c r="Y143">
        <v>0.32117832000000002</v>
      </c>
      <c r="Z143">
        <v>0.29775667</v>
      </c>
      <c r="AA143">
        <v>0.27725038000000002</v>
      </c>
      <c r="AB143">
        <v>0.25919270999999999</v>
      </c>
      <c r="AC143">
        <v>0.24321114999999999</v>
      </c>
      <c r="AD143">
        <v>0.22899596</v>
      </c>
      <c r="AE143">
        <v>0.21627610999999999</v>
      </c>
      <c r="AF143">
        <v>0.20481731</v>
      </c>
      <c r="AG143">
        <v>0.19444223999999999</v>
      </c>
      <c r="AH143">
        <v>0.18501355</v>
      </c>
      <c r="AI143">
        <v>0.17641033</v>
      </c>
      <c r="AJ143">
        <v>0.16853077999999999</v>
      </c>
      <c r="AK143">
        <v>0.16129062</v>
      </c>
      <c r="AL143">
        <v>0.15460955000000001</v>
      </c>
      <c r="AM143">
        <v>0.14842752000000001</v>
      </c>
      <c r="AN143">
        <v>0.14269398</v>
      </c>
      <c r="AO143">
        <v>0.13736042000000001</v>
      </c>
      <c r="AP143">
        <v>0.13238496999999999</v>
      </c>
      <c r="AQ143">
        <v>0.12773588</v>
      </c>
      <c r="AR143">
        <v>0.1233831</v>
      </c>
      <c r="AS143">
        <v>0.11929636</v>
      </c>
      <c r="AT143">
        <v>0.11545308999999999</v>
      </c>
      <c r="AU143">
        <v>0.1118324</v>
      </c>
      <c r="AV143">
        <v>0.10841677</v>
      </c>
      <c r="AW143">
        <v>0.1051897</v>
      </c>
      <c r="AX143">
        <v>0.1021357</v>
      </c>
      <c r="AY143">
        <v>9.9239728999999999E-2</v>
      </c>
      <c r="AZ143">
        <v>9.6491173E-2</v>
      </c>
      <c r="BA143">
        <v>9.3879781999999995E-2</v>
      </c>
      <c r="BB143">
        <v>9.1396086000000001E-2</v>
      </c>
      <c r="BC143">
        <v>8.9030555999999997E-2</v>
      </c>
      <c r="BD143">
        <v>8.6774372000000002E-2</v>
      </c>
      <c r="BE143">
        <v>8.4622599000000007E-2</v>
      </c>
      <c r="BF143">
        <v>8.2566529999999999E-2</v>
      </c>
    </row>
    <row r="144" spans="1:58" x14ac:dyDescent="0.35">
      <c r="A144">
        <v>143</v>
      </c>
      <c r="B144">
        <v>12.200000000000001</v>
      </c>
      <c r="C144">
        <v>0.30664249999999998</v>
      </c>
      <c r="D144">
        <v>0.60000000000000009</v>
      </c>
      <c r="E144">
        <v>3.8000000000000003</v>
      </c>
      <c r="F144">
        <v>2.2000000000000002</v>
      </c>
      <c r="G144">
        <v>1</v>
      </c>
      <c r="H144">
        <v>1.6</v>
      </c>
      <c r="I144">
        <v>440.8</v>
      </c>
      <c r="J144">
        <v>302.5</v>
      </c>
      <c r="K144" t="s">
        <v>34</v>
      </c>
      <c r="L144">
        <v>143</v>
      </c>
      <c r="M144">
        <v>0.93355184999999996</v>
      </c>
      <c r="N144">
        <v>0.70935464000000004</v>
      </c>
      <c r="O144">
        <v>0.56273388999999996</v>
      </c>
      <c r="P144">
        <v>0.46147153000000002</v>
      </c>
      <c r="Q144">
        <v>0.38819689000000002</v>
      </c>
      <c r="R144">
        <v>0.33317327000000002</v>
      </c>
      <c r="S144">
        <v>0.29055434000000002</v>
      </c>
      <c r="T144">
        <v>0.25670799999999999</v>
      </c>
      <c r="U144">
        <v>0.22927006</v>
      </c>
      <c r="V144">
        <v>0.20662498000000001</v>
      </c>
      <c r="W144">
        <v>0.18766414000000001</v>
      </c>
      <c r="X144">
        <v>0.17158324</v>
      </c>
      <c r="Y144">
        <v>0.15779287</v>
      </c>
      <c r="Z144">
        <v>0.14584883000000001</v>
      </c>
      <c r="AA144">
        <v>0.13541471999999999</v>
      </c>
      <c r="AB144">
        <v>0.12622671999999999</v>
      </c>
      <c r="AC144">
        <v>0.11808043</v>
      </c>
      <c r="AD144">
        <v>0.11081100000000001</v>
      </c>
      <c r="AE144">
        <v>0.10428859</v>
      </c>
      <c r="AF144">
        <v>9.8407968999999998E-2</v>
      </c>
      <c r="AG144">
        <v>9.3080059000000007E-2</v>
      </c>
      <c r="AH144">
        <v>8.8234298000000003E-2</v>
      </c>
      <c r="AI144">
        <v>8.3809442999999997E-2</v>
      </c>
      <c r="AJ144">
        <v>7.9755700999999998E-2</v>
      </c>
      <c r="AK144">
        <v>7.6029092000000006E-2</v>
      </c>
      <c r="AL144">
        <v>7.2592988999999997E-2</v>
      </c>
      <c r="AM144">
        <v>6.9417409999999999E-2</v>
      </c>
      <c r="AN144">
        <v>6.6471673999999994E-2</v>
      </c>
      <c r="AO144">
        <v>6.3735515000000006E-2</v>
      </c>
      <c r="AP144">
        <v>6.1187274999999999E-2</v>
      </c>
      <c r="AQ144">
        <v>5.8808531999999997E-2</v>
      </c>
      <c r="AR144">
        <v>5.6583472000000003E-2</v>
      </c>
      <c r="AS144">
        <v>5.4499209E-2</v>
      </c>
      <c r="AT144">
        <v>5.2543323000000003E-2</v>
      </c>
      <c r="AU144">
        <v>5.0704754999999997E-2</v>
      </c>
      <c r="AV144">
        <v>4.8973620000000002E-2</v>
      </c>
      <c r="AW144">
        <v>4.7340382E-2</v>
      </c>
      <c r="AX144">
        <v>4.5798097000000003E-2</v>
      </c>
      <c r="AY144">
        <v>4.4339682999999998E-2</v>
      </c>
      <c r="AZ144">
        <v>4.2958814999999997E-2</v>
      </c>
      <c r="BA144">
        <v>4.1650206000000002E-2</v>
      </c>
      <c r="BB144">
        <v>4.0407628000000001E-2</v>
      </c>
      <c r="BC144">
        <v>3.9226933999999998E-2</v>
      </c>
      <c r="BD144">
        <v>3.8104206000000002E-2</v>
      </c>
      <c r="BE144">
        <v>3.7034836000000002E-2</v>
      </c>
      <c r="BF144">
        <v>3.6015797000000002E-2</v>
      </c>
    </row>
    <row r="145" spans="1:58" x14ac:dyDescent="0.35">
      <c r="A145">
        <v>144</v>
      </c>
      <c r="B145">
        <v>9.3000000000000007</v>
      </c>
      <c r="C145">
        <v>0.28606380000000003</v>
      </c>
      <c r="D145">
        <v>0.4</v>
      </c>
      <c r="E145">
        <v>3.6</v>
      </c>
      <c r="F145">
        <v>1.6</v>
      </c>
      <c r="G145">
        <v>1.6</v>
      </c>
      <c r="H145">
        <v>1.2000000000000002</v>
      </c>
      <c r="I145">
        <v>320.70000000000005</v>
      </c>
      <c r="J145">
        <v>285.40000000000003</v>
      </c>
      <c r="K145" t="s">
        <v>35</v>
      </c>
      <c r="L145">
        <v>144</v>
      </c>
      <c r="M145">
        <v>0.53284591000000003</v>
      </c>
      <c r="N145">
        <v>0.42364770000000002</v>
      </c>
      <c r="O145">
        <v>0.34677255000000001</v>
      </c>
      <c r="P145">
        <v>0.29067030999999999</v>
      </c>
      <c r="Q145">
        <v>0.24837070999999999</v>
      </c>
      <c r="R145">
        <v>0.21557646999999999</v>
      </c>
      <c r="S145">
        <v>0.189551</v>
      </c>
      <c r="T145">
        <v>0.16847354</v>
      </c>
      <c r="U145">
        <v>0.15110907000000001</v>
      </c>
      <c r="V145">
        <v>0.13659286000000001</v>
      </c>
      <c r="W145">
        <v>0.12430462</v>
      </c>
      <c r="X145">
        <v>0.11378787</v>
      </c>
      <c r="Y145">
        <v>0.10469957000000001</v>
      </c>
      <c r="Z145">
        <v>9.6780948000000006E-2</v>
      </c>
      <c r="AA145">
        <v>8.9827746E-2</v>
      </c>
      <c r="AB145">
        <v>8.3682491999999997E-2</v>
      </c>
      <c r="AC145">
        <v>7.8218885000000002E-2</v>
      </c>
      <c r="AD145">
        <v>7.3332034000000004E-2</v>
      </c>
      <c r="AE145">
        <v>6.8940520000000005E-2</v>
      </c>
      <c r="AF145">
        <v>6.4974166E-2</v>
      </c>
      <c r="AG145">
        <v>6.1377235000000002E-2</v>
      </c>
      <c r="AH145">
        <v>5.8103710000000003E-2</v>
      </c>
      <c r="AI145">
        <v>5.5112779000000001E-2</v>
      </c>
      <c r="AJ145">
        <v>5.2371964E-2</v>
      </c>
      <c r="AK145">
        <v>4.9852367000000002E-2</v>
      </c>
      <c r="AL145">
        <v>4.7529489000000001E-2</v>
      </c>
      <c r="AM145">
        <v>4.5382305999999997E-2</v>
      </c>
      <c r="AN145">
        <v>4.3393180000000003E-2</v>
      </c>
      <c r="AO145">
        <v>4.1545688999999997E-2</v>
      </c>
      <c r="AP145">
        <v>3.9826124999999997E-2</v>
      </c>
      <c r="AQ145">
        <v>3.8222376000000002E-2</v>
      </c>
      <c r="AR145">
        <v>3.6723841E-2</v>
      </c>
      <c r="AS145">
        <v>3.5320948999999997E-2</v>
      </c>
      <c r="AT145">
        <v>3.4005559999999997E-2</v>
      </c>
      <c r="AU145">
        <v>3.2769810000000003E-2</v>
      </c>
      <c r="AV145">
        <v>3.1607273999999998E-2</v>
      </c>
      <c r="AW145">
        <v>3.051208E-2</v>
      </c>
      <c r="AX145">
        <v>2.9478850000000001E-2</v>
      </c>
      <c r="AY145">
        <v>2.8502799999999998E-2</v>
      </c>
      <c r="AZ145">
        <v>2.7579388E-2</v>
      </c>
      <c r="BA145">
        <v>2.6704853000000001E-2</v>
      </c>
      <c r="BB145">
        <v>2.5875848E-2</v>
      </c>
      <c r="BC145">
        <v>2.5088771999999999E-2</v>
      </c>
      <c r="BD145">
        <v>2.4340810000000001E-2</v>
      </c>
      <c r="BE145">
        <v>2.3629265E-2</v>
      </c>
      <c r="BF145">
        <v>2.2951725999999999E-2</v>
      </c>
    </row>
    <row r="146" spans="1:58" x14ac:dyDescent="0.35">
      <c r="A146">
        <v>145</v>
      </c>
      <c r="B146">
        <v>13.3</v>
      </c>
      <c r="C146">
        <v>0.18523599999999998</v>
      </c>
      <c r="D146">
        <v>2.4000000000000004</v>
      </c>
      <c r="E146">
        <v>7.6000000000000005</v>
      </c>
      <c r="F146">
        <v>2.4000000000000004</v>
      </c>
      <c r="G146">
        <v>1.2000000000000002</v>
      </c>
      <c r="H146">
        <v>2</v>
      </c>
      <c r="I146">
        <v>373.90000000000003</v>
      </c>
      <c r="J146">
        <v>290.90000000000003</v>
      </c>
      <c r="K146" t="s">
        <v>35</v>
      </c>
      <c r="L146">
        <v>145</v>
      </c>
      <c r="M146">
        <v>2.1043419999999999</v>
      </c>
      <c r="N146">
        <v>1.7611526</v>
      </c>
      <c r="O146">
        <v>1.4601545</v>
      </c>
      <c r="P146">
        <v>1.2115381000000001</v>
      </c>
      <c r="Q146">
        <v>1.0182343</v>
      </c>
      <c r="R146">
        <v>0.86899351999999996</v>
      </c>
      <c r="S146">
        <v>0.75213468000000006</v>
      </c>
      <c r="T146">
        <v>0.65926218000000003</v>
      </c>
      <c r="U146">
        <v>0.58547002000000004</v>
      </c>
      <c r="V146">
        <v>0.52432447999999998</v>
      </c>
      <c r="W146">
        <v>0.47357196000000001</v>
      </c>
      <c r="X146">
        <v>0.43118355000000003</v>
      </c>
      <c r="Y146">
        <v>0.39539137000000002</v>
      </c>
      <c r="Z146">
        <v>0.36470701999999999</v>
      </c>
      <c r="AA146">
        <v>0.33815601000000001</v>
      </c>
      <c r="AB146">
        <v>0.31497201000000002</v>
      </c>
      <c r="AC146">
        <v>0.29456863</v>
      </c>
      <c r="AD146">
        <v>0.27650871999999999</v>
      </c>
      <c r="AE146">
        <v>0.26042461</v>
      </c>
      <c r="AF146">
        <v>0.24600519000000001</v>
      </c>
      <c r="AG146">
        <v>0.23302121000000001</v>
      </c>
      <c r="AH146">
        <v>0.22126137000000001</v>
      </c>
      <c r="AI146">
        <v>0.21056427</v>
      </c>
      <c r="AJ146">
        <v>0.20080443000000001</v>
      </c>
      <c r="AK146">
        <v>0.19186632000000001</v>
      </c>
      <c r="AL146">
        <v>0.18364838</v>
      </c>
      <c r="AM146">
        <v>0.17606819000000001</v>
      </c>
      <c r="AN146">
        <v>0.16905856</v>
      </c>
      <c r="AO146">
        <v>0.16255665999999999</v>
      </c>
      <c r="AP146">
        <v>0.15650910000000001</v>
      </c>
      <c r="AQ146">
        <v>0.15087286999999999</v>
      </c>
      <c r="AR146">
        <v>0.14560811000000001</v>
      </c>
      <c r="AS146">
        <v>0.14067687000000001</v>
      </c>
      <c r="AT146">
        <v>0.13605072000000001</v>
      </c>
      <c r="AU146">
        <v>0.13170306000000001</v>
      </c>
      <c r="AV146">
        <v>0.12760611999999999</v>
      </c>
      <c r="AW146">
        <v>0.12374277</v>
      </c>
      <c r="AX146">
        <v>0.12009174</v>
      </c>
      <c r="AY146">
        <v>0.11663727</v>
      </c>
      <c r="AZ146">
        <v>0.11336444</v>
      </c>
      <c r="BA146">
        <v>0.11025806</v>
      </c>
      <c r="BB146">
        <v>0.10730929</v>
      </c>
      <c r="BC146">
        <v>0.10450184</v>
      </c>
      <c r="BD146">
        <v>0.10182836000000001</v>
      </c>
      <c r="BE146">
        <v>9.9280312999999995E-2</v>
      </c>
      <c r="BF146">
        <v>9.6848264000000003E-2</v>
      </c>
    </row>
    <row r="147" spans="1:58" x14ac:dyDescent="0.35">
      <c r="A147">
        <v>146</v>
      </c>
      <c r="B147">
        <v>26.6</v>
      </c>
      <c r="C147">
        <v>0.44122410000000001</v>
      </c>
      <c r="D147">
        <v>1</v>
      </c>
      <c r="E147">
        <v>7.2</v>
      </c>
      <c r="F147">
        <v>0.8</v>
      </c>
      <c r="G147">
        <v>1.6</v>
      </c>
      <c r="H147">
        <v>0.4</v>
      </c>
      <c r="I147">
        <v>353.70000000000005</v>
      </c>
      <c r="J147">
        <v>290.5</v>
      </c>
      <c r="K147" t="s">
        <v>35</v>
      </c>
      <c r="L147">
        <v>146</v>
      </c>
      <c r="M147">
        <v>0.83685856999999997</v>
      </c>
      <c r="N147">
        <v>0.69839351999999999</v>
      </c>
      <c r="O147">
        <v>0.58724862</v>
      </c>
      <c r="P147">
        <v>0.49936077000000001</v>
      </c>
      <c r="Q147">
        <v>0.43069315000000002</v>
      </c>
      <c r="R147">
        <v>0.37633266999999998</v>
      </c>
      <c r="S147">
        <v>0.33267263000000002</v>
      </c>
      <c r="T147">
        <v>0.29713431000000001</v>
      </c>
      <c r="U147">
        <v>0.26776802999999999</v>
      </c>
      <c r="V147">
        <v>0.24317494000000001</v>
      </c>
      <c r="W147">
        <v>0.22232579999999999</v>
      </c>
      <c r="X147">
        <v>0.20445268</v>
      </c>
      <c r="Y147">
        <v>0.18898849000000001</v>
      </c>
      <c r="Z147">
        <v>0.17548731000000001</v>
      </c>
      <c r="AA147">
        <v>0.16361459</v>
      </c>
      <c r="AB147">
        <v>0.15309685000000001</v>
      </c>
      <c r="AC147">
        <v>0.14372185000000001</v>
      </c>
      <c r="AD147">
        <v>0.13532034000000001</v>
      </c>
      <c r="AE147">
        <v>0.12774882000000001</v>
      </c>
      <c r="AF147">
        <v>0.12089674</v>
      </c>
      <c r="AG147">
        <v>0.11466701999999999</v>
      </c>
      <c r="AH147">
        <v>0.10897808</v>
      </c>
      <c r="AI147">
        <v>0.10376939</v>
      </c>
      <c r="AJ147">
        <v>9.8982342000000001E-2</v>
      </c>
      <c r="AK147">
        <v>9.4571016999999993E-2</v>
      </c>
      <c r="AL147">
        <v>9.0489960999999994E-2</v>
      </c>
      <c r="AM147">
        <v>8.6709715000000007E-2</v>
      </c>
      <c r="AN147">
        <v>8.3193548000000006E-2</v>
      </c>
      <c r="AO147">
        <v>7.9919069999999995E-2</v>
      </c>
      <c r="AP147">
        <v>7.6862976E-2</v>
      </c>
      <c r="AQ147">
        <v>7.4002138999999995E-2</v>
      </c>
      <c r="AR147">
        <v>7.1325466000000004E-2</v>
      </c>
      <c r="AS147">
        <v>6.8809158999999995E-2</v>
      </c>
      <c r="AT147">
        <v>6.6443614999999998E-2</v>
      </c>
      <c r="AU147">
        <v>6.4212933E-2</v>
      </c>
      <c r="AV147">
        <v>6.2107768000000001E-2</v>
      </c>
      <c r="AW147">
        <v>6.0120020000000003E-2</v>
      </c>
      <c r="AX147">
        <v>5.8237702000000002E-2</v>
      </c>
      <c r="AY147">
        <v>5.6454979000000002E-2</v>
      </c>
      <c r="AZ147">
        <v>5.4765489000000001E-2</v>
      </c>
      <c r="BA147">
        <v>5.3160860999999997E-2</v>
      </c>
      <c r="BB147">
        <v>5.1635485000000002E-2</v>
      </c>
      <c r="BC147">
        <v>5.0183828999999999E-2</v>
      </c>
      <c r="BD147">
        <v>4.8800736999999997E-2</v>
      </c>
      <c r="BE147">
        <v>4.7482840999999998E-2</v>
      </c>
      <c r="BF147">
        <v>4.6224698000000002E-2</v>
      </c>
    </row>
    <row r="148" spans="1:58" x14ac:dyDescent="0.35">
      <c r="A148">
        <v>147</v>
      </c>
      <c r="B148">
        <v>45.300000000000004</v>
      </c>
      <c r="C148">
        <v>0.39721760000000006</v>
      </c>
      <c r="D148">
        <v>0.8</v>
      </c>
      <c r="E148">
        <v>6</v>
      </c>
      <c r="F148">
        <v>3</v>
      </c>
      <c r="G148">
        <v>0.2</v>
      </c>
      <c r="H148">
        <v>2</v>
      </c>
      <c r="I148">
        <v>288.8</v>
      </c>
      <c r="J148">
        <v>363.8</v>
      </c>
      <c r="K148" t="s">
        <v>34</v>
      </c>
      <c r="L148">
        <v>147</v>
      </c>
      <c r="M148">
        <v>3.1864865</v>
      </c>
      <c r="N148">
        <v>2.5132048</v>
      </c>
      <c r="O148">
        <v>1.9995392999999999</v>
      </c>
      <c r="P148">
        <v>1.6209217</v>
      </c>
      <c r="Q148">
        <v>1.3342835</v>
      </c>
      <c r="R148">
        <v>1.115413</v>
      </c>
      <c r="S148">
        <v>0.94731783999999997</v>
      </c>
      <c r="T148">
        <v>0.81645577999999996</v>
      </c>
      <c r="U148">
        <v>0.71289015</v>
      </c>
      <c r="V148">
        <v>0.62960475999999999</v>
      </c>
      <c r="W148">
        <v>0.56166101000000002</v>
      </c>
      <c r="X148">
        <v>0.50565821</v>
      </c>
      <c r="Y148">
        <v>0.45891957999999999</v>
      </c>
      <c r="Z148">
        <v>0.41945051999999999</v>
      </c>
      <c r="AA148">
        <v>0.38562962000000001</v>
      </c>
      <c r="AB148">
        <v>0.35644316999999998</v>
      </c>
      <c r="AC148">
        <v>0.33109894000000001</v>
      </c>
      <c r="AD148">
        <v>0.30891176999999997</v>
      </c>
      <c r="AE148">
        <v>0.28929718999999998</v>
      </c>
      <c r="AF148">
        <v>0.27185151000000002</v>
      </c>
      <c r="AG148">
        <v>0.25627673000000001</v>
      </c>
      <c r="AH148">
        <v>0.24227144</v>
      </c>
      <c r="AI148">
        <v>0.229626</v>
      </c>
      <c r="AJ148">
        <v>0.2181565</v>
      </c>
      <c r="AK148">
        <v>0.20771091999999999</v>
      </c>
      <c r="AL148">
        <v>0.19816010000000001</v>
      </c>
      <c r="AM148">
        <v>0.18939109000000001</v>
      </c>
      <c r="AN148">
        <v>0.18131438</v>
      </c>
      <c r="AO148">
        <v>0.17385046000000001</v>
      </c>
      <c r="AP148">
        <v>0.16693695</v>
      </c>
      <c r="AQ148">
        <v>0.16051286000000001</v>
      </c>
      <c r="AR148">
        <v>0.15453053999999999</v>
      </c>
      <c r="AS148">
        <v>0.14894998000000001</v>
      </c>
      <c r="AT148">
        <v>0.14372899</v>
      </c>
      <c r="AU148">
        <v>0.13883308999999999</v>
      </c>
      <c r="AV148">
        <v>0.13423312000000001</v>
      </c>
      <c r="AW148">
        <v>0.12990373</v>
      </c>
      <c r="AX148">
        <v>0.12582038000000001</v>
      </c>
      <c r="AY148">
        <v>0.12196468000000001</v>
      </c>
      <c r="AZ148">
        <v>0.11831775</v>
      </c>
      <c r="BA148">
        <v>0.11486509</v>
      </c>
      <c r="BB148">
        <v>0.1115884</v>
      </c>
      <c r="BC148">
        <v>0.10847776000000001</v>
      </c>
      <c r="BD148">
        <v>0.10551931000000001</v>
      </c>
      <c r="BE148">
        <v>0.10269973</v>
      </c>
      <c r="BF148">
        <v>0.10001348</v>
      </c>
    </row>
    <row r="149" spans="1:58" x14ac:dyDescent="0.35">
      <c r="A149">
        <v>148</v>
      </c>
      <c r="B149">
        <v>25.3</v>
      </c>
      <c r="C149">
        <v>0.5427168</v>
      </c>
      <c r="D149">
        <v>0.60000000000000009</v>
      </c>
      <c r="E149">
        <v>3.2</v>
      </c>
      <c r="F149">
        <v>2.2000000000000002</v>
      </c>
      <c r="G149">
        <v>0.8</v>
      </c>
      <c r="H149">
        <v>1</v>
      </c>
      <c r="I149">
        <v>346.6</v>
      </c>
      <c r="J149">
        <v>334.70000000000005</v>
      </c>
      <c r="K149" t="s">
        <v>35</v>
      </c>
      <c r="L149">
        <v>148</v>
      </c>
      <c r="M149">
        <v>0.83699751</v>
      </c>
      <c r="N149">
        <v>0.63507402000000002</v>
      </c>
      <c r="O149">
        <v>0.50445861000000003</v>
      </c>
      <c r="P149">
        <v>0.41464456999999999</v>
      </c>
      <c r="Q149">
        <v>0.34971796999999999</v>
      </c>
      <c r="R149">
        <v>0.30086901999999999</v>
      </c>
      <c r="S149">
        <v>0.26302069</v>
      </c>
      <c r="T149">
        <v>0.23290511999999999</v>
      </c>
      <c r="U149">
        <v>0.20842200999999999</v>
      </c>
      <c r="V149">
        <v>0.18818571000000001</v>
      </c>
      <c r="W149">
        <v>0.17120089999999999</v>
      </c>
      <c r="X149">
        <v>0.15677309</v>
      </c>
      <c r="Y149">
        <v>0.14437975</v>
      </c>
      <c r="Z149">
        <v>0.13363105</v>
      </c>
      <c r="AA149">
        <v>0.12422643999999999</v>
      </c>
      <c r="AB149">
        <v>0.11593515</v>
      </c>
      <c r="AC149">
        <v>0.10857645</v>
      </c>
      <c r="AD149">
        <v>0.10200621999999999</v>
      </c>
      <c r="AE149">
        <v>9.6106759999999999E-2</v>
      </c>
      <c r="AF149">
        <v>9.0781316000000001E-2</v>
      </c>
      <c r="AG149">
        <v>8.5955970000000007E-2</v>
      </c>
      <c r="AH149">
        <v>8.1561618000000002E-2</v>
      </c>
      <c r="AI149">
        <v>7.7544555000000001E-2</v>
      </c>
      <c r="AJ149">
        <v>7.3862187999999995E-2</v>
      </c>
      <c r="AK149">
        <v>7.0474788999999996E-2</v>
      </c>
      <c r="AL149">
        <v>6.7350543999999998E-2</v>
      </c>
      <c r="AM149">
        <v>6.4459048000000005E-2</v>
      </c>
      <c r="AN149">
        <v>6.1776577999999999E-2</v>
      </c>
      <c r="AO149">
        <v>5.9283584E-2</v>
      </c>
      <c r="AP149">
        <v>5.6959610000000001E-2</v>
      </c>
      <c r="AQ149">
        <v>5.4787926000000001E-2</v>
      </c>
      <c r="AR149">
        <v>5.2756249999999998E-2</v>
      </c>
      <c r="AS149">
        <v>5.0851483000000003E-2</v>
      </c>
      <c r="AT149">
        <v>4.9063466E-2</v>
      </c>
      <c r="AU149">
        <v>4.7381520000000003E-2</v>
      </c>
      <c r="AV149">
        <v>4.5796088999999998E-2</v>
      </c>
      <c r="AW149">
        <v>4.4299364000000001E-2</v>
      </c>
      <c r="AX149">
        <v>4.2884141000000001E-2</v>
      </c>
      <c r="AY149">
        <v>4.1545662999999997E-2</v>
      </c>
      <c r="AZ149">
        <v>4.0278435000000001E-2</v>
      </c>
      <c r="BA149">
        <v>3.9075933E-2</v>
      </c>
      <c r="BB149">
        <v>3.7933778000000001E-2</v>
      </c>
      <c r="BC149">
        <v>3.6847927000000003E-2</v>
      </c>
      <c r="BD149">
        <v>3.5814411999999997E-2</v>
      </c>
      <c r="BE149">
        <v>3.4829541999999998E-2</v>
      </c>
      <c r="BF149">
        <v>3.3890682999999998E-2</v>
      </c>
    </row>
    <row r="150" spans="1:58" x14ac:dyDescent="0.35">
      <c r="A150">
        <v>149</v>
      </c>
      <c r="B150">
        <v>23.5</v>
      </c>
      <c r="C150">
        <v>0.20653549999999998</v>
      </c>
      <c r="D150">
        <v>2.4000000000000004</v>
      </c>
      <c r="E150">
        <v>4.6000000000000005</v>
      </c>
      <c r="F150">
        <v>2.6</v>
      </c>
      <c r="G150">
        <v>1.2000000000000002</v>
      </c>
      <c r="H150">
        <v>2.2000000000000002</v>
      </c>
      <c r="I150">
        <v>325</v>
      </c>
      <c r="J150">
        <v>340.3</v>
      </c>
      <c r="K150" t="s">
        <v>34</v>
      </c>
      <c r="L150">
        <v>149</v>
      </c>
      <c r="M150">
        <v>2.2548862000000001</v>
      </c>
      <c r="N150">
        <v>1.7701553000000001</v>
      </c>
      <c r="O150">
        <v>1.4311574</v>
      </c>
      <c r="P150">
        <v>1.182698</v>
      </c>
      <c r="Q150">
        <v>0.99458617000000005</v>
      </c>
      <c r="R150">
        <v>0.84951156000000005</v>
      </c>
      <c r="S150">
        <v>0.73595226000000002</v>
      </c>
      <c r="T150">
        <v>0.64567887999999996</v>
      </c>
      <c r="U150">
        <v>0.57289486999999994</v>
      </c>
      <c r="V150">
        <v>0.51359135</v>
      </c>
      <c r="W150">
        <v>0.46520456999999998</v>
      </c>
      <c r="X150">
        <v>0.42397435999999999</v>
      </c>
      <c r="Y150">
        <v>0.38886034000000003</v>
      </c>
      <c r="Z150">
        <v>0.35883018</v>
      </c>
      <c r="AA150">
        <v>0.33296042999999997</v>
      </c>
      <c r="AB150">
        <v>0.31039899999999998</v>
      </c>
      <c r="AC150">
        <v>0.29055804000000002</v>
      </c>
      <c r="AD150">
        <v>0.27301982000000002</v>
      </c>
      <c r="AE150">
        <v>0.25739225999999998</v>
      </c>
      <c r="AF150">
        <v>0.24337634</v>
      </c>
      <c r="AG150">
        <v>0.23072878999999999</v>
      </c>
      <c r="AH150">
        <v>0.21927267</v>
      </c>
      <c r="AI150">
        <v>0.20884551000000001</v>
      </c>
      <c r="AJ150">
        <v>0.19932</v>
      </c>
      <c r="AK150">
        <v>0.19059168000000001</v>
      </c>
      <c r="AL150">
        <v>0.18256578000000001</v>
      </c>
      <c r="AM150">
        <v>0.17516328</v>
      </c>
      <c r="AN150">
        <v>0.16831278999999999</v>
      </c>
      <c r="AO150">
        <v>0.16195198999999999</v>
      </c>
      <c r="AP150">
        <v>0.15603264</v>
      </c>
      <c r="AQ150">
        <v>0.15051371999999999</v>
      </c>
      <c r="AR150">
        <v>0.14535492999999999</v>
      </c>
      <c r="AS150">
        <v>0.14052255</v>
      </c>
      <c r="AT150">
        <v>0.13598697000000001</v>
      </c>
      <c r="AU150">
        <v>0.13172381999999999</v>
      </c>
      <c r="AV150">
        <v>0.12770498999999999</v>
      </c>
      <c r="AW150">
        <v>0.12390653</v>
      </c>
      <c r="AX150">
        <v>0.12031437</v>
      </c>
      <c r="AY150">
        <v>0.11691131</v>
      </c>
      <c r="AZ150">
        <v>0.11368617</v>
      </c>
      <c r="BA150">
        <v>0.11062370000000001</v>
      </c>
      <c r="BB150">
        <v>0.10771132999999999</v>
      </c>
      <c r="BC150">
        <v>0.1049399</v>
      </c>
      <c r="BD150">
        <v>0.10229769</v>
      </c>
      <c r="BE150">
        <v>9.9777355999999998E-2</v>
      </c>
      <c r="BF150">
        <v>9.7371809000000004E-2</v>
      </c>
    </row>
    <row r="151" spans="1:58" x14ac:dyDescent="0.35">
      <c r="A151">
        <v>150</v>
      </c>
      <c r="B151">
        <v>20.7</v>
      </c>
      <c r="C151">
        <v>0.27316699999999999</v>
      </c>
      <c r="D151">
        <v>3</v>
      </c>
      <c r="E151">
        <v>2.6</v>
      </c>
      <c r="F151">
        <v>1.6</v>
      </c>
      <c r="G151">
        <v>1.4000000000000001</v>
      </c>
      <c r="H151">
        <v>1.2000000000000002</v>
      </c>
      <c r="I151">
        <v>438.20000000000005</v>
      </c>
      <c r="J151">
        <v>349</v>
      </c>
      <c r="K151" t="s">
        <v>34</v>
      </c>
      <c r="L151">
        <v>150</v>
      </c>
      <c r="M151">
        <v>0.97823548000000005</v>
      </c>
      <c r="N151">
        <v>0.75510383000000003</v>
      </c>
      <c r="O151">
        <v>0.60755210999999998</v>
      </c>
      <c r="P151">
        <v>0.50428271000000002</v>
      </c>
      <c r="Q151">
        <v>0.42974647999999999</v>
      </c>
      <c r="R151">
        <v>0.37205558999999999</v>
      </c>
      <c r="S151">
        <v>0.32691172000000002</v>
      </c>
      <c r="T151">
        <v>0.29096788000000001</v>
      </c>
      <c r="U151">
        <v>0.26181957</v>
      </c>
      <c r="V151">
        <v>0.23775288</v>
      </c>
      <c r="W151">
        <v>0.21756338</v>
      </c>
      <c r="X151">
        <v>0.20041360999999999</v>
      </c>
      <c r="Y151">
        <v>0.18566795</v>
      </c>
      <c r="Z151">
        <v>0.17286947</v>
      </c>
      <c r="AA151">
        <v>0.161663</v>
      </c>
      <c r="AB151">
        <v>0.15177468999999999</v>
      </c>
      <c r="AC151">
        <v>0.14297715</v>
      </c>
      <c r="AD151">
        <v>0.13510454</v>
      </c>
      <c r="AE151">
        <v>0.12801594999999999</v>
      </c>
      <c r="AF151">
        <v>0.1216035</v>
      </c>
      <c r="AG151">
        <v>0.11577229</v>
      </c>
      <c r="AH151">
        <v>0.11044759</v>
      </c>
      <c r="AI151">
        <v>0.10556696</v>
      </c>
      <c r="AJ151">
        <v>0.10107785</v>
      </c>
      <c r="AK151">
        <v>9.6935906000000002E-2</v>
      </c>
      <c r="AL151">
        <v>9.3101718E-2</v>
      </c>
      <c r="AM151">
        <v>8.9540466999999999E-2</v>
      </c>
      <c r="AN151">
        <v>8.6224443999999997E-2</v>
      </c>
      <c r="AO151">
        <v>8.3130941E-2</v>
      </c>
      <c r="AP151">
        <v>8.0237553000000003E-2</v>
      </c>
      <c r="AQ151">
        <v>7.7525139000000007E-2</v>
      </c>
      <c r="AR151">
        <v>7.4978351999999998E-2</v>
      </c>
      <c r="AS151">
        <v>7.2582832999999999E-2</v>
      </c>
      <c r="AT151">
        <v>7.0324450999999996E-2</v>
      </c>
      <c r="AU151">
        <v>6.8191759000000005E-2</v>
      </c>
      <c r="AV151">
        <v>6.6175334000000002E-2</v>
      </c>
      <c r="AW151">
        <v>6.4265936999999995E-2</v>
      </c>
      <c r="AX151">
        <v>6.2455854999999998E-2</v>
      </c>
      <c r="AY151">
        <v>6.0738657000000001E-2</v>
      </c>
      <c r="AZ151">
        <v>5.9104300999999998E-2</v>
      </c>
      <c r="BA151">
        <v>5.7547900999999999E-2</v>
      </c>
      <c r="BB151">
        <v>5.6066777999999998E-2</v>
      </c>
      <c r="BC151">
        <v>5.4654486000000002E-2</v>
      </c>
      <c r="BD151">
        <v>5.3305185999999997E-2</v>
      </c>
      <c r="BE151">
        <v>5.2015251999999998E-2</v>
      </c>
      <c r="BF151">
        <v>5.0781198E-2</v>
      </c>
    </row>
    <row r="152" spans="1:58" x14ac:dyDescent="0.35">
      <c r="A152">
        <v>151</v>
      </c>
      <c r="B152">
        <v>26.200000000000003</v>
      </c>
      <c r="C152">
        <v>0.82951800000000009</v>
      </c>
      <c r="D152">
        <v>1</v>
      </c>
      <c r="E152">
        <v>3.2</v>
      </c>
      <c r="F152">
        <v>2.8000000000000003</v>
      </c>
      <c r="G152">
        <v>0.4</v>
      </c>
      <c r="H152">
        <v>0.4</v>
      </c>
      <c r="I152">
        <v>322.90000000000003</v>
      </c>
      <c r="J152">
        <v>341</v>
      </c>
      <c r="K152" t="s">
        <v>35</v>
      </c>
      <c r="L152">
        <v>151</v>
      </c>
      <c r="M152">
        <v>0.46189940000000002</v>
      </c>
      <c r="N152">
        <v>0.36400786000000002</v>
      </c>
      <c r="O152">
        <v>0.29804726999999998</v>
      </c>
      <c r="P152">
        <v>0.25111917</v>
      </c>
      <c r="Q152">
        <v>0.21617131000000001</v>
      </c>
      <c r="R152">
        <v>0.18918572</v>
      </c>
      <c r="S152">
        <v>0.16776653</v>
      </c>
      <c r="T152">
        <v>0.15037813999999999</v>
      </c>
      <c r="U152">
        <v>0.13600519</v>
      </c>
      <c r="V152">
        <v>0.12394214000000001</v>
      </c>
      <c r="W152">
        <v>0.1136847</v>
      </c>
      <c r="X152">
        <v>0.10486183</v>
      </c>
      <c r="Y152">
        <v>9.7198545999999997E-2</v>
      </c>
      <c r="Z152">
        <v>9.0484276000000002E-2</v>
      </c>
      <c r="AA152">
        <v>8.4555305999999997E-2</v>
      </c>
      <c r="AB152">
        <v>7.9285480000000005E-2</v>
      </c>
      <c r="AC152">
        <v>7.4572869E-2</v>
      </c>
      <c r="AD152">
        <v>7.0334948999999994E-2</v>
      </c>
      <c r="AE152">
        <v>6.6505715000000007E-2</v>
      </c>
      <c r="AF152">
        <v>6.3030041999999994E-2</v>
      </c>
      <c r="AG152">
        <v>5.9861161000000003E-2</v>
      </c>
      <c r="AH152">
        <v>5.6963145999999999E-2</v>
      </c>
      <c r="AI152">
        <v>5.4302555000000002E-2</v>
      </c>
      <c r="AJ152">
        <v>5.1852133000000002E-2</v>
      </c>
      <c r="AK152">
        <v>4.9588504999999998E-2</v>
      </c>
      <c r="AL152">
        <v>4.7493084999999997E-2</v>
      </c>
      <c r="AM152">
        <v>4.5546956E-2</v>
      </c>
      <c r="AN152">
        <v>4.3735962000000003E-2</v>
      </c>
      <c r="AO152">
        <v>4.2046513000000001E-2</v>
      </c>
      <c r="AP152">
        <v>4.0467444999999998E-2</v>
      </c>
      <c r="AQ152">
        <v>3.8988911000000001E-2</v>
      </c>
      <c r="AR152">
        <v>3.7602030000000002E-2</v>
      </c>
      <c r="AS152">
        <v>3.6298074E-2</v>
      </c>
      <c r="AT152">
        <v>3.5070531000000002E-2</v>
      </c>
      <c r="AU152">
        <v>3.3913012999999999E-2</v>
      </c>
      <c r="AV152">
        <v>3.2820050000000003E-2</v>
      </c>
      <c r="AW152">
        <v>3.1786844000000002E-2</v>
      </c>
      <c r="AX152">
        <v>3.0808495000000002E-2</v>
      </c>
      <c r="AY152">
        <v>2.9880904E-2</v>
      </c>
      <c r="AZ152">
        <v>2.9000756999999999E-2</v>
      </c>
      <c r="BA152">
        <v>2.8164431E-2</v>
      </c>
      <c r="BB152">
        <v>2.7368686999999999E-2</v>
      </c>
      <c r="BC152">
        <v>2.6610953999999999E-2</v>
      </c>
      <c r="BD152">
        <v>2.5888765000000001E-2</v>
      </c>
      <c r="BE152">
        <v>2.5199651999999999E-2</v>
      </c>
      <c r="BF152">
        <v>2.4541483999999999E-2</v>
      </c>
    </row>
    <row r="153" spans="1:58" x14ac:dyDescent="0.35">
      <c r="A153">
        <v>152</v>
      </c>
      <c r="B153">
        <v>27.3</v>
      </c>
      <c r="C153">
        <v>0.4538798</v>
      </c>
      <c r="D153">
        <v>1</v>
      </c>
      <c r="E153">
        <v>9.4</v>
      </c>
      <c r="F153">
        <v>0.4</v>
      </c>
      <c r="G153">
        <v>1.4000000000000001</v>
      </c>
      <c r="H153">
        <v>0.2</v>
      </c>
      <c r="I153">
        <v>375.3</v>
      </c>
      <c r="J153">
        <v>325.5</v>
      </c>
      <c r="K153" t="s">
        <v>35</v>
      </c>
      <c r="L153">
        <v>152</v>
      </c>
      <c r="M153">
        <v>0.53515440000000003</v>
      </c>
      <c r="N153">
        <v>0.46624565000000001</v>
      </c>
      <c r="O153">
        <v>0.41413715000000001</v>
      </c>
      <c r="P153">
        <v>0.37194216000000002</v>
      </c>
      <c r="Q153">
        <v>0.33589967999999998</v>
      </c>
      <c r="R153">
        <v>0.30433416000000002</v>
      </c>
      <c r="S153">
        <v>0.27658078000000003</v>
      </c>
      <c r="T153">
        <v>0.25227158999999999</v>
      </c>
      <c r="U153">
        <v>0.23100349000000001</v>
      </c>
      <c r="V153">
        <v>0.21237292999999999</v>
      </c>
      <c r="W153">
        <v>0.19600797</v>
      </c>
      <c r="X153">
        <v>0.18158174999999999</v>
      </c>
      <c r="Y153">
        <v>0.1688154</v>
      </c>
      <c r="Z153">
        <v>0.15746683</v>
      </c>
      <c r="AA153">
        <v>0.14733437999999999</v>
      </c>
      <c r="AB153">
        <v>0.13824666999999999</v>
      </c>
      <c r="AC153">
        <v>0.13006398</v>
      </c>
      <c r="AD153">
        <v>0.12266589</v>
      </c>
      <c r="AE153">
        <v>0.11595175000000001</v>
      </c>
      <c r="AF153">
        <v>0.10983676000000001</v>
      </c>
      <c r="AG153">
        <v>0.10424934</v>
      </c>
      <c r="AH153">
        <v>9.9129334E-2</v>
      </c>
      <c r="AI153">
        <v>9.4418748999999996E-2</v>
      </c>
      <c r="AJ153">
        <v>9.0077981000000001E-2</v>
      </c>
      <c r="AK153">
        <v>8.6061068000000004E-2</v>
      </c>
      <c r="AL153">
        <v>8.2342364000000001E-2</v>
      </c>
      <c r="AM153">
        <v>7.8886083999999995E-2</v>
      </c>
      <c r="AN153">
        <v>7.5669788000000002E-2</v>
      </c>
      <c r="AO153">
        <v>7.2668849999999993E-2</v>
      </c>
      <c r="AP153">
        <v>6.9863713999999993E-2</v>
      </c>
      <c r="AQ153">
        <v>6.7237429000000001E-2</v>
      </c>
      <c r="AR153">
        <v>6.4773871999999996E-2</v>
      </c>
      <c r="AS153">
        <v>6.2458794999999998E-2</v>
      </c>
      <c r="AT153">
        <v>6.0280028999999999E-2</v>
      </c>
      <c r="AU153">
        <v>5.8226752999999999E-2</v>
      </c>
      <c r="AV153">
        <v>5.6289203000000003E-2</v>
      </c>
      <c r="AW153">
        <v>5.4457991999999997E-2</v>
      </c>
      <c r="AX153">
        <v>5.2725254999999999E-2</v>
      </c>
      <c r="AY153">
        <v>5.1083583000000002E-2</v>
      </c>
      <c r="AZ153">
        <v>4.9526364000000003E-2</v>
      </c>
      <c r="BA153">
        <v>4.8047899999999998E-2</v>
      </c>
      <c r="BB153">
        <v>4.6642415E-2</v>
      </c>
      <c r="BC153">
        <v>4.5304995000000001E-2</v>
      </c>
      <c r="BD153">
        <v>4.4031112999999997E-2</v>
      </c>
      <c r="BE153">
        <v>4.2816855000000001E-2</v>
      </c>
      <c r="BF153">
        <v>4.1657969000000003E-2</v>
      </c>
    </row>
    <row r="154" spans="1:58" x14ac:dyDescent="0.35">
      <c r="A154">
        <v>153</v>
      </c>
      <c r="B154">
        <v>23.6</v>
      </c>
      <c r="C154">
        <v>0.72174359999999993</v>
      </c>
      <c r="D154">
        <v>1</v>
      </c>
      <c r="E154">
        <v>6.4</v>
      </c>
      <c r="F154">
        <v>1.4000000000000001</v>
      </c>
      <c r="G154">
        <v>1.4000000000000001</v>
      </c>
      <c r="H154">
        <v>0.4</v>
      </c>
      <c r="I154">
        <v>429.1</v>
      </c>
      <c r="J154">
        <v>306.5</v>
      </c>
      <c r="K154" t="s">
        <v>34</v>
      </c>
      <c r="L154">
        <v>153</v>
      </c>
      <c r="M154">
        <v>0.76362991000000002</v>
      </c>
      <c r="N154">
        <v>0.62523865999999995</v>
      </c>
      <c r="O154">
        <v>0.51919698999999997</v>
      </c>
      <c r="P154">
        <v>0.43905910999999997</v>
      </c>
      <c r="Q154">
        <v>0.37763593000000001</v>
      </c>
      <c r="R154">
        <v>0.32960874000000001</v>
      </c>
      <c r="S154">
        <v>0.29133474999999998</v>
      </c>
      <c r="T154">
        <v>0.26024994000000001</v>
      </c>
      <c r="U154">
        <v>0.23458509</v>
      </c>
      <c r="V154">
        <v>0.21308857</v>
      </c>
      <c r="W154">
        <v>0.19485891999999999</v>
      </c>
      <c r="X154">
        <v>0.17922856000000001</v>
      </c>
      <c r="Y154">
        <v>0.16569402999999999</v>
      </c>
      <c r="Z154">
        <v>0.15387639</v>
      </c>
      <c r="AA154">
        <v>0.14347515999999999</v>
      </c>
      <c r="AB154">
        <v>0.13425928000000001</v>
      </c>
      <c r="AC154">
        <v>0.12604157999999999</v>
      </c>
      <c r="AD154">
        <v>0.11866757</v>
      </c>
      <c r="AE154">
        <v>0.11202276</v>
      </c>
      <c r="AF154">
        <v>0.10600252</v>
      </c>
      <c r="AG154">
        <v>0.10052869</v>
      </c>
      <c r="AH154">
        <v>9.5530294000000002E-2</v>
      </c>
      <c r="AI154">
        <v>9.0950987999999997E-2</v>
      </c>
      <c r="AJ154">
        <v>8.6741097000000003E-2</v>
      </c>
      <c r="AK154">
        <v>8.2860275999999997E-2</v>
      </c>
      <c r="AL154">
        <v>7.9269849000000003E-2</v>
      </c>
      <c r="AM154">
        <v>7.5941883000000002E-2</v>
      </c>
      <c r="AN154">
        <v>7.2848237999999996E-2</v>
      </c>
      <c r="AO154">
        <v>6.9965898999999998E-2</v>
      </c>
      <c r="AP154">
        <v>6.7273386000000004E-2</v>
      </c>
      <c r="AQ154">
        <v>6.4758249000000004E-2</v>
      </c>
      <c r="AR154">
        <v>6.2399488000000003E-2</v>
      </c>
      <c r="AS154">
        <v>6.0184278000000001E-2</v>
      </c>
      <c r="AT154">
        <v>5.8100797000000003E-2</v>
      </c>
      <c r="AU154">
        <v>5.6138657000000002E-2</v>
      </c>
      <c r="AV154">
        <v>5.4287381000000003E-2</v>
      </c>
      <c r="AW154">
        <v>5.2538529E-2</v>
      </c>
      <c r="AX154">
        <v>5.0884212999999998E-2</v>
      </c>
      <c r="AY154">
        <v>4.9317620999999999E-2</v>
      </c>
      <c r="AZ154">
        <v>4.7831953000000003E-2</v>
      </c>
      <c r="BA154">
        <v>4.6422392E-2</v>
      </c>
      <c r="BB154">
        <v>4.5082129999999998E-2</v>
      </c>
      <c r="BC154">
        <v>4.3806366999999999E-2</v>
      </c>
      <c r="BD154">
        <v>4.2591717000000001E-2</v>
      </c>
      <c r="BE154">
        <v>4.1433848000000002E-2</v>
      </c>
      <c r="BF154">
        <v>4.0328778000000003E-2</v>
      </c>
    </row>
    <row r="155" spans="1:58" x14ac:dyDescent="0.35">
      <c r="A155">
        <v>154</v>
      </c>
      <c r="B155">
        <v>27</v>
      </c>
      <c r="C155">
        <v>0.78875139999999999</v>
      </c>
      <c r="D155">
        <v>1.8</v>
      </c>
      <c r="E155">
        <v>9</v>
      </c>
      <c r="F155">
        <v>2.2000000000000002</v>
      </c>
      <c r="G155">
        <v>1.2000000000000002</v>
      </c>
      <c r="H155">
        <v>0.60000000000000009</v>
      </c>
      <c r="I155">
        <v>327.90000000000003</v>
      </c>
      <c r="J155">
        <v>339</v>
      </c>
      <c r="K155" t="s">
        <v>34</v>
      </c>
      <c r="L155">
        <v>154</v>
      </c>
      <c r="M155">
        <v>1.1934728999999999</v>
      </c>
      <c r="N155">
        <v>1.0297662000000001</v>
      </c>
      <c r="O155">
        <v>0.89401560999999996</v>
      </c>
      <c r="P155">
        <v>0.77444922999999999</v>
      </c>
      <c r="Q155">
        <v>0.67203568999999996</v>
      </c>
      <c r="R155">
        <v>0.58715624</v>
      </c>
      <c r="S155">
        <v>0.51754314000000001</v>
      </c>
      <c r="T155">
        <v>0.46068066000000002</v>
      </c>
      <c r="U155">
        <v>0.41385618000000002</v>
      </c>
      <c r="V155">
        <v>0.3750675</v>
      </c>
      <c r="W155">
        <v>0.34246469000000002</v>
      </c>
      <c r="X155">
        <v>0.31452835000000001</v>
      </c>
      <c r="Y155">
        <v>0.29047005999999997</v>
      </c>
      <c r="Z155">
        <v>0.26960316000000001</v>
      </c>
      <c r="AA155">
        <v>0.25136386999999999</v>
      </c>
      <c r="AB155">
        <v>0.23530553000000001</v>
      </c>
      <c r="AC155">
        <v>0.22106737000000001</v>
      </c>
      <c r="AD155">
        <v>0.20835824</v>
      </c>
      <c r="AE155">
        <v>0.19692889999999999</v>
      </c>
      <c r="AF155">
        <v>0.18661427</v>
      </c>
      <c r="AG155">
        <v>0.17726502999999999</v>
      </c>
      <c r="AH155">
        <v>0.16874272000000001</v>
      </c>
      <c r="AI155">
        <v>0.16095182</v>
      </c>
      <c r="AJ155">
        <v>0.15380189</v>
      </c>
      <c r="AK155">
        <v>0.14721885000000001</v>
      </c>
      <c r="AL155">
        <v>0.14113497999999999</v>
      </c>
      <c r="AM155">
        <v>0.13549965999999999</v>
      </c>
      <c r="AN155">
        <v>0.13026383999999999</v>
      </c>
      <c r="AO155">
        <v>0.12538803000000001</v>
      </c>
      <c r="AP155">
        <v>0.12084462999999999</v>
      </c>
      <c r="AQ155">
        <v>0.11659016</v>
      </c>
      <c r="AR155">
        <v>0.11259485</v>
      </c>
      <c r="AS155">
        <v>0.10884048</v>
      </c>
      <c r="AT155">
        <v>0.10530827</v>
      </c>
      <c r="AU155">
        <v>0.10198069999999999</v>
      </c>
      <c r="AV155">
        <v>9.8835111000000003E-2</v>
      </c>
      <c r="AW155">
        <v>9.5861717999999999E-2</v>
      </c>
      <c r="AX155">
        <v>9.3046717000000001E-2</v>
      </c>
      <c r="AY155">
        <v>9.0378194999999995E-2</v>
      </c>
      <c r="AZ155">
        <v>8.7840720999999997E-2</v>
      </c>
      <c r="BA155">
        <v>8.5430681999999994E-2</v>
      </c>
      <c r="BB155">
        <v>8.3138876E-2</v>
      </c>
      <c r="BC155">
        <v>8.0953412000000002E-2</v>
      </c>
      <c r="BD155">
        <v>7.8866690000000003E-2</v>
      </c>
      <c r="BE155">
        <v>7.6872699000000003E-2</v>
      </c>
      <c r="BF155">
        <v>7.4967869000000006E-2</v>
      </c>
    </row>
    <row r="156" spans="1:58" x14ac:dyDescent="0.35">
      <c r="A156">
        <v>155</v>
      </c>
      <c r="B156">
        <v>7.5</v>
      </c>
      <c r="C156">
        <v>0.2472741</v>
      </c>
      <c r="D156">
        <v>1.4000000000000001</v>
      </c>
      <c r="E156">
        <v>2.8000000000000003</v>
      </c>
      <c r="F156">
        <v>2.6</v>
      </c>
      <c r="G156">
        <v>0.4</v>
      </c>
      <c r="H156">
        <v>2</v>
      </c>
      <c r="I156">
        <v>416.90000000000003</v>
      </c>
      <c r="J156">
        <v>315.90000000000003</v>
      </c>
      <c r="K156" t="s">
        <v>34</v>
      </c>
      <c r="L156">
        <v>155</v>
      </c>
      <c r="M156">
        <v>0.68332904999999999</v>
      </c>
      <c r="N156">
        <v>0.53219974000000003</v>
      </c>
      <c r="O156">
        <v>0.43075961000000001</v>
      </c>
      <c r="P156">
        <v>0.35932297000000002</v>
      </c>
      <c r="Q156">
        <v>0.30676532000000001</v>
      </c>
      <c r="R156">
        <v>0.26663819</v>
      </c>
      <c r="S156">
        <v>0.23512362000000001</v>
      </c>
      <c r="T156">
        <v>0.20980117000000001</v>
      </c>
      <c r="U156">
        <v>0.18906466999999999</v>
      </c>
      <c r="V156">
        <v>0.17180780000000001</v>
      </c>
      <c r="W156">
        <v>0.15723862</v>
      </c>
      <c r="X156">
        <v>0.14478442</v>
      </c>
      <c r="Y156">
        <v>0.13402411</v>
      </c>
      <c r="Z156">
        <v>0.12463800999999999</v>
      </c>
      <c r="AA156">
        <v>0.11638324</v>
      </c>
      <c r="AB156">
        <v>0.10907039</v>
      </c>
      <c r="AC156">
        <v>0.10254785</v>
      </c>
      <c r="AD156">
        <v>9.6697323000000002E-2</v>
      </c>
      <c r="AE156">
        <v>9.1422819000000002E-2</v>
      </c>
      <c r="AF156">
        <v>8.6643249000000006E-2</v>
      </c>
      <c r="AG156">
        <v>8.2293615000000001E-2</v>
      </c>
      <c r="AH156">
        <v>7.8319594000000006E-2</v>
      </c>
      <c r="AI156">
        <v>7.4676945999999994E-2</v>
      </c>
      <c r="AJ156">
        <v>7.1325123000000004E-2</v>
      </c>
      <c r="AK156">
        <v>6.8231814000000002E-2</v>
      </c>
      <c r="AL156">
        <v>6.5370007999999993E-2</v>
      </c>
      <c r="AM156">
        <v>6.2713847000000003E-2</v>
      </c>
      <c r="AN156">
        <v>6.0242385000000002E-2</v>
      </c>
      <c r="AO156">
        <v>5.793893E-2</v>
      </c>
      <c r="AP156">
        <v>5.578661E-2</v>
      </c>
      <c r="AQ156">
        <v>5.3771558999999997E-2</v>
      </c>
      <c r="AR156">
        <v>5.1880479E-2</v>
      </c>
      <c r="AS156">
        <v>5.0104290000000003E-2</v>
      </c>
      <c r="AT156">
        <v>4.8432030000000001E-2</v>
      </c>
      <c r="AU156">
        <v>4.6854936E-2</v>
      </c>
      <c r="AV156">
        <v>4.5364976000000001E-2</v>
      </c>
      <c r="AW156">
        <v>4.3956000000000002E-2</v>
      </c>
      <c r="AX156">
        <v>4.2622093E-2</v>
      </c>
      <c r="AY156">
        <v>4.1357788999999999E-2</v>
      </c>
      <c r="AZ156">
        <v>4.0157907E-2</v>
      </c>
      <c r="BA156">
        <v>3.9017357000000003E-2</v>
      </c>
      <c r="BB156">
        <v>3.7931896999999999E-2</v>
      </c>
      <c r="BC156">
        <v>3.6898091000000001E-2</v>
      </c>
      <c r="BD156">
        <v>3.5912449999999999E-2</v>
      </c>
      <c r="BE156">
        <v>3.4971938000000001E-2</v>
      </c>
      <c r="BF156">
        <v>3.4073408999999999E-2</v>
      </c>
    </row>
    <row r="157" spans="1:58" x14ac:dyDescent="0.35">
      <c r="A157">
        <v>156</v>
      </c>
      <c r="B157">
        <v>11.600000000000001</v>
      </c>
      <c r="C157">
        <v>0.59260650000000004</v>
      </c>
      <c r="D157">
        <v>1.6</v>
      </c>
      <c r="E157">
        <v>4.2</v>
      </c>
      <c r="F157">
        <v>0.8</v>
      </c>
      <c r="G157">
        <v>1</v>
      </c>
      <c r="H157">
        <v>0.4</v>
      </c>
      <c r="I157">
        <v>387.5</v>
      </c>
      <c r="J157">
        <v>301.3</v>
      </c>
      <c r="K157" t="s">
        <v>35</v>
      </c>
      <c r="L157">
        <v>156</v>
      </c>
      <c r="M157">
        <v>0.38086402000000003</v>
      </c>
      <c r="N157">
        <v>0.30504075000000003</v>
      </c>
      <c r="O157">
        <v>0.25233992999999999</v>
      </c>
      <c r="P157">
        <v>0.2140473</v>
      </c>
      <c r="Q157">
        <v>0.18511944</v>
      </c>
      <c r="R157">
        <v>0.16255950999999999</v>
      </c>
      <c r="S157">
        <v>0.14452187999999999</v>
      </c>
      <c r="T157">
        <v>0.12979718000000001</v>
      </c>
      <c r="U157">
        <v>0.11756895000000001</v>
      </c>
      <c r="V157">
        <v>0.10726763</v>
      </c>
      <c r="W157">
        <v>9.8477370999999994E-2</v>
      </c>
      <c r="X157">
        <v>9.0897887999999996E-2</v>
      </c>
      <c r="Y157">
        <v>8.4299862000000003E-2</v>
      </c>
      <c r="Z157">
        <v>7.8506529000000005E-2</v>
      </c>
      <c r="AA157">
        <v>7.3384397000000004E-2</v>
      </c>
      <c r="AB157">
        <v>6.8824887000000001E-2</v>
      </c>
      <c r="AC157">
        <v>6.4742170000000002E-2</v>
      </c>
      <c r="AD157">
        <v>6.1069104999999999E-2</v>
      </c>
      <c r="AE157">
        <v>5.7748481999999997E-2</v>
      </c>
      <c r="AF157">
        <v>5.4731291000000001E-2</v>
      </c>
      <c r="AG157">
        <v>5.1981251999999999E-2</v>
      </c>
      <c r="AH157">
        <v>4.9464028E-2</v>
      </c>
      <c r="AI157">
        <v>4.7152430000000002E-2</v>
      </c>
      <c r="AJ157">
        <v>4.5023419000000002E-2</v>
      </c>
      <c r="AK157">
        <v>4.3057210999999998E-2</v>
      </c>
      <c r="AL157">
        <v>4.1235979999999998E-2</v>
      </c>
      <c r="AM157">
        <v>3.9544641999999998E-2</v>
      </c>
      <c r="AN157">
        <v>3.7970996999999999E-2</v>
      </c>
      <c r="AO157">
        <v>3.6503016999999999E-2</v>
      </c>
      <c r="AP157">
        <v>3.5130985000000003E-2</v>
      </c>
      <c r="AQ157">
        <v>3.3845864000000003E-2</v>
      </c>
      <c r="AR157">
        <v>3.2640137E-2</v>
      </c>
      <c r="AS157">
        <v>3.1507480999999997E-2</v>
      </c>
      <c r="AT157">
        <v>3.0441065999999999E-2</v>
      </c>
      <c r="AU157">
        <v>2.9435902999999999E-2</v>
      </c>
      <c r="AV157">
        <v>2.8486514000000001E-2</v>
      </c>
      <c r="AW157">
        <v>2.7588923000000001E-2</v>
      </c>
      <c r="AX157">
        <v>2.6739538E-2</v>
      </c>
      <c r="AY157">
        <v>2.5934227000000001E-2</v>
      </c>
      <c r="AZ157">
        <v>2.5170018999999998E-2</v>
      </c>
      <c r="BA157">
        <v>2.4444038000000001E-2</v>
      </c>
      <c r="BB157">
        <v>2.3753633999999999E-2</v>
      </c>
      <c r="BC157">
        <v>2.3095928000000002E-2</v>
      </c>
      <c r="BD157">
        <v>2.2469086999999999E-2</v>
      </c>
      <c r="BE157">
        <v>2.1871284000000001E-2</v>
      </c>
      <c r="BF157">
        <v>2.1300096000000001E-2</v>
      </c>
    </row>
    <row r="158" spans="1:58" x14ac:dyDescent="0.35">
      <c r="A158">
        <v>157</v>
      </c>
      <c r="B158">
        <v>38.700000000000003</v>
      </c>
      <c r="C158">
        <v>0.75361650000000002</v>
      </c>
      <c r="D158">
        <v>0.4</v>
      </c>
      <c r="E158">
        <v>1.6</v>
      </c>
      <c r="F158">
        <v>2.4000000000000004</v>
      </c>
      <c r="G158">
        <v>0.4</v>
      </c>
      <c r="H158">
        <v>0.60000000000000009</v>
      </c>
      <c r="I158">
        <v>318.40000000000003</v>
      </c>
      <c r="J158">
        <v>284.10000000000002</v>
      </c>
      <c r="K158" t="s">
        <v>35</v>
      </c>
      <c r="L158">
        <v>157</v>
      </c>
      <c r="M158">
        <v>0.38829734999999999</v>
      </c>
      <c r="N158">
        <v>0.30180731</v>
      </c>
      <c r="O158">
        <v>0.24449345</v>
      </c>
      <c r="P158">
        <v>0.20409146</v>
      </c>
      <c r="Q158">
        <v>0.17418763000000001</v>
      </c>
      <c r="R158">
        <v>0.15124309</v>
      </c>
      <c r="S158">
        <v>0.1331379</v>
      </c>
      <c r="T158">
        <v>0.11852583999999999</v>
      </c>
      <c r="U158">
        <v>0.10650669</v>
      </c>
      <c r="V158">
        <v>9.6466251000000003E-2</v>
      </c>
      <c r="W158">
        <v>8.7966218999999998E-2</v>
      </c>
      <c r="X158">
        <v>8.0686307999999998E-2</v>
      </c>
      <c r="Y158">
        <v>7.4391141999999993E-2</v>
      </c>
      <c r="Z158">
        <v>6.8898261000000002E-2</v>
      </c>
      <c r="AA158">
        <v>6.4069100000000004E-2</v>
      </c>
      <c r="AB158">
        <v>5.9793904000000002E-2</v>
      </c>
      <c r="AC158">
        <v>5.5986597999999999E-2</v>
      </c>
      <c r="AD158">
        <v>5.2576575E-2</v>
      </c>
      <c r="AE158">
        <v>4.9507249000000003E-2</v>
      </c>
      <c r="AF158">
        <v>4.6732086999999999E-2</v>
      </c>
      <c r="AG158">
        <v>4.4212207000000003E-2</v>
      </c>
      <c r="AH158">
        <v>4.1915342000000001E-2</v>
      </c>
      <c r="AI158">
        <v>3.9814665999999999E-2</v>
      </c>
      <c r="AJ158">
        <v>3.7887555000000003E-2</v>
      </c>
      <c r="AK158">
        <v>3.6113462999999998E-2</v>
      </c>
      <c r="AL158">
        <v>3.4476459000000001E-2</v>
      </c>
      <c r="AM158">
        <v>3.2961559000000001E-2</v>
      </c>
      <c r="AN158">
        <v>3.1556010000000002E-2</v>
      </c>
      <c r="AO158">
        <v>3.0249315999999998E-2</v>
      </c>
      <c r="AP158">
        <v>2.9031819E-2</v>
      </c>
      <c r="AQ158">
        <v>2.7895501E-2</v>
      </c>
      <c r="AR158">
        <v>2.6832206000000001E-2</v>
      </c>
      <c r="AS158">
        <v>2.5835501E-2</v>
      </c>
      <c r="AT158">
        <v>2.4899932999999999E-2</v>
      </c>
      <c r="AU158">
        <v>2.4020195000000001E-2</v>
      </c>
      <c r="AV158">
        <v>2.3191693999999999E-2</v>
      </c>
      <c r="AW158">
        <v>2.2410756E-2</v>
      </c>
      <c r="AX158">
        <v>2.1672930999999999E-2</v>
      </c>
      <c r="AY158">
        <v>2.0975132E-2</v>
      </c>
      <c r="AZ158">
        <v>2.0314569000000001E-2</v>
      </c>
      <c r="BA158">
        <v>1.9688429E-2</v>
      </c>
      <c r="BB158">
        <v>1.9094026E-2</v>
      </c>
      <c r="BC158">
        <v>1.8529335000000001E-2</v>
      </c>
      <c r="BD158">
        <v>1.7992306999999999E-2</v>
      </c>
      <c r="BE158">
        <v>1.7480893000000001E-2</v>
      </c>
      <c r="BF158">
        <v>1.6993523E-2</v>
      </c>
    </row>
    <row r="159" spans="1:58" x14ac:dyDescent="0.35">
      <c r="A159">
        <v>158</v>
      </c>
      <c r="B159">
        <v>52.3</v>
      </c>
      <c r="C159">
        <v>0.50791600000000003</v>
      </c>
      <c r="D159">
        <v>2</v>
      </c>
      <c r="E159">
        <v>9.6000000000000014</v>
      </c>
      <c r="F159">
        <v>2.2000000000000002</v>
      </c>
      <c r="G159">
        <v>0.60000000000000009</v>
      </c>
      <c r="H159">
        <v>1.2000000000000002</v>
      </c>
      <c r="I159">
        <v>447.40000000000003</v>
      </c>
      <c r="J159">
        <v>366</v>
      </c>
      <c r="K159" t="s">
        <v>34</v>
      </c>
      <c r="L159">
        <v>158</v>
      </c>
      <c r="M159">
        <v>3.0559607</v>
      </c>
      <c r="N159">
        <v>2.6523444999999999</v>
      </c>
      <c r="O159">
        <v>2.3361141999999999</v>
      </c>
      <c r="P159">
        <v>2.0545556999999999</v>
      </c>
      <c r="Q159">
        <v>1.7898219</v>
      </c>
      <c r="R159">
        <v>1.5497719999999999</v>
      </c>
      <c r="S159">
        <v>1.3450962</v>
      </c>
      <c r="T159">
        <v>1.1762317</v>
      </c>
      <c r="U159">
        <v>1.0375719000000001</v>
      </c>
      <c r="V159">
        <v>0.92450553000000002</v>
      </c>
      <c r="W159">
        <v>0.83093333000000003</v>
      </c>
      <c r="X159">
        <v>0.75239562999999998</v>
      </c>
      <c r="Y159">
        <v>0.68597448000000005</v>
      </c>
      <c r="Z159">
        <v>0.62922233000000005</v>
      </c>
      <c r="AA159">
        <v>0.57920914999999995</v>
      </c>
      <c r="AB159">
        <v>0.53567224999999996</v>
      </c>
      <c r="AC159">
        <v>0.49781644000000003</v>
      </c>
      <c r="AD159">
        <v>0.46474465999999998</v>
      </c>
      <c r="AE159">
        <v>0.43555915000000001</v>
      </c>
      <c r="AF159">
        <v>0.40961789999999998</v>
      </c>
      <c r="AG159">
        <v>0.38641777999999999</v>
      </c>
      <c r="AH159">
        <v>0.36556496999999999</v>
      </c>
      <c r="AI159">
        <v>0.34673324</v>
      </c>
      <c r="AJ159">
        <v>0.32963511000000001</v>
      </c>
      <c r="AK159">
        <v>0.3140541</v>
      </c>
      <c r="AL159">
        <v>0.29981172</v>
      </c>
      <c r="AM159">
        <v>0.28674771999999998</v>
      </c>
      <c r="AN159">
        <v>0.27470108999999998</v>
      </c>
      <c r="AO159">
        <v>0.26355454</v>
      </c>
      <c r="AP159">
        <v>0.25322902000000003</v>
      </c>
      <c r="AQ159">
        <v>0.24364199</v>
      </c>
      <c r="AR159">
        <v>0.23472351</v>
      </c>
      <c r="AS159">
        <v>0.22640415</v>
      </c>
      <c r="AT159">
        <v>0.21861896</v>
      </c>
      <c r="AU159">
        <v>0.21131443999999999</v>
      </c>
      <c r="AV159">
        <v>0.20445187000000001</v>
      </c>
      <c r="AW159">
        <v>0.19799227999999999</v>
      </c>
      <c r="AX159">
        <v>0.19190626999999999</v>
      </c>
      <c r="AY159">
        <v>0.18614478000000001</v>
      </c>
      <c r="AZ159">
        <v>0.1806895</v>
      </c>
      <c r="BA159">
        <v>0.17552461999999999</v>
      </c>
      <c r="BB159">
        <v>0.17062732999999999</v>
      </c>
      <c r="BC159">
        <v>0.16598146999999999</v>
      </c>
      <c r="BD159">
        <v>0.16157368</v>
      </c>
      <c r="BE159">
        <v>0.15738453999999999</v>
      </c>
      <c r="BF159">
        <v>0.1533957</v>
      </c>
    </row>
    <row r="160" spans="1:58" x14ac:dyDescent="0.35">
      <c r="A160">
        <v>159</v>
      </c>
      <c r="B160">
        <v>12.100000000000001</v>
      </c>
      <c r="C160">
        <v>0.68011930000000009</v>
      </c>
      <c r="D160">
        <v>1.2000000000000002</v>
      </c>
      <c r="E160">
        <v>5.2</v>
      </c>
      <c r="F160">
        <v>0.8</v>
      </c>
      <c r="G160">
        <v>1</v>
      </c>
      <c r="H160">
        <v>0.4</v>
      </c>
      <c r="I160">
        <v>362.6</v>
      </c>
      <c r="J160">
        <v>336</v>
      </c>
      <c r="K160" t="s">
        <v>34</v>
      </c>
      <c r="L160">
        <v>159</v>
      </c>
      <c r="M160">
        <v>0.45956868000000001</v>
      </c>
      <c r="N160">
        <v>0.37383714000000001</v>
      </c>
      <c r="O160">
        <v>0.31142730000000002</v>
      </c>
      <c r="P160">
        <v>0.26497638000000001</v>
      </c>
      <c r="Q160">
        <v>0.22939735999999999</v>
      </c>
      <c r="R160">
        <v>0.20144007999999999</v>
      </c>
      <c r="S160">
        <v>0.17898654999999999</v>
      </c>
      <c r="T160">
        <v>0.16061710000000001</v>
      </c>
      <c r="U160">
        <v>0.14534716</v>
      </c>
      <c r="V160">
        <v>0.13247669000000001</v>
      </c>
      <c r="W160">
        <v>0.12149825</v>
      </c>
      <c r="X160">
        <v>0.11203196999999999</v>
      </c>
      <c r="Y160">
        <v>0.10379637</v>
      </c>
      <c r="Z160">
        <v>9.6567324999999996E-2</v>
      </c>
      <c r="AA160">
        <v>9.0177937999999999E-2</v>
      </c>
      <c r="AB160">
        <v>8.4494746999999995E-2</v>
      </c>
      <c r="AC160">
        <v>7.9407424000000004E-2</v>
      </c>
      <c r="AD160">
        <v>7.4833415E-2</v>
      </c>
      <c r="AE160">
        <v>7.0697158999999996E-2</v>
      </c>
      <c r="AF160">
        <v>6.6941492000000005E-2</v>
      </c>
      <c r="AG160">
        <v>6.3519925000000005E-2</v>
      </c>
      <c r="AH160">
        <v>6.0389369999999998E-2</v>
      </c>
      <c r="AI160">
        <v>5.7515814999999998E-2</v>
      </c>
      <c r="AJ160">
        <v>5.4870005999999999E-2</v>
      </c>
      <c r="AK160">
        <v>5.2427347999999999E-2</v>
      </c>
      <c r="AL160">
        <v>5.0166058999999999E-2</v>
      </c>
      <c r="AM160">
        <v>4.8066650000000002E-2</v>
      </c>
      <c r="AN160">
        <v>4.6114776000000003E-2</v>
      </c>
      <c r="AO160">
        <v>4.4294584999999997E-2</v>
      </c>
      <c r="AP160">
        <v>4.2594965999999998E-2</v>
      </c>
      <c r="AQ160">
        <v>4.1003696999999999E-2</v>
      </c>
      <c r="AR160">
        <v>3.9511445999999999E-2</v>
      </c>
      <c r="AS160">
        <v>3.8109820000000003E-2</v>
      </c>
      <c r="AT160">
        <v>3.6791156999999998E-2</v>
      </c>
      <c r="AU160">
        <v>3.5548973999999997E-2</v>
      </c>
      <c r="AV160">
        <v>3.4376762999999998E-2</v>
      </c>
      <c r="AW160">
        <v>3.3269074000000003E-2</v>
      </c>
      <c r="AX160">
        <v>3.2221138000000003E-2</v>
      </c>
      <c r="AY160">
        <v>3.1228612999999999E-2</v>
      </c>
      <c r="AZ160">
        <v>3.0287158000000002E-2</v>
      </c>
      <c r="BA160">
        <v>2.9393137E-2</v>
      </c>
      <c r="BB160">
        <v>2.8543536000000001E-2</v>
      </c>
      <c r="BC160">
        <v>2.7734812000000001E-2</v>
      </c>
      <c r="BD160">
        <v>2.6964273E-2</v>
      </c>
      <c r="BE160">
        <v>2.6229764999999999E-2</v>
      </c>
      <c r="BF160">
        <v>2.5528675000000001E-2</v>
      </c>
    </row>
    <row r="161" spans="1:58" x14ac:dyDescent="0.35">
      <c r="A161">
        <v>160</v>
      </c>
      <c r="B161">
        <v>37.200000000000003</v>
      </c>
      <c r="C161">
        <v>0.21480180000000001</v>
      </c>
      <c r="D161">
        <v>1.4000000000000001</v>
      </c>
      <c r="E161">
        <v>0.60000000000000009</v>
      </c>
      <c r="F161">
        <v>0.8</v>
      </c>
      <c r="G161">
        <v>0.8</v>
      </c>
      <c r="H161">
        <v>0.60000000000000009</v>
      </c>
      <c r="I161">
        <v>406.70000000000005</v>
      </c>
      <c r="J161">
        <v>350</v>
      </c>
      <c r="K161" t="s">
        <v>35</v>
      </c>
      <c r="L161">
        <v>160</v>
      </c>
      <c r="M161">
        <v>0.29461351000000002</v>
      </c>
      <c r="N161">
        <v>0.23642047999999999</v>
      </c>
      <c r="O161">
        <v>0.19658539</v>
      </c>
      <c r="P161">
        <v>0.16771379</v>
      </c>
      <c r="Q161">
        <v>0.14587343</v>
      </c>
      <c r="R161">
        <v>0.12879793</v>
      </c>
      <c r="S161">
        <v>0.11509229</v>
      </c>
      <c r="T161">
        <v>0.10385909</v>
      </c>
      <c r="U161">
        <v>9.4492428000000003E-2</v>
      </c>
      <c r="V161">
        <v>8.6568384999999998E-2</v>
      </c>
      <c r="W161">
        <v>7.9780981000000001E-2</v>
      </c>
      <c r="X161">
        <v>7.3904984000000007E-2</v>
      </c>
      <c r="Y161">
        <v>6.8770885000000004E-2</v>
      </c>
      <c r="Z161">
        <v>6.4247615999999994E-2</v>
      </c>
      <c r="AA161">
        <v>6.0234244999999999E-2</v>
      </c>
      <c r="AB161">
        <v>5.6650544999999997E-2</v>
      </c>
      <c r="AC161">
        <v>5.3431491999999997E-2</v>
      </c>
      <c r="AD161">
        <v>5.0526172000000001E-2</v>
      </c>
      <c r="AE161">
        <v>4.7891792000000002E-2</v>
      </c>
      <c r="AF161">
        <v>4.5492046000000001E-2</v>
      </c>
      <c r="AG161">
        <v>4.3298256E-2</v>
      </c>
      <c r="AH161">
        <v>4.1285224000000002E-2</v>
      </c>
      <c r="AI161">
        <v>3.9433464000000001E-2</v>
      </c>
      <c r="AJ161">
        <v>3.7722475999999998E-2</v>
      </c>
      <c r="AK161">
        <v>3.6138192E-2</v>
      </c>
      <c r="AL161">
        <v>3.4667321000000001E-2</v>
      </c>
      <c r="AM161">
        <v>3.3299046999999998E-2</v>
      </c>
      <c r="AN161">
        <v>3.2022938000000001E-2</v>
      </c>
      <c r="AO161">
        <v>3.0829795E-2</v>
      </c>
      <c r="AP161">
        <v>2.9712377000000002E-2</v>
      </c>
      <c r="AQ161">
        <v>2.8664153000000001E-2</v>
      </c>
      <c r="AR161">
        <v>2.7678820999999999E-2</v>
      </c>
      <c r="AS161">
        <v>2.6751092000000001E-2</v>
      </c>
      <c r="AT161">
        <v>2.5876256E-2</v>
      </c>
      <c r="AU161">
        <v>2.5049990000000001E-2</v>
      </c>
      <c r="AV161">
        <v>2.4268807999999999E-2</v>
      </c>
      <c r="AW161">
        <v>2.3529092000000001E-2</v>
      </c>
      <c r="AX161">
        <v>2.2827644000000001E-2</v>
      </c>
      <c r="AY161">
        <v>2.2161758E-2</v>
      </c>
      <c r="AZ161">
        <v>2.1529098999999999E-2</v>
      </c>
      <c r="BA161">
        <v>2.0927016E-2</v>
      </c>
      <c r="BB161">
        <v>2.0353636000000001E-2</v>
      </c>
      <c r="BC161">
        <v>1.9806882000000001E-2</v>
      </c>
      <c r="BD161">
        <v>1.9285080999999999E-2</v>
      </c>
      <c r="BE161">
        <v>1.8786530999999999E-2</v>
      </c>
      <c r="BF161">
        <v>1.8310007E-2</v>
      </c>
    </row>
    <row r="162" spans="1:58" x14ac:dyDescent="0.35">
      <c r="A162">
        <v>161</v>
      </c>
      <c r="B162">
        <v>26</v>
      </c>
      <c r="C162">
        <v>0.4995404</v>
      </c>
      <c r="D162">
        <v>1.8</v>
      </c>
      <c r="E162">
        <v>9</v>
      </c>
      <c r="F162">
        <v>1.8</v>
      </c>
      <c r="G162">
        <v>1.4000000000000001</v>
      </c>
      <c r="H162">
        <v>1</v>
      </c>
      <c r="I162">
        <v>381.40000000000003</v>
      </c>
      <c r="J162">
        <v>322.10000000000002</v>
      </c>
      <c r="K162" t="s">
        <v>34</v>
      </c>
      <c r="L162">
        <v>161</v>
      </c>
      <c r="M162">
        <v>1.8538091000000001</v>
      </c>
      <c r="N162">
        <v>1.5899217000000001</v>
      </c>
      <c r="O162">
        <v>1.3656771999999999</v>
      </c>
      <c r="P162">
        <v>1.162312</v>
      </c>
      <c r="Q162">
        <v>0.98815447000000001</v>
      </c>
      <c r="R162">
        <v>0.84711921000000001</v>
      </c>
      <c r="S162">
        <v>0.73570674999999996</v>
      </c>
      <c r="T162">
        <v>0.64695954</v>
      </c>
      <c r="U162">
        <v>0.57413535999999998</v>
      </c>
      <c r="V162">
        <v>0.51491058000000001</v>
      </c>
      <c r="W162">
        <v>0.46583837</v>
      </c>
      <c r="X162">
        <v>0.42475300999999999</v>
      </c>
      <c r="Y162">
        <v>0.38987991</v>
      </c>
      <c r="Z162">
        <v>0.35981414</v>
      </c>
      <c r="AA162">
        <v>0.33374654999999998</v>
      </c>
      <c r="AB162">
        <v>0.31099313000000001</v>
      </c>
      <c r="AC162">
        <v>0.29098141</v>
      </c>
      <c r="AD162">
        <v>0.27328181000000001</v>
      </c>
      <c r="AE162">
        <v>0.25752375</v>
      </c>
      <c r="AF162">
        <v>0.24337827000000001</v>
      </c>
      <c r="AG162">
        <v>0.23063338999999999</v>
      </c>
      <c r="AH162">
        <v>0.21908258999999999</v>
      </c>
      <c r="AI162">
        <v>0.20857729</v>
      </c>
      <c r="AJ162">
        <v>0.19898172</v>
      </c>
      <c r="AK162">
        <v>0.19018038000000001</v>
      </c>
      <c r="AL162">
        <v>0.18208240000000001</v>
      </c>
      <c r="AM162">
        <v>0.17460479000000001</v>
      </c>
      <c r="AN162">
        <v>0.16767778999999999</v>
      </c>
      <c r="AO162">
        <v>0.16124471000000001</v>
      </c>
      <c r="AP162">
        <v>0.15525936000000001</v>
      </c>
      <c r="AQ162">
        <v>0.14967417999999999</v>
      </c>
      <c r="AR162">
        <v>0.14444551</v>
      </c>
      <c r="AS162">
        <v>0.13954796999999999</v>
      </c>
      <c r="AT162">
        <v>0.13494365999999999</v>
      </c>
      <c r="AU162">
        <v>0.13061164</v>
      </c>
      <c r="AV162">
        <v>0.12653001</v>
      </c>
      <c r="AW162">
        <v>0.12267598</v>
      </c>
      <c r="AX162">
        <v>0.11903091</v>
      </c>
      <c r="AY162">
        <v>0.11557873</v>
      </c>
      <c r="AZ162">
        <v>0.11230468</v>
      </c>
      <c r="BA162">
        <v>0.10919995</v>
      </c>
      <c r="BB162">
        <v>0.10624753000000001</v>
      </c>
      <c r="BC162">
        <v>0.10343252999999999</v>
      </c>
      <c r="BD162">
        <v>0.10074953</v>
      </c>
      <c r="BE162">
        <v>9.8191686E-2</v>
      </c>
      <c r="BF162">
        <v>9.5750301999999995E-2</v>
      </c>
    </row>
    <row r="163" spans="1:58" x14ac:dyDescent="0.35">
      <c r="A163">
        <v>162</v>
      </c>
      <c r="B163">
        <v>33.9</v>
      </c>
      <c r="C163">
        <v>0.2844024</v>
      </c>
      <c r="D163">
        <v>2.2000000000000002</v>
      </c>
      <c r="E163">
        <v>9.6000000000000014</v>
      </c>
      <c r="F163">
        <v>1.8</v>
      </c>
      <c r="G163">
        <v>1.2000000000000002</v>
      </c>
      <c r="H163">
        <v>1.2000000000000002</v>
      </c>
      <c r="I163">
        <v>317.90000000000003</v>
      </c>
      <c r="J163">
        <v>320.60000000000002</v>
      </c>
      <c r="K163" t="s">
        <v>35</v>
      </c>
      <c r="L163">
        <v>162</v>
      </c>
      <c r="M163">
        <v>2.3693411000000002</v>
      </c>
      <c r="N163">
        <v>2.0720928000000001</v>
      </c>
      <c r="O163">
        <v>1.8253136000000001</v>
      </c>
      <c r="P163">
        <v>1.5921422999999999</v>
      </c>
      <c r="Q163">
        <v>1.3706387</v>
      </c>
      <c r="R163">
        <v>1.1787190000000001</v>
      </c>
      <c r="S163">
        <v>1.0217593</v>
      </c>
      <c r="T163">
        <v>0.89500402999999995</v>
      </c>
      <c r="U163">
        <v>0.79209392999999995</v>
      </c>
      <c r="V163">
        <v>0.70819867000000003</v>
      </c>
      <c r="W163">
        <v>0.63878453000000002</v>
      </c>
      <c r="X163">
        <v>0.58051443000000003</v>
      </c>
      <c r="Y163">
        <v>0.53113842</v>
      </c>
      <c r="Z163">
        <v>0.4885121</v>
      </c>
      <c r="AA163">
        <v>0.45062864000000002</v>
      </c>
      <c r="AB163">
        <v>0.41802086999999999</v>
      </c>
      <c r="AC163">
        <v>0.38968893999999998</v>
      </c>
      <c r="AD163">
        <v>0.36472934000000001</v>
      </c>
      <c r="AE163">
        <v>0.34265100999999998</v>
      </c>
      <c r="AF163">
        <v>0.32291429999999999</v>
      </c>
      <c r="AG163">
        <v>0.30523527</v>
      </c>
      <c r="AH163">
        <v>0.28930041000000001</v>
      </c>
      <c r="AI163">
        <v>0.27486461000000001</v>
      </c>
      <c r="AJ163">
        <v>0.26171896</v>
      </c>
      <c r="AK163">
        <v>0.24973472999999999</v>
      </c>
      <c r="AL163">
        <v>0.23876320000000001</v>
      </c>
      <c r="AM163">
        <v>0.22866951999999999</v>
      </c>
      <c r="AN163">
        <v>0.21935511999999999</v>
      </c>
      <c r="AO163">
        <v>0.21074398</v>
      </c>
      <c r="AP163">
        <v>0.20276068</v>
      </c>
      <c r="AQ163">
        <v>0.19533801000000001</v>
      </c>
      <c r="AR163">
        <v>0.18842791</v>
      </c>
      <c r="AS163">
        <v>0.18197514000000001</v>
      </c>
      <c r="AT163">
        <v>0.1759319</v>
      </c>
      <c r="AU163">
        <v>0.17026582000000001</v>
      </c>
      <c r="AV163">
        <v>0.16494246000000001</v>
      </c>
      <c r="AW163">
        <v>0.15993685999999999</v>
      </c>
      <c r="AX163">
        <v>0.15520628</v>
      </c>
      <c r="AY163">
        <v>0.15073550999999999</v>
      </c>
      <c r="AZ163">
        <v>0.14650360000000001</v>
      </c>
      <c r="BA163">
        <v>0.14249086</v>
      </c>
      <c r="BB163">
        <v>0.13868025</v>
      </c>
      <c r="BC163">
        <v>0.13505681</v>
      </c>
      <c r="BD163">
        <v>0.13161138999999999</v>
      </c>
      <c r="BE163">
        <v>0.12833087000000001</v>
      </c>
      <c r="BF163">
        <v>0.12520373000000001</v>
      </c>
    </row>
    <row r="164" spans="1:58" x14ac:dyDescent="0.35">
      <c r="A164">
        <v>163</v>
      </c>
      <c r="B164">
        <v>24.700000000000003</v>
      </c>
      <c r="C164">
        <v>0.255907</v>
      </c>
      <c r="D164">
        <v>2</v>
      </c>
      <c r="E164">
        <v>6.4</v>
      </c>
      <c r="F164">
        <v>2.8000000000000003</v>
      </c>
      <c r="G164">
        <v>1</v>
      </c>
      <c r="H164">
        <v>2.2000000000000002</v>
      </c>
      <c r="I164">
        <v>440.40000000000003</v>
      </c>
      <c r="J164">
        <v>359.90000000000003</v>
      </c>
      <c r="K164" t="s">
        <v>34</v>
      </c>
      <c r="L164">
        <v>163</v>
      </c>
      <c r="M164">
        <v>3.3459284</v>
      </c>
      <c r="N164">
        <v>2.6643078</v>
      </c>
      <c r="O164">
        <v>2.1293348999999999</v>
      </c>
      <c r="P164">
        <v>1.7322071000000001</v>
      </c>
      <c r="Q164">
        <v>1.4351877</v>
      </c>
      <c r="R164">
        <v>1.2088901999999999</v>
      </c>
      <c r="S164">
        <v>1.0333728</v>
      </c>
      <c r="T164">
        <v>0.89539634999999995</v>
      </c>
      <c r="U164">
        <v>0.78543401000000002</v>
      </c>
      <c r="V164">
        <v>0.69676404999999997</v>
      </c>
      <c r="W164">
        <v>0.62490385999999998</v>
      </c>
      <c r="X164">
        <v>0.56455546999999995</v>
      </c>
      <c r="Y164">
        <v>0.51388484000000001</v>
      </c>
      <c r="Z164">
        <v>0.47109875000000001</v>
      </c>
      <c r="AA164">
        <v>0.43462901999999998</v>
      </c>
      <c r="AB164">
        <v>0.40304613</v>
      </c>
      <c r="AC164">
        <v>0.37535858</v>
      </c>
      <c r="AD164">
        <v>0.35095745</v>
      </c>
      <c r="AE164">
        <v>0.32935979999999998</v>
      </c>
      <c r="AF164">
        <v>0.31013437999999999</v>
      </c>
      <c r="AG164">
        <v>0.29289379999999998</v>
      </c>
      <c r="AH164">
        <v>0.27737444999999999</v>
      </c>
      <c r="AI164">
        <v>0.26332062000000001</v>
      </c>
      <c r="AJ164">
        <v>0.25056165000000002</v>
      </c>
      <c r="AK164">
        <v>0.23891974999999999</v>
      </c>
      <c r="AL164">
        <v>0.22827005</v>
      </c>
      <c r="AM164">
        <v>0.21849482000000001</v>
      </c>
      <c r="AN164">
        <v>0.20948628</v>
      </c>
      <c r="AO164">
        <v>0.20116064</v>
      </c>
      <c r="AP164">
        <v>0.19344462000000001</v>
      </c>
      <c r="AQ164">
        <v>0.18627489</v>
      </c>
      <c r="AR164">
        <v>0.17959554</v>
      </c>
      <c r="AS164">
        <v>0.17335711000000001</v>
      </c>
      <c r="AT164">
        <v>0.16752183000000001</v>
      </c>
      <c r="AU164">
        <v>0.16205098000000001</v>
      </c>
      <c r="AV164">
        <v>0.15691069999999999</v>
      </c>
      <c r="AW164">
        <v>0.15206902</v>
      </c>
      <c r="AX164">
        <v>0.14749688</v>
      </c>
      <c r="AY164">
        <v>0.14317738999999999</v>
      </c>
      <c r="AZ164">
        <v>0.13908999</v>
      </c>
      <c r="BA164">
        <v>0.13521738</v>
      </c>
      <c r="BB164">
        <v>0.13154468999999999</v>
      </c>
      <c r="BC164">
        <v>0.12805465999999999</v>
      </c>
      <c r="BD164">
        <v>0.12473681</v>
      </c>
      <c r="BE164">
        <v>0.12157791</v>
      </c>
      <c r="BF164">
        <v>0.11856186000000001</v>
      </c>
    </row>
    <row r="165" spans="1:58" x14ac:dyDescent="0.35">
      <c r="A165">
        <v>164</v>
      </c>
      <c r="B165">
        <v>8.9</v>
      </c>
      <c r="C165">
        <v>0.44134320000000005</v>
      </c>
      <c r="D165">
        <v>1.6</v>
      </c>
      <c r="E165">
        <v>4.8000000000000007</v>
      </c>
      <c r="F165">
        <v>2.2000000000000002</v>
      </c>
      <c r="G165">
        <v>1.4000000000000001</v>
      </c>
      <c r="H165">
        <v>1.4000000000000001</v>
      </c>
      <c r="I165">
        <v>357.90000000000003</v>
      </c>
      <c r="J165">
        <v>340.5</v>
      </c>
      <c r="K165" t="s">
        <v>34</v>
      </c>
      <c r="L165">
        <v>164</v>
      </c>
      <c r="M165">
        <v>0.96844523999999998</v>
      </c>
      <c r="N165">
        <v>0.75570196000000001</v>
      </c>
      <c r="O165">
        <v>0.60937202000000001</v>
      </c>
      <c r="P165">
        <v>0.50520217000000001</v>
      </c>
      <c r="Q165">
        <v>0.42862331999999997</v>
      </c>
      <c r="R165">
        <v>0.37030460999999998</v>
      </c>
      <c r="S165">
        <v>0.32475859000000001</v>
      </c>
      <c r="T165">
        <v>0.28841981</v>
      </c>
      <c r="U165">
        <v>0.2588838</v>
      </c>
      <c r="V165">
        <v>0.23446955</v>
      </c>
      <c r="W165">
        <v>0.21399914</v>
      </c>
      <c r="X165">
        <v>0.1966204</v>
      </c>
      <c r="Y165">
        <v>0.18169141999999999</v>
      </c>
      <c r="Z165">
        <v>0.16873635000000001</v>
      </c>
      <c r="AA165">
        <v>0.15739605000000001</v>
      </c>
      <c r="AB165">
        <v>0.14738671</v>
      </c>
      <c r="AC165">
        <v>0.13848831</v>
      </c>
      <c r="AD165">
        <v>0.13052726000000001</v>
      </c>
      <c r="AE165">
        <v>0.12336563</v>
      </c>
      <c r="AF165">
        <v>0.11688914</v>
      </c>
      <c r="AG165">
        <v>0.11100388</v>
      </c>
      <c r="AH165">
        <v>0.10563641999999999</v>
      </c>
      <c r="AI165">
        <v>0.10072151999999999</v>
      </c>
      <c r="AJ165">
        <v>9.6205525E-2</v>
      </c>
      <c r="AK165">
        <v>9.2043914000000004E-2</v>
      </c>
      <c r="AL165">
        <v>8.8193595E-2</v>
      </c>
      <c r="AM165">
        <v>8.4624625999999994E-2</v>
      </c>
      <c r="AN165">
        <v>8.1308030000000003E-2</v>
      </c>
      <c r="AO165">
        <v>7.8216447999999994E-2</v>
      </c>
      <c r="AP165">
        <v>7.5328030000000004E-2</v>
      </c>
      <c r="AQ165">
        <v>7.2626418999999998E-2</v>
      </c>
      <c r="AR165">
        <v>7.0092581000000001E-2</v>
      </c>
      <c r="AS165">
        <v>6.7711614000000003E-2</v>
      </c>
      <c r="AT165">
        <v>6.5471135E-2</v>
      </c>
      <c r="AU165">
        <v>6.3357651000000001E-2</v>
      </c>
      <c r="AV165">
        <v>6.1363813000000003E-2</v>
      </c>
      <c r="AW165">
        <v>5.9478271999999999E-2</v>
      </c>
      <c r="AX165">
        <v>5.7692196000000001E-2</v>
      </c>
      <c r="AY165">
        <v>5.5999726E-2</v>
      </c>
      <c r="AZ165">
        <v>5.4392758999999999E-2</v>
      </c>
      <c r="BA165">
        <v>5.2865397000000001E-2</v>
      </c>
      <c r="BB165">
        <v>5.1412705000000003E-2</v>
      </c>
      <c r="BC165">
        <v>5.0028481E-2</v>
      </c>
      <c r="BD165">
        <v>4.8708700000000001E-2</v>
      </c>
      <c r="BE165">
        <v>4.7448738999999997E-2</v>
      </c>
      <c r="BF165">
        <v>4.6244594999999999E-2</v>
      </c>
    </row>
    <row r="166" spans="1:58" x14ac:dyDescent="0.35">
      <c r="A166">
        <v>165</v>
      </c>
      <c r="B166">
        <v>40.5</v>
      </c>
      <c r="C166">
        <v>0.42252899999999999</v>
      </c>
      <c r="D166">
        <v>2.6</v>
      </c>
      <c r="E166">
        <v>5.6000000000000005</v>
      </c>
      <c r="F166">
        <v>1.8</v>
      </c>
      <c r="G166">
        <v>1</v>
      </c>
      <c r="H166">
        <v>1</v>
      </c>
      <c r="I166">
        <v>438.1</v>
      </c>
      <c r="J166">
        <v>287.60000000000002</v>
      </c>
      <c r="K166" t="s">
        <v>35</v>
      </c>
      <c r="L166">
        <v>165</v>
      </c>
      <c r="M166">
        <v>2.1505678000000001</v>
      </c>
      <c r="N166">
        <v>1.6725458</v>
      </c>
      <c r="O166">
        <v>1.327404</v>
      </c>
      <c r="P166">
        <v>1.0809754</v>
      </c>
      <c r="Q166">
        <v>0.90112031000000004</v>
      </c>
      <c r="R166">
        <v>0.76627140999999999</v>
      </c>
      <c r="S166">
        <v>0.66331655</v>
      </c>
      <c r="T166">
        <v>0.58388954000000004</v>
      </c>
      <c r="U166">
        <v>0.52069396000000001</v>
      </c>
      <c r="V166">
        <v>0.46854245999999999</v>
      </c>
      <c r="W166">
        <v>0.42433970999999998</v>
      </c>
      <c r="X166">
        <v>0.38739368000000002</v>
      </c>
      <c r="Y166">
        <v>0.35629826999999997</v>
      </c>
      <c r="Z166">
        <v>0.32971421000000001</v>
      </c>
      <c r="AA166">
        <v>0.30669233000000001</v>
      </c>
      <c r="AB166">
        <v>0.28659284000000002</v>
      </c>
      <c r="AC166">
        <v>0.26893091000000002</v>
      </c>
      <c r="AD166">
        <v>0.25325947999999998</v>
      </c>
      <c r="AE166">
        <v>0.23926981999999999</v>
      </c>
      <c r="AF166">
        <v>0.22670799</v>
      </c>
      <c r="AG166">
        <v>0.21535704999999999</v>
      </c>
      <c r="AH166">
        <v>0.20506253999999999</v>
      </c>
      <c r="AI166">
        <v>0.19568455000000001</v>
      </c>
      <c r="AJ166">
        <v>0.18709988999999999</v>
      </c>
      <c r="AK166">
        <v>0.17921983</v>
      </c>
      <c r="AL166">
        <v>0.17196268000000001</v>
      </c>
      <c r="AM166">
        <v>0.16525534</v>
      </c>
      <c r="AN166">
        <v>0.15904023</v>
      </c>
      <c r="AO166">
        <v>0.15326597</v>
      </c>
      <c r="AP166">
        <v>0.1478893</v>
      </c>
      <c r="AQ166">
        <v>0.14286788</v>
      </c>
      <c r="AR166">
        <v>0.13816428</v>
      </c>
      <c r="AS166">
        <v>0.13374846000000001</v>
      </c>
      <c r="AT166">
        <v>0.12959572999999999</v>
      </c>
      <c r="AU166">
        <v>0.12568402000000001</v>
      </c>
      <c r="AV166">
        <v>0.12199058</v>
      </c>
      <c r="AW166">
        <v>0.1184997</v>
      </c>
      <c r="AX166">
        <v>0.11519459999999999</v>
      </c>
      <c r="AY166">
        <v>0.11206222</v>
      </c>
      <c r="AZ166">
        <v>0.10908888</v>
      </c>
      <c r="BA166">
        <v>0.10626666</v>
      </c>
      <c r="BB166">
        <v>0.10357996</v>
      </c>
      <c r="BC166">
        <v>0.10101988000000001</v>
      </c>
      <c r="BD166">
        <v>9.8574348000000006E-2</v>
      </c>
      <c r="BE166">
        <v>9.6238181000000006E-2</v>
      </c>
      <c r="BF166">
        <v>9.4003029000000002E-2</v>
      </c>
    </row>
    <row r="167" spans="1:58" x14ac:dyDescent="0.35">
      <c r="A167">
        <v>166</v>
      </c>
      <c r="B167">
        <v>41.800000000000004</v>
      </c>
      <c r="C167">
        <v>0.69770349999999992</v>
      </c>
      <c r="D167">
        <v>1.4000000000000001</v>
      </c>
      <c r="E167">
        <v>4</v>
      </c>
      <c r="F167">
        <v>1</v>
      </c>
      <c r="G167">
        <v>1.6</v>
      </c>
      <c r="H167">
        <v>0.4</v>
      </c>
      <c r="I167">
        <v>321.70000000000005</v>
      </c>
      <c r="J167">
        <v>341.5</v>
      </c>
      <c r="K167" t="s">
        <v>35</v>
      </c>
      <c r="L167">
        <v>166</v>
      </c>
      <c r="M167">
        <v>0.82374506999999997</v>
      </c>
      <c r="N167">
        <v>0.64719879999999996</v>
      </c>
      <c r="O167">
        <v>0.52620213999999998</v>
      </c>
      <c r="P167">
        <v>0.43951029000000003</v>
      </c>
      <c r="Q167">
        <v>0.37522276999999998</v>
      </c>
      <c r="R167">
        <v>0.3261039</v>
      </c>
      <c r="S167">
        <v>0.28776836</v>
      </c>
      <c r="T167">
        <v>0.25703548999999998</v>
      </c>
      <c r="U167">
        <v>0.23187374999999999</v>
      </c>
      <c r="V167">
        <v>0.21094880999999999</v>
      </c>
      <c r="W167">
        <v>0.19328670000000001</v>
      </c>
      <c r="X167">
        <v>0.17820294</v>
      </c>
      <c r="Y167">
        <v>0.16518082000000001</v>
      </c>
      <c r="Z167">
        <v>0.15382844000000001</v>
      </c>
      <c r="AA167">
        <v>0.14384701999999999</v>
      </c>
      <c r="AB167">
        <v>0.13500640999999999</v>
      </c>
      <c r="AC167">
        <v>0.12712358000000001</v>
      </c>
      <c r="AD167">
        <v>0.12005347</v>
      </c>
      <c r="AE167">
        <v>0.11367445</v>
      </c>
      <c r="AF167">
        <v>0.10789102</v>
      </c>
      <c r="AG167">
        <v>0.10262577000000001</v>
      </c>
      <c r="AH167">
        <v>9.7809969999999996E-2</v>
      </c>
      <c r="AI167">
        <v>9.3390330999999993E-2</v>
      </c>
      <c r="AJ167">
        <v>8.9321330000000004E-2</v>
      </c>
      <c r="AK167">
        <v>8.5562265999999998E-2</v>
      </c>
      <c r="AL167">
        <v>8.2076676000000001E-2</v>
      </c>
      <c r="AM167">
        <v>7.8839116000000001E-2</v>
      </c>
      <c r="AN167">
        <v>7.5824872000000001E-2</v>
      </c>
      <c r="AO167">
        <v>7.3011160000000005E-2</v>
      </c>
      <c r="AP167">
        <v>7.0376955000000005E-2</v>
      </c>
      <c r="AQ167">
        <v>6.7907624E-2</v>
      </c>
      <c r="AR167">
        <v>6.5590799000000005E-2</v>
      </c>
      <c r="AS167">
        <v>6.3409030000000005E-2</v>
      </c>
      <c r="AT167">
        <v>6.1351240000000001E-2</v>
      </c>
      <c r="AU167">
        <v>5.9409178999999999E-2</v>
      </c>
      <c r="AV167">
        <v>5.7572808000000003E-2</v>
      </c>
      <c r="AW167">
        <v>5.5834386E-2</v>
      </c>
      <c r="AX167">
        <v>5.4187118999999999E-2</v>
      </c>
      <c r="AY167">
        <v>5.2622736000000003E-2</v>
      </c>
      <c r="AZ167">
        <v>5.1136300000000003E-2</v>
      </c>
      <c r="BA167">
        <v>4.9721955999999998E-2</v>
      </c>
      <c r="BB167">
        <v>4.8375186000000001E-2</v>
      </c>
      <c r="BC167">
        <v>4.7091494999999997E-2</v>
      </c>
      <c r="BD167">
        <v>4.5865923000000003E-2</v>
      </c>
      <c r="BE167">
        <v>4.4695128000000001E-2</v>
      </c>
      <c r="BF167">
        <v>4.3575238000000002E-2</v>
      </c>
    </row>
    <row r="168" spans="1:58" x14ac:dyDescent="0.35">
      <c r="A168">
        <v>167</v>
      </c>
      <c r="B168">
        <v>45.8</v>
      </c>
      <c r="C168">
        <v>0.84828649999999994</v>
      </c>
      <c r="D168">
        <v>2.8000000000000003</v>
      </c>
      <c r="E168">
        <v>9.6000000000000014</v>
      </c>
      <c r="F168">
        <v>1.4000000000000001</v>
      </c>
      <c r="G168">
        <v>1.6</v>
      </c>
      <c r="H168">
        <v>0.4</v>
      </c>
      <c r="I168">
        <v>319.5</v>
      </c>
      <c r="J168">
        <v>369</v>
      </c>
      <c r="K168" t="s">
        <v>34</v>
      </c>
      <c r="L168">
        <v>167</v>
      </c>
      <c r="M168">
        <v>1.2527672999999999</v>
      </c>
      <c r="N168">
        <v>1.0959319000000001</v>
      </c>
      <c r="O168">
        <v>0.96975517</v>
      </c>
      <c r="P168">
        <v>0.85742569000000002</v>
      </c>
      <c r="Q168">
        <v>0.75539118000000005</v>
      </c>
      <c r="R168">
        <v>0.66648781000000001</v>
      </c>
      <c r="S168">
        <v>0.59273809</v>
      </c>
      <c r="T168">
        <v>0.53158402000000005</v>
      </c>
      <c r="U168">
        <v>0.47990173000000003</v>
      </c>
      <c r="V168">
        <v>0.43612214999999999</v>
      </c>
      <c r="W168">
        <v>0.39831430000000001</v>
      </c>
      <c r="X168">
        <v>0.36621355999999999</v>
      </c>
      <c r="Y168">
        <v>0.33848336000000001</v>
      </c>
      <c r="Z168">
        <v>0.31435629999999998</v>
      </c>
      <c r="AA168">
        <v>0.29330002999999999</v>
      </c>
      <c r="AB168">
        <v>0.27469093</v>
      </c>
      <c r="AC168">
        <v>0.25811919999999999</v>
      </c>
      <c r="AD168">
        <v>0.24329753000000001</v>
      </c>
      <c r="AE168">
        <v>0.22997954000000001</v>
      </c>
      <c r="AF168">
        <v>0.21794862000000001</v>
      </c>
      <c r="AG168">
        <v>0.20704742000000001</v>
      </c>
      <c r="AH168">
        <v>0.19712481000000001</v>
      </c>
      <c r="AI168">
        <v>0.18806084000000001</v>
      </c>
      <c r="AJ168">
        <v>0.17974745</v>
      </c>
      <c r="AK168">
        <v>0.17208897000000001</v>
      </c>
      <c r="AL168">
        <v>0.16502157000000001</v>
      </c>
      <c r="AM168">
        <v>0.15848198999999999</v>
      </c>
      <c r="AN168">
        <v>0.15240608</v>
      </c>
      <c r="AO168">
        <v>0.14675182000000001</v>
      </c>
      <c r="AP168">
        <v>0.14148301999999999</v>
      </c>
      <c r="AQ168">
        <v>0.13655606000000001</v>
      </c>
      <c r="AR168">
        <v>0.13193832</v>
      </c>
      <c r="AS168">
        <v>0.12760213000000001</v>
      </c>
      <c r="AT168">
        <v>0.12352438</v>
      </c>
      <c r="AU168">
        <v>0.11968333</v>
      </c>
      <c r="AV168">
        <v>0.11605747</v>
      </c>
      <c r="AW168">
        <v>0.11262954999999999</v>
      </c>
      <c r="AX168">
        <v>0.10938458</v>
      </c>
      <c r="AY168">
        <v>0.10630998</v>
      </c>
      <c r="AZ168">
        <v>0.10339168999999999</v>
      </c>
      <c r="BA168">
        <v>0.10061802</v>
      </c>
      <c r="BB168">
        <v>9.7978622000000001E-2</v>
      </c>
      <c r="BC168">
        <v>9.5464163000000005E-2</v>
      </c>
      <c r="BD168">
        <v>9.3065955000000006E-2</v>
      </c>
      <c r="BE168">
        <v>9.0775809999999998E-2</v>
      </c>
      <c r="BF168">
        <v>8.8587627000000002E-2</v>
      </c>
    </row>
    <row r="169" spans="1:58" x14ac:dyDescent="0.35">
      <c r="A169">
        <v>168</v>
      </c>
      <c r="B169">
        <v>13.700000000000001</v>
      </c>
      <c r="C169">
        <v>0.6483199999999999</v>
      </c>
      <c r="D169">
        <v>1.8</v>
      </c>
      <c r="E169">
        <v>8.2000000000000011</v>
      </c>
      <c r="F169">
        <v>0.60000000000000009</v>
      </c>
      <c r="G169">
        <v>1.8</v>
      </c>
      <c r="H169">
        <v>0.2</v>
      </c>
      <c r="I169">
        <v>389.70000000000005</v>
      </c>
      <c r="J169">
        <v>296.40000000000003</v>
      </c>
      <c r="K169" t="s">
        <v>35</v>
      </c>
      <c r="L169">
        <v>168</v>
      </c>
      <c r="M169">
        <v>0.39099336000000001</v>
      </c>
      <c r="N169">
        <v>0.34107264999999998</v>
      </c>
      <c r="O169">
        <v>0.30126386999999999</v>
      </c>
      <c r="P169">
        <v>0.26770595000000003</v>
      </c>
      <c r="Q169">
        <v>0.23902646999999999</v>
      </c>
      <c r="R169">
        <v>0.21453717</v>
      </c>
      <c r="S169">
        <v>0.19365366000000001</v>
      </c>
      <c r="T169">
        <v>0.17580741999999999</v>
      </c>
      <c r="U169">
        <v>0.16047405000000001</v>
      </c>
      <c r="V169">
        <v>0.14721885000000001</v>
      </c>
      <c r="W169">
        <v>0.13568695</v>
      </c>
      <c r="X169">
        <v>0.12559189000000001</v>
      </c>
      <c r="Y169">
        <v>0.11669756000000001</v>
      </c>
      <c r="Z169">
        <v>0.10881911</v>
      </c>
      <c r="AA169">
        <v>0.10180124</v>
      </c>
      <c r="AB169">
        <v>9.5521442999999998E-2</v>
      </c>
      <c r="AC169">
        <v>8.9869327999999998E-2</v>
      </c>
      <c r="AD169">
        <v>8.4766759999999997E-2</v>
      </c>
      <c r="AE169">
        <v>8.0144212000000006E-2</v>
      </c>
      <c r="AF169">
        <v>7.5931892000000001E-2</v>
      </c>
      <c r="AG169">
        <v>7.2083376000000005E-2</v>
      </c>
      <c r="AH169">
        <v>6.8558142000000002E-2</v>
      </c>
      <c r="AI169">
        <v>6.5321609000000003E-2</v>
      </c>
      <c r="AJ169">
        <v>6.2331993000000002E-2</v>
      </c>
      <c r="AK169">
        <v>5.9568755000000001E-2</v>
      </c>
      <c r="AL169">
        <v>5.7009078999999997E-2</v>
      </c>
      <c r="AM169">
        <v>5.4635081000000002E-2</v>
      </c>
      <c r="AN169">
        <v>5.2422247999999998E-2</v>
      </c>
      <c r="AO169">
        <v>5.0357266999999997E-2</v>
      </c>
      <c r="AP169">
        <v>4.8427325E-2</v>
      </c>
      <c r="AQ169">
        <v>4.6619954999999998E-2</v>
      </c>
      <c r="AR169">
        <v>4.4925075000000002E-2</v>
      </c>
      <c r="AS169">
        <v>4.3331645000000002E-2</v>
      </c>
      <c r="AT169">
        <v>4.1832194000000003E-2</v>
      </c>
      <c r="AU169">
        <v>4.0419348000000001E-2</v>
      </c>
      <c r="AV169">
        <v>3.9085791000000002E-2</v>
      </c>
      <c r="AW169">
        <v>3.7826235999999999E-2</v>
      </c>
      <c r="AX169">
        <v>3.6633682000000001E-2</v>
      </c>
      <c r="AY169">
        <v>3.5503350000000003E-2</v>
      </c>
      <c r="AZ169">
        <v>3.4431674000000002E-2</v>
      </c>
      <c r="BA169">
        <v>3.3413566999999998E-2</v>
      </c>
      <c r="BB169">
        <v>3.2445397000000001E-2</v>
      </c>
      <c r="BC169">
        <v>3.1524543000000002E-2</v>
      </c>
      <c r="BD169">
        <v>3.0647694999999999E-2</v>
      </c>
      <c r="BE169">
        <v>2.9810705999999999E-2</v>
      </c>
      <c r="BF169">
        <v>2.9011710999999999E-2</v>
      </c>
    </row>
    <row r="170" spans="1:58" x14ac:dyDescent="0.35">
      <c r="A170">
        <v>169</v>
      </c>
      <c r="B170">
        <v>35</v>
      </c>
      <c r="C170">
        <v>0.48528719999999997</v>
      </c>
      <c r="D170">
        <v>2</v>
      </c>
      <c r="E170">
        <v>6</v>
      </c>
      <c r="F170">
        <v>1.6</v>
      </c>
      <c r="G170">
        <v>1.8</v>
      </c>
      <c r="H170">
        <v>0.8</v>
      </c>
      <c r="I170">
        <v>325.40000000000003</v>
      </c>
      <c r="J170">
        <v>339</v>
      </c>
      <c r="K170" t="s">
        <v>35</v>
      </c>
      <c r="L170">
        <v>169</v>
      </c>
      <c r="M170">
        <v>1.7161470999999999</v>
      </c>
      <c r="N170">
        <v>1.3655908000000001</v>
      </c>
      <c r="O170">
        <v>1.1067373</v>
      </c>
      <c r="P170">
        <v>0.91583466999999996</v>
      </c>
      <c r="Q170">
        <v>0.77213251999999999</v>
      </c>
      <c r="R170">
        <v>0.66202282999999995</v>
      </c>
      <c r="S170">
        <v>0.57619798</v>
      </c>
      <c r="T170">
        <v>0.50901662999999997</v>
      </c>
      <c r="U170">
        <v>0.45429531000000001</v>
      </c>
      <c r="V170">
        <v>0.40884041999999998</v>
      </c>
      <c r="W170">
        <v>0.37117000999999999</v>
      </c>
      <c r="X170">
        <v>0.33966866000000001</v>
      </c>
      <c r="Y170">
        <v>0.31291859999999999</v>
      </c>
      <c r="Z170">
        <v>0.28993362</v>
      </c>
      <c r="AA170">
        <v>0.26987909999999998</v>
      </c>
      <c r="AB170">
        <v>0.25227901000000003</v>
      </c>
      <c r="AC170">
        <v>0.23672921999999999</v>
      </c>
      <c r="AD170">
        <v>0.22289373000000001</v>
      </c>
      <c r="AE170">
        <v>0.21049786000000001</v>
      </c>
      <c r="AF170">
        <v>0.19933936999999999</v>
      </c>
      <c r="AG170">
        <v>0.18925339999999999</v>
      </c>
      <c r="AH170">
        <v>0.18009381999999999</v>
      </c>
      <c r="AI170">
        <v>0.17174018999999999</v>
      </c>
      <c r="AJ170">
        <v>0.16409433000000001</v>
      </c>
      <c r="AK170">
        <v>0.15706993999999999</v>
      </c>
      <c r="AL170">
        <v>0.15059216</v>
      </c>
      <c r="AM170">
        <v>0.14459971999999999</v>
      </c>
      <c r="AN170">
        <v>0.13904119000000001</v>
      </c>
      <c r="AO170">
        <v>0.13387108</v>
      </c>
      <c r="AP170">
        <v>0.12904868</v>
      </c>
      <c r="AQ170">
        <v>0.12454231</v>
      </c>
      <c r="AR170">
        <v>0.12032221999999999</v>
      </c>
      <c r="AS170">
        <v>0.11635951</v>
      </c>
      <c r="AT170">
        <v>0.11263140000000001</v>
      </c>
      <c r="AU170">
        <v>0.10911939</v>
      </c>
      <c r="AV170">
        <v>0.10580579</v>
      </c>
      <c r="AW170">
        <v>0.10267305</v>
      </c>
      <c r="AX170">
        <v>9.9706276999999996E-2</v>
      </c>
      <c r="AY170">
        <v>9.6892618E-2</v>
      </c>
      <c r="AZ170">
        <v>9.4223894000000002E-2</v>
      </c>
      <c r="BA170">
        <v>9.1686085000000001E-2</v>
      </c>
      <c r="BB170">
        <v>8.9270048000000005E-2</v>
      </c>
      <c r="BC170">
        <v>8.6969420000000006E-2</v>
      </c>
      <c r="BD170">
        <v>8.4774189E-2</v>
      </c>
      <c r="BE170">
        <v>8.2678519000000006E-2</v>
      </c>
      <c r="BF170">
        <v>8.0674559000000007E-2</v>
      </c>
    </row>
    <row r="171" spans="1:58" x14ac:dyDescent="0.35">
      <c r="A171">
        <v>170</v>
      </c>
      <c r="B171">
        <v>20.5</v>
      </c>
      <c r="C171">
        <v>0.3119864</v>
      </c>
      <c r="D171">
        <v>1.4000000000000001</v>
      </c>
      <c r="E171">
        <v>2.6</v>
      </c>
      <c r="F171">
        <v>1.2000000000000002</v>
      </c>
      <c r="G171">
        <v>1.8</v>
      </c>
      <c r="H171">
        <v>1</v>
      </c>
      <c r="I171">
        <v>406.20000000000005</v>
      </c>
      <c r="J171">
        <v>319.5</v>
      </c>
      <c r="K171" t="s">
        <v>34</v>
      </c>
      <c r="L171">
        <v>170</v>
      </c>
      <c r="M171">
        <v>0.86063564000000004</v>
      </c>
      <c r="N171">
        <v>0.66928399000000005</v>
      </c>
      <c r="O171">
        <v>0.54090570999999998</v>
      </c>
      <c r="P171">
        <v>0.45017582</v>
      </c>
      <c r="Q171">
        <v>0.38340651999999997</v>
      </c>
      <c r="R171">
        <v>0.33246395000000001</v>
      </c>
      <c r="S171">
        <v>0.29253706000000002</v>
      </c>
      <c r="T171">
        <v>0.26053405000000002</v>
      </c>
      <c r="U171">
        <v>0.23440411999999999</v>
      </c>
      <c r="V171">
        <v>0.21271714999999999</v>
      </c>
      <c r="W171">
        <v>0.19447301</v>
      </c>
      <c r="X171">
        <v>0.17893511000000001</v>
      </c>
      <c r="Y171">
        <v>0.1655575</v>
      </c>
      <c r="Z171">
        <v>0.15392702999999999</v>
      </c>
      <c r="AA171">
        <v>0.14372851</v>
      </c>
      <c r="AB171">
        <v>0.13471282000000001</v>
      </c>
      <c r="AC171">
        <v>0.12669152</v>
      </c>
      <c r="AD171">
        <v>0.11950595</v>
      </c>
      <c r="AE171">
        <v>0.11303509</v>
      </c>
      <c r="AF171">
        <v>0.10717754</v>
      </c>
      <c r="AG171">
        <v>0.10184762</v>
      </c>
      <c r="AH171">
        <v>9.6982099000000002E-2</v>
      </c>
      <c r="AI171">
        <v>9.2521980000000004E-2</v>
      </c>
      <c r="AJ171">
        <v>8.8419333000000003E-2</v>
      </c>
      <c r="AK171">
        <v>8.4633640999999996E-2</v>
      </c>
      <c r="AL171">
        <v>8.1128947000000007E-2</v>
      </c>
      <c r="AM171">
        <v>7.7879183000000005E-2</v>
      </c>
      <c r="AN171">
        <v>7.4855148999999996E-2</v>
      </c>
      <c r="AO171">
        <v>7.2033956999999996E-2</v>
      </c>
      <c r="AP171">
        <v>6.9394909000000005E-2</v>
      </c>
      <c r="AQ171">
        <v>6.6924065000000005E-2</v>
      </c>
      <c r="AR171">
        <v>6.4605042000000001E-2</v>
      </c>
      <c r="AS171">
        <v>6.2425487000000002E-2</v>
      </c>
      <c r="AT171">
        <v>6.0373988000000003E-2</v>
      </c>
      <c r="AU171">
        <v>5.8437432999999997E-2</v>
      </c>
      <c r="AV171">
        <v>5.6607998999999999E-2</v>
      </c>
      <c r="AW171">
        <v>5.4876047999999997E-2</v>
      </c>
      <c r="AX171">
        <v>5.3235537999999999E-2</v>
      </c>
      <c r="AY171">
        <v>5.167998E-2</v>
      </c>
      <c r="AZ171">
        <v>5.0202135000000002E-2</v>
      </c>
      <c r="BA171">
        <v>4.8797148999999998E-2</v>
      </c>
      <c r="BB171">
        <v>4.7459621E-2</v>
      </c>
      <c r="BC171">
        <v>4.6184520999999999E-2</v>
      </c>
      <c r="BD171">
        <v>4.4968866000000003E-2</v>
      </c>
      <c r="BE171">
        <v>4.3807647999999998E-2</v>
      </c>
      <c r="BF171">
        <v>4.2697627000000002E-2</v>
      </c>
    </row>
    <row r="172" spans="1:58" x14ac:dyDescent="0.35">
      <c r="A172">
        <v>171</v>
      </c>
      <c r="B172">
        <v>27.3</v>
      </c>
      <c r="C172">
        <v>0.54405709999999996</v>
      </c>
      <c r="D172">
        <v>2</v>
      </c>
      <c r="E172">
        <v>3.4000000000000004</v>
      </c>
      <c r="F172">
        <v>1.4000000000000001</v>
      </c>
      <c r="G172">
        <v>2</v>
      </c>
      <c r="H172">
        <v>0.60000000000000009</v>
      </c>
      <c r="I172">
        <v>332</v>
      </c>
      <c r="J172">
        <v>312.5</v>
      </c>
      <c r="K172" t="s">
        <v>35</v>
      </c>
      <c r="L172">
        <v>171</v>
      </c>
      <c r="M172">
        <v>0.85710275000000002</v>
      </c>
      <c r="N172">
        <v>0.67116754999999995</v>
      </c>
      <c r="O172">
        <v>0.54465598000000004</v>
      </c>
      <c r="P172">
        <v>0.45435398999999999</v>
      </c>
      <c r="Q172">
        <v>0.38751593000000001</v>
      </c>
      <c r="R172">
        <v>0.33653829000000002</v>
      </c>
      <c r="S172">
        <v>0.29657355000000002</v>
      </c>
      <c r="T172">
        <v>0.26459146</v>
      </c>
      <c r="U172">
        <v>0.23847025999999999</v>
      </c>
      <c r="V172">
        <v>0.21677585999999999</v>
      </c>
      <c r="W172">
        <v>0.19849738</v>
      </c>
      <c r="X172">
        <v>0.18292342</v>
      </c>
      <c r="Y172">
        <v>0.16950973999999999</v>
      </c>
      <c r="Z172">
        <v>0.15783869</v>
      </c>
      <c r="AA172">
        <v>0.14759965</v>
      </c>
      <c r="AB172">
        <v>0.13854656000000001</v>
      </c>
      <c r="AC172">
        <v>0.1304892</v>
      </c>
      <c r="AD172">
        <v>0.12326541000000001</v>
      </c>
      <c r="AE172">
        <v>0.11675829</v>
      </c>
      <c r="AF172">
        <v>0.11086421</v>
      </c>
      <c r="AG172">
        <v>0.10550147</v>
      </c>
      <c r="AH172">
        <v>0.100603</v>
      </c>
      <c r="AI172">
        <v>9.6109635999999998E-2</v>
      </c>
      <c r="AJ172">
        <v>9.1973848999999996E-2</v>
      </c>
      <c r="AK172">
        <v>8.8156961000000006E-2</v>
      </c>
      <c r="AL172">
        <v>8.4622100000000006E-2</v>
      </c>
      <c r="AM172">
        <v>8.1339239999999993E-2</v>
      </c>
      <c r="AN172">
        <v>7.8283547999999994E-2</v>
      </c>
      <c r="AO172">
        <v>7.5431995000000002E-2</v>
      </c>
      <c r="AP172">
        <v>7.2765372999999994E-2</v>
      </c>
      <c r="AQ172">
        <v>7.0265912E-2</v>
      </c>
      <c r="AR172">
        <v>6.7920320000000006E-2</v>
      </c>
      <c r="AS172">
        <v>6.5712407E-2</v>
      </c>
      <c r="AT172">
        <v>6.3631013E-2</v>
      </c>
      <c r="AU172">
        <v>6.1665828999999998E-2</v>
      </c>
      <c r="AV172">
        <v>5.9808480999999997E-2</v>
      </c>
      <c r="AW172">
        <v>5.804931E-2</v>
      </c>
      <c r="AX172">
        <v>5.6381498000000002E-2</v>
      </c>
      <c r="AY172">
        <v>5.479854E-2</v>
      </c>
      <c r="AZ172">
        <v>5.3293053E-2</v>
      </c>
      <c r="BA172">
        <v>5.1861565999999998E-2</v>
      </c>
      <c r="BB172">
        <v>5.0498559999999998E-2</v>
      </c>
      <c r="BC172">
        <v>4.9197033000000001E-2</v>
      </c>
      <c r="BD172">
        <v>4.7954541000000003E-2</v>
      </c>
      <c r="BE172">
        <v>4.6766832000000001E-2</v>
      </c>
      <c r="BF172">
        <v>4.5630469999999999E-2</v>
      </c>
    </row>
    <row r="173" spans="1:58" x14ac:dyDescent="0.35">
      <c r="A173">
        <v>172</v>
      </c>
      <c r="B173">
        <v>34.6</v>
      </c>
      <c r="C173">
        <v>0.57139669999999998</v>
      </c>
      <c r="D173">
        <v>1.8</v>
      </c>
      <c r="E173">
        <v>7.4</v>
      </c>
      <c r="F173">
        <v>1.4000000000000001</v>
      </c>
      <c r="G173">
        <v>1</v>
      </c>
      <c r="H173">
        <v>0.8</v>
      </c>
      <c r="I173">
        <v>435.70000000000005</v>
      </c>
      <c r="J173">
        <v>368.8</v>
      </c>
      <c r="K173" t="s">
        <v>34</v>
      </c>
      <c r="L173">
        <v>172</v>
      </c>
      <c r="M173">
        <v>1.7661289</v>
      </c>
      <c r="N173">
        <v>1.4828140000000001</v>
      </c>
      <c r="O173">
        <v>1.2320081000000001</v>
      </c>
      <c r="P173">
        <v>1.0239277</v>
      </c>
      <c r="Q173">
        <v>0.86194395999999995</v>
      </c>
      <c r="R173">
        <v>0.73880619000000003</v>
      </c>
      <c r="S173">
        <v>0.64375579000000005</v>
      </c>
      <c r="T173">
        <v>0.56701743999999998</v>
      </c>
      <c r="U173">
        <v>0.50416654000000005</v>
      </c>
      <c r="V173">
        <v>0.45304265999999999</v>
      </c>
      <c r="W173">
        <v>0.41088390000000002</v>
      </c>
      <c r="X173">
        <v>0.37568205999999998</v>
      </c>
      <c r="Y173">
        <v>0.34582800000000002</v>
      </c>
      <c r="Z173">
        <v>0.32008534999999999</v>
      </c>
      <c r="AA173">
        <v>0.29771879000000001</v>
      </c>
      <c r="AB173">
        <v>0.27814749</v>
      </c>
      <c r="AC173">
        <v>0.26088213999999998</v>
      </c>
      <c r="AD173">
        <v>0.24555141999999999</v>
      </c>
      <c r="AE173">
        <v>0.23184602000000001</v>
      </c>
      <c r="AF173">
        <v>0.21951320999999999</v>
      </c>
      <c r="AG173">
        <v>0.20836577000000001</v>
      </c>
      <c r="AH173">
        <v>0.19823892000000001</v>
      </c>
      <c r="AI173">
        <v>0.18900685</v>
      </c>
      <c r="AJ173">
        <v>0.18055062</v>
      </c>
      <c r="AK173">
        <v>0.17277935</v>
      </c>
      <c r="AL173">
        <v>0.16561683999999999</v>
      </c>
      <c r="AM173">
        <v>0.15898942999999999</v>
      </c>
      <c r="AN173">
        <v>0.15284146000000001</v>
      </c>
      <c r="AO173">
        <v>0.1471239</v>
      </c>
      <c r="AP173">
        <v>0.14179452000000001</v>
      </c>
      <c r="AQ173">
        <v>0.13681910999999999</v>
      </c>
      <c r="AR173">
        <v>0.13215303</v>
      </c>
      <c r="AS173">
        <v>0.12776573999999999</v>
      </c>
      <c r="AT173">
        <v>0.12363686</v>
      </c>
      <c r="AU173">
        <v>0.11975043</v>
      </c>
      <c r="AV173">
        <v>0.1160839</v>
      </c>
      <c r="AW173">
        <v>0.11261541999999999</v>
      </c>
      <c r="AX173">
        <v>0.10932942</v>
      </c>
      <c r="AY173">
        <v>0.10621764</v>
      </c>
      <c r="AZ173">
        <v>0.10326401</v>
      </c>
      <c r="BA173">
        <v>0.10045635</v>
      </c>
      <c r="BB173">
        <v>9.7782239000000007E-2</v>
      </c>
      <c r="BC173">
        <v>9.5235780000000006E-2</v>
      </c>
      <c r="BD173">
        <v>9.2805170000000006E-2</v>
      </c>
      <c r="BE173">
        <v>9.0484342999999995E-2</v>
      </c>
      <c r="BF173">
        <v>8.8264524999999996E-2</v>
      </c>
    </row>
    <row r="174" spans="1:58" x14ac:dyDescent="0.35">
      <c r="A174">
        <v>173</v>
      </c>
      <c r="B174">
        <v>40.300000000000004</v>
      </c>
      <c r="C174">
        <v>0.8636528</v>
      </c>
      <c r="D174">
        <v>2.8000000000000003</v>
      </c>
      <c r="E174">
        <v>4.8000000000000007</v>
      </c>
      <c r="F174">
        <v>1.6</v>
      </c>
      <c r="G174">
        <v>0.60000000000000009</v>
      </c>
      <c r="H174">
        <v>0.2</v>
      </c>
      <c r="I174">
        <v>308.5</v>
      </c>
      <c r="J174">
        <v>325.90000000000003</v>
      </c>
      <c r="K174" t="s">
        <v>35</v>
      </c>
      <c r="L174">
        <v>173</v>
      </c>
      <c r="M174">
        <v>0.51723271999999998</v>
      </c>
      <c r="N174">
        <v>0.41796960999999999</v>
      </c>
      <c r="O174">
        <v>0.34682351</v>
      </c>
      <c r="P174">
        <v>0.29455020999999998</v>
      </c>
      <c r="Q174">
        <v>0.25482672000000001</v>
      </c>
      <c r="R174">
        <v>0.22398269000000001</v>
      </c>
      <c r="S174">
        <v>0.19941179000000001</v>
      </c>
      <c r="T174">
        <v>0.17933984</v>
      </c>
      <c r="U174">
        <v>0.16271796999999999</v>
      </c>
      <c r="V174">
        <v>0.14872012000000001</v>
      </c>
      <c r="W174">
        <v>0.13679451000000001</v>
      </c>
      <c r="X174">
        <v>0.12650929</v>
      </c>
      <c r="Y174">
        <v>0.11756199000000001</v>
      </c>
      <c r="Z174">
        <v>0.1097095</v>
      </c>
      <c r="AA174">
        <v>0.10277012000000001</v>
      </c>
      <c r="AB174">
        <v>9.6591710999999997E-2</v>
      </c>
      <c r="AC174">
        <v>9.1059110999999998E-2</v>
      </c>
      <c r="AD174">
        <v>8.6077318E-2</v>
      </c>
      <c r="AE174">
        <v>8.1569977000000002E-2</v>
      </c>
      <c r="AF174">
        <v>7.7472686999999998E-2</v>
      </c>
      <c r="AG174">
        <v>7.3734044999999998E-2</v>
      </c>
      <c r="AH174">
        <v>7.0309742999999994E-2</v>
      </c>
      <c r="AI174">
        <v>6.7162289999999999E-2</v>
      </c>
      <c r="AJ174">
        <v>6.4259514000000004E-2</v>
      </c>
      <c r="AK174">
        <v>6.1575106999999997E-2</v>
      </c>
      <c r="AL174">
        <v>5.9086214999999997E-2</v>
      </c>
      <c r="AM174">
        <v>5.6772533999999999E-2</v>
      </c>
      <c r="AN174">
        <v>5.4616778999999997E-2</v>
      </c>
      <c r="AO174">
        <v>5.2603918999999999E-2</v>
      </c>
      <c r="AP174">
        <v>5.0720181000000003E-2</v>
      </c>
      <c r="AQ174">
        <v>4.8954200000000003E-2</v>
      </c>
      <c r="AR174">
        <v>4.7295239000000003E-2</v>
      </c>
      <c r="AS174">
        <v>4.5734170999999997E-2</v>
      </c>
      <c r="AT174">
        <v>4.4262975000000003E-2</v>
      </c>
      <c r="AU174">
        <v>4.2874478000000001E-2</v>
      </c>
      <c r="AV174">
        <v>4.1561942999999997E-2</v>
      </c>
      <c r="AW174">
        <v>4.0319510000000003E-2</v>
      </c>
      <c r="AX174">
        <v>3.9141866999999997E-2</v>
      </c>
      <c r="AY174">
        <v>3.8024500000000003E-2</v>
      </c>
      <c r="AZ174">
        <v>3.6962784999999998E-2</v>
      </c>
      <c r="BA174">
        <v>3.5953008000000002E-2</v>
      </c>
      <c r="BB174">
        <v>3.4991386999999999E-2</v>
      </c>
      <c r="BC174">
        <v>3.4074559999999997E-2</v>
      </c>
      <c r="BD174">
        <v>3.3199787000000001E-2</v>
      </c>
      <c r="BE174">
        <v>3.2364077999999998E-2</v>
      </c>
      <c r="BF174">
        <v>3.1565155999999997E-2</v>
      </c>
    </row>
    <row r="175" spans="1:58" x14ac:dyDescent="0.35">
      <c r="A175">
        <v>174</v>
      </c>
      <c r="B175">
        <v>65.8</v>
      </c>
      <c r="C175">
        <v>0.78797839999999997</v>
      </c>
      <c r="D175">
        <v>2.8000000000000003</v>
      </c>
      <c r="E175">
        <v>3</v>
      </c>
      <c r="F175">
        <v>0.8</v>
      </c>
      <c r="G175">
        <v>0.4</v>
      </c>
      <c r="H175">
        <v>0.2</v>
      </c>
      <c r="I175">
        <v>401.70000000000005</v>
      </c>
      <c r="J175">
        <v>350.90000000000003</v>
      </c>
      <c r="K175" t="s">
        <v>34</v>
      </c>
      <c r="L175">
        <v>174</v>
      </c>
      <c r="M175">
        <v>0.46076199000000001</v>
      </c>
      <c r="N175">
        <v>0.36445388000000001</v>
      </c>
      <c r="O175">
        <v>0.29971643999999997</v>
      </c>
      <c r="P175">
        <v>0.25349971999999998</v>
      </c>
      <c r="Q175">
        <v>0.21909069</v>
      </c>
      <c r="R175">
        <v>0.19260418000000001</v>
      </c>
      <c r="S175">
        <v>0.17156978000000001</v>
      </c>
      <c r="T175">
        <v>0.15447767000000001</v>
      </c>
      <c r="U175">
        <v>0.14033536999999999</v>
      </c>
      <c r="V175">
        <v>0.12844381999999999</v>
      </c>
      <c r="W175">
        <v>0.1183202</v>
      </c>
      <c r="X175">
        <v>0.10959721</v>
      </c>
      <c r="Y175">
        <v>0.10201113000000001</v>
      </c>
      <c r="Z175">
        <v>9.5353514E-2</v>
      </c>
      <c r="AA175">
        <v>8.9468493999999996E-2</v>
      </c>
      <c r="AB175">
        <v>8.4229483999999993E-2</v>
      </c>
      <c r="AC175">
        <v>7.9536691000000007E-2</v>
      </c>
      <c r="AD175">
        <v>7.5310685000000002E-2</v>
      </c>
      <c r="AE175">
        <v>7.1485266000000006E-2</v>
      </c>
      <c r="AF175">
        <v>6.8006924999999996E-2</v>
      </c>
      <c r="AG175">
        <v>6.4831831000000006E-2</v>
      </c>
      <c r="AH175">
        <v>6.1921805000000003E-2</v>
      </c>
      <c r="AI175">
        <v>5.9245177000000003E-2</v>
      </c>
      <c r="AJ175">
        <v>5.6775684999999999E-2</v>
      </c>
      <c r="AK175">
        <v>5.4490726000000003E-2</v>
      </c>
      <c r="AL175">
        <v>5.2370488999999999E-2</v>
      </c>
      <c r="AM175">
        <v>5.0398204000000002E-2</v>
      </c>
      <c r="AN175">
        <v>4.8558908999999997E-2</v>
      </c>
      <c r="AO175">
        <v>4.6839982000000002E-2</v>
      </c>
      <c r="AP175">
        <v>4.5230314000000001E-2</v>
      </c>
      <c r="AQ175">
        <v>4.3719466999999998E-2</v>
      </c>
      <c r="AR175">
        <v>4.2299185000000003E-2</v>
      </c>
      <c r="AS175">
        <v>4.0961444E-2</v>
      </c>
      <c r="AT175">
        <v>3.9699480000000002E-2</v>
      </c>
      <c r="AU175">
        <v>3.8507298000000002E-2</v>
      </c>
      <c r="AV175">
        <v>3.7379297999999998E-2</v>
      </c>
      <c r="AW175">
        <v>3.6310531E-2</v>
      </c>
      <c r="AX175">
        <v>3.5296890999999997E-2</v>
      </c>
      <c r="AY175">
        <v>3.4333958999999997E-2</v>
      </c>
      <c r="AZ175">
        <v>3.3418036999999998E-2</v>
      </c>
      <c r="BA175">
        <v>3.2546189000000003E-2</v>
      </c>
      <c r="BB175">
        <v>3.1715146999999999E-2</v>
      </c>
      <c r="BC175">
        <v>3.0922061000000001E-2</v>
      </c>
      <c r="BD175">
        <v>3.0164506000000001E-2</v>
      </c>
      <c r="BE175">
        <v>2.9440266999999999E-2</v>
      </c>
      <c r="BF175">
        <v>2.8747196999999999E-2</v>
      </c>
    </row>
    <row r="176" spans="1:58" x14ac:dyDescent="0.35">
      <c r="A176">
        <v>175</v>
      </c>
      <c r="B176">
        <v>17.2</v>
      </c>
      <c r="C176">
        <v>0.45404620000000001</v>
      </c>
      <c r="D176">
        <v>2</v>
      </c>
      <c r="E176">
        <v>3.8000000000000003</v>
      </c>
      <c r="F176">
        <v>2.2000000000000002</v>
      </c>
      <c r="G176">
        <v>0</v>
      </c>
      <c r="H176">
        <v>1.2000000000000002</v>
      </c>
      <c r="I176">
        <v>430.90000000000003</v>
      </c>
      <c r="J176">
        <v>314.70000000000005</v>
      </c>
      <c r="K176" t="s">
        <v>35</v>
      </c>
      <c r="L176">
        <v>175</v>
      </c>
      <c r="M176">
        <v>1.0227630000000001</v>
      </c>
      <c r="N176">
        <v>0.78507411000000005</v>
      </c>
      <c r="O176">
        <v>0.62936740999999996</v>
      </c>
      <c r="P176">
        <v>0.52201282999999998</v>
      </c>
      <c r="Q176">
        <v>0.44374222000000002</v>
      </c>
      <c r="R176">
        <v>0.38336954000000001</v>
      </c>
      <c r="S176">
        <v>0.33665719999999999</v>
      </c>
      <c r="T176">
        <v>0.29963290999999997</v>
      </c>
      <c r="U176">
        <v>0.26974305999999998</v>
      </c>
      <c r="V176">
        <v>0.24511965999999999</v>
      </c>
      <c r="W176">
        <v>0.22449296999999999</v>
      </c>
      <c r="X176">
        <v>0.20697746</v>
      </c>
      <c r="Y176">
        <v>0.19192867</v>
      </c>
      <c r="Z176">
        <v>0.1788554</v>
      </c>
      <c r="AA176">
        <v>0.16740304</v>
      </c>
      <c r="AB176">
        <v>0.15728837000000001</v>
      </c>
      <c r="AC176">
        <v>0.14828964</v>
      </c>
      <c r="AD176">
        <v>0.14022939000000001</v>
      </c>
      <c r="AE176">
        <v>0.13296801999999999</v>
      </c>
      <c r="AF176">
        <v>0.12639216</v>
      </c>
      <c r="AG176">
        <v>0.12040894000000001</v>
      </c>
      <c r="AH176">
        <v>0.11494268000000001</v>
      </c>
      <c r="AI176">
        <v>0.10992532000000001</v>
      </c>
      <c r="AJ176">
        <v>0.10530457</v>
      </c>
      <c r="AK176">
        <v>0.10103653</v>
      </c>
      <c r="AL176">
        <v>9.7081534999999997E-2</v>
      </c>
      <c r="AM176">
        <v>9.3407645999999997E-2</v>
      </c>
      <c r="AN176">
        <v>8.9981765000000005E-2</v>
      </c>
      <c r="AO176">
        <v>8.6781703000000002E-2</v>
      </c>
      <c r="AP176">
        <v>8.3786368E-2</v>
      </c>
      <c r="AQ176">
        <v>8.0975755999999996E-2</v>
      </c>
      <c r="AR176">
        <v>7.8333459999999994E-2</v>
      </c>
      <c r="AS176">
        <v>7.5845837999999999E-2</v>
      </c>
      <c r="AT176">
        <v>7.3500164000000007E-2</v>
      </c>
      <c r="AU176">
        <v>7.1282126000000001E-2</v>
      </c>
      <c r="AV176">
        <v>6.9184079999999995E-2</v>
      </c>
      <c r="AW176">
        <v>6.7194774999999998E-2</v>
      </c>
      <c r="AX176">
        <v>6.5306507E-2</v>
      </c>
      <c r="AY176">
        <v>6.3512810000000003E-2</v>
      </c>
      <c r="AZ176">
        <v>6.1806168000000002E-2</v>
      </c>
      <c r="BA176">
        <v>6.0182079999999999E-2</v>
      </c>
      <c r="BB176">
        <v>5.8633062999999999E-2</v>
      </c>
      <c r="BC176">
        <v>5.7153992000000001E-2</v>
      </c>
      <c r="BD176">
        <v>5.5741302999999999E-2</v>
      </c>
      <c r="BE176">
        <v>5.4389725999999999E-2</v>
      </c>
      <c r="BF176">
        <v>5.3095351999999998E-2</v>
      </c>
    </row>
    <row r="177" spans="1:58" x14ac:dyDescent="0.35">
      <c r="A177">
        <v>176</v>
      </c>
      <c r="B177">
        <v>46.3</v>
      </c>
      <c r="C177">
        <v>0.7149856</v>
      </c>
      <c r="D177">
        <v>1.2000000000000002</v>
      </c>
      <c r="E177">
        <v>3</v>
      </c>
      <c r="F177">
        <v>2.4000000000000004</v>
      </c>
      <c r="G177">
        <v>1.8</v>
      </c>
      <c r="H177">
        <v>0.8</v>
      </c>
      <c r="I177">
        <v>358.70000000000005</v>
      </c>
      <c r="J177">
        <v>350.1</v>
      </c>
      <c r="K177" t="s">
        <v>34</v>
      </c>
      <c r="L177">
        <v>176</v>
      </c>
      <c r="M177">
        <v>1.1292561000000001</v>
      </c>
      <c r="N177">
        <v>0.87235450999999997</v>
      </c>
      <c r="O177">
        <v>0.70136326999999998</v>
      </c>
      <c r="P177">
        <v>0.57940298000000001</v>
      </c>
      <c r="Q177">
        <v>0.48995659000000003</v>
      </c>
      <c r="R177">
        <v>0.42222625000000003</v>
      </c>
      <c r="S177">
        <v>0.36961079000000002</v>
      </c>
      <c r="T177">
        <v>0.32789584999999999</v>
      </c>
      <c r="U177">
        <v>0.29421318000000002</v>
      </c>
      <c r="V177">
        <v>0.26640080999999999</v>
      </c>
      <c r="W177">
        <v>0.24311562</v>
      </c>
      <c r="X177">
        <v>0.22339639</v>
      </c>
      <c r="Y177">
        <v>0.20651132999999999</v>
      </c>
      <c r="Z177">
        <v>0.19189233</v>
      </c>
      <c r="AA177">
        <v>0.17911563999999999</v>
      </c>
      <c r="AB177">
        <v>0.16785863000000001</v>
      </c>
      <c r="AC177">
        <v>0.15786594000000001</v>
      </c>
      <c r="AD177">
        <v>0.14893582</v>
      </c>
      <c r="AE177">
        <v>0.14090190999999999</v>
      </c>
      <c r="AF177">
        <v>0.13364147000000001</v>
      </c>
      <c r="AG177">
        <v>0.12704234</v>
      </c>
      <c r="AH177">
        <v>0.12101989</v>
      </c>
      <c r="AI177">
        <v>0.11550438</v>
      </c>
      <c r="AJ177">
        <v>0.11043198999999999</v>
      </c>
      <c r="AK177">
        <v>0.10575195</v>
      </c>
      <c r="AL177">
        <v>0.1014206</v>
      </c>
      <c r="AM177">
        <v>9.7401105000000002E-2</v>
      </c>
      <c r="AN177">
        <v>9.3659728999999997E-2</v>
      </c>
      <c r="AO177">
        <v>9.0170904999999996E-2</v>
      </c>
      <c r="AP177">
        <v>8.6908272999999994E-2</v>
      </c>
      <c r="AQ177">
        <v>8.3850524999999995E-2</v>
      </c>
      <c r="AR177">
        <v>8.0979697000000003E-2</v>
      </c>
      <c r="AS177">
        <v>7.8281134000000002E-2</v>
      </c>
      <c r="AT177">
        <v>7.5738720999999995E-2</v>
      </c>
      <c r="AU177">
        <v>7.3338494000000004E-2</v>
      </c>
      <c r="AV177">
        <v>7.1068837999999995E-2</v>
      </c>
      <c r="AW177">
        <v>6.8921141000000005E-2</v>
      </c>
      <c r="AX177">
        <v>6.6885896E-2</v>
      </c>
      <c r="AY177">
        <v>6.4953126E-2</v>
      </c>
      <c r="AZ177">
        <v>6.3117057000000004E-2</v>
      </c>
      <c r="BA177">
        <v>6.1369501E-2</v>
      </c>
      <c r="BB177">
        <v>5.9705424999999999E-2</v>
      </c>
      <c r="BC177">
        <v>5.8120224999999998E-2</v>
      </c>
      <c r="BD177">
        <v>5.6607440000000002E-2</v>
      </c>
      <c r="BE177">
        <v>5.5161040000000001E-2</v>
      </c>
      <c r="BF177">
        <v>5.3778179000000002E-2</v>
      </c>
    </row>
    <row r="178" spans="1:58" x14ac:dyDescent="0.35">
      <c r="A178">
        <v>177</v>
      </c>
      <c r="B178">
        <v>8.5</v>
      </c>
      <c r="C178">
        <v>0.53934979999999999</v>
      </c>
      <c r="D178">
        <v>2</v>
      </c>
      <c r="E178">
        <v>2.8000000000000003</v>
      </c>
      <c r="F178">
        <v>2.4000000000000004</v>
      </c>
      <c r="G178">
        <v>0.4</v>
      </c>
      <c r="H178">
        <v>1.2000000000000002</v>
      </c>
      <c r="I178">
        <v>331.70000000000005</v>
      </c>
      <c r="J178">
        <v>299.3</v>
      </c>
      <c r="K178" t="s">
        <v>34</v>
      </c>
      <c r="L178">
        <v>177</v>
      </c>
      <c r="M178">
        <v>0.47928612999999998</v>
      </c>
      <c r="N178">
        <v>0.37522592999999999</v>
      </c>
      <c r="O178">
        <v>0.30588183000000002</v>
      </c>
      <c r="P178">
        <v>0.25689026999999998</v>
      </c>
      <c r="Q178">
        <v>0.22076430999999999</v>
      </c>
      <c r="R178">
        <v>0.19310764999999999</v>
      </c>
      <c r="S178">
        <v>0.17122773999999999</v>
      </c>
      <c r="T178">
        <v>0.15350795</v>
      </c>
      <c r="U178">
        <v>0.1388972</v>
      </c>
      <c r="V178">
        <v>0.12665688</v>
      </c>
      <c r="W178">
        <v>0.11626519</v>
      </c>
      <c r="X178">
        <v>0.10734248</v>
      </c>
      <c r="Y178">
        <v>9.9601202E-2</v>
      </c>
      <c r="Z178">
        <v>9.2828154999999996E-2</v>
      </c>
      <c r="AA178">
        <v>8.6853541000000006E-2</v>
      </c>
      <c r="AB178">
        <v>8.1548542000000002E-2</v>
      </c>
      <c r="AC178">
        <v>7.6808237000000001E-2</v>
      </c>
      <c r="AD178">
        <v>7.2547740999999999E-2</v>
      </c>
      <c r="AE178">
        <v>6.8700276000000005E-2</v>
      </c>
      <c r="AF178">
        <v>6.5208404999999997E-2</v>
      </c>
      <c r="AG178">
        <v>6.2026754000000003E-2</v>
      </c>
      <c r="AH178">
        <v>5.9117152999999999E-2</v>
      </c>
      <c r="AI178">
        <v>5.6447901000000002E-2</v>
      </c>
      <c r="AJ178">
        <v>5.3989495999999998E-2</v>
      </c>
      <c r="AK178">
        <v>5.1717918000000002E-2</v>
      </c>
      <c r="AL178">
        <v>4.9614102E-2</v>
      </c>
      <c r="AM178">
        <v>4.7659676999999998E-2</v>
      </c>
      <c r="AN178">
        <v>4.5840509000000002E-2</v>
      </c>
      <c r="AO178">
        <v>4.4142886999999999E-2</v>
      </c>
      <c r="AP178">
        <v>4.2555100999999998E-2</v>
      </c>
      <c r="AQ178">
        <v>4.1067752999999999E-2</v>
      </c>
      <c r="AR178">
        <v>3.9671227000000003E-2</v>
      </c>
      <c r="AS178">
        <v>3.8358372000000002E-2</v>
      </c>
      <c r="AT178">
        <v>3.7121564000000003E-2</v>
      </c>
      <c r="AU178">
        <v>3.5954338000000002E-2</v>
      </c>
      <c r="AV178">
        <v>3.4851069999999998E-2</v>
      </c>
      <c r="AW178">
        <v>3.3807240000000002E-2</v>
      </c>
      <c r="AX178">
        <v>3.28185E-2</v>
      </c>
      <c r="AY178">
        <v>3.1880181E-2</v>
      </c>
      <c r="AZ178">
        <v>3.0989223999999999E-2</v>
      </c>
      <c r="BA178">
        <v>3.0141739000000001E-2</v>
      </c>
      <c r="BB178">
        <v>2.9334626999999999E-2</v>
      </c>
      <c r="BC178">
        <v>2.8565479000000001E-2</v>
      </c>
      <c r="BD178">
        <v>2.7831722E-2</v>
      </c>
      <c r="BE178">
        <v>2.7130945E-2</v>
      </c>
      <c r="BF178">
        <v>2.6460874999999998E-2</v>
      </c>
    </row>
    <row r="179" spans="1:58" x14ac:dyDescent="0.35">
      <c r="A179">
        <v>178</v>
      </c>
      <c r="B179">
        <v>29.5</v>
      </c>
      <c r="C179">
        <v>0.2718969</v>
      </c>
      <c r="D179">
        <v>1.2000000000000002</v>
      </c>
      <c r="E179">
        <v>1</v>
      </c>
      <c r="F179">
        <v>1.4000000000000001</v>
      </c>
      <c r="G179">
        <v>1.8</v>
      </c>
      <c r="H179">
        <v>1</v>
      </c>
      <c r="I179">
        <v>353</v>
      </c>
      <c r="J179">
        <v>308.70000000000005</v>
      </c>
      <c r="K179" t="s">
        <v>35</v>
      </c>
      <c r="L179">
        <v>178</v>
      </c>
      <c r="M179">
        <v>0.39744610000000002</v>
      </c>
      <c r="N179">
        <v>0.32286102</v>
      </c>
      <c r="O179">
        <v>0.26983248999999998</v>
      </c>
      <c r="P179">
        <v>0.23053281</v>
      </c>
      <c r="Q179">
        <v>0.20039465000000001</v>
      </c>
      <c r="R179">
        <v>0.17665575</v>
      </c>
      <c r="S179">
        <v>0.15753412</v>
      </c>
      <c r="T179">
        <v>0.14183836999999999</v>
      </c>
      <c r="U179">
        <v>0.128748</v>
      </c>
      <c r="V179">
        <v>0.11768168</v>
      </c>
      <c r="W179">
        <v>0.10820984</v>
      </c>
      <c r="X179">
        <v>0.10002170000000001</v>
      </c>
      <c r="Y179">
        <v>9.2879318000000002E-2</v>
      </c>
      <c r="Z179">
        <v>8.6598672000000002E-2</v>
      </c>
      <c r="AA179">
        <v>8.1035696000000004E-2</v>
      </c>
      <c r="AB179">
        <v>7.6076223999999998E-2</v>
      </c>
      <c r="AC179">
        <v>7.1630917000000002E-2</v>
      </c>
      <c r="AD179">
        <v>6.7624904E-2</v>
      </c>
      <c r="AE179">
        <v>6.3997268999999996E-2</v>
      </c>
      <c r="AF179">
        <v>6.0698472000000003E-2</v>
      </c>
      <c r="AG179">
        <v>5.7686158000000001E-2</v>
      </c>
      <c r="AH179">
        <v>5.4926309999999999E-2</v>
      </c>
      <c r="AI179">
        <v>5.2390552999999999E-2</v>
      </c>
      <c r="AJ179">
        <v>5.0051580999999998E-2</v>
      </c>
      <c r="AK179">
        <v>4.7887816999999999E-2</v>
      </c>
      <c r="AL179">
        <v>4.5882161999999997E-2</v>
      </c>
      <c r="AM179">
        <v>4.4017538000000002E-2</v>
      </c>
      <c r="AN179">
        <v>4.2281504999999997E-2</v>
      </c>
      <c r="AO179">
        <v>4.0660039000000002E-2</v>
      </c>
      <c r="AP179">
        <v>3.9143346000000002E-2</v>
      </c>
      <c r="AQ179">
        <v>3.7721757000000002E-2</v>
      </c>
      <c r="AR179">
        <v>3.6386795E-2</v>
      </c>
      <c r="AS179">
        <v>3.5131302000000003E-2</v>
      </c>
      <c r="AT179">
        <v>3.3948540999999999E-2</v>
      </c>
      <c r="AU179">
        <v>3.2832962E-2</v>
      </c>
      <c r="AV179">
        <v>3.1778883000000001E-2</v>
      </c>
      <c r="AW179">
        <v>3.0781732999999999E-2</v>
      </c>
      <c r="AX179">
        <v>2.9837369999999998E-2</v>
      </c>
      <c r="AY179">
        <v>2.8941693000000001E-2</v>
      </c>
      <c r="AZ179">
        <v>2.8091224000000001E-2</v>
      </c>
      <c r="BA179">
        <v>2.7282721999999999E-2</v>
      </c>
      <c r="BB179">
        <v>2.6513361999999999E-2</v>
      </c>
      <c r="BC179">
        <v>2.5780369000000001E-2</v>
      </c>
      <c r="BD179">
        <v>2.5081484000000001E-2</v>
      </c>
      <c r="BE179">
        <v>2.4414557999999999E-2</v>
      </c>
      <c r="BF179">
        <v>2.3777379000000001E-2</v>
      </c>
    </row>
    <row r="180" spans="1:58" x14ac:dyDescent="0.35">
      <c r="A180">
        <v>179</v>
      </c>
      <c r="B180">
        <v>31.400000000000002</v>
      </c>
      <c r="C180">
        <v>0.58460829999999997</v>
      </c>
      <c r="D180">
        <v>2.4000000000000004</v>
      </c>
      <c r="E180">
        <v>6.6000000000000005</v>
      </c>
      <c r="F180">
        <v>0.8</v>
      </c>
      <c r="G180">
        <v>1.2000000000000002</v>
      </c>
      <c r="H180">
        <v>0.4</v>
      </c>
      <c r="I180">
        <v>361.6</v>
      </c>
      <c r="J180">
        <v>336</v>
      </c>
      <c r="K180" t="s">
        <v>35</v>
      </c>
      <c r="L180">
        <v>179</v>
      </c>
      <c r="M180">
        <v>0.92463666</v>
      </c>
      <c r="N180">
        <v>0.75978540999999999</v>
      </c>
      <c r="O180">
        <v>0.62937564000000001</v>
      </c>
      <c r="P180">
        <v>0.5306071</v>
      </c>
      <c r="Q180">
        <v>0.45606955999999998</v>
      </c>
      <c r="R180">
        <v>0.39745768999999997</v>
      </c>
      <c r="S180">
        <v>0.35101184000000002</v>
      </c>
      <c r="T180">
        <v>0.31364837000000001</v>
      </c>
      <c r="U180">
        <v>0.28310958000000003</v>
      </c>
      <c r="V180">
        <v>0.25773233000000001</v>
      </c>
      <c r="W180">
        <v>0.23625483</v>
      </c>
      <c r="X180">
        <v>0.21788388</v>
      </c>
      <c r="Y180">
        <v>0.20201527999999999</v>
      </c>
      <c r="Z180">
        <v>0.18819</v>
      </c>
      <c r="AA180">
        <v>0.17604844</v>
      </c>
      <c r="AB180">
        <v>0.16529648</v>
      </c>
      <c r="AC180">
        <v>0.15570886</v>
      </c>
      <c r="AD180">
        <v>0.14711431999999999</v>
      </c>
      <c r="AE180">
        <v>0.13936319999999999</v>
      </c>
      <c r="AF180">
        <v>0.13234444000000001</v>
      </c>
      <c r="AG180">
        <v>0.12595294000000001</v>
      </c>
      <c r="AH180">
        <v>0.12010927</v>
      </c>
      <c r="AI180">
        <v>0.11475051999999999</v>
      </c>
      <c r="AJ180">
        <v>0.10982031</v>
      </c>
      <c r="AK180">
        <v>0.10526625000000001</v>
      </c>
      <c r="AL180">
        <v>0.10104871999999999</v>
      </c>
      <c r="AM180">
        <v>9.7130373000000006E-2</v>
      </c>
      <c r="AN180">
        <v>9.3483195000000005E-2</v>
      </c>
      <c r="AO180">
        <v>9.0081699000000001E-2</v>
      </c>
      <c r="AP180">
        <v>8.6899079000000004E-2</v>
      </c>
      <c r="AQ180">
        <v>8.3914310000000006E-2</v>
      </c>
      <c r="AR180">
        <v>8.1111863000000006E-2</v>
      </c>
      <c r="AS180">
        <v>7.8476987999999998E-2</v>
      </c>
      <c r="AT180">
        <v>7.5994252999999998E-2</v>
      </c>
      <c r="AU180">
        <v>7.3650679999999996E-2</v>
      </c>
      <c r="AV180">
        <v>7.1433372999999994E-2</v>
      </c>
      <c r="AW180">
        <v>6.9334432000000001E-2</v>
      </c>
      <c r="AX180">
        <v>6.7344792000000001E-2</v>
      </c>
      <c r="AY180">
        <v>6.5456352999999995E-2</v>
      </c>
      <c r="AZ180">
        <v>6.3661143000000003E-2</v>
      </c>
      <c r="BA180">
        <v>6.1953350999999997E-2</v>
      </c>
      <c r="BB180">
        <v>6.0326889000000002E-2</v>
      </c>
      <c r="BC180">
        <v>5.8775898E-2</v>
      </c>
      <c r="BD180">
        <v>5.7295430000000001E-2</v>
      </c>
      <c r="BE180">
        <v>5.5880684E-2</v>
      </c>
      <c r="BF180">
        <v>5.4526883999999998E-2</v>
      </c>
    </row>
    <row r="181" spans="1:58" x14ac:dyDescent="0.35">
      <c r="A181">
        <v>180</v>
      </c>
      <c r="B181">
        <v>21.900000000000002</v>
      </c>
      <c r="C181">
        <v>0.19649039999999998</v>
      </c>
      <c r="D181">
        <v>0.60000000000000009</v>
      </c>
      <c r="E181">
        <v>9</v>
      </c>
      <c r="F181">
        <v>1.6</v>
      </c>
      <c r="G181">
        <v>2</v>
      </c>
      <c r="H181">
        <v>1.2000000000000002</v>
      </c>
      <c r="I181">
        <v>407</v>
      </c>
      <c r="J181">
        <v>302.8</v>
      </c>
      <c r="K181" t="s">
        <v>35</v>
      </c>
      <c r="L181">
        <v>180</v>
      </c>
      <c r="M181">
        <v>1.5145807</v>
      </c>
      <c r="N181">
        <v>1.2553619</v>
      </c>
      <c r="O181">
        <v>1.055979</v>
      </c>
      <c r="P181">
        <v>0.89432526000000001</v>
      </c>
      <c r="Q181">
        <v>0.76206118</v>
      </c>
      <c r="R181">
        <v>0.65554994</v>
      </c>
      <c r="S181">
        <v>0.57024485000000003</v>
      </c>
      <c r="T181">
        <v>0.50146389000000002</v>
      </c>
      <c r="U181">
        <v>0.44536027</v>
      </c>
      <c r="V181">
        <v>0.39908779</v>
      </c>
      <c r="W181">
        <v>0.36050668000000002</v>
      </c>
      <c r="X181">
        <v>0.32799910999999998</v>
      </c>
      <c r="Y181">
        <v>0.30033356</v>
      </c>
      <c r="Z181">
        <v>0.27655876000000001</v>
      </c>
      <c r="AA181">
        <v>0.25595400000000001</v>
      </c>
      <c r="AB181">
        <v>0.23794451</v>
      </c>
      <c r="AC181">
        <v>0.22209139</v>
      </c>
      <c r="AD181">
        <v>0.20803156</v>
      </c>
      <c r="AE181">
        <v>0.19549119000000001</v>
      </c>
      <c r="AF181">
        <v>0.18423784000000001</v>
      </c>
      <c r="AG181">
        <v>0.17409416</v>
      </c>
      <c r="AH181">
        <v>0.16490482000000001</v>
      </c>
      <c r="AI181">
        <v>0.15654208</v>
      </c>
      <c r="AJ181">
        <v>0.14891256</v>
      </c>
      <c r="AK181">
        <v>0.14190976</v>
      </c>
      <c r="AL181">
        <v>0.13547222</v>
      </c>
      <c r="AM181">
        <v>0.12953523</v>
      </c>
      <c r="AN181">
        <v>0.12404229</v>
      </c>
      <c r="AO181">
        <v>0.11894718</v>
      </c>
      <c r="AP181">
        <v>0.11421547</v>
      </c>
      <c r="AQ181">
        <v>0.10980218999999999</v>
      </c>
      <c r="AR181">
        <v>0.10567569</v>
      </c>
      <c r="AS181">
        <v>0.10181427</v>
      </c>
      <c r="AT181">
        <v>9.8194755999999994E-2</v>
      </c>
      <c r="AU181">
        <v>9.4794667999999999E-2</v>
      </c>
      <c r="AV181">
        <v>9.1596223000000004E-2</v>
      </c>
      <c r="AW181">
        <v>8.8582053999999993E-2</v>
      </c>
      <c r="AX181">
        <v>8.5734084000000002E-2</v>
      </c>
      <c r="AY181">
        <v>8.3040937999999995E-2</v>
      </c>
      <c r="AZ181">
        <v>8.0495401999999994E-2</v>
      </c>
      <c r="BA181">
        <v>7.8081988000000005E-2</v>
      </c>
      <c r="BB181">
        <v>7.5788288999999995E-2</v>
      </c>
      <c r="BC181">
        <v>7.3610112000000005E-2</v>
      </c>
      <c r="BD181">
        <v>7.1538948000000005E-2</v>
      </c>
      <c r="BE181">
        <v>6.9565579000000002E-2</v>
      </c>
      <c r="BF181">
        <v>6.7685767999999993E-2</v>
      </c>
    </row>
    <row r="182" spans="1:58" x14ac:dyDescent="0.35">
      <c r="A182">
        <v>181</v>
      </c>
      <c r="B182">
        <v>27.200000000000003</v>
      </c>
      <c r="C182">
        <v>0.5910763</v>
      </c>
      <c r="D182">
        <v>0.8</v>
      </c>
      <c r="E182">
        <v>7.8000000000000007</v>
      </c>
      <c r="F182">
        <v>2.4000000000000004</v>
      </c>
      <c r="G182">
        <v>1.8</v>
      </c>
      <c r="H182">
        <v>1</v>
      </c>
      <c r="I182">
        <v>351.70000000000005</v>
      </c>
      <c r="J182">
        <v>326</v>
      </c>
      <c r="K182" t="s">
        <v>34</v>
      </c>
      <c r="L182">
        <v>181</v>
      </c>
      <c r="M182">
        <v>1.6546135</v>
      </c>
      <c r="N182">
        <v>1.35839</v>
      </c>
      <c r="O182">
        <v>1.1253504000000001</v>
      </c>
      <c r="P182">
        <v>0.93736750000000002</v>
      </c>
      <c r="Q182">
        <v>0.78959685999999996</v>
      </c>
      <c r="R182">
        <v>0.67460125999999998</v>
      </c>
      <c r="S182">
        <v>0.58473211999999997</v>
      </c>
      <c r="T182">
        <v>0.51357799999999998</v>
      </c>
      <c r="U182">
        <v>0.45586549999999998</v>
      </c>
      <c r="V182">
        <v>0.40851825000000003</v>
      </c>
      <c r="W182">
        <v>0.36922284999999999</v>
      </c>
      <c r="X182">
        <v>0.33623104999999998</v>
      </c>
      <c r="Y182">
        <v>0.30822276999999998</v>
      </c>
      <c r="Z182">
        <v>0.28418323000000001</v>
      </c>
      <c r="AA182">
        <v>0.26334651999999997</v>
      </c>
      <c r="AB182">
        <v>0.24512945</v>
      </c>
      <c r="AC182">
        <v>0.22907944</v>
      </c>
      <c r="AD182">
        <v>0.21484386999999999</v>
      </c>
      <c r="AE182">
        <v>0.20213687</v>
      </c>
      <c r="AF182">
        <v>0.19072367000000001</v>
      </c>
      <c r="AG182">
        <v>0.18042565999999999</v>
      </c>
      <c r="AH182">
        <v>0.17109297000000001</v>
      </c>
      <c r="AI182">
        <v>0.16259446999999999</v>
      </c>
      <c r="AJ182">
        <v>0.15483295999999999</v>
      </c>
      <c r="AK182">
        <v>0.14770752000000001</v>
      </c>
      <c r="AL182">
        <v>0.14115912999999999</v>
      </c>
      <c r="AM182">
        <v>0.13511577</v>
      </c>
      <c r="AN182">
        <v>0.12952491999999999</v>
      </c>
      <c r="AO182">
        <v>0.12432997</v>
      </c>
      <c r="AP182">
        <v>0.11950094</v>
      </c>
      <c r="AQ182">
        <v>0.11499303</v>
      </c>
      <c r="AR182">
        <v>0.11076882</v>
      </c>
      <c r="AS182">
        <v>0.10681034</v>
      </c>
      <c r="AT182">
        <v>0.10310319</v>
      </c>
      <c r="AU182">
        <v>9.9620475999999999E-2</v>
      </c>
      <c r="AV182">
        <v>9.6340358000000001E-2</v>
      </c>
      <c r="AW182">
        <v>9.3243688000000005E-2</v>
      </c>
      <c r="AX182">
        <v>9.0315833999999998E-2</v>
      </c>
      <c r="AY182">
        <v>8.7546452999999996E-2</v>
      </c>
      <c r="AZ182">
        <v>8.4927425000000001E-2</v>
      </c>
      <c r="BA182">
        <v>8.2446328999999999E-2</v>
      </c>
      <c r="BB182">
        <v>8.0084986999999996E-2</v>
      </c>
      <c r="BC182">
        <v>7.7839009000000001E-2</v>
      </c>
      <c r="BD182">
        <v>7.5702459E-2</v>
      </c>
      <c r="BE182">
        <v>7.3667228000000001E-2</v>
      </c>
      <c r="BF182">
        <v>7.1727744999999996E-2</v>
      </c>
    </row>
    <row r="183" spans="1:58" x14ac:dyDescent="0.35">
      <c r="A183">
        <v>182</v>
      </c>
      <c r="B183">
        <v>23.8</v>
      </c>
      <c r="C183">
        <v>0.13134129999999999</v>
      </c>
      <c r="D183">
        <v>2</v>
      </c>
      <c r="E183">
        <v>8.8000000000000007</v>
      </c>
      <c r="F183">
        <v>1.8</v>
      </c>
      <c r="G183">
        <v>1.4000000000000001</v>
      </c>
      <c r="H183">
        <v>1.6</v>
      </c>
      <c r="I183">
        <v>343.8</v>
      </c>
      <c r="J183">
        <v>335</v>
      </c>
      <c r="K183" t="s">
        <v>35</v>
      </c>
      <c r="L183">
        <v>182</v>
      </c>
      <c r="M183">
        <v>2.5301585000000002</v>
      </c>
      <c r="N183">
        <v>2.1864585999999999</v>
      </c>
      <c r="O183">
        <v>1.8964221000000001</v>
      </c>
      <c r="P183">
        <v>1.6204505</v>
      </c>
      <c r="Q183">
        <v>1.3732153</v>
      </c>
      <c r="R183">
        <v>1.1702743</v>
      </c>
      <c r="S183">
        <v>1.0085526</v>
      </c>
      <c r="T183">
        <v>0.87921291999999995</v>
      </c>
      <c r="U183">
        <v>0.77468400999999998</v>
      </c>
      <c r="V183">
        <v>0.68985163999999999</v>
      </c>
      <c r="W183">
        <v>0.62073462999999995</v>
      </c>
      <c r="X183">
        <v>0.56286168000000003</v>
      </c>
      <c r="Y183">
        <v>0.51274185999999999</v>
      </c>
      <c r="Z183">
        <v>0.47012736999999999</v>
      </c>
      <c r="AA183">
        <v>0.43373468999999998</v>
      </c>
      <c r="AB183">
        <v>0.40247101000000002</v>
      </c>
      <c r="AC183">
        <v>0.37504271</v>
      </c>
      <c r="AD183">
        <v>0.35080671000000002</v>
      </c>
      <c r="AE183">
        <v>0.32930386</v>
      </c>
      <c r="AF183">
        <v>0.31011676999999999</v>
      </c>
      <c r="AG183">
        <v>0.29296285</v>
      </c>
      <c r="AH183">
        <v>0.27752726999999999</v>
      </c>
      <c r="AI183">
        <v>0.26353702000000001</v>
      </c>
      <c r="AJ183">
        <v>0.25080752000000001</v>
      </c>
      <c r="AK183">
        <v>0.23918299000000001</v>
      </c>
      <c r="AL183">
        <v>0.22853523000000001</v>
      </c>
      <c r="AM183">
        <v>0.21874182</v>
      </c>
      <c r="AN183">
        <v>0.20972160000000001</v>
      </c>
      <c r="AO183">
        <v>0.20137873000000001</v>
      </c>
      <c r="AP183">
        <v>0.19364381</v>
      </c>
      <c r="AQ183">
        <v>0.18645632000000001</v>
      </c>
      <c r="AR183">
        <v>0.17975595999999999</v>
      </c>
      <c r="AS183">
        <v>0.17349286</v>
      </c>
      <c r="AT183">
        <v>0.16763310000000001</v>
      </c>
      <c r="AU183">
        <v>0.16213852000000001</v>
      </c>
      <c r="AV183">
        <v>0.15697808999999999</v>
      </c>
      <c r="AW183">
        <v>0.15211253999999999</v>
      </c>
      <c r="AX183">
        <v>0.14752090000000001</v>
      </c>
      <c r="AY183">
        <v>0.14318486999999999</v>
      </c>
      <c r="AZ183">
        <v>0.13908239</v>
      </c>
      <c r="BA183">
        <v>0.13519427000000001</v>
      </c>
      <c r="BB183">
        <v>0.13150617000000001</v>
      </c>
      <c r="BC183">
        <v>0.12800155999999999</v>
      </c>
      <c r="BD183">
        <v>0.12466947</v>
      </c>
      <c r="BE183">
        <v>0.12149293999999999</v>
      </c>
      <c r="BF183">
        <v>0.11846130000000001</v>
      </c>
    </row>
    <row r="184" spans="1:58" x14ac:dyDescent="0.35">
      <c r="A184">
        <v>183</v>
      </c>
      <c r="B184">
        <v>39.6</v>
      </c>
      <c r="C184">
        <v>0.67977069999999995</v>
      </c>
      <c r="D184">
        <v>1.8</v>
      </c>
      <c r="E184">
        <v>9.4</v>
      </c>
      <c r="F184">
        <v>2.2000000000000002</v>
      </c>
      <c r="G184">
        <v>1.6</v>
      </c>
      <c r="H184">
        <v>0.8</v>
      </c>
      <c r="I184">
        <v>344.40000000000003</v>
      </c>
      <c r="J184">
        <v>306.20000000000005</v>
      </c>
      <c r="K184" t="s">
        <v>35</v>
      </c>
      <c r="L184">
        <v>183</v>
      </c>
      <c r="M184">
        <v>1.9947085</v>
      </c>
      <c r="N184">
        <v>1.729697</v>
      </c>
      <c r="O184">
        <v>1.5119631</v>
      </c>
      <c r="P184">
        <v>1.3119322</v>
      </c>
      <c r="Q184">
        <v>1.1296109000000001</v>
      </c>
      <c r="R184">
        <v>0.97399013999999995</v>
      </c>
      <c r="S184">
        <v>0.84685922000000002</v>
      </c>
      <c r="T184">
        <v>0.74440687999999999</v>
      </c>
      <c r="U184">
        <v>0.66199242999999997</v>
      </c>
      <c r="V184">
        <v>0.59426635999999999</v>
      </c>
      <c r="W184">
        <v>0.53725696000000001</v>
      </c>
      <c r="X184">
        <v>0.48861304</v>
      </c>
      <c r="Y184">
        <v>0.44743463</v>
      </c>
      <c r="Z184">
        <v>0.4122709</v>
      </c>
      <c r="AA184">
        <v>0.38221121000000002</v>
      </c>
      <c r="AB184">
        <v>0.35597402</v>
      </c>
      <c r="AC184">
        <v>0.33278545999999998</v>
      </c>
      <c r="AD184">
        <v>0.31225123999999999</v>
      </c>
      <c r="AE184">
        <v>0.29396918</v>
      </c>
      <c r="AF184">
        <v>0.27760597999999997</v>
      </c>
      <c r="AG184">
        <v>0.26288286</v>
      </c>
      <c r="AH184">
        <v>0.24956982</v>
      </c>
      <c r="AI184">
        <v>0.23746422</v>
      </c>
      <c r="AJ184">
        <v>0.22641441000000001</v>
      </c>
      <c r="AK184">
        <v>0.21629408999999999</v>
      </c>
      <c r="AL184">
        <v>0.20698485999999999</v>
      </c>
      <c r="AM184">
        <v>0.19839746</v>
      </c>
      <c r="AN184">
        <v>0.19045886000000001</v>
      </c>
      <c r="AO184">
        <v>0.18309044999999999</v>
      </c>
      <c r="AP184">
        <v>0.17623047999999999</v>
      </c>
      <c r="AQ184">
        <v>0.16983865000000001</v>
      </c>
      <c r="AR184">
        <v>0.16386498999999999</v>
      </c>
      <c r="AS184">
        <v>0.15826635</v>
      </c>
      <c r="AT184">
        <v>0.15301429999999999</v>
      </c>
      <c r="AU184">
        <v>0.14807685000000001</v>
      </c>
      <c r="AV184">
        <v>0.14342443999999999</v>
      </c>
      <c r="AW184">
        <v>0.13903472</v>
      </c>
      <c r="AX184">
        <v>0.13488533</v>
      </c>
      <c r="AY184">
        <v>0.13095859000000001</v>
      </c>
      <c r="AZ184">
        <v>0.12723646</v>
      </c>
      <c r="BA184">
        <v>0.12370577000000001</v>
      </c>
      <c r="BB184">
        <v>0.12035041</v>
      </c>
      <c r="BC184">
        <v>0.11715658</v>
      </c>
      <c r="BD184">
        <v>0.11411482000000001</v>
      </c>
      <c r="BE184">
        <v>0.11121461000000001</v>
      </c>
      <c r="BF184">
        <v>0.10844705</v>
      </c>
    </row>
    <row r="185" spans="1:58" x14ac:dyDescent="0.35">
      <c r="A185">
        <v>184</v>
      </c>
      <c r="B185">
        <v>13.3</v>
      </c>
      <c r="C185">
        <v>0.36697809999999997</v>
      </c>
      <c r="D185">
        <v>1.2000000000000002</v>
      </c>
      <c r="E185">
        <v>3.2</v>
      </c>
      <c r="F185">
        <v>2.2000000000000002</v>
      </c>
      <c r="G185">
        <v>0.4</v>
      </c>
      <c r="H185">
        <v>1.4000000000000001</v>
      </c>
      <c r="I185">
        <v>351.5</v>
      </c>
      <c r="J185">
        <v>343.20000000000005</v>
      </c>
      <c r="K185" t="s">
        <v>34</v>
      </c>
      <c r="L185">
        <v>184</v>
      </c>
      <c r="M185">
        <v>0.81376272000000005</v>
      </c>
      <c r="N185">
        <v>0.62465261999999999</v>
      </c>
      <c r="O185">
        <v>0.50085347999999996</v>
      </c>
      <c r="P185">
        <v>0.41464138</v>
      </c>
      <c r="Q185">
        <v>0.35183987</v>
      </c>
      <c r="R185">
        <v>0.30455396000000001</v>
      </c>
      <c r="S185">
        <v>0.26773202000000001</v>
      </c>
      <c r="T185">
        <v>0.2383284</v>
      </c>
      <c r="U185">
        <v>0.21434918</v>
      </c>
      <c r="V185">
        <v>0.19446506</v>
      </c>
      <c r="W185">
        <v>0.17773859</v>
      </c>
      <c r="X185">
        <v>0.16349443999999999</v>
      </c>
      <c r="Y185">
        <v>0.15122925000000001</v>
      </c>
      <c r="Z185">
        <v>0.14056379999999999</v>
      </c>
      <c r="AA185">
        <v>0.13120772</v>
      </c>
      <c r="AB185">
        <v>0.12293697000000001</v>
      </c>
      <c r="AC185">
        <v>0.1155761</v>
      </c>
      <c r="AD185">
        <v>0.10898469</v>
      </c>
      <c r="AE185">
        <v>0.10304789</v>
      </c>
      <c r="AF185">
        <v>9.7673982000000006E-2</v>
      </c>
      <c r="AG185">
        <v>9.2792049000000001E-2</v>
      </c>
      <c r="AH185">
        <v>8.8331454000000004E-2</v>
      </c>
      <c r="AI185">
        <v>8.4242858000000004E-2</v>
      </c>
      <c r="AJ185">
        <v>8.0484577000000002E-2</v>
      </c>
      <c r="AK185">
        <v>7.7020422000000005E-2</v>
      </c>
      <c r="AL185">
        <v>7.3812269E-2</v>
      </c>
      <c r="AM185">
        <v>7.0834069999999999E-2</v>
      </c>
      <c r="AN185">
        <v>6.8064607999999999E-2</v>
      </c>
      <c r="AO185">
        <v>6.5482594000000005E-2</v>
      </c>
      <c r="AP185">
        <v>6.3069924999999999E-2</v>
      </c>
      <c r="AQ185">
        <v>6.0809571E-2</v>
      </c>
      <c r="AR185">
        <v>5.8688886000000003E-2</v>
      </c>
      <c r="AS185">
        <v>5.6695517000000001E-2</v>
      </c>
      <c r="AT185">
        <v>5.4819594999999999E-2</v>
      </c>
      <c r="AU185">
        <v>5.3050380000000001E-2</v>
      </c>
      <c r="AV185">
        <v>5.1380112999999998E-2</v>
      </c>
      <c r="AW185">
        <v>4.979923E-2</v>
      </c>
      <c r="AX185">
        <v>4.8300136E-2</v>
      </c>
      <c r="AY185">
        <v>4.6879395999999997E-2</v>
      </c>
      <c r="AZ185">
        <v>4.5530446000000002E-2</v>
      </c>
      <c r="BA185">
        <v>4.4247735000000003E-2</v>
      </c>
      <c r="BB185">
        <v>4.3028182999999998E-2</v>
      </c>
      <c r="BC185">
        <v>4.1866030999999998E-2</v>
      </c>
      <c r="BD185">
        <v>4.0757090000000003E-2</v>
      </c>
      <c r="BE185">
        <v>3.9698701000000003E-2</v>
      </c>
      <c r="BF185">
        <v>3.8687146999999998E-2</v>
      </c>
    </row>
    <row r="186" spans="1:58" x14ac:dyDescent="0.35">
      <c r="A186">
        <v>185</v>
      </c>
      <c r="B186">
        <v>24.900000000000002</v>
      </c>
      <c r="C186">
        <v>0.71720519999999999</v>
      </c>
      <c r="D186">
        <v>2.4000000000000004</v>
      </c>
      <c r="E186">
        <v>1.8</v>
      </c>
      <c r="F186">
        <v>1.2000000000000002</v>
      </c>
      <c r="G186">
        <v>0</v>
      </c>
      <c r="H186">
        <v>0.4</v>
      </c>
      <c r="I186">
        <v>417.1</v>
      </c>
      <c r="J186">
        <v>324.5</v>
      </c>
      <c r="K186" t="s">
        <v>35</v>
      </c>
      <c r="L186">
        <v>185</v>
      </c>
      <c r="M186">
        <v>0.25185549000000002</v>
      </c>
      <c r="N186">
        <v>0.2018258</v>
      </c>
      <c r="O186">
        <v>0.16775335</v>
      </c>
      <c r="P186">
        <v>0.14313632000000001</v>
      </c>
      <c r="Q186">
        <v>0.12454460000000001</v>
      </c>
      <c r="R186">
        <v>0.11000973</v>
      </c>
      <c r="S186">
        <v>9.8350464999999998E-2</v>
      </c>
      <c r="T186">
        <v>8.8804767000000007E-2</v>
      </c>
      <c r="U186">
        <v>8.0855547999999999E-2</v>
      </c>
      <c r="V186">
        <v>7.4139036000000005E-2</v>
      </c>
      <c r="W186">
        <v>6.8391940999999998E-2</v>
      </c>
      <c r="X186">
        <v>6.3422724999999999E-2</v>
      </c>
      <c r="Y186">
        <v>5.9085331999999997E-2</v>
      </c>
      <c r="Z186">
        <v>5.5267746999999999E-2</v>
      </c>
      <c r="AA186">
        <v>5.1883414000000003E-2</v>
      </c>
      <c r="AB186">
        <v>4.8863754000000002E-2</v>
      </c>
      <c r="AC186">
        <v>4.6154003999999998E-2</v>
      </c>
      <c r="AD186">
        <v>4.3709448999999997E-2</v>
      </c>
      <c r="AE186">
        <v>4.1493200000000001E-2</v>
      </c>
      <c r="AF186">
        <v>3.9475679E-2</v>
      </c>
      <c r="AG186">
        <v>3.7631769000000002E-2</v>
      </c>
      <c r="AH186">
        <v>3.5940222000000001E-2</v>
      </c>
      <c r="AI186">
        <v>3.4383573000000001E-2</v>
      </c>
      <c r="AJ186">
        <v>3.2946455999999999E-2</v>
      </c>
      <c r="AK186">
        <v>3.1616036E-2</v>
      </c>
      <c r="AL186">
        <v>3.03807E-2</v>
      </c>
      <c r="AM186">
        <v>2.9231318999999999E-2</v>
      </c>
      <c r="AN186">
        <v>2.8159178999999999E-2</v>
      </c>
      <c r="AO186">
        <v>2.7156825999999998E-2</v>
      </c>
      <c r="AP186">
        <v>2.6217766E-2</v>
      </c>
      <c r="AQ186">
        <v>2.5336412999999999E-2</v>
      </c>
      <c r="AR186">
        <v>2.4507629E-2</v>
      </c>
      <c r="AS186">
        <v>2.3727148999999999E-2</v>
      </c>
      <c r="AT186">
        <v>2.2990846999999998E-2</v>
      </c>
      <c r="AU186">
        <v>2.2295033999999998E-2</v>
      </c>
      <c r="AV186">
        <v>2.1636656000000001E-2</v>
      </c>
      <c r="AW186">
        <v>2.1012926000000001E-2</v>
      </c>
      <c r="AX186">
        <v>2.0421099000000002E-2</v>
      </c>
      <c r="AY186">
        <v>1.9858952999999999E-2</v>
      </c>
      <c r="AZ186">
        <v>1.9324349000000001E-2</v>
      </c>
      <c r="BA186">
        <v>1.8815298000000001E-2</v>
      </c>
      <c r="BB186">
        <v>1.8330046999999999E-2</v>
      </c>
      <c r="BC186">
        <v>1.7867015999999999E-2</v>
      </c>
      <c r="BD186">
        <v>1.742484E-2</v>
      </c>
      <c r="BE186">
        <v>1.7002083000000001E-2</v>
      </c>
      <c r="BF186">
        <v>1.6597526000000001E-2</v>
      </c>
    </row>
    <row r="187" spans="1:58" x14ac:dyDescent="0.35">
      <c r="A187">
        <v>186</v>
      </c>
      <c r="B187">
        <v>20.700000000000003</v>
      </c>
      <c r="C187">
        <v>0.85487179999999996</v>
      </c>
      <c r="D187">
        <v>2</v>
      </c>
      <c r="E187">
        <v>1.2000000000000002</v>
      </c>
      <c r="F187">
        <v>0.60000000000000009</v>
      </c>
      <c r="G187">
        <v>1.2000000000000002</v>
      </c>
      <c r="H187">
        <v>0.2</v>
      </c>
      <c r="I187">
        <v>372</v>
      </c>
      <c r="J187">
        <v>328.40000000000003</v>
      </c>
      <c r="K187" t="s">
        <v>34</v>
      </c>
      <c r="L187">
        <v>186</v>
      </c>
      <c r="M187">
        <v>0.13450375000000001</v>
      </c>
      <c r="N187">
        <v>0.10873803</v>
      </c>
      <c r="O187">
        <v>9.0722360000000002E-2</v>
      </c>
      <c r="P187">
        <v>7.7479474000000007E-2</v>
      </c>
      <c r="Q187">
        <v>6.7360542999999995E-2</v>
      </c>
      <c r="R187">
        <v>5.9390946999999999E-2</v>
      </c>
      <c r="S187">
        <v>5.2958995000000002E-2</v>
      </c>
      <c r="T187">
        <v>4.7667038000000002E-2</v>
      </c>
      <c r="U187">
        <v>4.3244078999999998E-2</v>
      </c>
      <c r="V187">
        <v>3.9496981E-2</v>
      </c>
      <c r="W187">
        <v>3.6286008000000002E-2</v>
      </c>
      <c r="X187">
        <v>3.3507141999999997E-2</v>
      </c>
      <c r="Y187">
        <v>3.1081398999999999E-2</v>
      </c>
      <c r="Z187">
        <v>2.8947181999999998E-2</v>
      </c>
      <c r="AA187">
        <v>2.7057148999999999E-2</v>
      </c>
      <c r="AB187">
        <v>2.5372555000000001E-2</v>
      </c>
      <c r="AC187">
        <v>2.3862751000000001E-2</v>
      </c>
      <c r="AD187">
        <v>2.2502960999999998E-2</v>
      </c>
      <c r="AE187">
        <v>2.1272685E-2</v>
      </c>
      <c r="AF187">
        <v>2.0154729E-2</v>
      </c>
      <c r="AG187">
        <v>1.9134981999999998E-2</v>
      </c>
      <c r="AH187">
        <v>1.8201658999999999E-2</v>
      </c>
      <c r="AI187">
        <v>1.7344475000000002E-2</v>
      </c>
      <c r="AJ187">
        <v>1.6554981E-2</v>
      </c>
      <c r="AK187">
        <v>1.5825722E-2</v>
      </c>
      <c r="AL187">
        <v>1.515037E-2</v>
      </c>
      <c r="AM187">
        <v>1.452326E-2</v>
      </c>
      <c r="AN187">
        <v>1.3939642E-2</v>
      </c>
      <c r="AO187">
        <v>1.3395377E-2</v>
      </c>
      <c r="AP187">
        <v>1.2886753000000001E-2</v>
      </c>
      <c r="AQ187">
        <v>1.2410590000000001E-2</v>
      </c>
      <c r="AR187">
        <v>1.1963916E-2</v>
      </c>
      <c r="AS187">
        <v>1.1544248999999999E-2</v>
      </c>
      <c r="AT187">
        <v>1.1149351E-2</v>
      </c>
      <c r="AU187">
        <v>1.0777098000000001E-2</v>
      </c>
      <c r="AV187">
        <v>1.0425701000000001E-2</v>
      </c>
      <c r="AW187">
        <v>1.0093593999999999E-2</v>
      </c>
      <c r="AX187">
        <v>9.7792008999999999E-3</v>
      </c>
      <c r="AY187">
        <v>9.4812503000000006E-3</v>
      </c>
      <c r="AZ187">
        <v>9.1985697000000009E-3</v>
      </c>
      <c r="BA187">
        <v>8.9300283999999997E-3</v>
      </c>
      <c r="BB187">
        <v>8.6746224999999996E-3</v>
      </c>
      <c r="BC187">
        <v>8.4314634999999999E-3</v>
      </c>
      <c r="BD187">
        <v>8.1997868000000008E-3</v>
      </c>
      <c r="BE187">
        <v>7.9787512999999997E-3</v>
      </c>
      <c r="BF187">
        <v>7.7676992000000004E-3</v>
      </c>
    </row>
    <row r="188" spans="1:58" x14ac:dyDescent="0.35">
      <c r="A188">
        <v>187</v>
      </c>
      <c r="B188">
        <v>56.5</v>
      </c>
      <c r="C188">
        <v>0.70652409999999999</v>
      </c>
      <c r="D188">
        <v>2</v>
      </c>
      <c r="E188">
        <v>5.2</v>
      </c>
      <c r="F188">
        <v>0.4</v>
      </c>
      <c r="G188">
        <v>1</v>
      </c>
      <c r="H188">
        <v>0.2</v>
      </c>
      <c r="I188">
        <v>439.40000000000003</v>
      </c>
      <c r="J188">
        <v>364.5</v>
      </c>
      <c r="K188" t="s">
        <v>34</v>
      </c>
      <c r="L188">
        <v>187</v>
      </c>
      <c r="M188">
        <v>0.71519560000000004</v>
      </c>
      <c r="N188">
        <v>0.57579767999999998</v>
      </c>
      <c r="O188">
        <v>0.47545560999999997</v>
      </c>
      <c r="P188">
        <v>0.40131292000000002</v>
      </c>
      <c r="Q188">
        <v>0.34529399999999999</v>
      </c>
      <c r="R188">
        <v>0.30204787999999999</v>
      </c>
      <c r="S188">
        <v>0.26778895000000003</v>
      </c>
      <c r="T188">
        <v>0.24009459999999999</v>
      </c>
      <c r="U188">
        <v>0.21726951999999999</v>
      </c>
      <c r="V188">
        <v>0.19818421999999999</v>
      </c>
      <c r="W188">
        <v>0.18200781999999999</v>
      </c>
      <c r="X188">
        <v>0.16814287</v>
      </c>
      <c r="Y188">
        <v>0.15612862</v>
      </c>
      <c r="Z188">
        <v>0.14562037999999999</v>
      </c>
      <c r="AA188">
        <v>0.13635496999999999</v>
      </c>
      <c r="AB188">
        <v>0.12812817000000001</v>
      </c>
      <c r="AC188">
        <v>0.12077664</v>
      </c>
      <c r="AD188">
        <v>0.114165</v>
      </c>
      <c r="AE188">
        <v>0.10819297999999999</v>
      </c>
      <c r="AF188">
        <v>0.10277283</v>
      </c>
      <c r="AG188">
        <v>9.7825467999999999E-2</v>
      </c>
      <c r="AH188">
        <v>9.3299590000000002E-2</v>
      </c>
      <c r="AI188">
        <v>8.9143633999999999E-2</v>
      </c>
      <c r="AJ188">
        <v>8.5313721999999995E-2</v>
      </c>
      <c r="AK188">
        <v>8.1770562000000005E-2</v>
      </c>
      <c r="AL188">
        <v>7.8485236E-2</v>
      </c>
      <c r="AM188">
        <v>7.5432360000000004E-2</v>
      </c>
      <c r="AN188">
        <v>7.2588271999999995E-2</v>
      </c>
      <c r="AO188">
        <v>6.9931187000000006E-2</v>
      </c>
      <c r="AP188">
        <v>6.7443840000000005E-2</v>
      </c>
      <c r="AQ188">
        <v>6.5111770999999999E-2</v>
      </c>
      <c r="AR188">
        <v>6.2922008000000001E-2</v>
      </c>
      <c r="AS188">
        <v>6.0858521999999998E-2</v>
      </c>
      <c r="AT188">
        <v>5.8913883E-2</v>
      </c>
      <c r="AU188">
        <v>5.7077345000000002E-2</v>
      </c>
      <c r="AV188">
        <v>5.5340435E-2</v>
      </c>
      <c r="AW188">
        <v>5.3695880000000001E-2</v>
      </c>
      <c r="AX188">
        <v>5.2136167999999997E-2</v>
      </c>
      <c r="AY188">
        <v>5.0655287E-2</v>
      </c>
      <c r="AZ188">
        <v>4.9248862999999997E-2</v>
      </c>
      <c r="BA188">
        <v>4.7909426999999997E-2</v>
      </c>
      <c r="BB188">
        <v>4.6633262000000002E-2</v>
      </c>
      <c r="BC188">
        <v>4.5416209999999999E-2</v>
      </c>
      <c r="BD188">
        <v>4.4254195000000003E-2</v>
      </c>
      <c r="BE188">
        <v>4.3143599999999997E-2</v>
      </c>
      <c r="BF188">
        <v>4.2081431000000002E-2</v>
      </c>
    </row>
    <row r="189" spans="1:58" x14ac:dyDescent="0.35">
      <c r="A189">
        <v>188</v>
      </c>
      <c r="B189">
        <v>39.900000000000006</v>
      </c>
      <c r="C189">
        <v>0.47997120000000004</v>
      </c>
      <c r="D189">
        <v>2.2000000000000002</v>
      </c>
      <c r="E189">
        <v>9</v>
      </c>
      <c r="F189">
        <v>1.2000000000000002</v>
      </c>
      <c r="G189">
        <v>0.60000000000000009</v>
      </c>
      <c r="H189">
        <v>0.60000000000000009</v>
      </c>
      <c r="I189">
        <v>443.90000000000003</v>
      </c>
      <c r="J189">
        <v>336.8</v>
      </c>
      <c r="K189" t="s">
        <v>35</v>
      </c>
      <c r="L189">
        <v>188</v>
      </c>
      <c r="M189">
        <v>1.4214523999999999</v>
      </c>
      <c r="N189">
        <v>1.2236727000000001</v>
      </c>
      <c r="O189">
        <v>1.0679419999999999</v>
      </c>
      <c r="P189">
        <v>0.93094611000000005</v>
      </c>
      <c r="Q189">
        <v>0.81077122999999995</v>
      </c>
      <c r="R189">
        <v>0.70991813999999998</v>
      </c>
      <c r="S189">
        <v>0.62736464000000003</v>
      </c>
      <c r="T189">
        <v>0.55955529000000004</v>
      </c>
      <c r="U189">
        <v>0.50299251</v>
      </c>
      <c r="V189">
        <v>0.45517105000000002</v>
      </c>
      <c r="W189">
        <v>0.41518617000000002</v>
      </c>
      <c r="X189">
        <v>0.38140678</v>
      </c>
      <c r="Y189">
        <v>0.35256472</v>
      </c>
      <c r="Z189">
        <v>0.32762954</v>
      </c>
      <c r="AA189">
        <v>0.30578691000000002</v>
      </c>
      <c r="AB189">
        <v>0.28648825999999999</v>
      </c>
      <c r="AC189">
        <v>0.26937482000000001</v>
      </c>
      <c r="AD189">
        <v>0.25411275</v>
      </c>
      <c r="AE189">
        <v>0.24041024999999999</v>
      </c>
      <c r="AF189">
        <v>0.22804646000000001</v>
      </c>
      <c r="AG189">
        <v>0.21683933999999999</v>
      </c>
      <c r="AH189">
        <v>0.20662859</v>
      </c>
      <c r="AI189">
        <v>0.19729115</v>
      </c>
      <c r="AJ189">
        <v>0.18872269999999999</v>
      </c>
      <c r="AK189">
        <v>0.18083447</v>
      </c>
      <c r="AL189">
        <v>0.1735487</v>
      </c>
      <c r="AM189">
        <v>0.16679231999999999</v>
      </c>
      <c r="AN189">
        <v>0.16051203</v>
      </c>
      <c r="AO189">
        <v>0.15465681000000001</v>
      </c>
      <c r="AP189">
        <v>0.14918587999999999</v>
      </c>
      <c r="AQ189">
        <v>0.14406268</v>
      </c>
      <c r="AR189">
        <v>0.13925883</v>
      </c>
      <c r="AS189">
        <v>0.13474074</v>
      </c>
      <c r="AT189">
        <v>0.13048513</v>
      </c>
      <c r="AU189">
        <v>0.12646987000000001</v>
      </c>
      <c r="AV189">
        <v>0.12267385</v>
      </c>
      <c r="AW189">
        <v>0.11907984000000001</v>
      </c>
      <c r="AX189">
        <v>0.11567174</v>
      </c>
      <c r="AY189">
        <v>0.11243707</v>
      </c>
      <c r="AZ189">
        <v>0.10936281</v>
      </c>
      <c r="BA189">
        <v>0.10643695</v>
      </c>
      <c r="BB189">
        <v>0.10365133999999999</v>
      </c>
      <c r="BC189">
        <v>0.10099389</v>
      </c>
      <c r="BD189">
        <v>9.8459005000000002E-2</v>
      </c>
      <c r="BE189">
        <v>9.6034452000000006E-2</v>
      </c>
      <c r="BF189">
        <v>9.3715355E-2</v>
      </c>
    </row>
    <row r="190" spans="1:58" x14ac:dyDescent="0.35">
      <c r="A190">
        <v>189</v>
      </c>
      <c r="B190">
        <v>16.600000000000001</v>
      </c>
      <c r="C190">
        <v>0.63420779999999999</v>
      </c>
      <c r="D190">
        <v>2.6</v>
      </c>
      <c r="E190">
        <v>0.8</v>
      </c>
      <c r="F190">
        <v>2.2000000000000002</v>
      </c>
      <c r="G190">
        <v>0.60000000000000009</v>
      </c>
      <c r="H190">
        <v>1</v>
      </c>
      <c r="I190">
        <v>398.20000000000005</v>
      </c>
      <c r="J190">
        <v>360</v>
      </c>
      <c r="K190" t="s">
        <v>34</v>
      </c>
      <c r="L190">
        <v>189</v>
      </c>
      <c r="M190">
        <v>0.25830269</v>
      </c>
      <c r="N190">
        <v>0.20758882000000001</v>
      </c>
      <c r="O190">
        <v>0.17259306999999999</v>
      </c>
      <c r="P190">
        <v>0.14713446999999999</v>
      </c>
      <c r="Q190">
        <v>0.12785505999999999</v>
      </c>
      <c r="R190">
        <v>0.11277785</v>
      </c>
      <c r="S190">
        <v>0.10068038</v>
      </c>
      <c r="T190">
        <v>9.0765505999999996E-2</v>
      </c>
      <c r="U190">
        <v>8.2500509999999999E-2</v>
      </c>
      <c r="V190">
        <v>7.5512051999999996E-2</v>
      </c>
      <c r="W190">
        <v>6.9529533000000004E-2</v>
      </c>
      <c r="X190">
        <v>6.4355560000000006E-2</v>
      </c>
      <c r="Y190">
        <v>5.9840258E-2</v>
      </c>
      <c r="Z190">
        <v>5.5867128000000002E-2</v>
      </c>
      <c r="AA190">
        <v>5.2346273999999998E-2</v>
      </c>
      <c r="AB190">
        <v>4.9206737E-2</v>
      </c>
      <c r="AC190">
        <v>4.6390541E-2</v>
      </c>
      <c r="AD190">
        <v>4.3851871000000001E-2</v>
      </c>
      <c r="AE190">
        <v>4.1553861999999997E-2</v>
      </c>
      <c r="AF190">
        <v>3.9463024999999999E-2</v>
      </c>
      <c r="AG190">
        <v>3.7553664E-2</v>
      </c>
      <c r="AH190">
        <v>3.5803985000000003E-2</v>
      </c>
      <c r="AI190">
        <v>3.4196275999999998E-2</v>
      </c>
      <c r="AJ190">
        <v>3.2712985E-2</v>
      </c>
      <c r="AK190">
        <v>3.1341173E-2</v>
      </c>
      <c r="AL190">
        <v>3.0068939999999999E-2</v>
      </c>
      <c r="AM190">
        <v>2.8886640000000002E-2</v>
      </c>
      <c r="AN190">
        <v>2.7785106E-2</v>
      </c>
      <c r="AO190">
        <v>2.6756032999999999E-2</v>
      </c>
      <c r="AP190">
        <v>2.5793008999999999E-2</v>
      </c>
      <c r="AQ190">
        <v>2.4890196E-2</v>
      </c>
      <c r="AR190">
        <v>2.4042484999999999E-2</v>
      </c>
      <c r="AS190">
        <v>2.3245037999999999E-2</v>
      </c>
      <c r="AT190">
        <v>2.2493267000000001E-2</v>
      </c>
      <c r="AU190">
        <v>2.1783838E-2</v>
      </c>
      <c r="AV190">
        <v>2.1113247000000002E-2</v>
      </c>
      <c r="AW190">
        <v>2.0478883999999999E-2</v>
      </c>
      <c r="AX190">
        <v>1.9877544E-2</v>
      </c>
      <c r="AY190">
        <v>1.9306785999999999E-2</v>
      </c>
      <c r="AZ190">
        <v>1.8764620999999999E-2</v>
      </c>
      <c r="BA190">
        <v>1.8249009E-2</v>
      </c>
      <c r="BB190">
        <v>1.7758033999999999E-2</v>
      </c>
      <c r="BC190">
        <v>1.7290156000000001E-2</v>
      </c>
      <c r="BD190">
        <v>1.6843825999999999E-2</v>
      </c>
      <c r="BE190">
        <v>1.6417457E-2</v>
      </c>
      <c r="BF190">
        <v>1.6009882E-2</v>
      </c>
    </row>
    <row r="191" spans="1:58" x14ac:dyDescent="0.35">
      <c r="A191">
        <v>190</v>
      </c>
      <c r="B191">
        <v>27</v>
      </c>
      <c r="C191">
        <v>0.69465299999999996</v>
      </c>
      <c r="D191">
        <v>1.2000000000000002</v>
      </c>
      <c r="E191">
        <v>6</v>
      </c>
      <c r="F191">
        <v>1</v>
      </c>
      <c r="G191">
        <v>1.2000000000000002</v>
      </c>
      <c r="H191">
        <v>0.4</v>
      </c>
      <c r="I191">
        <v>378.3</v>
      </c>
      <c r="J191">
        <v>359.5</v>
      </c>
      <c r="K191" t="s">
        <v>34</v>
      </c>
      <c r="L191">
        <v>190</v>
      </c>
      <c r="M191">
        <v>0.80538577</v>
      </c>
      <c r="N191">
        <v>0.65174209999999999</v>
      </c>
      <c r="O191">
        <v>0.53656143000000001</v>
      </c>
      <c r="P191">
        <v>0.45120655999999998</v>
      </c>
      <c r="Q191">
        <v>0.38721760999999999</v>
      </c>
      <c r="R191">
        <v>0.33752223999999997</v>
      </c>
      <c r="S191">
        <v>0.29806292000000001</v>
      </c>
      <c r="T191">
        <v>0.26617286000000001</v>
      </c>
      <c r="U191">
        <v>0.23996580000000001</v>
      </c>
      <c r="V191">
        <v>0.21810974</v>
      </c>
      <c r="W191">
        <v>0.19962954999999999</v>
      </c>
      <c r="X191">
        <v>0.18382286</v>
      </c>
      <c r="Y191">
        <v>0.17015891999999999</v>
      </c>
      <c r="Z191">
        <v>0.15823765000000001</v>
      </c>
      <c r="AA191">
        <v>0.14775039000000001</v>
      </c>
      <c r="AB191">
        <v>0.13845437999999999</v>
      </c>
      <c r="AC191">
        <v>0.13016468</v>
      </c>
      <c r="AD191">
        <v>0.12272327</v>
      </c>
      <c r="AE191">
        <v>0.11601076</v>
      </c>
      <c r="AF191">
        <v>0.10993401999999999</v>
      </c>
      <c r="AG191">
        <v>0.10439826000000001</v>
      </c>
      <c r="AH191">
        <v>9.9336565000000002E-2</v>
      </c>
      <c r="AI191">
        <v>9.4699532000000003E-2</v>
      </c>
      <c r="AJ191">
        <v>9.0435676000000007E-2</v>
      </c>
      <c r="AK191">
        <v>8.6493731000000004E-2</v>
      </c>
      <c r="AL191">
        <v>8.2845039999999995E-2</v>
      </c>
      <c r="AM191">
        <v>7.9460352999999997E-2</v>
      </c>
      <c r="AN191">
        <v>7.6311721999999999E-2</v>
      </c>
      <c r="AO191">
        <v>7.3376857000000004E-2</v>
      </c>
      <c r="AP191">
        <v>7.0630773999999993E-2</v>
      </c>
      <c r="AQ191">
        <v>6.8061091000000004E-2</v>
      </c>
      <c r="AR191">
        <v>6.5654441999999993E-2</v>
      </c>
      <c r="AS191">
        <v>6.3388697999999993E-2</v>
      </c>
      <c r="AT191">
        <v>6.1256088E-2</v>
      </c>
      <c r="AU191">
        <v>5.9245981000000003E-2</v>
      </c>
      <c r="AV191">
        <v>5.7348876999999999E-2</v>
      </c>
      <c r="AW191">
        <v>5.5555936E-2</v>
      </c>
      <c r="AX191">
        <v>5.3856339000000003E-2</v>
      </c>
      <c r="AY191">
        <v>5.2244960999999999E-2</v>
      </c>
      <c r="AZ191">
        <v>5.0715465000000001E-2</v>
      </c>
      <c r="BA191">
        <v>4.9262541999999999E-2</v>
      </c>
      <c r="BB191">
        <v>4.7881514E-2</v>
      </c>
      <c r="BC191">
        <v>4.6565387E-2</v>
      </c>
      <c r="BD191">
        <v>4.5310798999999999E-2</v>
      </c>
      <c r="BE191">
        <v>4.4113837000000003E-2</v>
      </c>
      <c r="BF191">
        <v>4.2970321999999998E-2</v>
      </c>
    </row>
    <row r="192" spans="1:58" x14ac:dyDescent="0.35">
      <c r="A192">
        <v>191</v>
      </c>
      <c r="B192">
        <v>33.5</v>
      </c>
      <c r="C192">
        <v>0.37813040000000003</v>
      </c>
      <c r="D192">
        <v>2.8000000000000003</v>
      </c>
      <c r="E192">
        <v>4.4000000000000004</v>
      </c>
      <c r="F192">
        <v>1.6</v>
      </c>
      <c r="G192">
        <v>0.60000000000000009</v>
      </c>
      <c r="H192">
        <v>1</v>
      </c>
      <c r="I192">
        <v>419.5</v>
      </c>
      <c r="J192">
        <v>327.70000000000005</v>
      </c>
      <c r="K192" t="s">
        <v>35</v>
      </c>
      <c r="L192">
        <v>191</v>
      </c>
      <c r="M192">
        <v>1.5261773000000001</v>
      </c>
      <c r="N192">
        <v>1.1691134000000001</v>
      </c>
      <c r="O192">
        <v>0.93082779999999998</v>
      </c>
      <c r="P192">
        <v>0.76325827999999996</v>
      </c>
      <c r="Q192">
        <v>0.64153360999999998</v>
      </c>
      <c r="R192">
        <v>0.55021149000000003</v>
      </c>
      <c r="S192">
        <v>0.48090324000000001</v>
      </c>
      <c r="T192">
        <v>0.42663016999999998</v>
      </c>
      <c r="U192">
        <v>0.38172500999999998</v>
      </c>
      <c r="V192">
        <v>0.34457859000000002</v>
      </c>
      <c r="W192">
        <v>0.31392198999999998</v>
      </c>
      <c r="X192">
        <v>0.28819969000000001</v>
      </c>
      <c r="Y192">
        <v>0.26626717999999999</v>
      </c>
      <c r="Z192">
        <v>0.24737215000000001</v>
      </c>
      <c r="AA192">
        <v>0.23096451000000001</v>
      </c>
      <c r="AB192">
        <v>0.21656042</v>
      </c>
      <c r="AC192">
        <v>0.20380914</v>
      </c>
      <c r="AD192">
        <v>0.19245169000000001</v>
      </c>
      <c r="AE192">
        <v>0.18226437000000001</v>
      </c>
      <c r="AF192">
        <v>0.17308244</v>
      </c>
      <c r="AG192">
        <v>0.16476513000000001</v>
      </c>
      <c r="AH192">
        <v>0.15719984000000001</v>
      </c>
      <c r="AI192">
        <v>0.15028171000000001</v>
      </c>
      <c r="AJ192">
        <v>0.14393001999999999</v>
      </c>
      <c r="AK192">
        <v>0.13808168000000001</v>
      </c>
      <c r="AL192">
        <v>0.13267839000000001</v>
      </c>
      <c r="AM192">
        <v>0.12766615000000001</v>
      </c>
      <c r="AN192">
        <v>0.12300956</v>
      </c>
      <c r="AO192">
        <v>0.1186704</v>
      </c>
      <c r="AP192">
        <v>0.11461592</v>
      </c>
      <c r="AQ192">
        <v>0.11081858999999999</v>
      </c>
      <c r="AR192">
        <v>0.10725326</v>
      </c>
      <c r="AS192">
        <v>0.10389754</v>
      </c>
      <c r="AT192">
        <v>0.10073550000000001</v>
      </c>
      <c r="AU192">
        <v>9.7750439999999994E-2</v>
      </c>
      <c r="AV192">
        <v>9.4928749000000007E-2</v>
      </c>
      <c r="AW192">
        <v>9.2257209000000007E-2</v>
      </c>
      <c r="AX192">
        <v>8.9723431000000006E-2</v>
      </c>
      <c r="AY192">
        <v>8.7317482000000002E-2</v>
      </c>
      <c r="AZ192">
        <v>8.5031301000000004E-2</v>
      </c>
      <c r="BA192">
        <v>8.2855507999999994E-2</v>
      </c>
      <c r="BB192">
        <v>8.0781557000000004E-2</v>
      </c>
      <c r="BC192">
        <v>7.8803383000000005E-2</v>
      </c>
      <c r="BD192">
        <v>7.6912365999999996E-2</v>
      </c>
      <c r="BE192">
        <v>7.5104385999999995E-2</v>
      </c>
      <c r="BF192">
        <v>7.3373622999999999E-2</v>
      </c>
    </row>
    <row r="193" spans="1:58" x14ac:dyDescent="0.35">
      <c r="A193">
        <v>192</v>
      </c>
      <c r="B193">
        <v>13.5</v>
      </c>
      <c r="C193">
        <v>0.81634829999999992</v>
      </c>
      <c r="D193">
        <v>2</v>
      </c>
      <c r="E193">
        <v>9.2000000000000011</v>
      </c>
      <c r="F193">
        <v>2.8000000000000003</v>
      </c>
      <c r="G193">
        <v>1.4000000000000001</v>
      </c>
      <c r="H193">
        <v>0.60000000000000009</v>
      </c>
      <c r="I193">
        <v>392.5</v>
      </c>
      <c r="J193">
        <v>287</v>
      </c>
      <c r="K193" t="s">
        <v>35</v>
      </c>
      <c r="L193">
        <v>192</v>
      </c>
      <c r="M193">
        <v>0.80617618999999996</v>
      </c>
      <c r="N193">
        <v>0.69271629999999995</v>
      </c>
      <c r="O193">
        <v>0.60650265000000003</v>
      </c>
      <c r="P193">
        <v>0.53539634000000003</v>
      </c>
      <c r="Q193">
        <v>0.47421414000000001</v>
      </c>
      <c r="R193">
        <v>0.42182555999999999</v>
      </c>
      <c r="S193">
        <v>0.37759538999999998</v>
      </c>
      <c r="T193">
        <v>0.34040308000000002</v>
      </c>
      <c r="U193">
        <v>0.30889091000000002</v>
      </c>
      <c r="V193">
        <v>0.28201883999999999</v>
      </c>
      <c r="W193">
        <v>0.25893887999999998</v>
      </c>
      <c r="X193">
        <v>0.23897927999999999</v>
      </c>
      <c r="Y193">
        <v>0.22159493999999999</v>
      </c>
      <c r="Z193">
        <v>0.20634948</v>
      </c>
      <c r="AA193">
        <v>0.19289505000000001</v>
      </c>
      <c r="AB193">
        <v>0.18094762</v>
      </c>
      <c r="AC193">
        <v>0.17027447000000001</v>
      </c>
      <c r="AD193">
        <v>0.16069685</v>
      </c>
      <c r="AE193">
        <v>0.15205091000000001</v>
      </c>
      <c r="AF193">
        <v>0.14421336000000001</v>
      </c>
      <c r="AG193">
        <v>0.13708115000000001</v>
      </c>
      <c r="AH193">
        <v>0.13055949</v>
      </c>
      <c r="AI193">
        <v>0.12458118</v>
      </c>
      <c r="AJ193">
        <v>0.11908276</v>
      </c>
      <c r="AK193">
        <v>0.11400349</v>
      </c>
      <c r="AL193">
        <v>0.10930083</v>
      </c>
      <c r="AM193">
        <v>0.10493690999999999</v>
      </c>
      <c r="AN193">
        <v>0.10087644</v>
      </c>
      <c r="AO193">
        <v>9.7092308000000002E-2</v>
      </c>
      <c r="AP193">
        <v>9.3553036000000006E-2</v>
      </c>
      <c r="AQ193">
        <v>9.0237214999999996E-2</v>
      </c>
      <c r="AR193">
        <v>8.7128915000000001E-2</v>
      </c>
      <c r="AS193">
        <v>8.4205612999999999E-2</v>
      </c>
      <c r="AT193">
        <v>8.1451930000000006E-2</v>
      </c>
      <c r="AU193">
        <v>7.8854813999999995E-2</v>
      </c>
      <c r="AV193">
        <v>7.6399571999999999E-2</v>
      </c>
      <c r="AW193">
        <v>7.4078618999999998E-2</v>
      </c>
      <c r="AX193">
        <v>7.1880467000000003E-2</v>
      </c>
      <c r="AY193">
        <v>6.9794774000000004E-2</v>
      </c>
      <c r="AZ193">
        <v>6.7814313000000001E-2</v>
      </c>
      <c r="BA193">
        <v>6.5930298999999998E-2</v>
      </c>
      <c r="BB193">
        <v>6.4136416000000002E-2</v>
      </c>
      <c r="BC193">
        <v>6.2427584000000001E-2</v>
      </c>
      <c r="BD193">
        <v>6.0797490000000003E-2</v>
      </c>
      <c r="BE193">
        <v>5.9240966999999999E-2</v>
      </c>
      <c r="BF193">
        <v>5.7753264999999998E-2</v>
      </c>
    </row>
    <row r="194" spans="1:58" x14ac:dyDescent="0.35">
      <c r="A194">
        <v>193</v>
      </c>
      <c r="B194">
        <v>27.6</v>
      </c>
      <c r="C194">
        <v>0.1226159</v>
      </c>
      <c r="D194">
        <v>2.2000000000000002</v>
      </c>
      <c r="E194">
        <v>4</v>
      </c>
      <c r="F194">
        <v>1</v>
      </c>
      <c r="G194">
        <v>0.8</v>
      </c>
      <c r="H194">
        <v>0.8</v>
      </c>
      <c r="I194">
        <v>316.70000000000005</v>
      </c>
      <c r="J194">
        <v>305.8</v>
      </c>
      <c r="K194" t="s">
        <v>35</v>
      </c>
      <c r="L194">
        <v>193</v>
      </c>
      <c r="M194">
        <v>1.0196508</v>
      </c>
      <c r="N194">
        <v>0.78983247000000001</v>
      </c>
      <c r="O194">
        <v>0.63461000000000001</v>
      </c>
      <c r="P194">
        <v>0.52506971000000002</v>
      </c>
      <c r="Q194">
        <v>0.44525740000000003</v>
      </c>
      <c r="R194">
        <v>0.38601996999999999</v>
      </c>
      <c r="S194">
        <v>0.33915498999999999</v>
      </c>
      <c r="T194">
        <v>0.30136861999999998</v>
      </c>
      <c r="U194">
        <v>0.27096847000000002</v>
      </c>
      <c r="V194">
        <v>0.24595748000000001</v>
      </c>
      <c r="W194">
        <v>0.22497054999999999</v>
      </c>
      <c r="X194">
        <v>0.20718047000000001</v>
      </c>
      <c r="Y194">
        <v>0.19190793</v>
      </c>
      <c r="Z194">
        <v>0.17864360000000001</v>
      </c>
      <c r="AA194">
        <v>0.16702481</v>
      </c>
      <c r="AB194">
        <v>0.15676293999999999</v>
      </c>
      <c r="AC194">
        <v>0.14764210999999999</v>
      </c>
      <c r="AD194">
        <v>0.13948819000000001</v>
      </c>
      <c r="AE194">
        <v>0.13215420999999999</v>
      </c>
      <c r="AF194">
        <v>0.12552235</v>
      </c>
      <c r="AG194">
        <v>0.11949649</v>
      </c>
      <c r="AH194">
        <v>0.11399861</v>
      </c>
      <c r="AI194">
        <v>0.10896249</v>
      </c>
      <c r="AJ194">
        <v>0.10433234</v>
      </c>
      <c r="AK194">
        <v>0.10006155</v>
      </c>
      <c r="AL194">
        <v>9.6109508999999996E-2</v>
      </c>
      <c r="AM194">
        <v>9.2440799000000004E-2</v>
      </c>
      <c r="AN194">
        <v>8.9026302000000002E-2</v>
      </c>
      <c r="AO194">
        <v>8.5842155000000003E-2</v>
      </c>
      <c r="AP194">
        <v>8.2864783999999997E-2</v>
      </c>
      <c r="AQ194">
        <v>8.0074436999999998E-2</v>
      </c>
      <c r="AR194">
        <v>7.7453605999999994E-2</v>
      </c>
      <c r="AS194">
        <v>7.4988238999999998E-2</v>
      </c>
      <c r="AT194">
        <v>7.2665535000000003E-2</v>
      </c>
      <c r="AU194">
        <v>7.0471994999999996E-2</v>
      </c>
      <c r="AV194">
        <v>6.8398423E-2</v>
      </c>
      <c r="AW194">
        <v>6.6434056000000005E-2</v>
      </c>
      <c r="AX194">
        <v>6.457077E-2</v>
      </c>
      <c r="AY194">
        <v>6.2801531999999993E-2</v>
      </c>
      <c r="AZ194">
        <v>6.1119415000000003E-2</v>
      </c>
      <c r="BA194">
        <v>5.9518036000000003E-2</v>
      </c>
      <c r="BB194">
        <v>5.7992149E-2</v>
      </c>
      <c r="BC194">
        <v>5.6536596000000001E-2</v>
      </c>
      <c r="BD194">
        <v>5.5147186000000001E-2</v>
      </c>
      <c r="BE194">
        <v>5.3818375000000002E-2</v>
      </c>
      <c r="BF194">
        <v>5.2546058E-2</v>
      </c>
    </row>
    <row r="195" spans="1:58" x14ac:dyDescent="0.35">
      <c r="A195">
        <v>194</v>
      </c>
      <c r="B195">
        <v>16.7</v>
      </c>
      <c r="C195">
        <v>0.6410517</v>
      </c>
      <c r="D195">
        <v>2.6</v>
      </c>
      <c r="E195">
        <v>0.4</v>
      </c>
      <c r="F195">
        <v>2.2000000000000002</v>
      </c>
      <c r="G195">
        <v>0.2</v>
      </c>
      <c r="H195">
        <v>0.8</v>
      </c>
      <c r="I195">
        <v>440.70000000000005</v>
      </c>
      <c r="J195">
        <v>313.40000000000003</v>
      </c>
      <c r="K195" t="s">
        <v>34</v>
      </c>
      <c r="L195">
        <v>194</v>
      </c>
      <c r="M195">
        <v>0.12811871999999999</v>
      </c>
      <c r="N195">
        <v>0.10443210999999999</v>
      </c>
      <c r="O195">
        <v>8.7738818999999996E-2</v>
      </c>
      <c r="P195">
        <v>7.5364134999999999E-2</v>
      </c>
      <c r="Q195">
        <v>6.5834738000000004E-2</v>
      </c>
      <c r="R195">
        <v>5.8280811000000002E-2</v>
      </c>
      <c r="S195">
        <v>5.2153759000000001E-2</v>
      </c>
      <c r="T195">
        <v>4.7092310999999998E-2</v>
      </c>
      <c r="U195">
        <v>4.2846486000000003E-2</v>
      </c>
      <c r="V195">
        <v>3.9237965E-2</v>
      </c>
      <c r="W195">
        <v>3.6137026000000003E-2</v>
      </c>
      <c r="X195">
        <v>3.3446688000000002E-2</v>
      </c>
      <c r="Y195">
        <v>3.1092180000000001E-2</v>
      </c>
      <c r="Z195">
        <v>2.9015815E-2</v>
      </c>
      <c r="AA195">
        <v>2.7173078E-2</v>
      </c>
      <c r="AB195">
        <v>2.5527317000000001E-2</v>
      </c>
      <c r="AC195">
        <v>2.4049477999999999E-2</v>
      </c>
      <c r="AD195">
        <v>2.2716396E-2</v>
      </c>
      <c r="AE195">
        <v>2.1507971000000001E-2</v>
      </c>
      <c r="AF195">
        <v>2.0408176E-2</v>
      </c>
      <c r="AG195">
        <v>1.9403512000000001E-2</v>
      </c>
      <c r="AH195">
        <v>1.8482755999999999E-2</v>
      </c>
      <c r="AI195">
        <v>1.7635975000000002E-2</v>
      </c>
      <c r="AJ195">
        <v>1.6855110999999999E-2</v>
      </c>
      <c r="AK195">
        <v>1.6132972999999998E-2</v>
      </c>
      <c r="AL195">
        <v>1.5463360000000001E-2</v>
      </c>
      <c r="AM195">
        <v>1.4841038000000001E-2</v>
      </c>
      <c r="AN195">
        <v>1.4261123000000001E-2</v>
      </c>
      <c r="AO195">
        <v>1.3719840000000001E-2</v>
      </c>
      <c r="AP195">
        <v>1.3213457E-2</v>
      </c>
      <c r="AQ195">
        <v>1.2738793999999999E-2</v>
      </c>
      <c r="AR195">
        <v>1.2293237E-2</v>
      </c>
      <c r="AS195">
        <v>1.1874162000000001E-2</v>
      </c>
      <c r="AT195">
        <v>1.1479401E-2</v>
      </c>
      <c r="AU195">
        <v>1.1107003000000001E-2</v>
      </c>
      <c r="AV195">
        <v>1.0755223E-2</v>
      </c>
      <c r="AW195">
        <v>1.0422413E-2</v>
      </c>
      <c r="AX195">
        <v>1.0107125999999999E-2</v>
      </c>
      <c r="AY195">
        <v>9.8081091000000002E-3</v>
      </c>
      <c r="AZ195">
        <v>9.5242056999999998E-3</v>
      </c>
      <c r="BA195">
        <v>9.2543204999999996E-3</v>
      </c>
      <c r="BB195">
        <v>8.9974440999999999E-3</v>
      </c>
      <c r="BC195">
        <v>8.7527352999999999E-3</v>
      </c>
      <c r="BD195">
        <v>8.5194176000000007E-3</v>
      </c>
      <c r="BE195">
        <v>8.2966880999999996E-3</v>
      </c>
      <c r="BF195">
        <v>8.0838743999999997E-3</v>
      </c>
    </row>
    <row r="196" spans="1:58" x14ac:dyDescent="0.35">
      <c r="A196">
        <v>195</v>
      </c>
      <c r="B196">
        <v>19.2</v>
      </c>
      <c r="C196">
        <v>0.21231929999999999</v>
      </c>
      <c r="D196">
        <v>2.8000000000000003</v>
      </c>
      <c r="E196">
        <v>4.8000000000000007</v>
      </c>
      <c r="F196">
        <v>1.4000000000000001</v>
      </c>
      <c r="G196">
        <v>1.8</v>
      </c>
      <c r="H196">
        <v>1.2000000000000002</v>
      </c>
      <c r="I196">
        <v>391.3</v>
      </c>
      <c r="J196">
        <v>310.70000000000005</v>
      </c>
      <c r="K196" t="s">
        <v>35</v>
      </c>
      <c r="L196">
        <v>195</v>
      </c>
      <c r="M196">
        <v>1.4748787999999999</v>
      </c>
      <c r="N196">
        <v>1.1359353000000001</v>
      </c>
      <c r="O196">
        <v>0.90868318000000003</v>
      </c>
      <c r="P196">
        <v>0.74838780999999999</v>
      </c>
      <c r="Q196">
        <v>0.63064069</v>
      </c>
      <c r="R196">
        <v>0.54175185999999997</v>
      </c>
      <c r="S196">
        <v>0.47350669000000001</v>
      </c>
      <c r="T196">
        <v>0.41935778000000001</v>
      </c>
      <c r="U196">
        <v>0.37548127999999997</v>
      </c>
      <c r="V196">
        <v>0.33946130000000002</v>
      </c>
      <c r="W196">
        <v>0.30950019000000001</v>
      </c>
      <c r="X196">
        <v>0.28419366000000001</v>
      </c>
      <c r="Y196">
        <v>0.26255158000000001</v>
      </c>
      <c r="Z196">
        <v>0.24384049999999999</v>
      </c>
      <c r="AA196">
        <v>0.22751704</v>
      </c>
      <c r="AB196">
        <v>0.21315693999999999</v>
      </c>
      <c r="AC196">
        <v>0.20043035000000001</v>
      </c>
      <c r="AD196">
        <v>0.18907999</v>
      </c>
      <c r="AE196">
        <v>0.17889731</v>
      </c>
      <c r="AF196">
        <v>0.16971174999999999</v>
      </c>
      <c r="AG196">
        <v>0.16137998000000001</v>
      </c>
      <c r="AH196">
        <v>0.15379371</v>
      </c>
      <c r="AI196">
        <v>0.14685251999999999</v>
      </c>
      <c r="AJ196">
        <v>0.14048505999999999</v>
      </c>
      <c r="AK196">
        <v>0.13462056</v>
      </c>
      <c r="AL196">
        <v>0.12920540999999999</v>
      </c>
      <c r="AM196">
        <v>0.12418467</v>
      </c>
      <c r="AN196">
        <v>0.11951616</v>
      </c>
      <c r="AO196">
        <v>0.11516764</v>
      </c>
      <c r="AP196">
        <v>0.1111071</v>
      </c>
      <c r="AQ196">
        <v>0.10730612</v>
      </c>
      <c r="AR196">
        <v>0.10374213</v>
      </c>
      <c r="AS196">
        <v>0.10039236</v>
      </c>
      <c r="AT196">
        <v>9.7237668999999999E-2</v>
      </c>
      <c r="AU196">
        <v>9.4262077999999999E-2</v>
      </c>
      <c r="AV196">
        <v>9.1452509000000001E-2</v>
      </c>
      <c r="AW196">
        <v>8.879447E-2</v>
      </c>
      <c r="AX196">
        <v>8.6275413999999995E-2</v>
      </c>
      <c r="AY196">
        <v>8.3887868000000004E-2</v>
      </c>
      <c r="AZ196">
        <v>8.1617943999999998E-2</v>
      </c>
      <c r="BA196">
        <v>7.9458028E-2</v>
      </c>
      <c r="BB196">
        <v>7.7400304000000003E-2</v>
      </c>
      <c r="BC196">
        <v>7.5438313000000007E-2</v>
      </c>
      <c r="BD196">
        <v>7.3566942999999996E-2</v>
      </c>
      <c r="BE196">
        <v>7.1779355000000003E-2</v>
      </c>
      <c r="BF196">
        <v>7.0069916999999995E-2</v>
      </c>
    </row>
    <row r="197" spans="1:58" x14ac:dyDescent="0.35">
      <c r="A197">
        <v>196</v>
      </c>
      <c r="B197">
        <v>17</v>
      </c>
      <c r="C197">
        <v>0.52573890000000001</v>
      </c>
      <c r="D197">
        <v>1.4000000000000001</v>
      </c>
      <c r="E197">
        <v>7</v>
      </c>
      <c r="F197">
        <v>1.4000000000000001</v>
      </c>
      <c r="G197">
        <v>0</v>
      </c>
      <c r="H197">
        <v>0.8</v>
      </c>
      <c r="I197">
        <v>312.8</v>
      </c>
      <c r="J197">
        <v>356.6</v>
      </c>
      <c r="K197" t="s">
        <v>34</v>
      </c>
      <c r="L197">
        <v>196</v>
      </c>
      <c r="M197">
        <v>0.87464565000000005</v>
      </c>
      <c r="N197">
        <v>0.73754363999999994</v>
      </c>
      <c r="O197">
        <v>0.62405085999999999</v>
      </c>
      <c r="P197">
        <v>0.53311615999999995</v>
      </c>
      <c r="Q197">
        <v>0.46018144</v>
      </c>
      <c r="R197">
        <v>0.40219152000000002</v>
      </c>
      <c r="S197">
        <v>0.35600722000000001</v>
      </c>
      <c r="T197">
        <v>0.31877129999999998</v>
      </c>
      <c r="U197">
        <v>0.28824686999999999</v>
      </c>
      <c r="V197">
        <v>0.26266316000000001</v>
      </c>
      <c r="W197">
        <v>0.24097219</v>
      </c>
      <c r="X197">
        <v>0.22238985</v>
      </c>
      <c r="Y197">
        <v>0.20630796000000001</v>
      </c>
      <c r="Z197">
        <v>0.19226800999999999</v>
      </c>
      <c r="AA197">
        <v>0.17990749</v>
      </c>
      <c r="AB197">
        <v>0.16892909</v>
      </c>
      <c r="AC197">
        <v>0.15912391000000001</v>
      </c>
      <c r="AD197">
        <v>0.15031554999999999</v>
      </c>
      <c r="AE197">
        <v>0.14236109</v>
      </c>
      <c r="AF197">
        <v>0.13514207</v>
      </c>
      <c r="AG197">
        <v>0.12856493999999999</v>
      </c>
      <c r="AH197">
        <v>0.12254602000000001</v>
      </c>
      <c r="AI197">
        <v>0.11701779</v>
      </c>
      <c r="AJ197">
        <v>0.11192241999999999</v>
      </c>
      <c r="AK197">
        <v>0.10721187</v>
      </c>
      <c r="AL197">
        <v>0.1028454</v>
      </c>
      <c r="AM197">
        <v>9.8787844E-2</v>
      </c>
      <c r="AN197">
        <v>9.500625E-2</v>
      </c>
      <c r="AO197">
        <v>9.1475107E-2</v>
      </c>
      <c r="AP197">
        <v>8.8169642000000006E-2</v>
      </c>
      <c r="AQ197">
        <v>8.5070722000000001E-2</v>
      </c>
      <c r="AR197">
        <v>8.2159437000000002E-2</v>
      </c>
      <c r="AS197">
        <v>7.9419337000000007E-2</v>
      </c>
      <c r="AT197">
        <v>7.6837257000000006E-2</v>
      </c>
      <c r="AU197">
        <v>7.4399218000000003E-2</v>
      </c>
      <c r="AV197">
        <v>7.2094008000000001E-2</v>
      </c>
      <c r="AW197">
        <v>6.9911949000000001E-2</v>
      </c>
      <c r="AX197">
        <v>6.7842639999999996E-2</v>
      </c>
      <c r="AY197">
        <v>6.5878174999999997E-2</v>
      </c>
      <c r="AZ197">
        <v>6.4011857000000005E-2</v>
      </c>
      <c r="BA197">
        <v>6.2237035000000003E-2</v>
      </c>
      <c r="BB197">
        <v>6.0546814999999997E-2</v>
      </c>
      <c r="BC197">
        <v>5.8934702999999998E-2</v>
      </c>
      <c r="BD197">
        <v>5.7396020999999998E-2</v>
      </c>
      <c r="BE197">
        <v>5.5926178E-2</v>
      </c>
      <c r="BF197">
        <v>5.4521332999999998E-2</v>
      </c>
    </row>
    <row r="198" spans="1:58" x14ac:dyDescent="0.35">
      <c r="A198">
        <v>197</v>
      </c>
      <c r="B198">
        <v>18.700000000000003</v>
      </c>
      <c r="C198">
        <v>0.60282269999999993</v>
      </c>
      <c r="D198">
        <v>3</v>
      </c>
      <c r="E198">
        <v>0.8</v>
      </c>
      <c r="F198">
        <v>2.2000000000000002</v>
      </c>
      <c r="G198">
        <v>0.2</v>
      </c>
      <c r="H198">
        <v>1</v>
      </c>
      <c r="I198">
        <v>296.70000000000005</v>
      </c>
      <c r="J198">
        <v>328.5</v>
      </c>
      <c r="K198" t="s">
        <v>34</v>
      </c>
      <c r="L198">
        <v>197</v>
      </c>
      <c r="M198">
        <v>0.25061559999999999</v>
      </c>
      <c r="N198">
        <v>0.20078694999999999</v>
      </c>
      <c r="O198">
        <v>0.16670117000000001</v>
      </c>
      <c r="P198">
        <v>0.14205307</v>
      </c>
      <c r="Q198">
        <v>0.12344803999999999</v>
      </c>
      <c r="R198">
        <v>0.10896</v>
      </c>
      <c r="S198">
        <v>9.7342393999999999E-2</v>
      </c>
      <c r="T198">
        <v>8.7819151999999998E-2</v>
      </c>
      <c r="U198">
        <v>7.9886219999999994E-2</v>
      </c>
      <c r="V198">
        <v>7.3181093000000003E-2</v>
      </c>
      <c r="W198">
        <v>6.7444891000000007E-2</v>
      </c>
      <c r="X198">
        <v>6.2485869999999999E-2</v>
      </c>
      <c r="Y198">
        <v>5.8158862999999998E-2</v>
      </c>
      <c r="Z198">
        <v>5.4352554999999997E-2</v>
      </c>
      <c r="AA198">
        <v>5.0980259E-2</v>
      </c>
      <c r="AB198">
        <v>4.7972455999999997E-2</v>
      </c>
      <c r="AC198">
        <v>4.5274905999999997E-2</v>
      </c>
      <c r="AD198">
        <v>4.2842938999999997E-2</v>
      </c>
      <c r="AE198">
        <v>4.0639617000000003E-2</v>
      </c>
      <c r="AF198">
        <v>3.8635157000000003E-2</v>
      </c>
      <c r="AG198">
        <v>3.6804589999999998E-2</v>
      </c>
      <c r="AH198">
        <v>3.5126171999999997E-2</v>
      </c>
      <c r="AI198">
        <v>3.3582579000000001E-2</v>
      </c>
      <c r="AJ198">
        <v>3.2158390000000002E-2</v>
      </c>
      <c r="AK198">
        <v>3.0840734000000002E-2</v>
      </c>
      <c r="AL198">
        <v>2.9618498E-2</v>
      </c>
      <c r="AM198">
        <v>2.8481481999999999E-2</v>
      </c>
      <c r="AN198">
        <v>2.7421825E-2</v>
      </c>
      <c r="AO198">
        <v>2.6431633E-2</v>
      </c>
      <c r="AP198">
        <v>2.5504682000000001E-2</v>
      </c>
      <c r="AQ198">
        <v>2.4635205E-2</v>
      </c>
      <c r="AR198">
        <v>2.3818035000000001E-2</v>
      </c>
      <c r="AS198">
        <v>2.3048798999999998E-2</v>
      </c>
      <c r="AT198">
        <v>2.2323562000000002E-2</v>
      </c>
      <c r="AU198">
        <v>2.1638767999999999E-2</v>
      </c>
      <c r="AV198">
        <v>2.0991122000000001E-2</v>
      </c>
      <c r="AW198">
        <v>2.0377787000000001E-2</v>
      </c>
      <c r="AX198">
        <v>1.9796310000000001E-2</v>
      </c>
      <c r="AY198">
        <v>1.9244214999999999E-2</v>
      </c>
      <c r="AZ198">
        <v>1.8719491000000001E-2</v>
      </c>
      <c r="BA198">
        <v>1.8220086E-2</v>
      </c>
      <c r="BB198">
        <v>1.7744322999999999E-2</v>
      </c>
      <c r="BC198">
        <v>1.7290577000000001E-2</v>
      </c>
      <c r="BD198">
        <v>1.6857402E-2</v>
      </c>
      <c r="BE198">
        <v>1.6443414999999999E-2</v>
      </c>
      <c r="BF198">
        <v>1.6047540999999999E-2</v>
      </c>
    </row>
    <row r="199" spans="1:58" x14ac:dyDescent="0.35">
      <c r="A199">
        <v>198</v>
      </c>
      <c r="B199">
        <v>11.400000000000002</v>
      </c>
      <c r="C199">
        <v>0.1360846</v>
      </c>
      <c r="D199">
        <v>0.60000000000000009</v>
      </c>
      <c r="E199">
        <v>1.2000000000000002</v>
      </c>
      <c r="F199">
        <v>1.4000000000000001</v>
      </c>
      <c r="G199">
        <v>0</v>
      </c>
      <c r="H199">
        <v>1.4000000000000001</v>
      </c>
      <c r="I199">
        <v>373.1</v>
      </c>
      <c r="J199">
        <v>368.8</v>
      </c>
      <c r="K199" t="s">
        <v>34</v>
      </c>
      <c r="L199">
        <v>198</v>
      </c>
      <c r="M199">
        <v>0.30314924999999998</v>
      </c>
      <c r="N199">
        <v>0.23877433000000001</v>
      </c>
      <c r="O199">
        <v>0.19535378</v>
      </c>
      <c r="P199">
        <v>0.16428219999999999</v>
      </c>
      <c r="Q199">
        <v>0.14103702000000001</v>
      </c>
      <c r="R199">
        <v>0.12304216</v>
      </c>
      <c r="S199">
        <v>0.10873262</v>
      </c>
      <c r="T199">
        <v>9.7104422999999995E-2</v>
      </c>
      <c r="U199">
        <v>8.7487056999999993E-2</v>
      </c>
      <c r="V199">
        <v>7.9414934000000006E-2</v>
      </c>
      <c r="W199">
        <v>7.2552085000000002E-2</v>
      </c>
      <c r="X199">
        <v>6.6654183000000006E-2</v>
      </c>
      <c r="Y199">
        <v>6.1537359E-2</v>
      </c>
      <c r="Z199">
        <v>5.7062074999999997E-2</v>
      </c>
      <c r="AA199">
        <v>5.3117222999999998E-2</v>
      </c>
      <c r="AB199">
        <v>4.9618829000000003E-2</v>
      </c>
      <c r="AC199">
        <v>4.6497349E-2</v>
      </c>
      <c r="AD199">
        <v>4.3696909999999999E-2</v>
      </c>
      <c r="AE199">
        <v>4.1173223000000002E-2</v>
      </c>
      <c r="AF199">
        <v>3.8888387000000003E-2</v>
      </c>
      <c r="AG199">
        <v>3.6811411000000002E-2</v>
      </c>
      <c r="AH199">
        <v>3.4916273999999997E-2</v>
      </c>
      <c r="AI199">
        <v>3.3181701000000001E-2</v>
      </c>
      <c r="AJ199">
        <v>3.1588159999999997E-2</v>
      </c>
      <c r="AK199">
        <v>3.0120496E-2</v>
      </c>
      <c r="AL199">
        <v>2.8764812000000001E-2</v>
      </c>
      <c r="AM199">
        <v>2.7509328E-2</v>
      </c>
      <c r="AN199">
        <v>2.6343891000000001E-2</v>
      </c>
      <c r="AO199">
        <v>2.5259503999999999E-2</v>
      </c>
      <c r="AP199">
        <v>2.4248901999999999E-2</v>
      </c>
      <c r="AQ199">
        <v>2.3304696999999999E-2</v>
      </c>
      <c r="AR199">
        <v>2.2420988999999999E-2</v>
      </c>
      <c r="AS199">
        <v>2.1592357999999999E-2</v>
      </c>
      <c r="AT199">
        <v>2.0814128000000001E-2</v>
      </c>
      <c r="AU199">
        <v>2.0082023000000001E-2</v>
      </c>
      <c r="AV199">
        <v>1.9392468E-2</v>
      </c>
      <c r="AW199">
        <v>1.8741798E-2</v>
      </c>
      <c r="AX199">
        <v>1.8127114E-2</v>
      </c>
      <c r="AY199">
        <v>1.7545633000000001E-2</v>
      </c>
      <c r="AZ199">
        <v>1.6994899000000001E-2</v>
      </c>
      <c r="BA199">
        <v>1.6472753E-2</v>
      </c>
      <c r="BB199">
        <v>1.597691E-2</v>
      </c>
      <c r="BC199">
        <v>1.5505708E-2</v>
      </c>
      <c r="BD199">
        <v>1.5057360000000001E-2</v>
      </c>
      <c r="BE199">
        <v>1.4630415000000001E-2</v>
      </c>
      <c r="BF199">
        <v>1.4223407E-2</v>
      </c>
    </row>
    <row r="200" spans="1:58" x14ac:dyDescent="0.35">
      <c r="A200">
        <v>199</v>
      </c>
      <c r="B200">
        <v>16.700000000000003</v>
      </c>
      <c r="C200">
        <v>0.22272719999999999</v>
      </c>
      <c r="D200">
        <v>1.2000000000000002</v>
      </c>
      <c r="E200">
        <v>3.2</v>
      </c>
      <c r="F200">
        <v>0.8</v>
      </c>
      <c r="G200">
        <v>1</v>
      </c>
      <c r="H200">
        <v>0.60000000000000009</v>
      </c>
      <c r="I200">
        <v>331.40000000000003</v>
      </c>
      <c r="J200">
        <v>296.60000000000002</v>
      </c>
      <c r="K200" t="s">
        <v>35</v>
      </c>
      <c r="L200">
        <v>199</v>
      </c>
      <c r="M200">
        <v>0.52337736000000001</v>
      </c>
      <c r="N200">
        <v>0.41089731000000002</v>
      </c>
      <c r="O200">
        <v>0.33543265</v>
      </c>
      <c r="P200">
        <v>0.28190212999999997</v>
      </c>
      <c r="Q200">
        <v>0.24217574</v>
      </c>
      <c r="R200">
        <v>0.21165392999999999</v>
      </c>
      <c r="S200">
        <v>0.18751988</v>
      </c>
      <c r="T200">
        <v>0.16798943</v>
      </c>
      <c r="U200">
        <v>0.15187787</v>
      </c>
      <c r="V200">
        <v>0.13837506999999999</v>
      </c>
      <c r="W200">
        <v>0.12690797000000001</v>
      </c>
      <c r="X200">
        <v>0.11705633</v>
      </c>
      <c r="Y200">
        <v>0.10850686</v>
      </c>
      <c r="Z200">
        <v>0.10102108</v>
      </c>
      <c r="AA200">
        <v>9.4415359000000004E-2</v>
      </c>
      <c r="AB200">
        <v>8.8547668999999996E-2</v>
      </c>
      <c r="AC200">
        <v>8.3301015000000006E-2</v>
      </c>
      <c r="AD200">
        <v>7.8584231000000004E-2</v>
      </c>
      <c r="AE200">
        <v>7.4322626000000003E-2</v>
      </c>
      <c r="AF200">
        <v>7.0455655000000006E-2</v>
      </c>
      <c r="AG200">
        <v>6.6929005E-2</v>
      </c>
      <c r="AH200">
        <v>6.3703372999999994E-2</v>
      </c>
      <c r="AI200">
        <v>6.0742918E-2</v>
      </c>
      <c r="AJ200">
        <v>5.8016509000000001E-2</v>
      </c>
      <c r="AK200">
        <v>5.5497288999999998E-2</v>
      </c>
      <c r="AL200">
        <v>5.3164746999999998E-2</v>
      </c>
      <c r="AM200">
        <v>5.0998803000000002E-2</v>
      </c>
      <c r="AN200">
        <v>4.8982602E-2</v>
      </c>
      <c r="AO200">
        <v>4.7101758000000001E-2</v>
      </c>
      <c r="AP200">
        <v>4.5343018999999998E-2</v>
      </c>
      <c r="AQ200">
        <v>4.3696090999999999E-2</v>
      </c>
      <c r="AR200">
        <v>4.2150419000000001E-2</v>
      </c>
      <c r="AS200">
        <v>4.0697809000000001E-2</v>
      </c>
      <c r="AT200">
        <v>3.9330340999999998E-2</v>
      </c>
      <c r="AU200">
        <v>3.8040197999999997E-2</v>
      </c>
      <c r="AV200">
        <v>3.6821621999999998E-2</v>
      </c>
      <c r="AW200">
        <v>3.5669129000000001E-2</v>
      </c>
      <c r="AX200">
        <v>3.4577794000000002E-2</v>
      </c>
      <c r="AY200">
        <v>3.3543262999999997E-2</v>
      </c>
      <c r="AZ200">
        <v>3.2561444000000002E-2</v>
      </c>
      <c r="BA200">
        <v>3.1628023999999998E-2</v>
      </c>
      <c r="BB200">
        <v>3.0739837999999998E-2</v>
      </c>
      <c r="BC200">
        <v>2.9894322000000001E-2</v>
      </c>
      <c r="BD200">
        <v>2.9087998E-2</v>
      </c>
      <c r="BE200">
        <v>2.8318426000000001E-2</v>
      </c>
      <c r="BF200">
        <v>2.7583539000000001E-2</v>
      </c>
    </row>
    <row r="201" spans="1:58" x14ac:dyDescent="0.35">
      <c r="A201">
        <v>200</v>
      </c>
      <c r="B201">
        <v>29.3</v>
      </c>
      <c r="C201">
        <v>0.52321669999999998</v>
      </c>
      <c r="D201">
        <v>1.8</v>
      </c>
      <c r="E201">
        <v>7.8000000000000007</v>
      </c>
      <c r="F201">
        <v>2</v>
      </c>
      <c r="G201">
        <v>0.2</v>
      </c>
      <c r="H201">
        <v>1</v>
      </c>
      <c r="I201">
        <v>381.3</v>
      </c>
      <c r="J201">
        <v>312.20000000000005</v>
      </c>
      <c r="K201" t="s">
        <v>35</v>
      </c>
      <c r="L201">
        <v>200</v>
      </c>
      <c r="M201">
        <v>1.6672682000000001</v>
      </c>
      <c r="N201">
        <v>1.4345694</v>
      </c>
      <c r="O201">
        <v>1.2355068</v>
      </c>
      <c r="P201">
        <v>1.0562274</v>
      </c>
      <c r="Q201">
        <v>0.90377134000000003</v>
      </c>
      <c r="R201">
        <v>0.78129696999999998</v>
      </c>
      <c r="S201">
        <v>0.68409282000000005</v>
      </c>
      <c r="T201">
        <v>0.60596174000000003</v>
      </c>
      <c r="U201">
        <v>0.54208690000000004</v>
      </c>
      <c r="V201">
        <v>0.48804261999999998</v>
      </c>
      <c r="W201">
        <v>0.44295430000000002</v>
      </c>
      <c r="X201">
        <v>0.40516257</v>
      </c>
      <c r="Y201">
        <v>0.37306535000000002</v>
      </c>
      <c r="Z201">
        <v>0.34553778000000002</v>
      </c>
      <c r="AA201">
        <v>0.32160378000000001</v>
      </c>
      <c r="AB201">
        <v>0.30057138</v>
      </c>
      <c r="AC201">
        <v>0.28198024999999999</v>
      </c>
      <c r="AD201">
        <v>0.26542851000000001</v>
      </c>
      <c r="AE201">
        <v>0.25061348</v>
      </c>
      <c r="AF201">
        <v>0.23727728000000001</v>
      </c>
      <c r="AG201">
        <v>0.22520956</v>
      </c>
      <c r="AH201">
        <v>0.21423668000000001</v>
      </c>
      <c r="AI201">
        <v>0.20421579000000001</v>
      </c>
      <c r="AJ201">
        <v>0.19503295000000001</v>
      </c>
      <c r="AK201">
        <v>0.18659017999999999</v>
      </c>
      <c r="AL201">
        <v>0.17880814</v>
      </c>
      <c r="AM201">
        <v>0.17160359</v>
      </c>
      <c r="AN201">
        <v>0.16491517</v>
      </c>
      <c r="AO201">
        <v>0.15869199</v>
      </c>
      <c r="AP201">
        <v>0.15288855000000001</v>
      </c>
      <c r="AQ201">
        <v>0.14746070999999999</v>
      </c>
      <c r="AR201">
        <v>0.14237389</v>
      </c>
      <c r="AS201">
        <v>0.13760238999999999</v>
      </c>
      <c r="AT201">
        <v>0.13311313</v>
      </c>
      <c r="AU201">
        <v>0.12888081000000001</v>
      </c>
      <c r="AV201">
        <v>0.12488734999999999</v>
      </c>
      <c r="AW201">
        <v>0.12111242999999999</v>
      </c>
      <c r="AX201">
        <v>0.11753938</v>
      </c>
      <c r="AY201">
        <v>0.11415657999999999</v>
      </c>
      <c r="AZ201">
        <v>0.11094414</v>
      </c>
      <c r="BA201">
        <v>0.10788991000000001</v>
      </c>
      <c r="BB201">
        <v>0.10498412999999999</v>
      </c>
      <c r="BC201">
        <v>0.10221698</v>
      </c>
      <c r="BD201">
        <v>9.9578209000000001E-2</v>
      </c>
      <c r="BE201">
        <v>9.7061776000000002E-2</v>
      </c>
      <c r="BF201">
        <v>9.4656602000000006E-2</v>
      </c>
    </row>
    <row r="202" spans="1:58" x14ac:dyDescent="0.35">
      <c r="A202">
        <v>201</v>
      </c>
      <c r="B202">
        <v>35.800000000000004</v>
      </c>
      <c r="C202">
        <v>0.6538988</v>
      </c>
      <c r="D202">
        <v>1</v>
      </c>
      <c r="E202">
        <v>1.6</v>
      </c>
      <c r="F202">
        <v>1.6</v>
      </c>
      <c r="G202">
        <v>0.4</v>
      </c>
      <c r="H202">
        <v>0.60000000000000009</v>
      </c>
      <c r="I202">
        <v>415</v>
      </c>
      <c r="J202">
        <v>298.8</v>
      </c>
      <c r="K202" t="s">
        <v>35</v>
      </c>
      <c r="L202">
        <v>201</v>
      </c>
      <c r="M202">
        <v>0.44869012000000003</v>
      </c>
      <c r="N202">
        <v>0.35202580999999999</v>
      </c>
      <c r="O202">
        <v>0.28744224000000002</v>
      </c>
      <c r="P202">
        <v>0.24189859999999999</v>
      </c>
      <c r="Q202">
        <v>0.20820315</v>
      </c>
      <c r="R202">
        <v>0.18226962999999999</v>
      </c>
      <c r="S202">
        <v>0.16173998000000001</v>
      </c>
      <c r="T202">
        <v>0.14512122999999999</v>
      </c>
      <c r="U202">
        <v>0.13140540000000001</v>
      </c>
      <c r="V202">
        <v>0.11990431</v>
      </c>
      <c r="W202">
        <v>0.11012197</v>
      </c>
      <c r="X202">
        <v>0.10170598</v>
      </c>
      <c r="Y202">
        <v>9.4391904999999998E-2</v>
      </c>
      <c r="Z202">
        <v>8.7978445000000002E-2</v>
      </c>
      <c r="AA202">
        <v>8.2309968999999997E-2</v>
      </c>
      <c r="AB202">
        <v>7.7266097000000006E-2</v>
      </c>
      <c r="AC202">
        <v>7.2750062000000004E-2</v>
      </c>
      <c r="AD202">
        <v>6.8684429000000005E-2</v>
      </c>
      <c r="AE202">
        <v>6.5007730999999999E-2</v>
      </c>
      <c r="AF202">
        <v>6.1665729000000002E-2</v>
      </c>
      <c r="AG202">
        <v>5.8615676999999998E-2</v>
      </c>
      <c r="AH202">
        <v>5.582314E-2</v>
      </c>
      <c r="AI202">
        <v>5.3255983E-2</v>
      </c>
      <c r="AJ202">
        <v>5.0889934999999997E-2</v>
      </c>
      <c r="AK202">
        <v>4.8702408000000003E-2</v>
      </c>
      <c r="AL202">
        <v>4.6674109999999998E-2</v>
      </c>
      <c r="AM202">
        <v>4.4789388999999999E-2</v>
      </c>
      <c r="AN202">
        <v>4.3033529000000001E-2</v>
      </c>
      <c r="AO202">
        <v>4.1394405000000002E-2</v>
      </c>
      <c r="AP202">
        <v>3.9861169000000002E-2</v>
      </c>
      <c r="AQ202">
        <v>3.8424563000000002E-2</v>
      </c>
      <c r="AR202">
        <v>3.7075821000000002E-2</v>
      </c>
      <c r="AS202">
        <v>3.5806763999999998E-2</v>
      </c>
      <c r="AT202">
        <v>3.4611299999999998E-2</v>
      </c>
      <c r="AU202">
        <v>3.3483225999999998E-2</v>
      </c>
      <c r="AV202">
        <v>3.2416995999999997E-2</v>
      </c>
      <c r="AW202">
        <v>3.1408507000000002E-2</v>
      </c>
      <c r="AX202">
        <v>3.0453384E-2</v>
      </c>
      <c r="AY202">
        <v>2.9547193999999999E-2</v>
      </c>
      <c r="AZ202">
        <v>2.8686762000000001E-2</v>
      </c>
      <c r="BA202">
        <v>2.7868549999999999E-2</v>
      </c>
      <c r="BB202">
        <v>2.7089757999999999E-2</v>
      </c>
      <c r="BC202">
        <v>2.6347913000000001E-2</v>
      </c>
      <c r="BD202">
        <v>2.5640307000000001E-2</v>
      </c>
      <c r="BE202">
        <v>2.4964808000000002E-2</v>
      </c>
      <c r="BF202">
        <v>2.4319469999999999E-2</v>
      </c>
    </row>
    <row r="203" spans="1:58" x14ac:dyDescent="0.35">
      <c r="A203">
        <v>202</v>
      </c>
      <c r="B203">
        <v>47.1</v>
      </c>
      <c r="C203">
        <v>0.8867604</v>
      </c>
      <c r="D203">
        <v>1</v>
      </c>
      <c r="E203">
        <v>0.4</v>
      </c>
      <c r="F203">
        <v>1.6</v>
      </c>
      <c r="G203">
        <v>0.2</v>
      </c>
      <c r="H203">
        <v>0.2</v>
      </c>
      <c r="I203">
        <v>303.60000000000002</v>
      </c>
      <c r="J203">
        <v>365.40000000000003</v>
      </c>
      <c r="K203" t="s">
        <v>34</v>
      </c>
      <c r="L203">
        <v>202</v>
      </c>
      <c r="M203">
        <v>8.4899246999999997E-2</v>
      </c>
      <c r="N203">
        <v>6.9778562000000002E-2</v>
      </c>
      <c r="O203">
        <v>5.8983646000000001E-2</v>
      </c>
      <c r="P203">
        <v>5.0889536999999999E-2</v>
      </c>
      <c r="Q203">
        <v>4.4595849E-2</v>
      </c>
      <c r="R203">
        <v>3.9568487999999999E-2</v>
      </c>
      <c r="S203">
        <v>3.5466004000000002E-2</v>
      </c>
      <c r="T203">
        <v>3.2059822000000002E-2</v>
      </c>
      <c r="U203">
        <v>2.9190522E-2</v>
      </c>
      <c r="V203">
        <v>2.6743495999999999E-2</v>
      </c>
      <c r="W203">
        <v>2.4634159999999999E-2</v>
      </c>
      <c r="X203">
        <v>2.2798962999999998E-2</v>
      </c>
      <c r="Y203">
        <v>2.1189203E-2</v>
      </c>
      <c r="Z203">
        <v>1.9766973E-2</v>
      </c>
      <c r="AA203">
        <v>1.8502287999999999E-2</v>
      </c>
      <c r="AB203">
        <v>1.7371187E-2</v>
      </c>
      <c r="AC203">
        <v>1.6354338999999999E-2</v>
      </c>
      <c r="AD203">
        <v>1.5435828E-2</v>
      </c>
      <c r="AE203">
        <v>1.4602519E-2</v>
      </c>
      <c r="AF203">
        <v>1.384354E-2</v>
      </c>
      <c r="AG203">
        <v>1.3149770999999999E-2</v>
      </c>
      <c r="AH203">
        <v>1.2513414E-2</v>
      </c>
      <c r="AI203">
        <v>1.1927937E-2</v>
      </c>
      <c r="AJ203">
        <v>1.1387694E-2</v>
      </c>
      <c r="AK203">
        <v>1.0887849E-2</v>
      </c>
      <c r="AL203">
        <v>1.0424219E-2</v>
      </c>
      <c r="AM203">
        <v>9.9931788000000004E-3</v>
      </c>
      <c r="AN203">
        <v>9.5915552000000008E-3</v>
      </c>
      <c r="AO203">
        <v>9.2165441999999993E-3</v>
      </c>
      <c r="AP203">
        <v>8.8657298999999992E-3</v>
      </c>
      <c r="AQ203">
        <v>8.536933E-3</v>
      </c>
      <c r="AR203">
        <v>8.2282460999999994E-3</v>
      </c>
      <c r="AS203">
        <v>7.9379622000000007E-3</v>
      </c>
      <c r="AT203">
        <v>7.6645319000000003E-3</v>
      </c>
      <c r="AU203">
        <v>7.4066104999999998E-3</v>
      </c>
      <c r="AV203">
        <v>7.1629761000000002E-3</v>
      </c>
      <c r="AW203">
        <v>6.9325445000000003E-3</v>
      </c>
      <c r="AX203">
        <v>6.7143029999999996E-3</v>
      </c>
      <c r="AY203">
        <v>6.5073646000000001E-3</v>
      </c>
      <c r="AZ203">
        <v>6.3109183999999997E-3</v>
      </c>
      <c r="BA203">
        <v>6.1242286999999996E-3</v>
      </c>
      <c r="BB203">
        <v>5.9466045E-3</v>
      </c>
      <c r="BC203">
        <v>5.7774512000000004E-3</v>
      </c>
      <c r="BD203">
        <v>5.6162047999999999E-3</v>
      </c>
      <c r="BE203">
        <v>5.4623424000000004E-3</v>
      </c>
      <c r="BF203">
        <v>5.315396E-3</v>
      </c>
    </row>
    <row r="204" spans="1:58" x14ac:dyDescent="0.35">
      <c r="A204">
        <v>203</v>
      </c>
      <c r="B204">
        <v>40.800000000000004</v>
      </c>
      <c r="C204">
        <v>0.1446559</v>
      </c>
      <c r="D204">
        <v>1</v>
      </c>
      <c r="E204">
        <v>9.4</v>
      </c>
      <c r="F204">
        <v>2.6</v>
      </c>
      <c r="G204">
        <v>0.60000000000000009</v>
      </c>
      <c r="H204">
        <v>2.2000000000000002</v>
      </c>
      <c r="I204">
        <v>336.90000000000003</v>
      </c>
      <c r="J204">
        <v>362.1</v>
      </c>
      <c r="K204" t="s">
        <v>35</v>
      </c>
      <c r="L204">
        <v>203</v>
      </c>
      <c r="M204">
        <v>3.7776968000000002</v>
      </c>
      <c r="N204">
        <v>3.2302152999999998</v>
      </c>
      <c r="O204">
        <v>2.8027492000000001</v>
      </c>
      <c r="P204">
        <v>2.4318802000000002</v>
      </c>
      <c r="Q204">
        <v>2.0803256000000001</v>
      </c>
      <c r="R204">
        <v>1.7639876999999999</v>
      </c>
      <c r="S204">
        <v>1.5029684000000001</v>
      </c>
      <c r="T204">
        <v>1.2939909999999999</v>
      </c>
      <c r="U204">
        <v>1.1259257</v>
      </c>
      <c r="V204">
        <v>0.98943776000000005</v>
      </c>
      <c r="W204">
        <v>0.87770683000000005</v>
      </c>
      <c r="X204">
        <v>0.78548764999999998</v>
      </c>
      <c r="Y204">
        <v>0.70880114999999999</v>
      </c>
      <c r="Z204">
        <v>0.64460921000000004</v>
      </c>
      <c r="AA204">
        <v>0.58908987000000002</v>
      </c>
      <c r="AB204">
        <v>0.54144429999999999</v>
      </c>
      <c r="AC204">
        <v>0.50038766999999995</v>
      </c>
      <c r="AD204">
        <v>0.4646478</v>
      </c>
      <c r="AE204">
        <v>0.43323912999999997</v>
      </c>
      <c r="AF204">
        <v>0.40540167999999999</v>
      </c>
      <c r="AG204">
        <v>0.38060251</v>
      </c>
      <c r="AH204">
        <v>0.35847565999999997</v>
      </c>
      <c r="AI204">
        <v>0.33864111000000002</v>
      </c>
      <c r="AJ204">
        <v>0.32074055000000001</v>
      </c>
      <c r="AK204">
        <v>0.30448227999999999</v>
      </c>
      <c r="AL204">
        <v>0.28966417999999999</v>
      </c>
      <c r="AM204">
        <v>0.27611443000000002</v>
      </c>
      <c r="AN204">
        <v>0.26366609000000002</v>
      </c>
      <c r="AO204">
        <v>0.25221217000000001</v>
      </c>
      <c r="AP204">
        <v>0.2416614</v>
      </c>
      <c r="AQ204">
        <v>0.23191264</v>
      </c>
      <c r="AR204">
        <v>0.22288105</v>
      </c>
      <c r="AS204">
        <v>0.21449107000000001</v>
      </c>
      <c r="AT204">
        <v>0.2066751</v>
      </c>
      <c r="AU204">
        <v>0.19936814999999999</v>
      </c>
      <c r="AV204">
        <v>0.19251968999999999</v>
      </c>
      <c r="AW204">
        <v>0.18609247000000001</v>
      </c>
      <c r="AX204">
        <v>0.18005055</v>
      </c>
      <c r="AY204">
        <v>0.17436677</v>
      </c>
      <c r="AZ204">
        <v>0.16900559000000001</v>
      </c>
      <c r="BA204">
        <v>0.16393579999999999</v>
      </c>
      <c r="BB204">
        <v>0.15913969</v>
      </c>
      <c r="BC204">
        <v>0.15460694999999999</v>
      </c>
      <c r="BD204">
        <v>0.15031671999999999</v>
      </c>
      <c r="BE204">
        <v>0.14624023</v>
      </c>
      <c r="BF204">
        <v>0.14236364000000001</v>
      </c>
    </row>
    <row r="205" spans="1:58" x14ac:dyDescent="0.35">
      <c r="A205">
        <v>204</v>
      </c>
      <c r="B205">
        <v>31.6</v>
      </c>
      <c r="C205">
        <v>0.87436750000000008</v>
      </c>
      <c r="D205">
        <v>2.8000000000000003</v>
      </c>
      <c r="E205">
        <v>8.2000000000000011</v>
      </c>
      <c r="F205">
        <v>1.8</v>
      </c>
      <c r="G205">
        <v>1.6</v>
      </c>
      <c r="H205">
        <v>0.4</v>
      </c>
      <c r="I205">
        <v>293.70000000000005</v>
      </c>
      <c r="J205">
        <v>363.5</v>
      </c>
      <c r="K205" t="s">
        <v>34</v>
      </c>
      <c r="L205">
        <v>204</v>
      </c>
      <c r="M205">
        <v>0.99279803</v>
      </c>
      <c r="N205">
        <v>0.85341959999999994</v>
      </c>
      <c r="O205">
        <v>0.73489945999999995</v>
      </c>
      <c r="P205">
        <v>0.63352739999999996</v>
      </c>
      <c r="Q205">
        <v>0.55003427999999999</v>
      </c>
      <c r="R205">
        <v>0.48275855000000001</v>
      </c>
      <c r="S205">
        <v>0.42840119999999998</v>
      </c>
      <c r="T205">
        <v>0.38400667999999999</v>
      </c>
      <c r="U205">
        <v>0.34725335000000002</v>
      </c>
      <c r="V205">
        <v>0.31645972</v>
      </c>
      <c r="W205">
        <v>0.29028329000000003</v>
      </c>
      <c r="X205">
        <v>0.26788740999999999</v>
      </c>
      <c r="Y205">
        <v>0.24844678000000001</v>
      </c>
      <c r="Z205">
        <v>0.23143320000000001</v>
      </c>
      <c r="AA205">
        <v>0.21644147</v>
      </c>
      <c r="AB205">
        <v>0.20315026999999999</v>
      </c>
      <c r="AC205">
        <v>0.19130332999999999</v>
      </c>
      <c r="AD205">
        <v>0.18068582999999999</v>
      </c>
      <c r="AE205">
        <v>0.17112448999999999</v>
      </c>
      <c r="AF205">
        <v>0.1624603</v>
      </c>
      <c r="AG205">
        <v>0.15457672</v>
      </c>
      <c r="AH205">
        <v>0.14737924999999999</v>
      </c>
      <c r="AI205">
        <v>0.14077788999999999</v>
      </c>
      <c r="AJ205">
        <v>0.13470829000000001</v>
      </c>
      <c r="AK205">
        <v>0.12910783000000001</v>
      </c>
      <c r="AL205">
        <v>0.12392034</v>
      </c>
      <c r="AM205">
        <v>0.11910351</v>
      </c>
      <c r="AN205">
        <v>0.11462182999999999</v>
      </c>
      <c r="AO205">
        <v>0.11044113</v>
      </c>
      <c r="AP205">
        <v>0.10653272</v>
      </c>
      <c r="AQ205">
        <v>0.10286951</v>
      </c>
      <c r="AR205">
        <v>9.9430806999999996E-2</v>
      </c>
      <c r="AS205">
        <v>9.6197158000000005E-2</v>
      </c>
      <c r="AT205">
        <v>9.3150936000000004E-2</v>
      </c>
      <c r="AU205">
        <v>9.0274982000000004E-2</v>
      </c>
      <c r="AV205">
        <v>8.7555900000000006E-2</v>
      </c>
      <c r="AW205">
        <v>8.4982865000000005E-2</v>
      </c>
      <c r="AX205">
        <v>8.2544676999999997E-2</v>
      </c>
      <c r="AY205">
        <v>8.0230786999999998E-2</v>
      </c>
      <c r="AZ205">
        <v>7.8032114E-2</v>
      </c>
      <c r="BA205">
        <v>7.5939529000000006E-2</v>
      </c>
      <c r="BB205">
        <v>7.3946184999999998E-2</v>
      </c>
      <c r="BC205">
        <v>7.2046003999999997E-2</v>
      </c>
      <c r="BD205">
        <v>7.0232301999999996E-2</v>
      </c>
      <c r="BE205">
        <v>6.8499728999999995E-2</v>
      </c>
      <c r="BF205">
        <v>6.6843465000000005E-2</v>
      </c>
    </row>
    <row r="206" spans="1:58" x14ac:dyDescent="0.35">
      <c r="A206">
        <v>205</v>
      </c>
      <c r="B206">
        <v>23.6</v>
      </c>
      <c r="C206">
        <v>0.71310899999999999</v>
      </c>
      <c r="D206">
        <v>2.4000000000000004</v>
      </c>
      <c r="E206">
        <v>4.8000000000000007</v>
      </c>
      <c r="F206">
        <v>1.6</v>
      </c>
      <c r="G206">
        <v>0.60000000000000009</v>
      </c>
      <c r="H206">
        <v>0.60000000000000009</v>
      </c>
      <c r="I206">
        <v>404.40000000000003</v>
      </c>
      <c r="J206">
        <v>317.90000000000003</v>
      </c>
      <c r="K206" t="s">
        <v>34</v>
      </c>
      <c r="L206">
        <v>205</v>
      </c>
      <c r="M206">
        <v>0.84961998000000005</v>
      </c>
      <c r="N206">
        <v>0.66439079999999995</v>
      </c>
      <c r="O206">
        <v>0.53767091</v>
      </c>
      <c r="P206">
        <v>0.44936481</v>
      </c>
      <c r="Q206">
        <v>0.38381757999999999</v>
      </c>
      <c r="R206">
        <v>0.33325902000000002</v>
      </c>
      <c r="S206">
        <v>0.29382807</v>
      </c>
      <c r="T206">
        <v>0.26239108999999999</v>
      </c>
      <c r="U206">
        <v>0.23689478999999999</v>
      </c>
      <c r="V206">
        <v>0.21576530999999999</v>
      </c>
      <c r="W206">
        <v>0.19794548000000001</v>
      </c>
      <c r="X206">
        <v>0.18274422000000001</v>
      </c>
      <c r="Y206">
        <v>0.16962145000000001</v>
      </c>
      <c r="Z206">
        <v>0.15818608000000001</v>
      </c>
      <c r="AA206">
        <v>0.14813372</v>
      </c>
      <c r="AB206">
        <v>0.13923057999999999</v>
      </c>
      <c r="AC206">
        <v>0.13128793</v>
      </c>
      <c r="AD206">
        <v>0.12416384</v>
      </c>
      <c r="AE206">
        <v>0.11773537000000001</v>
      </c>
      <c r="AF206">
        <v>0.11190972</v>
      </c>
      <c r="AG206">
        <v>0.10660432</v>
      </c>
      <c r="AH206">
        <v>0.10175091999999999</v>
      </c>
      <c r="AI206">
        <v>9.7297027999999994E-2</v>
      </c>
      <c r="AJ206">
        <v>9.3197278999999994E-2</v>
      </c>
      <c r="AK206">
        <v>8.9406609999999997E-2</v>
      </c>
      <c r="AL206">
        <v>8.5892497999999998E-2</v>
      </c>
      <c r="AM206">
        <v>8.2626976000000005E-2</v>
      </c>
      <c r="AN206">
        <v>7.9585023000000005E-2</v>
      </c>
      <c r="AO206">
        <v>7.6745108000000006E-2</v>
      </c>
      <c r="AP206">
        <v>7.4086032999999996E-2</v>
      </c>
      <c r="AQ206">
        <v>7.1591862000000006E-2</v>
      </c>
      <c r="AR206">
        <v>6.9248579000000005E-2</v>
      </c>
      <c r="AS206">
        <v>6.7042395000000005E-2</v>
      </c>
      <c r="AT206">
        <v>6.4963482000000003E-2</v>
      </c>
      <c r="AU206">
        <v>6.2999368E-2</v>
      </c>
      <c r="AV206">
        <v>6.1140973000000001E-2</v>
      </c>
      <c r="AW206">
        <v>5.9379495999999997E-2</v>
      </c>
      <c r="AX206">
        <v>5.770836E-2</v>
      </c>
      <c r="AY206">
        <v>5.6120977000000002E-2</v>
      </c>
      <c r="AZ206">
        <v>5.4612279E-2</v>
      </c>
      <c r="BA206">
        <v>5.3176704999999998E-2</v>
      </c>
      <c r="BB206">
        <v>5.1807921E-2</v>
      </c>
      <c r="BC206">
        <v>5.0501591999999998E-2</v>
      </c>
      <c r="BD206">
        <v>4.9254439999999997E-2</v>
      </c>
      <c r="BE206">
        <v>4.8061151000000003E-2</v>
      </c>
      <c r="BF206">
        <v>4.6918985000000003E-2</v>
      </c>
    </row>
    <row r="207" spans="1:58" x14ac:dyDescent="0.35">
      <c r="A207">
        <v>206</v>
      </c>
      <c r="B207">
        <v>22.400000000000002</v>
      </c>
      <c r="C207">
        <v>0.57884160000000007</v>
      </c>
      <c r="D207">
        <v>0.8</v>
      </c>
      <c r="E207">
        <v>10</v>
      </c>
      <c r="F207">
        <v>0.60000000000000009</v>
      </c>
      <c r="G207">
        <v>0</v>
      </c>
      <c r="H207">
        <v>0.2</v>
      </c>
      <c r="I207">
        <v>361.20000000000005</v>
      </c>
      <c r="J207">
        <v>304.8</v>
      </c>
      <c r="K207" t="s">
        <v>35</v>
      </c>
      <c r="L207">
        <v>206</v>
      </c>
      <c r="M207">
        <v>0.38977104000000001</v>
      </c>
      <c r="N207">
        <v>0.34839990999999998</v>
      </c>
      <c r="O207">
        <v>0.31561582999999999</v>
      </c>
      <c r="P207">
        <v>0.28840442999999999</v>
      </c>
      <c r="Q207">
        <v>0.26471567000000001</v>
      </c>
      <c r="R207">
        <v>0.24335691000000001</v>
      </c>
      <c r="S207">
        <v>0.22389867999999999</v>
      </c>
      <c r="T207">
        <v>0.20624083000000001</v>
      </c>
      <c r="U207">
        <v>0.19032404</v>
      </c>
      <c r="V207">
        <v>0.17604291</v>
      </c>
      <c r="W207">
        <v>0.16326660000000001</v>
      </c>
      <c r="X207">
        <v>0.15183791999999999</v>
      </c>
      <c r="Y207">
        <v>0.14159843</v>
      </c>
      <c r="Z207">
        <v>0.13240623000000001</v>
      </c>
      <c r="AA207">
        <v>0.1241331</v>
      </c>
      <c r="AB207">
        <v>0.1166653</v>
      </c>
      <c r="AC207">
        <v>0.10990226</v>
      </c>
      <c r="AD207">
        <v>0.10375822</v>
      </c>
      <c r="AE207">
        <v>9.8159998999999998E-2</v>
      </c>
      <c r="AF207">
        <v>9.3044266E-2</v>
      </c>
      <c r="AG207">
        <v>8.8356718000000001E-2</v>
      </c>
      <c r="AH207">
        <v>8.4050499000000001E-2</v>
      </c>
      <c r="AI207">
        <v>8.0082528E-2</v>
      </c>
      <c r="AJ207">
        <v>7.6418242999999997E-2</v>
      </c>
      <c r="AK207">
        <v>7.3023750999999998E-2</v>
      </c>
      <c r="AL207">
        <v>6.9874957000000001E-2</v>
      </c>
      <c r="AM207">
        <v>6.6946617999999999E-2</v>
      </c>
      <c r="AN207">
        <v>6.4219996000000001E-2</v>
      </c>
      <c r="AO207">
        <v>6.1674181000000002E-2</v>
      </c>
      <c r="AP207">
        <v>5.9291650000000001E-2</v>
      </c>
      <c r="AQ207">
        <v>5.7060356999999999E-2</v>
      </c>
      <c r="AR207">
        <v>5.4966136999999998E-2</v>
      </c>
      <c r="AS207">
        <v>5.2997202E-2</v>
      </c>
      <c r="AT207">
        <v>5.1143579000000002E-2</v>
      </c>
      <c r="AU207">
        <v>4.9395595E-2</v>
      </c>
      <c r="AV207">
        <v>4.7745931999999998E-2</v>
      </c>
      <c r="AW207">
        <v>4.6186644999999998E-2</v>
      </c>
      <c r="AX207">
        <v>4.4710859999999998E-2</v>
      </c>
      <c r="AY207">
        <v>4.3312587E-2</v>
      </c>
      <c r="AZ207">
        <v>4.1985917999999997E-2</v>
      </c>
      <c r="BA207">
        <v>4.0726352E-2</v>
      </c>
      <c r="BB207">
        <v>3.9529093000000001E-2</v>
      </c>
      <c r="BC207">
        <v>3.8389709000000001E-2</v>
      </c>
      <c r="BD207">
        <v>3.7304450000000003E-2</v>
      </c>
      <c r="BE207">
        <v>3.6269507999999999E-2</v>
      </c>
      <c r="BF207">
        <v>3.528183E-2</v>
      </c>
    </row>
    <row r="208" spans="1:58" x14ac:dyDescent="0.35">
      <c r="A208">
        <v>207</v>
      </c>
      <c r="B208">
        <v>30.6</v>
      </c>
      <c r="C208">
        <v>0.58955930000000001</v>
      </c>
      <c r="D208">
        <v>1.6</v>
      </c>
      <c r="E208">
        <v>3.6</v>
      </c>
      <c r="F208">
        <v>3</v>
      </c>
      <c r="G208">
        <v>0.4</v>
      </c>
      <c r="H208">
        <v>1.4000000000000001</v>
      </c>
      <c r="I208">
        <v>412.90000000000003</v>
      </c>
      <c r="J208">
        <v>358.90000000000003</v>
      </c>
      <c r="K208" t="s">
        <v>34</v>
      </c>
      <c r="L208">
        <v>207</v>
      </c>
      <c r="M208">
        <v>1.6035280000000001</v>
      </c>
      <c r="N208">
        <v>1.2241093999999999</v>
      </c>
      <c r="O208">
        <v>0.97322226000000001</v>
      </c>
      <c r="P208">
        <v>0.79591513000000003</v>
      </c>
      <c r="Q208">
        <v>0.66630303999999996</v>
      </c>
      <c r="R208">
        <v>0.56914198000000005</v>
      </c>
      <c r="S208">
        <v>0.49470940000000002</v>
      </c>
      <c r="T208">
        <v>0.43546286000000001</v>
      </c>
      <c r="U208">
        <v>0.38790964999999999</v>
      </c>
      <c r="V208">
        <v>0.34928089000000001</v>
      </c>
      <c r="W208">
        <v>0.31735005999999999</v>
      </c>
      <c r="X208">
        <v>0.29050416000000001</v>
      </c>
      <c r="Y208">
        <v>0.26770458000000003</v>
      </c>
      <c r="Z208">
        <v>0.24809626000000001</v>
      </c>
      <c r="AA208">
        <v>0.23107063999999999</v>
      </c>
      <c r="AB208">
        <v>0.21615919</v>
      </c>
      <c r="AC208">
        <v>0.20299231000000001</v>
      </c>
      <c r="AD208">
        <v>0.19128996000000001</v>
      </c>
      <c r="AE208">
        <v>0.18081957000000001</v>
      </c>
      <c r="AF208">
        <v>0.17139804</v>
      </c>
      <c r="AG208">
        <v>0.16287403</v>
      </c>
      <c r="AH208">
        <v>0.15512623</v>
      </c>
      <c r="AI208">
        <v>0.14804955</v>
      </c>
      <c r="AJ208">
        <v>0.14156197000000001</v>
      </c>
      <c r="AK208">
        <v>0.13559788</v>
      </c>
      <c r="AL208">
        <v>0.13008966999999999</v>
      </c>
      <c r="AM208">
        <v>0.12498692</v>
      </c>
      <c r="AN208">
        <v>0.12024712999999999</v>
      </c>
      <c r="AO208">
        <v>0.11583082</v>
      </c>
      <c r="AP208">
        <v>0.11170728000000001</v>
      </c>
      <c r="AQ208">
        <v>0.10784705</v>
      </c>
      <c r="AR208">
        <v>0.10422484999999999</v>
      </c>
      <c r="AS208">
        <v>0.10081904999999999</v>
      </c>
      <c r="AT208">
        <v>9.7607850999999995E-2</v>
      </c>
      <c r="AU208">
        <v>9.4577253E-2</v>
      </c>
      <c r="AV208">
        <v>9.1713219999999998E-2</v>
      </c>
      <c r="AW208">
        <v>8.9003392000000001E-2</v>
      </c>
      <c r="AX208">
        <v>8.6435764999999998E-2</v>
      </c>
      <c r="AY208">
        <v>8.4001197999999999E-2</v>
      </c>
      <c r="AZ208">
        <v>8.1686594000000001E-2</v>
      </c>
      <c r="BA208">
        <v>7.9483882000000006E-2</v>
      </c>
      <c r="BB208">
        <v>7.7383615000000003E-2</v>
      </c>
      <c r="BC208">
        <v>7.5382805999999997E-2</v>
      </c>
      <c r="BD208">
        <v>7.3472537000000004E-2</v>
      </c>
      <c r="BE208">
        <v>7.1646467000000005E-2</v>
      </c>
      <c r="BF208">
        <v>6.9898567999999994E-2</v>
      </c>
    </row>
    <row r="209" spans="1:58" x14ac:dyDescent="0.35">
      <c r="A209">
        <v>208</v>
      </c>
      <c r="B209">
        <v>11.700000000000001</v>
      </c>
      <c r="C209">
        <v>0.41944580000000004</v>
      </c>
      <c r="D209">
        <v>1.8</v>
      </c>
      <c r="E209">
        <v>2</v>
      </c>
      <c r="F209">
        <v>2</v>
      </c>
      <c r="G209">
        <v>0.8</v>
      </c>
      <c r="H209">
        <v>1.2000000000000002</v>
      </c>
      <c r="I209">
        <v>324.20000000000005</v>
      </c>
      <c r="J209">
        <v>302.10000000000002</v>
      </c>
      <c r="K209" t="s">
        <v>34</v>
      </c>
      <c r="L209">
        <v>208</v>
      </c>
      <c r="M209">
        <v>0.47596586000000002</v>
      </c>
      <c r="N209">
        <v>0.37535765999999998</v>
      </c>
      <c r="O209">
        <v>0.30723499999999998</v>
      </c>
      <c r="P209">
        <v>0.25858336999999998</v>
      </c>
      <c r="Q209">
        <v>0.22245889999999999</v>
      </c>
      <c r="R209">
        <v>0.19463736000000001</v>
      </c>
      <c r="S209">
        <v>0.17262799000000001</v>
      </c>
      <c r="T209">
        <v>0.15482770000000001</v>
      </c>
      <c r="U209">
        <v>0.14015654</v>
      </c>
      <c r="V209">
        <v>0.12787308999999999</v>
      </c>
      <c r="W209">
        <v>0.11744250000000001</v>
      </c>
      <c r="X209">
        <v>0.10847978</v>
      </c>
      <c r="Y209">
        <v>0.10070163</v>
      </c>
      <c r="Z209">
        <v>9.3890570000000007E-2</v>
      </c>
      <c r="AA209">
        <v>8.7880947000000001E-2</v>
      </c>
      <c r="AB209">
        <v>8.2539170999999995E-2</v>
      </c>
      <c r="AC209">
        <v>7.7763148000000004E-2</v>
      </c>
      <c r="AD209">
        <v>7.3468588000000001E-2</v>
      </c>
      <c r="AE209">
        <v>6.9587714999999994E-2</v>
      </c>
      <c r="AF209">
        <v>6.6063865999999999E-2</v>
      </c>
      <c r="AG209">
        <v>6.2850706000000006E-2</v>
      </c>
      <c r="AH209">
        <v>5.9910933999999999E-2</v>
      </c>
      <c r="AI209">
        <v>5.7210947999999998E-2</v>
      </c>
      <c r="AJ209">
        <v>5.4722682000000002E-2</v>
      </c>
      <c r="AK209">
        <v>5.2423812E-2</v>
      </c>
      <c r="AL209">
        <v>5.0293427000000002E-2</v>
      </c>
      <c r="AM209">
        <v>4.8313255999999999E-2</v>
      </c>
      <c r="AN209">
        <v>4.6469591999999997E-2</v>
      </c>
      <c r="AO209">
        <v>4.4749450000000003E-2</v>
      </c>
      <c r="AP209">
        <v>4.3139491000000002E-2</v>
      </c>
      <c r="AQ209">
        <v>4.1630848999999998E-2</v>
      </c>
      <c r="AR209">
        <v>4.0213734000000001E-2</v>
      </c>
      <c r="AS209">
        <v>3.8881309000000003E-2</v>
      </c>
      <c r="AT209">
        <v>3.7625697E-2</v>
      </c>
      <c r="AU209">
        <v>3.6440380000000001E-2</v>
      </c>
      <c r="AV209">
        <v>3.5319962000000003E-2</v>
      </c>
      <c r="AW209">
        <v>3.4259475999999997E-2</v>
      </c>
      <c r="AX209">
        <v>3.3254924999999998E-2</v>
      </c>
      <c r="AY209">
        <v>3.2301217E-2</v>
      </c>
      <c r="AZ209">
        <v>3.1395162999999997E-2</v>
      </c>
      <c r="BA209">
        <v>3.0533391999999999E-2</v>
      </c>
      <c r="BB209">
        <v>2.9712636000000001E-2</v>
      </c>
      <c r="BC209">
        <v>2.8930251000000001E-2</v>
      </c>
      <c r="BD209">
        <v>2.8183713999999999E-2</v>
      </c>
      <c r="BE209">
        <v>2.7470702E-2</v>
      </c>
      <c r="BF209">
        <v>2.6788933000000001E-2</v>
      </c>
    </row>
    <row r="210" spans="1:58" x14ac:dyDescent="0.35">
      <c r="A210">
        <v>209</v>
      </c>
      <c r="B210">
        <v>26.900000000000002</v>
      </c>
      <c r="C210">
        <v>0.20149930000000002</v>
      </c>
      <c r="D210">
        <v>1.4000000000000001</v>
      </c>
      <c r="E210">
        <v>2.2000000000000002</v>
      </c>
      <c r="F210">
        <v>2.2000000000000002</v>
      </c>
      <c r="G210">
        <v>0.8</v>
      </c>
      <c r="H210">
        <v>1.8</v>
      </c>
      <c r="I210">
        <v>390.1</v>
      </c>
      <c r="J210">
        <v>316.10000000000002</v>
      </c>
      <c r="K210" t="s">
        <v>35</v>
      </c>
      <c r="L210">
        <v>209</v>
      </c>
      <c r="M210">
        <v>1.3003439000000001</v>
      </c>
      <c r="N210">
        <v>0.99989247000000003</v>
      </c>
      <c r="O210">
        <v>0.79817455999999998</v>
      </c>
      <c r="P210">
        <v>0.65647244000000005</v>
      </c>
      <c r="Q210">
        <v>0.55383307000000004</v>
      </c>
      <c r="R210">
        <v>0.47644976</v>
      </c>
      <c r="S210">
        <v>0.41537750000000001</v>
      </c>
      <c r="T210">
        <v>0.36716821999999999</v>
      </c>
      <c r="U210">
        <v>0.32851022000000002</v>
      </c>
      <c r="V210">
        <v>0.29679098999999998</v>
      </c>
      <c r="W210">
        <v>0.27033824000000001</v>
      </c>
      <c r="X210">
        <v>0.2479884</v>
      </c>
      <c r="Y210">
        <v>0.2288992</v>
      </c>
      <c r="Z210">
        <v>0.21241967</v>
      </c>
      <c r="AA210">
        <v>0.19805518999999999</v>
      </c>
      <c r="AB210">
        <v>0.18542465999999999</v>
      </c>
      <c r="AC210">
        <v>0.17423395999999999</v>
      </c>
      <c r="AD210">
        <v>0.16425092999999999</v>
      </c>
      <c r="AE210">
        <v>0.15529092999999999</v>
      </c>
      <c r="AF210">
        <v>0.14720537</v>
      </c>
      <c r="AG210">
        <v>0.13987568</v>
      </c>
      <c r="AH210">
        <v>0.13319613</v>
      </c>
      <c r="AI210">
        <v>0.12708443</v>
      </c>
      <c r="AJ210">
        <v>0.12147722</v>
      </c>
      <c r="AK210">
        <v>0.11630496999999999</v>
      </c>
      <c r="AL210">
        <v>0.11152612000000001</v>
      </c>
      <c r="AM210">
        <v>0.10709253000000001</v>
      </c>
      <c r="AN210">
        <v>0.10297153000000001</v>
      </c>
      <c r="AO210">
        <v>9.9128135000000006E-2</v>
      </c>
      <c r="AP210">
        <v>9.5541506999999998E-2</v>
      </c>
      <c r="AQ210">
        <v>9.2182002999999998E-2</v>
      </c>
      <c r="AR210">
        <v>8.9027687999999994E-2</v>
      </c>
      <c r="AS210">
        <v>8.6064130000000003E-2</v>
      </c>
      <c r="AT210">
        <v>8.3273858000000006E-2</v>
      </c>
      <c r="AU210">
        <v>8.0644481000000004E-2</v>
      </c>
      <c r="AV210">
        <v>7.8158884999999997E-2</v>
      </c>
      <c r="AW210">
        <v>7.5804494E-2</v>
      </c>
      <c r="AX210">
        <v>7.3572955999999995E-2</v>
      </c>
      <c r="AY210">
        <v>7.1457467999999996E-2</v>
      </c>
      <c r="AZ210">
        <v>6.9448127999999998E-2</v>
      </c>
      <c r="BA210">
        <v>6.7536652000000003E-2</v>
      </c>
      <c r="BB210">
        <v>6.5715841999999997E-2</v>
      </c>
      <c r="BC210">
        <v>6.3980392999999997E-2</v>
      </c>
      <c r="BD210">
        <v>6.2325212999999997E-2</v>
      </c>
      <c r="BE210">
        <v>6.0744863000000003E-2</v>
      </c>
      <c r="BF210">
        <v>5.9234417999999997E-2</v>
      </c>
    </row>
    <row r="211" spans="1:58" x14ac:dyDescent="0.35">
      <c r="A211">
        <v>210</v>
      </c>
      <c r="B211">
        <v>8.1999999999999993</v>
      </c>
      <c r="C211">
        <v>0.30433589999999999</v>
      </c>
      <c r="D211">
        <v>1.2000000000000002</v>
      </c>
      <c r="E211">
        <v>6.4</v>
      </c>
      <c r="F211">
        <v>3</v>
      </c>
      <c r="G211">
        <v>0.8</v>
      </c>
      <c r="H211">
        <v>2.2000000000000002</v>
      </c>
      <c r="I211">
        <v>307.5</v>
      </c>
      <c r="J211">
        <v>299.60000000000002</v>
      </c>
      <c r="K211" t="s">
        <v>34</v>
      </c>
      <c r="L211">
        <v>210</v>
      </c>
      <c r="M211">
        <v>1.3920507</v>
      </c>
      <c r="N211">
        <v>1.1216931000000001</v>
      </c>
      <c r="O211">
        <v>0.90601611000000004</v>
      </c>
      <c r="P211">
        <v>0.74531126000000003</v>
      </c>
      <c r="Q211">
        <v>0.62554514000000006</v>
      </c>
      <c r="R211">
        <v>0.53464602999999999</v>
      </c>
      <c r="S211">
        <v>0.46450504999999997</v>
      </c>
      <c r="T211">
        <v>0.40876340999999999</v>
      </c>
      <c r="U211">
        <v>0.36379439000000002</v>
      </c>
      <c r="V211">
        <v>0.32697204000000002</v>
      </c>
      <c r="W211">
        <v>0.29639322000000001</v>
      </c>
      <c r="X211">
        <v>0.27067253000000002</v>
      </c>
      <c r="Y211">
        <v>0.24878164</v>
      </c>
      <c r="Z211">
        <v>0.22995531999999999</v>
      </c>
      <c r="AA211">
        <v>0.21358478</v>
      </c>
      <c r="AB211">
        <v>0.19923593000000001</v>
      </c>
      <c r="AC211">
        <v>0.18656681</v>
      </c>
      <c r="AD211">
        <v>0.17529665999999999</v>
      </c>
      <c r="AE211">
        <v>0.16521445000000001</v>
      </c>
      <c r="AF211">
        <v>0.15614042</v>
      </c>
      <c r="AG211">
        <v>0.14793691</v>
      </c>
      <c r="AH211">
        <v>0.14048372000000001</v>
      </c>
      <c r="AI211">
        <v>0.13368305999999999</v>
      </c>
      <c r="AJ211">
        <v>0.12745814</v>
      </c>
      <c r="AK211">
        <v>0.12173681</v>
      </c>
      <c r="AL211">
        <v>0.11646178</v>
      </c>
      <c r="AM211">
        <v>0.11158627</v>
      </c>
      <c r="AN211">
        <v>0.10706341</v>
      </c>
      <c r="AO211">
        <v>0.10285957</v>
      </c>
      <c r="AP211">
        <v>9.8942474000000002E-2</v>
      </c>
      <c r="AQ211">
        <v>9.5285705999999998E-2</v>
      </c>
      <c r="AR211">
        <v>9.1863907999999994E-2</v>
      </c>
      <c r="AS211">
        <v>8.8654548E-2</v>
      </c>
      <c r="AT211">
        <v>8.5637845000000004E-2</v>
      </c>
      <c r="AU211">
        <v>8.2801893000000001E-2</v>
      </c>
      <c r="AV211">
        <v>8.0126508999999999E-2</v>
      </c>
      <c r="AW211">
        <v>7.7601462999999996E-2</v>
      </c>
      <c r="AX211">
        <v>7.5213409999999994E-2</v>
      </c>
      <c r="AY211">
        <v>7.2954081000000004E-2</v>
      </c>
      <c r="AZ211">
        <v>7.0809900999999995E-2</v>
      </c>
      <c r="BA211">
        <v>6.8774968000000006E-2</v>
      </c>
      <c r="BB211">
        <v>6.6840857000000004E-2</v>
      </c>
      <c r="BC211">
        <v>6.5000497000000004E-2</v>
      </c>
      <c r="BD211">
        <v>6.3249230000000004E-2</v>
      </c>
      <c r="BE211">
        <v>6.1577931000000002E-2</v>
      </c>
      <c r="BF211">
        <v>5.9982564000000002E-2</v>
      </c>
    </row>
    <row r="212" spans="1:58" x14ac:dyDescent="0.35">
      <c r="A212">
        <v>211</v>
      </c>
      <c r="B212">
        <v>14.5</v>
      </c>
      <c r="C212">
        <v>0.27680150000000003</v>
      </c>
      <c r="D212">
        <v>1.6</v>
      </c>
      <c r="E212">
        <v>6.8000000000000007</v>
      </c>
      <c r="F212">
        <v>2.2000000000000002</v>
      </c>
      <c r="G212">
        <v>1.2000000000000002</v>
      </c>
      <c r="H212">
        <v>1.6</v>
      </c>
      <c r="I212">
        <v>390.40000000000003</v>
      </c>
      <c r="J212">
        <v>305.3</v>
      </c>
      <c r="K212" t="s">
        <v>35</v>
      </c>
      <c r="L212">
        <v>211</v>
      </c>
      <c r="M212">
        <v>1.8177345</v>
      </c>
      <c r="N212">
        <v>1.4605646999999999</v>
      </c>
      <c r="O212">
        <v>1.1758963</v>
      </c>
      <c r="P212">
        <v>0.96279674999999998</v>
      </c>
      <c r="Q212">
        <v>0.80421096000000003</v>
      </c>
      <c r="R212">
        <v>0.68403554</v>
      </c>
      <c r="S212">
        <v>0.59133100999999999</v>
      </c>
      <c r="T212">
        <v>0.51871091000000003</v>
      </c>
      <c r="U212">
        <v>0.46043727000000001</v>
      </c>
      <c r="V212">
        <v>0.41288105000000003</v>
      </c>
      <c r="W212">
        <v>0.37356043</v>
      </c>
      <c r="X212">
        <v>0.34063466999999997</v>
      </c>
      <c r="Y212">
        <v>0.31272694000000001</v>
      </c>
      <c r="Z212">
        <v>0.28881248999999998</v>
      </c>
      <c r="AA212">
        <v>0.26811677</v>
      </c>
      <c r="AB212">
        <v>0.25003371000000002</v>
      </c>
      <c r="AC212">
        <v>0.23410871999999999</v>
      </c>
      <c r="AD212">
        <v>0.21998735</v>
      </c>
      <c r="AE212">
        <v>0.20737973000000001</v>
      </c>
      <c r="AF212">
        <v>0.19605833</v>
      </c>
      <c r="AG212">
        <v>0.18584186</v>
      </c>
      <c r="AH212">
        <v>0.17657302</v>
      </c>
      <c r="AI212">
        <v>0.16813351000000001</v>
      </c>
      <c r="AJ212">
        <v>0.16041440000000001</v>
      </c>
      <c r="AK212">
        <v>0.15332448000000001</v>
      </c>
      <c r="AL212">
        <v>0.14679608</v>
      </c>
      <c r="AM212">
        <v>0.14076649999999999</v>
      </c>
      <c r="AN212">
        <v>0.13517377999999999</v>
      </c>
      <c r="AO212">
        <v>0.12997416000000001</v>
      </c>
      <c r="AP212">
        <v>0.12513009999999999</v>
      </c>
      <c r="AQ212">
        <v>0.12061442</v>
      </c>
      <c r="AR212">
        <v>0.11637623</v>
      </c>
      <c r="AS212">
        <v>0.11240029</v>
      </c>
      <c r="AT212">
        <v>0.10866402</v>
      </c>
      <c r="AU212">
        <v>0.10514944</v>
      </c>
      <c r="AV212">
        <v>0.10183775</v>
      </c>
      <c r="AW212">
        <v>9.8713331000000001E-2</v>
      </c>
      <c r="AX212">
        <v>9.5756388999999997E-2</v>
      </c>
      <c r="AY212">
        <v>9.2953376000000004E-2</v>
      </c>
      <c r="AZ212">
        <v>9.0298279999999995E-2</v>
      </c>
      <c r="BA212">
        <v>8.7777994999999998E-2</v>
      </c>
      <c r="BB212">
        <v>8.5377850000000005E-2</v>
      </c>
      <c r="BC212">
        <v>8.3090692999999993E-2</v>
      </c>
      <c r="BD212">
        <v>8.0912209999999998E-2</v>
      </c>
      <c r="BE212">
        <v>7.8835769999999999E-2</v>
      </c>
      <c r="BF212">
        <v>7.6854019999999995E-2</v>
      </c>
    </row>
    <row r="213" spans="1:58" x14ac:dyDescent="0.35">
      <c r="A213">
        <v>212</v>
      </c>
      <c r="B213">
        <v>31</v>
      </c>
      <c r="C213">
        <v>0.42259140000000001</v>
      </c>
      <c r="D213">
        <v>3</v>
      </c>
      <c r="E213">
        <v>8.8000000000000007</v>
      </c>
      <c r="F213">
        <v>2.4000000000000004</v>
      </c>
      <c r="G213">
        <v>1.8</v>
      </c>
      <c r="H213">
        <v>1.4000000000000001</v>
      </c>
      <c r="I213">
        <v>343.3</v>
      </c>
      <c r="J213">
        <v>365.1</v>
      </c>
      <c r="K213" t="s">
        <v>34</v>
      </c>
      <c r="L213">
        <v>212</v>
      </c>
      <c r="M213">
        <v>2.7822852</v>
      </c>
      <c r="N213">
        <v>2.4006634</v>
      </c>
      <c r="O213">
        <v>2.0891635000000002</v>
      </c>
      <c r="P213">
        <v>1.7971965000000001</v>
      </c>
      <c r="Q213">
        <v>1.5341703</v>
      </c>
      <c r="R213">
        <v>1.3135581000000001</v>
      </c>
      <c r="S213">
        <v>1.1351745</v>
      </c>
      <c r="T213">
        <v>0.99128693000000001</v>
      </c>
      <c r="U213">
        <v>0.87427133000000001</v>
      </c>
      <c r="V213">
        <v>0.77831720999999998</v>
      </c>
      <c r="W213">
        <v>0.69905298999999999</v>
      </c>
      <c r="X213">
        <v>0.63341044999999996</v>
      </c>
      <c r="Y213">
        <v>0.57846582000000002</v>
      </c>
      <c r="Z213">
        <v>0.53170167999999995</v>
      </c>
      <c r="AA213">
        <v>0.49109393000000001</v>
      </c>
      <c r="AB213">
        <v>0.45471019000000001</v>
      </c>
      <c r="AC213">
        <v>0.42286869999999999</v>
      </c>
      <c r="AD213">
        <v>0.39510139999999999</v>
      </c>
      <c r="AE213">
        <v>0.37064528000000002</v>
      </c>
      <c r="AF213">
        <v>0.34887233000000001</v>
      </c>
      <c r="AG213">
        <v>0.32934466000000001</v>
      </c>
      <c r="AH213">
        <v>0.31177252999999999</v>
      </c>
      <c r="AI213">
        <v>0.29590186000000002</v>
      </c>
      <c r="AJ213">
        <v>0.28150155999999998</v>
      </c>
      <c r="AK213">
        <v>0.26837455999999998</v>
      </c>
      <c r="AL213">
        <v>0.25636010999999997</v>
      </c>
      <c r="AM213">
        <v>0.24532971000000001</v>
      </c>
      <c r="AN213">
        <v>0.23515802999999999</v>
      </c>
      <c r="AO213">
        <v>0.22576879999999999</v>
      </c>
      <c r="AP213">
        <v>0.21706835999999999</v>
      </c>
      <c r="AQ213">
        <v>0.20898035000000001</v>
      </c>
      <c r="AR213">
        <v>0.20145321999999999</v>
      </c>
      <c r="AS213">
        <v>0.19443311999999999</v>
      </c>
      <c r="AT213">
        <v>0.18787218999999999</v>
      </c>
      <c r="AU213">
        <v>0.181724</v>
      </c>
      <c r="AV213">
        <v>0.17594779999999999</v>
      </c>
      <c r="AW213">
        <v>0.17051551000000001</v>
      </c>
      <c r="AX213">
        <v>0.16539934000000001</v>
      </c>
      <c r="AY213">
        <v>0.16056991000000001</v>
      </c>
      <c r="AZ213">
        <v>0.15600317999999999</v>
      </c>
      <c r="BA213">
        <v>0.15167955999999999</v>
      </c>
      <c r="BB213">
        <v>0.14758188999999999</v>
      </c>
      <c r="BC213">
        <v>0.14369206000000001</v>
      </c>
      <c r="BD213">
        <v>0.13999581</v>
      </c>
      <c r="BE213">
        <v>0.13648109</v>
      </c>
      <c r="BF213">
        <v>0.13313194</v>
      </c>
    </row>
    <row r="214" spans="1:58" x14ac:dyDescent="0.35">
      <c r="A214">
        <v>213</v>
      </c>
      <c r="B214">
        <v>35.300000000000004</v>
      </c>
      <c r="C214">
        <v>0.51452150000000008</v>
      </c>
      <c r="D214">
        <v>0.60000000000000009</v>
      </c>
      <c r="E214">
        <v>8.4</v>
      </c>
      <c r="F214">
        <v>2.4000000000000004</v>
      </c>
      <c r="G214">
        <v>2</v>
      </c>
      <c r="H214">
        <v>1.2000000000000002</v>
      </c>
      <c r="I214">
        <v>444.90000000000003</v>
      </c>
      <c r="J214">
        <v>314.70000000000005</v>
      </c>
      <c r="K214" t="s">
        <v>35</v>
      </c>
      <c r="L214">
        <v>213</v>
      </c>
      <c r="M214">
        <v>2.0485528</v>
      </c>
      <c r="N214">
        <v>1.6593487</v>
      </c>
      <c r="O214">
        <v>1.3668514</v>
      </c>
      <c r="P214">
        <v>1.1340813999999999</v>
      </c>
      <c r="Q214">
        <v>0.94953728000000004</v>
      </c>
      <c r="R214">
        <v>0.80555098999999997</v>
      </c>
      <c r="S214">
        <v>0.69293320000000003</v>
      </c>
      <c r="T214">
        <v>0.60426961999999995</v>
      </c>
      <c r="U214">
        <v>0.53300272999999998</v>
      </c>
      <c r="V214">
        <v>0.47493327000000002</v>
      </c>
      <c r="W214">
        <v>0.42703988999999998</v>
      </c>
      <c r="X214">
        <v>0.38706836</v>
      </c>
      <c r="Y214">
        <v>0.35331361999999999</v>
      </c>
      <c r="Z214">
        <v>0.32451603000000001</v>
      </c>
      <c r="AA214">
        <v>0.29971545999999999</v>
      </c>
      <c r="AB214">
        <v>0.27815773999999999</v>
      </c>
      <c r="AC214">
        <v>0.25926399</v>
      </c>
      <c r="AD214">
        <v>0.24258043000000001</v>
      </c>
      <c r="AE214">
        <v>0.22775754000000001</v>
      </c>
      <c r="AF214">
        <v>0.21449545</v>
      </c>
      <c r="AG214">
        <v>0.20257523999999999</v>
      </c>
      <c r="AH214">
        <v>0.19180615000000001</v>
      </c>
      <c r="AI214">
        <v>0.18202628000000001</v>
      </c>
      <c r="AJ214">
        <v>0.17311139</v>
      </c>
      <c r="AK214">
        <v>0.16495270000000001</v>
      </c>
      <c r="AL214">
        <v>0.15745898999999999</v>
      </c>
      <c r="AM214">
        <v>0.15055874</v>
      </c>
      <c r="AN214">
        <v>0.14418924999999999</v>
      </c>
      <c r="AO214">
        <v>0.1382823</v>
      </c>
      <c r="AP214">
        <v>0.13280091999999999</v>
      </c>
      <c r="AQ214">
        <v>0.12770714999999999</v>
      </c>
      <c r="AR214">
        <v>0.12294334</v>
      </c>
      <c r="AS214">
        <v>0.11847715</v>
      </c>
      <c r="AT214">
        <v>0.11429022</v>
      </c>
      <c r="AU214">
        <v>0.11036435999999999</v>
      </c>
      <c r="AV214">
        <v>0.10667585</v>
      </c>
      <c r="AW214">
        <v>0.10319832</v>
      </c>
      <c r="AX214">
        <v>9.9913202000000007E-2</v>
      </c>
      <c r="AY214">
        <v>9.6809334999999996E-2</v>
      </c>
      <c r="AZ214">
        <v>9.3871623000000001E-2</v>
      </c>
      <c r="BA214">
        <v>9.1090887999999995E-2</v>
      </c>
      <c r="BB214">
        <v>8.8451198999999994E-2</v>
      </c>
      <c r="BC214">
        <v>8.5942334999999995E-2</v>
      </c>
      <c r="BD214">
        <v>8.3554669999999998E-2</v>
      </c>
      <c r="BE214">
        <v>8.1281735999999993E-2</v>
      </c>
      <c r="BF214">
        <v>7.9116315000000006E-2</v>
      </c>
    </row>
    <row r="215" spans="1:58" x14ac:dyDescent="0.35">
      <c r="A215">
        <v>214</v>
      </c>
      <c r="B215">
        <v>19.3</v>
      </c>
      <c r="C215">
        <v>0.82173330000000011</v>
      </c>
      <c r="D215">
        <v>0.8</v>
      </c>
      <c r="E215">
        <v>0.60000000000000009</v>
      </c>
      <c r="F215">
        <v>2.6</v>
      </c>
      <c r="G215">
        <v>1</v>
      </c>
      <c r="H215">
        <v>0.4</v>
      </c>
      <c r="I215">
        <v>365.3</v>
      </c>
      <c r="J215">
        <v>283.3</v>
      </c>
      <c r="K215" t="s">
        <v>35</v>
      </c>
      <c r="L215">
        <v>214</v>
      </c>
      <c r="M215">
        <v>0.14512004000000001</v>
      </c>
      <c r="N215">
        <v>0.11709503</v>
      </c>
      <c r="O215">
        <v>9.7429387000000006E-2</v>
      </c>
      <c r="P215">
        <v>8.2941032999999997E-2</v>
      </c>
      <c r="Q215">
        <v>7.1857892000000007E-2</v>
      </c>
      <c r="R215">
        <v>6.3124030999999997E-2</v>
      </c>
      <c r="S215">
        <v>5.6078374E-2</v>
      </c>
      <c r="T215">
        <v>5.0285208999999997E-2</v>
      </c>
      <c r="U215">
        <v>4.5447796999999998E-2</v>
      </c>
      <c r="V215">
        <v>4.1355070000000001E-2</v>
      </c>
      <c r="W215">
        <v>3.7852976000000003E-2</v>
      </c>
      <c r="X215">
        <v>3.4827459999999998E-2</v>
      </c>
      <c r="Y215">
        <v>3.2190323E-2</v>
      </c>
      <c r="Z215">
        <v>2.9874603999999999E-2</v>
      </c>
      <c r="AA215">
        <v>2.7827464E-2</v>
      </c>
      <c r="AB215">
        <v>2.6006052000000002E-2</v>
      </c>
      <c r="AC215">
        <v>2.4376798000000002E-2</v>
      </c>
      <c r="AD215">
        <v>2.2912284000000002E-2</v>
      </c>
      <c r="AE215">
        <v>2.1589753999999999E-2</v>
      </c>
      <c r="AF215">
        <v>2.0390631999999999E-2</v>
      </c>
      <c r="AG215">
        <v>1.9298973000000001E-2</v>
      </c>
      <c r="AH215">
        <v>1.8301956000000001E-2</v>
      </c>
      <c r="AI215">
        <v>1.7388193E-2</v>
      </c>
      <c r="AJ215">
        <v>1.6548131000000001E-2</v>
      </c>
      <c r="AK215">
        <v>1.5773804999999998E-2</v>
      </c>
      <c r="AL215">
        <v>1.5058126E-2</v>
      </c>
      <c r="AM215">
        <v>1.4394967999999999E-2</v>
      </c>
      <c r="AN215">
        <v>1.3779080000000001E-2</v>
      </c>
      <c r="AO215">
        <v>1.3205898000000001E-2</v>
      </c>
      <c r="AP215">
        <v>1.2671302000000001E-2</v>
      </c>
      <c r="AQ215">
        <v>1.2171774999999999E-2</v>
      </c>
      <c r="AR215">
        <v>1.1704068E-2</v>
      </c>
      <c r="AS215">
        <v>1.1265473E-2</v>
      </c>
      <c r="AT215">
        <v>1.0853485E-2</v>
      </c>
      <c r="AU215">
        <v>1.0465891E-2</v>
      </c>
      <c r="AV215">
        <v>1.0100684E-2</v>
      </c>
      <c r="AW215">
        <v>9.7560975999999994E-3</v>
      </c>
      <c r="AX215">
        <v>9.4305164999999996E-3</v>
      </c>
      <c r="AY215">
        <v>9.1224965000000005E-3</v>
      </c>
      <c r="AZ215">
        <v>8.8307475999999992E-3</v>
      </c>
      <c r="BA215">
        <v>8.5541018999999996E-3</v>
      </c>
      <c r="BB215">
        <v>8.2914558999999995E-3</v>
      </c>
      <c r="BC215">
        <v>8.0418736000000008E-3</v>
      </c>
      <c r="BD215">
        <v>7.8044016999999997E-3</v>
      </c>
      <c r="BE215">
        <v>7.5782825999999998E-3</v>
      </c>
      <c r="BF215">
        <v>7.3627192000000003E-3</v>
      </c>
    </row>
    <row r="216" spans="1:58" x14ac:dyDescent="0.35">
      <c r="A216">
        <v>215</v>
      </c>
      <c r="B216">
        <v>18.3</v>
      </c>
      <c r="C216">
        <v>0.36010550000000002</v>
      </c>
      <c r="D216">
        <v>2.6</v>
      </c>
      <c r="E216">
        <v>2.8000000000000003</v>
      </c>
      <c r="F216">
        <v>2.6</v>
      </c>
      <c r="G216">
        <v>0.4</v>
      </c>
      <c r="H216">
        <v>1.8</v>
      </c>
      <c r="I216">
        <v>361.40000000000003</v>
      </c>
      <c r="J216">
        <v>367.3</v>
      </c>
      <c r="K216" t="s">
        <v>34</v>
      </c>
      <c r="L216">
        <v>215</v>
      </c>
      <c r="M216">
        <v>1.1018403999999999</v>
      </c>
      <c r="N216">
        <v>0.84772234999999996</v>
      </c>
      <c r="O216">
        <v>0.68024569999999995</v>
      </c>
      <c r="P216">
        <v>0.56295580000000001</v>
      </c>
      <c r="Q216">
        <v>0.47737660999999998</v>
      </c>
      <c r="R216">
        <v>0.41364223</v>
      </c>
      <c r="S216">
        <v>0.36352453000000001</v>
      </c>
      <c r="T216">
        <v>0.32266790000000001</v>
      </c>
      <c r="U216">
        <v>0.28966075000000002</v>
      </c>
      <c r="V216">
        <v>0.26267089999999998</v>
      </c>
      <c r="W216">
        <v>0.24015908</v>
      </c>
      <c r="X216">
        <v>0.22110446</v>
      </c>
      <c r="Y216">
        <v>0.20474917000000001</v>
      </c>
      <c r="Z216">
        <v>0.19054988</v>
      </c>
      <c r="AA216">
        <v>0.17812562000000001</v>
      </c>
      <c r="AB216">
        <v>0.16716743000000001</v>
      </c>
      <c r="AC216">
        <v>0.15743594999999999</v>
      </c>
      <c r="AD216">
        <v>0.14873478000000001</v>
      </c>
      <c r="AE216">
        <v>0.1409097</v>
      </c>
      <c r="AF216">
        <v>0.13383833000000001</v>
      </c>
      <c r="AG216">
        <v>0.12741509000000001</v>
      </c>
      <c r="AH216">
        <v>0.12155641</v>
      </c>
      <c r="AI216">
        <v>0.11618935</v>
      </c>
      <c r="AJ216">
        <v>0.1112567</v>
      </c>
      <c r="AK216">
        <v>0.10670640000000001</v>
      </c>
      <c r="AL216">
        <v>0.10249953000000001</v>
      </c>
      <c r="AM216">
        <v>9.8592616999999994E-2</v>
      </c>
      <c r="AN216">
        <v>9.4960331999999995E-2</v>
      </c>
      <c r="AO216">
        <v>9.1570578999999999E-2</v>
      </c>
      <c r="AP216">
        <v>8.8401295000000005E-2</v>
      </c>
      <c r="AQ216">
        <v>8.5432664000000005E-2</v>
      </c>
      <c r="AR216">
        <v>8.2643366999999995E-2</v>
      </c>
      <c r="AS216">
        <v>8.0019422000000007E-2</v>
      </c>
      <c r="AT216">
        <v>7.7547884999999997E-2</v>
      </c>
      <c r="AU216">
        <v>7.5216918999999993E-2</v>
      </c>
      <c r="AV216">
        <v>7.3012352000000003E-2</v>
      </c>
      <c r="AW216">
        <v>7.0923976999999999E-2</v>
      </c>
      <c r="AX216">
        <v>6.8944559000000002E-2</v>
      </c>
      <c r="AY216">
        <v>6.7066550000000003E-2</v>
      </c>
      <c r="AZ216">
        <v>6.5280616E-2</v>
      </c>
      <c r="BA216">
        <v>6.3581294999999996E-2</v>
      </c>
      <c r="BB216">
        <v>6.1962765000000003E-2</v>
      </c>
      <c r="BC216">
        <v>6.0418803E-2</v>
      </c>
      <c r="BD216">
        <v>5.894332E-2</v>
      </c>
      <c r="BE216">
        <v>5.7534039000000002E-2</v>
      </c>
      <c r="BF216">
        <v>5.6185662999999997E-2</v>
      </c>
    </row>
    <row r="217" spans="1:58" x14ac:dyDescent="0.35">
      <c r="A217">
        <v>216</v>
      </c>
      <c r="B217">
        <v>28.3</v>
      </c>
      <c r="C217">
        <v>0.43301319999999999</v>
      </c>
      <c r="D217">
        <v>3</v>
      </c>
      <c r="E217">
        <v>8</v>
      </c>
      <c r="F217">
        <v>2</v>
      </c>
      <c r="G217">
        <v>1.8</v>
      </c>
      <c r="H217">
        <v>1.2000000000000002</v>
      </c>
      <c r="I217">
        <v>302</v>
      </c>
      <c r="J217">
        <v>308.90000000000003</v>
      </c>
      <c r="K217" t="s">
        <v>35</v>
      </c>
      <c r="L217">
        <v>216</v>
      </c>
      <c r="M217">
        <v>2.2286117000000001</v>
      </c>
      <c r="N217">
        <v>1.9081515</v>
      </c>
      <c r="O217">
        <v>1.6278906</v>
      </c>
      <c r="P217">
        <v>1.3817950000000001</v>
      </c>
      <c r="Q217">
        <v>1.1761687999999999</v>
      </c>
      <c r="R217">
        <v>1.010502</v>
      </c>
      <c r="S217">
        <v>0.87782669000000002</v>
      </c>
      <c r="T217">
        <v>0.77073336000000003</v>
      </c>
      <c r="U217">
        <v>0.68345266999999998</v>
      </c>
      <c r="V217">
        <v>0.61184877000000004</v>
      </c>
      <c r="W217">
        <v>0.55301774000000004</v>
      </c>
      <c r="X217">
        <v>0.50395358000000001</v>
      </c>
      <c r="Y217">
        <v>0.46229928999999997</v>
      </c>
      <c r="Z217">
        <v>0.42562979000000001</v>
      </c>
      <c r="AA217">
        <v>0.39340380000000003</v>
      </c>
      <c r="AB217">
        <v>0.36555198</v>
      </c>
      <c r="AC217">
        <v>0.34133074000000002</v>
      </c>
      <c r="AD217">
        <v>0.31996395999999999</v>
      </c>
      <c r="AE217">
        <v>0.30094325999999999</v>
      </c>
      <c r="AF217">
        <v>0.28393909000000001</v>
      </c>
      <c r="AG217">
        <v>0.26865466999999998</v>
      </c>
      <c r="AH217">
        <v>0.25484714000000003</v>
      </c>
      <c r="AI217">
        <v>0.24234062000000001</v>
      </c>
      <c r="AJ217">
        <v>0.23094238</v>
      </c>
      <c r="AK217">
        <v>0.22049696999999999</v>
      </c>
      <c r="AL217">
        <v>0.21090041000000001</v>
      </c>
      <c r="AM217">
        <v>0.20206070000000001</v>
      </c>
      <c r="AN217">
        <v>0.19389448000000001</v>
      </c>
      <c r="AO217">
        <v>0.18634184000000001</v>
      </c>
      <c r="AP217">
        <v>0.17933325</v>
      </c>
      <c r="AQ217">
        <v>0.17280904999999999</v>
      </c>
      <c r="AR217">
        <v>0.16672590000000001</v>
      </c>
      <c r="AS217">
        <v>0.16103608999999999</v>
      </c>
      <c r="AT217">
        <v>0.15570912000000001</v>
      </c>
      <c r="AU217">
        <v>0.15070879000000001</v>
      </c>
      <c r="AV217">
        <v>0.14600537999999999</v>
      </c>
      <c r="AW217">
        <v>0.14157222</v>
      </c>
      <c r="AX217">
        <v>0.13738692999999999</v>
      </c>
      <c r="AY217">
        <v>0.13343047999999999</v>
      </c>
      <c r="AZ217">
        <v>0.12968579999999999</v>
      </c>
      <c r="BA217">
        <v>0.12613519000000001</v>
      </c>
      <c r="BB217">
        <v>0.12276479999999999</v>
      </c>
      <c r="BC217">
        <v>0.11956118</v>
      </c>
      <c r="BD217">
        <v>0.11651102000000001</v>
      </c>
      <c r="BE217">
        <v>0.11360482</v>
      </c>
      <c r="BF217">
        <v>0.11083635</v>
      </c>
    </row>
    <row r="218" spans="1:58" x14ac:dyDescent="0.35">
      <c r="A218">
        <v>217</v>
      </c>
      <c r="B218">
        <v>22</v>
      </c>
      <c r="C218">
        <v>0.66631569999999996</v>
      </c>
      <c r="D218">
        <v>1.6</v>
      </c>
      <c r="E218">
        <v>4.2</v>
      </c>
      <c r="F218">
        <v>1.2000000000000002</v>
      </c>
      <c r="G218">
        <v>1</v>
      </c>
      <c r="H218">
        <v>0.4</v>
      </c>
      <c r="I218">
        <v>411.5</v>
      </c>
      <c r="J218">
        <v>286.90000000000003</v>
      </c>
      <c r="K218" t="s">
        <v>35</v>
      </c>
      <c r="L218">
        <v>217</v>
      </c>
      <c r="M218">
        <v>0.55478143999999996</v>
      </c>
      <c r="N218">
        <v>0.43846676000000001</v>
      </c>
      <c r="O218">
        <v>0.35928968</v>
      </c>
      <c r="P218">
        <v>0.30271726999999998</v>
      </c>
      <c r="Q218">
        <v>0.26055785999999997</v>
      </c>
      <c r="R218">
        <v>0.22798836</v>
      </c>
      <c r="S218">
        <v>0.20218648</v>
      </c>
      <c r="T218">
        <v>0.18129287999999999</v>
      </c>
      <c r="U218">
        <v>0.1640673</v>
      </c>
      <c r="V218">
        <v>0.14964215</v>
      </c>
      <c r="W218">
        <v>0.13739282</v>
      </c>
      <c r="X218">
        <v>0.12687081</v>
      </c>
      <c r="Y218">
        <v>0.11773603000000001</v>
      </c>
      <c r="Z218">
        <v>0.10973983</v>
      </c>
      <c r="AA218">
        <v>0.10267983</v>
      </c>
      <c r="AB218">
        <v>9.6408859E-2</v>
      </c>
      <c r="AC218">
        <v>9.0795599000000005E-2</v>
      </c>
      <c r="AD218">
        <v>8.5748835999999995E-2</v>
      </c>
      <c r="AE218">
        <v>8.1188156999999997E-2</v>
      </c>
      <c r="AF218">
        <v>7.7044724999999994E-2</v>
      </c>
      <c r="AG218">
        <v>7.3265910000000004E-2</v>
      </c>
      <c r="AH218">
        <v>6.9809078999999996E-2</v>
      </c>
      <c r="AI218">
        <v>6.6634022000000001E-2</v>
      </c>
      <c r="AJ218">
        <v>6.3708000000000001E-2</v>
      </c>
      <c r="AK218">
        <v>6.1001795999999997E-2</v>
      </c>
      <c r="AL218">
        <v>5.8496042999999998E-2</v>
      </c>
      <c r="AM218">
        <v>5.6165888999999997E-2</v>
      </c>
      <c r="AN218">
        <v>5.3995524000000003E-2</v>
      </c>
      <c r="AO218">
        <v>5.1969711000000002E-2</v>
      </c>
      <c r="AP218">
        <v>5.0075091000000002E-2</v>
      </c>
      <c r="AQ218">
        <v>4.8299689E-2</v>
      </c>
      <c r="AR218">
        <v>4.6631592999999999E-2</v>
      </c>
      <c r="AS218">
        <v>4.5062329999999998E-2</v>
      </c>
      <c r="AT218">
        <v>4.3584115999999999E-2</v>
      </c>
      <c r="AU218">
        <v>4.2188275999999997E-2</v>
      </c>
      <c r="AV218">
        <v>4.0869452000000001E-2</v>
      </c>
      <c r="AW218">
        <v>3.962094E-2</v>
      </c>
      <c r="AX218">
        <v>3.8437735000000001E-2</v>
      </c>
      <c r="AY218">
        <v>3.7315398E-2</v>
      </c>
      <c r="AZ218">
        <v>3.6249577999999998E-2</v>
      </c>
      <c r="BA218">
        <v>3.5235743999999999E-2</v>
      </c>
      <c r="BB218">
        <v>3.4270413E-2</v>
      </c>
      <c r="BC218">
        <v>3.3350444999999999E-2</v>
      </c>
      <c r="BD218">
        <v>3.2472592000000002E-2</v>
      </c>
      <c r="BE218">
        <v>3.1634264000000002E-2</v>
      </c>
      <c r="BF218">
        <v>3.0833077E-2</v>
      </c>
    </row>
    <row r="219" spans="1:58" x14ac:dyDescent="0.35">
      <c r="A219">
        <v>218</v>
      </c>
      <c r="B219">
        <v>34</v>
      </c>
      <c r="C219">
        <v>0.77941130000000003</v>
      </c>
      <c r="D219">
        <v>2.4000000000000004</v>
      </c>
      <c r="E219">
        <v>1.4000000000000001</v>
      </c>
      <c r="F219">
        <v>2.8000000000000003</v>
      </c>
      <c r="G219">
        <v>1.6</v>
      </c>
      <c r="H219">
        <v>0.60000000000000009</v>
      </c>
      <c r="I219">
        <v>317.70000000000005</v>
      </c>
      <c r="J219">
        <v>332.5</v>
      </c>
      <c r="K219" t="s">
        <v>35</v>
      </c>
      <c r="L219">
        <v>218</v>
      </c>
      <c r="M219">
        <v>0.40275949</v>
      </c>
      <c r="N219">
        <v>0.32325679000000002</v>
      </c>
      <c r="O219">
        <v>0.26802048000000001</v>
      </c>
      <c r="P219">
        <v>0.22783700000000001</v>
      </c>
      <c r="Q219">
        <v>0.19748858999999999</v>
      </c>
      <c r="R219">
        <v>0.17386955000000001</v>
      </c>
      <c r="S219">
        <v>0.15496512000000001</v>
      </c>
      <c r="T219">
        <v>0.13951923999999999</v>
      </c>
      <c r="U219">
        <v>0.12669525000000001</v>
      </c>
      <c r="V219">
        <v>0.11589476</v>
      </c>
      <c r="W219">
        <v>0.10668112</v>
      </c>
      <c r="X219">
        <v>9.8739199E-2</v>
      </c>
      <c r="Y219">
        <v>9.1828093E-2</v>
      </c>
      <c r="Z219">
        <v>8.5758722999999995E-2</v>
      </c>
      <c r="AA219">
        <v>8.0389500000000003E-2</v>
      </c>
      <c r="AB219">
        <v>7.5607493999999997E-2</v>
      </c>
      <c r="AC219">
        <v>7.1323640999999993E-2</v>
      </c>
      <c r="AD219">
        <v>6.7463957000000005E-2</v>
      </c>
      <c r="AE219">
        <v>6.3969894999999999E-2</v>
      </c>
      <c r="AF219">
        <v>6.0793310000000003E-2</v>
      </c>
      <c r="AG219">
        <v>5.7893625999999997E-2</v>
      </c>
      <c r="AH219">
        <v>5.5236749000000002E-2</v>
      </c>
      <c r="AI219">
        <v>5.2794165999999997E-2</v>
      </c>
      <c r="AJ219">
        <v>5.0541632000000003E-2</v>
      </c>
      <c r="AK219">
        <v>4.8457927999999997E-2</v>
      </c>
      <c r="AL219">
        <v>4.6525337E-2</v>
      </c>
      <c r="AM219">
        <v>4.4728424000000003E-2</v>
      </c>
      <c r="AN219">
        <v>4.3054006999999998E-2</v>
      </c>
      <c r="AO219">
        <v>4.1490033000000003E-2</v>
      </c>
      <c r="AP219">
        <v>4.0026790999999999E-2</v>
      </c>
      <c r="AQ219">
        <v>3.8653839000000002E-2</v>
      </c>
      <c r="AR219">
        <v>3.7363953999999998E-2</v>
      </c>
      <c r="AS219">
        <v>3.6150153999999997E-2</v>
      </c>
      <c r="AT219">
        <v>3.5005633000000001E-2</v>
      </c>
      <c r="AU219">
        <v>3.3925164000000001E-2</v>
      </c>
      <c r="AV219">
        <v>3.2903216999999998E-2</v>
      </c>
      <c r="AW219">
        <v>3.1935439000000003E-2</v>
      </c>
      <c r="AX219">
        <v>3.1018203000000001E-2</v>
      </c>
      <c r="AY219">
        <v>3.0147233999999998E-2</v>
      </c>
      <c r="AZ219">
        <v>2.9319238000000001E-2</v>
      </c>
      <c r="BA219">
        <v>2.8531548E-2</v>
      </c>
      <c r="BB219">
        <v>2.7781107999999999E-2</v>
      </c>
      <c r="BC219">
        <v>2.706546E-2</v>
      </c>
      <c r="BD219">
        <v>2.6382234000000001E-2</v>
      </c>
      <c r="BE219">
        <v>2.5729309999999998E-2</v>
      </c>
      <c r="BF219">
        <v>2.5104754E-2</v>
      </c>
    </row>
    <row r="220" spans="1:58" x14ac:dyDescent="0.35">
      <c r="A220">
        <v>219</v>
      </c>
      <c r="B220">
        <v>24.700000000000003</v>
      </c>
      <c r="C220">
        <v>0.26035399999999997</v>
      </c>
      <c r="D220">
        <v>2.4000000000000004</v>
      </c>
      <c r="E220">
        <v>3.8000000000000003</v>
      </c>
      <c r="F220">
        <v>3</v>
      </c>
      <c r="G220">
        <v>2</v>
      </c>
      <c r="H220">
        <v>2.2000000000000002</v>
      </c>
      <c r="I220">
        <v>351.3</v>
      </c>
      <c r="J220">
        <v>314</v>
      </c>
      <c r="K220" t="s">
        <v>35</v>
      </c>
      <c r="L220">
        <v>219</v>
      </c>
      <c r="M220">
        <v>2.2386474999999999</v>
      </c>
      <c r="N220">
        <v>1.7838168999999999</v>
      </c>
      <c r="O220">
        <v>1.4425673000000001</v>
      </c>
      <c r="P220">
        <v>1.1941101999999999</v>
      </c>
      <c r="Q220">
        <v>1.0071808</v>
      </c>
      <c r="R220">
        <v>0.86402667</v>
      </c>
      <c r="S220">
        <v>0.75150817999999997</v>
      </c>
      <c r="T220">
        <v>0.66046357</v>
      </c>
      <c r="U220">
        <v>0.58690655000000003</v>
      </c>
      <c r="V220">
        <v>0.52685422000000004</v>
      </c>
      <c r="W220">
        <v>0.47701656999999997</v>
      </c>
      <c r="X220">
        <v>0.43534117999999999</v>
      </c>
      <c r="Y220">
        <v>0.39973112999999999</v>
      </c>
      <c r="Z220">
        <v>0.36919263000000002</v>
      </c>
      <c r="AA220">
        <v>0.34272428999999999</v>
      </c>
      <c r="AB220">
        <v>0.31963322</v>
      </c>
      <c r="AC220">
        <v>0.29928005000000002</v>
      </c>
      <c r="AD220">
        <v>0.28120845999999999</v>
      </c>
      <c r="AE220">
        <v>0.26506749000000002</v>
      </c>
      <c r="AF220">
        <v>0.25059452999999998</v>
      </c>
      <c r="AG220">
        <v>0.23755613</v>
      </c>
      <c r="AH220">
        <v>0.22574045000000001</v>
      </c>
      <c r="AI220">
        <v>0.21499017000000001</v>
      </c>
      <c r="AJ220">
        <v>0.2051723</v>
      </c>
      <c r="AK220">
        <v>0.19617596000000001</v>
      </c>
      <c r="AL220">
        <v>0.18790129</v>
      </c>
      <c r="AM220">
        <v>0.18026497999999999</v>
      </c>
      <c r="AN220">
        <v>0.17319201000000001</v>
      </c>
      <c r="AO220">
        <v>0.16662552999999999</v>
      </c>
      <c r="AP220">
        <v>0.16050919999999999</v>
      </c>
      <c r="AQ220">
        <v>0.15480256000000001</v>
      </c>
      <c r="AR220">
        <v>0.14946543000000001</v>
      </c>
      <c r="AS220">
        <v>0.14446281</v>
      </c>
      <c r="AT220">
        <v>0.13976873000000001</v>
      </c>
      <c r="AU220">
        <v>0.13535106</v>
      </c>
      <c r="AV220">
        <v>0.13118463999999999</v>
      </c>
      <c r="AW220">
        <v>0.12725054</v>
      </c>
      <c r="AX220">
        <v>0.12353358</v>
      </c>
      <c r="AY220">
        <v>0.1200119</v>
      </c>
      <c r="AZ220">
        <v>0.11666919000000001</v>
      </c>
      <c r="BA220">
        <v>0.11349661</v>
      </c>
      <c r="BB220">
        <v>0.11048003000000001</v>
      </c>
      <c r="BC220">
        <v>0.10760859</v>
      </c>
      <c r="BD220">
        <v>0.10487278999999999</v>
      </c>
      <c r="BE220">
        <v>0.10226374000000001</v>
      </c>
      <c r="BF220">
        <v>9.9770039000000005E-2</v>
      </c>
    </row>
    <row r="221" spans="1:58" x14ac:dyDescent="0.35">
      <c r="A221">
        <v>220</v>
      </c>
      <c r="B221">
        <v>37</v>
      </c>
      <c r="C221">
        <v>0.77825040000000001</v>
      </c>
      <c r="D221">
        <v>2</v>
      </c>
      <c r="E221">
        <v>7.8000000000000007</v>
      </c>
      <c r="F221">
        <v>0.8</v>
      </c>
      <c r="G221">
        <v>1</v>
      </c>
      <c r="H221">
        <v>0.2</v>
      </c>
      <c r="I221">
        <v>376.20000000000005</v>
      </c>
      <c r="J221">
        <v>336.8</v>
      </c>
      <c r="K221" t="s">
        <v>35</v>
      </c>
      <c r="L221">
        <v>220</v>
      </c>
      <c r="M221">
        <v>0.62158877000000001</v>
      </c>
      <c r="N221">
        <v>0.54114139000000006</v>
      </c>
      <c r="O221">
        <v>0.47431930999999999</v>
      </c>
      <c r="P221">
        <v>0.41693186999999998</v>
      </c>
      <c r="Q221">
        <v>0.36807346000000002</v>
      </c>
      <c r="R221">
        <v>0.32727537000000001</v>
      </c>
      <c r="S221">
        <v>0.29337689</v>
      </c>
      <c r="T221">
        <v>0.26495363999999999</v>
      </c>
      <c r="U221">
        <v>0.24095258</v>
      </c>
      <c r="V221">
        <v>0.22051011000000001</v>
      </c>
      <c r="W221">
        <v>0.20294741999999999</v>
      </c>
      <c r="X221">
        <v>0.18773598999999999</v>
      </c>
      <c r="Y221">
        <v>0.17445689</v>
      </c>
      <c r="Z221">
        <v>0.16277196999999999</v>
      </c>
      <c r="AA221">
        <v>0.15242259</v>
      </c>
      <c r="AB221">
        <v>0.14320040000000001</v>
      </c>
      <c r="AC221">
        <v>0.1349398</v>
      </c>
      <c r="AD221">
        <v>0.12749861000000001</v>
      </c>
      <c r="AE221">
        <v>0.12076645</v>
      </c>
      <c r="AF221">
        <v>0.11464897</v>
      </c>
      <c r="AG221">
        <v>0.10906322</v>
      </c>
      <c r="AH221">
        <v>0.10394811</v>
      </c>
      <c r="AI221">
        <v>9.9249579000000004E-2</v>
      </c>
      <c r="AJ221">
        <v>9.4920978000000003E-2</v>
      </c>
      <c r="AK221">
        <v>9.0915657999999996E-2</v>
      </c>
      <c r="AL221">
        <v>8.7201104000000002E-2</v>
      </c>
      <c r="AM221">
        <v>8.3751357999999998E-2</v>
      </c>
      <c r="AN221">
        <v>8.0538124000000003E-2</v>
      </c>
      <c r="AO221">
        <v>7.7536791999999993E-2</v>
      </c>
      <c r="AP221">
        <v>7.4726506999999998E-2</v>
      </c>
      <c r="AQ221">
        <v>7.2092943000000007E-2</v>
      </c>
      <c r="AR221">
        <v>6.9619610999999998E-2</v>
      </c>
      <c r="AS221">
        <v>6.7291616999999998E-2</v>
      </c>
      <c r="AT221">
        <v>6.5099440999999994E-2</v>
      </c>
      <c r="AU221">
        <v>6.3028819999999999E-2</v>
      </c>
      <c r="AV221">
        <v>6.1070800000000001E-2</v>
      </c>
      <c r="AW221">
        <v>5.9217899999999997E-2</v>
      </c>
      <c r="AX221">
        <v>5.7461299E-2</v>
      </c>
      <c r="AY221">
        <v>5.5794410000000003E-2</v>
      </c>
      <c r="AZ221">
        <v>5.4210529E-2</v>
      </c>
      <c r="BA221">
        <v>5.2705053000000002E-2</v>
      </c>
      <c r="BB221">
        <v>5.1271450000000003E-2</v>
      </c>
      <c r="BC221">
        <v>4.9903802999999997E-2</v>
      </c>
      <c r="BD221">
        <v>4.8598456999999998E-2</v>
      </c>
      <c r="BE221">
        <v>4.7351669999999998E-2</v>
      </c>
      <c r="BF221">
        <v>4.6159379E-2</v>
      </c>
    </row>
    <row r="222" spans="1:58" x14ac:dyDescent="0.35">
      <c r="A222">
        <v>221</v>
      </c>
      <c r="B222">
        <v>10.7</v>
      </c>
      <c r="C222">
        <v>0.46872639999999999</v>
      </c>
      <c r="D222">
        <v>1.8</v>
      </c>
      <c r="E222">
        <v>6.6000000000000005</v>
      </c>
      <c r="F222">
        <v>1.4000000000000001</v>
      </c>
      <c r="G222">
        <v>0</v>
      </c>
      <c r="H222">
        <v>0.8</v>
      </c>
      <c r="I222">
        <v>328.8</v>
      </c>
      <c r="J222">
        <v>343.3</v>
      </c>
      <c r="K222" t="s">
        <v>34</v>
      </c>
      <c r="L222">
        <v>221</v>
      </c>
      <c r="M222">
        <v>0.64802283000000005</v>
      </c>
      <c r="N222">
        <v>0.54294401000000003</v>
      </c>
      <c r="O222">
        <v>0.45872216999999998</v>
      </c>
      <c r="P222">
        <v>0.39164925</v>
      </c>
      <c r="Q222">
        <v>0.33929222999999997</v>
      </c>
      <c r="R222">
        <v>0.2980333</v>
      </c>
      <c r="S222">
        <v>0.26513785000000001</v>
      </c>
      <c r="T222">
        <v>0.23832521000000001</v>
      </c>
      <c r="U222">
        <v>0.21608848999999999</v>
      </c>
      <c r="V222">
        <v>0.19741323999999999</v>
      </c>
      <c r="W222">
        <v>0.18153715000000001</v>
      </c>
      <c r="X222">
        <v>0.16789461999999999</v>
      </c>
      <c r="Y222">
        <v>0.15605330000000001</v>
      </c>
      <c r="Z222">
        <v>0.14568250999999999</v>
      </c>
      <c r="AA222">
        <v>0.13653014999999999</v>
      </c>
      <c r="AB222">
        <v>0.12839529999999999</v>
      </c>
      <c r="AC222">
        <v>0.12111883</v>
      </c>
      <c r="AD222">
        <v>0.11457181</v>
      </c>
      <c r="AE222">
        <v>0.10865248</v>
      </c>
      <c r="AF222">
        <v>0.10327295</v>
      </c>
      <c r="AG222">
        <v>9.8363876000000003E-2</v>
      </c>
      <c r="AH222">
        <v>9.3867160000000005E-2</v>
      </c>
      <c r="AI222">
        <v>8.9731984000000001E-2</v>
      </c>
      <c r="AJ222">
        <v>8.5918098999999998E-2</v>
      </c>
      <c r="AK222">
        <v>8.2389324999999999E-2</v>
      </c>
      <c r="AL222">
        <v>7.9115300999999999E-2</v>
      </c>
      <c r="AM222">
        <v>7.6069199000000004E-2</v>
      </c>
      <c r="AN222">
        <v>7.3228657000000003E-2</v>
      </c>
      <c r="AO222">
        <v>7.0574090000000006E-2</v>
      </c>
      <c r="AP222">
        <v>6.8087897999999994E-2</v>
      </c>
      <c r="AQ222">
        <v>6.5754413999999997E-2</v>
      </c>
      <c r="AR222">
        <v>6.3560835999999996E-2</v>
      </c>
      <c r="AS222">
        <v>6.1494808999999998E-2</v>
      </c>
      <c r="AT222">
        <v>5.954599E-2</v>
      </c>
      <c r="AU222">
        <v>5.7704084000000003E-2</v>
      </c>
      <c r="AV222">
        <v>5.5961601E-2</v>
      </c>
      <c r="AW222">
        <v>5.4310638000000001E-2</v>
      </c>
      <c r="AX222">
        <v>5.2744631E-2</v>
      </c>
      <c r="AY222">
        <v>5.1256656999999997E-2</v>
      </c>
      <c r="AZ222">
        <v>4.9842431999999999E-2</v>
      </c>
      <c r="BA222">
        <v>4.8495885000000002E-2</v>
      </c>
      <c r="BB222">
        <v>4.7213033000000001E-2</v>
      </c>
      <c r="BC222">
        <v>4.5988649E-2</v>
      </c>
      <c r="BD222">
        <v>4.4818871000000003E-2</v>
      </c>
      <c r="BE222">
        <v>4.3700970999999998E-2</v>
      </c>
      <c r="BF222">
        <v>4.2631387999999999E-2</v>
      </c>
    </row>
    <row r="223" spans="1:58" x14ac:dyDescent="0.35">
      <c r="A223">
        <v>222</v>
      </c>
      <c r="B223">
        <v>44.100000000000009</v>
      </c>
      <c r="C223">
        <v>0.1690758</v>
      </c>
      <c r="D223">
        <v>1.4000000000000001</v>
      </c>
      <c r="E223">
        <v>0.60000000000000009</v>
      </c>
      <c r="F223">
        <v>0.60000000000000009</v>
      </c>
      <c r="G223">
        <v>0.2</v>
      </c>
      <c r="H223">
        <v>0.60000000000000009</v>
      </c>
      <c r="I223">
        <v>302.10000000000002</v>
      </c>
      <c r="J223">
        <v>359.3</v>
      </c>
      <c r="K223" t="s">
        <v>34</v>
      </c>
      <c r="L223">
        <v>222</v>
      </c>
      <c r="M223">
        <v>0.28420498999999999</v>
      </c>
      <c r="N223">
        <v>0.22706515999999999</v>
      </c>
      <c r="O223">
        <v>0.18828264</v>
      </c>
      <c r="P223">
        <v>0.1604611</v>
      </c>
      <c r="Q223">
        <v>0.13952315000000001</v>
      </c>
      <c r="R223">
        <v>0.12318774</v>
      </c>
      <c r="S223">
        <v>0.11011315000000001</v>
      </c>
      <c r="T223">
        <v>9.9426194999999995E-2</v>
      </c>
      <c r="U223">
        <v>9.0537131000000007E-2</v>
      </c>
      <c r="V223">
        <v>8.3031437999999999E-2</v>
      </c>
      <c r="W223">
        <v>7.6613158000000001E-2</v>
      </c>
      <c r="X223">
        <v>7.1063571000000006E-2</v>
      </c>
      <c r="Y223">
        <v>6.6220075000000003E-2</v>
      </c>
      <c r="Z223">
        <v>6.1956029000000003E-2</v>
      </c>
      <c r="AA223">
        <v>5.8174279000000002E-2</v>
      </c>
      <c r="AB223">
        <v>5.4797944000000001E-2</v>
      </c>
      <c r="AC223">
        <v>5.1766310000000003E-2</v>
      </c>
      <c r="AD223">
        <v>4.9029440000000001E-2</v>
      </c>
      <c r="AE223">
        <v>4.6546452000000002E-2</v>
      </c>
      <c r="AF223">
        <v>4.4283740000000002E-2</v>
      </c>
      <c r="AG223">
        <v>4.2214150999999998E-2</v>
      </c>
      <c r="AH223">
        <v>4.0313809999999999E-2</v>
      </c>
      <c r="AI223">
        <v>3.8563318999999999E-2</v>
      </c>
      <c r="AJ223">
        <v>3.6945912999999997E-2</v>
      </c>
      <c r="AK223">
        <v>3.5447009000000002E-2</v>
      </c>
      <c r="AL223">
        <v>3.4054145000000001E-2</v>
      </c>
      <c r="AM223">
        <v>3.2756823999999997E-2</v>
      </c>
      <c r="AN223">
        <v>3.1545813999999998E-2</v>
      </c>
      <c r="AO223">
        <v>3.0413160000000002E-2</v>
      </c>
      <c r="AP223">
        <v>2.9351071999999999E-2</v>
      </c>
      <c r="AQ223">
        <v>2.8353791999999999E-2</v>
      </c>
      <c r="AR223">
        <v>2.7415209999999999E-2</v>
      </c>
      <c r="AS223">
        <v>2.6530515000000001E-2</v>
      </c>
      <c r="AT223">
        <v>2.5695674000000002E-2</v>
      </c>
      <c r="AU223">
        <v>2.4906067E-2</v>
      </c>
      <c r="AV223">
        <v>2.4158598999999999E-2</v>
      </c>
      <c r="AW223">
        <v>2.3450252000000001E-2</v>
      </c>
      <c r="AX223">
        <v>2.2777672999999998E-2</v>
      </c>
      <c r="AY223">
        <v>2.2138523E-2</v>
      </c>
      <c r="AZ223">
        <v>2.1530388000000001E-2</v>
      </c>
      <c r="BA223">
        <v>2.0951181999999999E-2</v>
      </c>
      <c r="BB223">
        <v>2.0398932000000002E-2</v>
      </c>
      <c r="BC223">
        <v>1.9871733999999999E-2</v>
      </c>
      <c r="BD223">
        <v>1.9368146999999999E-2</v>
      </c>
      <c r="BE223">
        <v>1.8886595999999999E-2</v>
      </c>
      <c r="BF223">
        <v>1.8425653E-2</v>
      </c>
    </row>
    <row r="224" spans="1:58" x14ac:dyDescent="0.35">
      <c r="A224">
        <v>223</v>
      </c>
      <c r="B224">
        <v>18.2</v>
      </c>
      <c r="C224">
        <v>0.87121290000000007</v>
      </c>
      <c r="D224">
        <v>2</v>
      </c>
      <c r="E224">
        <v>1.8</v>
      </c>
      <c r="F224">
        <v>0.4</v>
      </c>
      <c r="G224">
        <v>1.2000000000000002</v>
      </c>
      <c r="H224">
        <v>0.2</v>
      </c>
      <c r="I224">
        <v>446.70000000000005</v>
      </c>
      <c r="J224">
        <v>297.40000000000003</v>
      </c>
      <c r="K224" t="s">
        <v>35</v>
      </c>
      <c r="L224">
        <v>223</v>
      </c>
      <c r="M224">
        <v>0.15797349999999999</v>
      </c>
      <c r="N224">
        <v>0.12737309999999999</v>
      </c>
      <c r="O224">
        <v>0.10606462999999999</v>
      </c>
      <c r="P224">
        <v>9.0442322000000006E-2</v>
      </c>
      <c r="Q224">
        <v>7.8532033000000001E-2</v>
      </c>
      <c r="R224">
        <v>6.9166608000000004E-2</v>
      </c>
      <c r="S224">
        <v>6.1619986000000002E-2</v>
      </c>
      <c r="T224">
        <v>5.5418275000000003E-2</v>
      </c>
      <c r="U224">
        <v>5.0241201999999999E-2</v>
      </c>
      <c r="V224">
        <v>4.5858741000000001E-2</v>
      </c>
      <c r="W224">
        <v>4.2106553999999997E-2</v>
      </c>
      <c r="X224">
        <v>3.8862097999999998E-2</v>
      </c>
      <c r="Y224">
        <v>3.6031220000000003E-2</v>
      </c>
      <c r="Z224">
        <v>3.3542473000000003E-2</v>
      </c>
      <c r="AA224">
        <v>3.1339657E-2</v>
      </c>
      <c r="AB224">
        <v>2.9377021E-2</v>
      </c>
      <c r="AC224">
        <v>2.7618920000000002E-2</v>
      </c>
      <c r="AD224">
        <v>2.6036192E-2</v>
      </c>
      <c r="AE224">
        <v>2.4604701999999999E-2</v>
      </c>
      <c r="AF224">
        <v>2.3304505E-2</v>
      </c>
      <c r="AG224">
        <v>2.2118984000000001E-2</v>
      </c>
      <c r="AH224">
        <v>2.1034440000000001E-2</v>
      </c>
      <c r="AI224">
        <v>2.0038716000000002E-2</v>
      </c>
      <c r="AJ224">
        <v>1.9121810999999999E-2</v>
      </c>
      <c r="AK224">
        <v>1.8275049000000002E-2</v>
      </c>
      <c r="AL224">
        <v>1.7491230999999999E-2</v>
      </c>
      <c r="AM224">
        <v>1.6763762000000001E-2</v>
      </c>
      <c r="AN224">
        <v>1.6086895E-2</v>
      </c>
      <c r="AO224">
        <v>1.5455798E-2</v>
      </c>
      <c r="AP224">
        <v>1.4866208000000001E-2</v>
      </c>
      <c r="AQ224">
        <v>1.4314342000000001E-2</v>
      </c>
      <c r="AR224">
        <v>1.3796856E-2</v>
      </c>
      <c r="AS224">
        <v>1.3310783E-2</v>
      </c>
      <c r="AT224">
        <v>1.2853478E-2</v>
      </c>
      <c r="AU224">
        <v>1.242248E-2</v>
      </c>
      <c r="AV224">
        <v>1.2015708E-2</v>
      </c>
      <c r="AW224">
        <v>1.1631354999999999E-2</v>
      </c>
      <c r="AX224">
        <v>1.1267602E-2</v>
      </c>
      <c r="AY224">
        <v>1.0922948E-2</v>
      </c>
      <c r="AZ224">
        <v>1.0596029E-2</v>
      </c>
      <c r="BA224">
        <v>1.0285524000000001E-2</v>
      </c>
      <c r="BB224">
        <v>9.9902665000000009E-3</v>
      </c>
      <c r="BC224">
        <v>9.7092120000000001E-3</v>
      </c>
      <c r="BD224">
        <v>9.4414650999999992E-3</v>
      </c>
      <c r="BE224">
        <v>9.1861049000000004E-3</v>
      </c>
      <c r="BF224">
        <v>8.9422995000000005E-3</v>
      </c>
    </row>
    <row r="225" spans="1:58" x14ac:dyDescent="0.35">
      <c r="A225">
        <v>224</v>
      </c>
      <c r="B225">
        <v>31.9</v>
      </c>
      <c r="C225">
        <v>0.25997420000000004</v>
      </c>
      <c r="D225">
        <v>2.6</v>
      </c>
      <c r="E225">
        <v>7.4</v>
      </c>
      <c r="F225">
        <v>0.8</v>
      </c>
      <c r="G225">
        <v>1.6</v>
      </c>
      <c r="H225">
        <v>0.60000000000000009</v>
      </c>
      <c r="I225">
        <v>322.70000000000005</v>
      </c>
      <c r="J225">
        <v>364</v>
      </c>
      <c r="K225" t="s">
        <v>34</v>
      </c>
      <c r="L225">
        <v>224</v>
      </c>
      <c r="M225">
        <v>1.3758367</v>
      </c>
      <c r="N225">
        <v>1.1662043</v>
      </c>
      <c r="O225">
        <v>0.98373102999999995</v>
      </c>
      <c r="P225">
        <v>0.83077908</v>
      </c>
      <c r="Q225">
        <v>0.70961695999999996</v>
      </c>
      <c r="R225">
        <v>0.61466156999999999</v>
      </c>
      <c r="S225">
        <v>0.54042345000000003</v>
      </c>
      <c r="T225">
        <v>0.48126236</v>
      </c>
      <c r="U225">
        <v>0.43205673</v>
      </c>
      <c r="V225">
        <v>0.39065516</v>
      </c>
      <c r="W225">
        <v>0.35606738999999998</v>
      </c>
      <c r="X225">
        <v>0.32681966000000001</v>
      </c>
      <c r="Y225">
        <v>0.30188459000000001</v>
      </c>
      <c r="Z225">
        <v>0.28034188999999998</v>
      </c>
      <c r="AA225">
        <v>0.26144528</v>
      </c>
      <c r="AB225">
        <v>0.24477505999999999</v>
      </c>
      <c r="AC225">
        <v>0.22998805</v>
      </c>
      <c r="AD225">
        <v>0.21680616</v>
      </c>
      <c r="AE225">
        <v>0.20498009</v>
      </c>
      <c r="AF225">
        <v>0.19431418</v>
      </c>
      <c r="AG225">
        <v>0.18463821999999999</v>
      </c>
      <c r="AH225">
        <v>0.17583206000000001</v>
      </c>
      <c r="AI225">
        <v>0.16778570000000001</v>
      </c>
      <c r="AJ225">
        <v>0.16040771000000001</v>
      </c>
      <c r="AK225">
        <v>0.15361622999999999</v>
      </c>
      <c r="AL225">
        <v>0.14734098000000001</v>
      </c>
      <c r="AM225">
        <v>0.14152946</v>
      </c>
      <c r="AN225">
        <v>0.13613358</v>
      </c>
      <c r="AO225">
        <v>0.13110780999999999</v>
      </c>
      <c r="AP225">
        <v>0.12641668</v>
      </c>
      <c r="AQ225">
        <v>0.12203004000000001</v>
      </c>
      <c r="AR225">
        <v>0.11791876</v>
      </c>
      <c r="AS225">
        <v>0.11405534000000001</v>
      </c>
      <c r="AT225">
        <v>0.11042111</v>
      </c>
      <c r="AU225">
        <v>0.10699483999999999</v>
      </c>
      <c r="AV225">
        <v>0.10376083</v>
      </c>
      <c r="AW225">
        <v>0.10070319</v>
      </c>
      <c r="AX225">
        <v>9.7807392000000007E-2</v>
      </c>
      <c r="AY225">
        <v>9.5060407999999999E-2</v>
      </c>
      <c r="AZ225">
        <v>9.2453167000000003E-2</v>
      </c>
      <c r="BA225">
        <v>8.9975274999999993E-2</v>
      </c>
      <c r="BB225">
        <v>8.7616540000000007E-2</v>
      </c>
      <c r="BC225">
        <v>8.5368656000000001E-2</v>
      </c>
      <c r="BD225">
        <v>8.3225070999999998E-2</v>
      </c>
      <c r="BE225">
        <v>8.1179327999999995E-2</v>
      </c>
      <c r="BF225">
        <v>7.9223982999999998E-2</v>
      </c>
    </row>
    <row r="226" spans="1:58" x14ac:dyDescent="0.35">
      <c r="A226">
        <v>225</v>
      </c>
      <c r="B226">
        <v>32.400000000000006</v>
      </c>
      <c r="C226">
        <v>0.35534789999999999</v>
      </c>
      <c r="D226">
        <v>2.4000000000000004</v>
      </c>
      <c r="E226">
        <v>3.6</v>
      </c>
      <c r="F226">
        <v>3</v>
      </c>
      <c r="G226">
        <v>1.6</v>
      </c>
      <c r="H226">
        <v>2</v>
      </c>
      <c r="I226">
        <v>369</v>
      </c>
      <c r="J226">
        <v>314.40000000000003</v>
      </c>
      <c r="K226" t="s">
        <v>35</v>
      </c>
      <c r="L226">
        <v>225</v>
      </c>
      <c r="M226">
        <v>2.3119640000000001</v>
      </c>
      <c r="N226">
        <v>1.8018428</v>
      </c>
      <c r="O226">
        <v>1.4509577</v>
      </c>
      <c r="P226">
        <v>1.1964418999999999</v>
      </c>
      <c r="Q226">
        <v>1.0045754</v>
      </c>
      <c r="R226">
        <v>0.85786443999999995</v>
      </c>
      <c r="S226">
        <v>0.74325859999999999</v>
      </c>
      <c r="T226">
        <v>0.65148430999999996</v>
      </c>
      <c r="U226">
        <v>0.57731091999999995</v>
      </c>
      <c r="V226">
        <v>0.51786423000000004</v>
      </c>
      <c r="W226">
        <v>0.46858379</v>
      </c>
      <c r="X226">
        <v>0.42664507000000002</v>
      </c>
      <c r="Y226">
        <v>0.39089495000000002</v>
      </c>
      <c r="Z226">
        <v>0.36059794000000001</v>
      </c>
      <c r="AA226">
        <v>0.33443969000000001</v>
      </c>
      <c r="AB226">
        <v>0.31165158999999998</v>
      </c>
      <c r="AC226">
        <v>0.29169961999999999</v>
      </c>
      <c r="AD226">
        <v>0.27405441000000003</v>
      </c>
      <c r="AE226">
        <v>0.25833582999999999</v>
      </c>
      <c r="AF226">
        <v>0.24425857000000001</v>
      </c>
      <c r="AG226">
        <v>0.23157567000000001</v>
      </c>
      <c r="AH226">
        <v>0.22009361</v>
      </c>
      <c r="AI226">
        <v>0.20965241000000001</v>
      </c>
      <c r="AJ226">
        <v>0.20011656</v>
      </c>
      <c r="AK226">
        <v>0.19138071000000001</v>
      </c>
      <c r="AL226">
        <v>0.18334369</v>
      </c>
      <c r="AM226">
        <v>0.17592861000000001</v>
      </c>
      <c r="AN226">
        <v>0.16906124</v>
      </c>
      <c r="AO226">
        <v>0.16268499</v>
      </c>
      <c r="AP226">
        <v>0.15674953</v>
      </c>
      <c r="AQ226">
        <v>0.15121072999999999</v>
      </c>
      <c r="AR226">
        <v>0.14603253999999999</v>
      </c>
      <c r="AS226">
        <v>0.14118106999999999</v>
      </c>
      <c r="AT226">
        <v>0.13662643999999999</v>
      </c>
      <c r="AU226">
        <v>0.13234222000000001</v>
      </c>
      <c r="AV226">
        <v>0.12830147</v>
      </c>
      <c r="AW226">
        <v>0.12448629</v>
      </c>
      <c r="AX226">
        <v>0.12087697999999999</v>
      </c>
      <c r="AY226">
        <v>0.11745777</v>
      </c>
      <c r="AZ226">
        <v>0.11421481999999999</v>
      </c>
      <c r="BA226">
        <v>0.11113580000000001</v>
      </c>
      <c r="BB226">
        <v>0.10820816</v>
      </c>
      <c r="BC226">
        <v>0.10541981</v>
      </c>
      <c r="BD226">
        <v>0.10276241999999999</v>
      </c>
      <c r="BE226">
        <v>0.10022809000000001</v>
      </c>
      <c r="BF226">
        <v>9.7806125999999993E-2</v>
      </c>
    </row>
    <row r="227" spans="1:58" x14ac:dyDescent="0.35">
      <c r="A227">
        <v>226</v>
      </c>
      <c r="B227">
        <v>35.9</v>
      </c>
      <c r="C227">
        <v>0.69086029999999998</v>
      </c>
      <c r="D227">
        <v>2.2000000000000002</v>
      </c>
      <c r="E227">
        <v>4.2</v>
      </c>
      <c r="F227">
        <v>0.60000000000000009</v>
      </c>
      <c r="G227">
        <v>1.8</v>
      </c>
      <c r="H227">
        <v>0.2</v>
      </c>
      <c r="I227">
        <v>314.3</v>
      </c>
      <c r="J227">
        <v>347.70000000000005</v>
      </c>
      <c r="K227" t="s">
        <v>35</v>
      </c>
      <c r="L227">
        <v>226</v>
      </c>
      <c r="M227">
        <v>0.51445830000000004</v>
      </c>
      <c r="N227">
        <v>0.41261965</v>
      </c>
      <c r="O227">
        <v>0.34165077999999999</v>
      </c>
      <c r="P227">
        <v>0.28990471000000001</v>
      </c>
      <c r="Q227">
        <v>0.25070775000000001</v>
      </c>
      <c r="R227">
        <v>0.22014047</v>
      </c>
      <c r="S227">
        <v>0.1957788</v>
      </c>
      <c r="T227">
        <v>0.17594372999999999</v>
      </c>
      <c r="U227">
        <v>0.15950528</v>
      </c>
      <c r="V227">
        <v>0.14567316999999999</v>
      </c>
      <c r="W227">
        <v>0.13387541</v>
      </c>
      <c r="X227">
        <v>0.12370082</v>
      </c>
      <c r="Y227">
        <v>0.11484629</v>
      </c>
      <c r="Z227">
        <v>0.10706930000000001</v>
      </c>
      <c r="AA227">
        <v>0.10019222</v>
      </c>
      <c r="AB227">
        <v>9.4068758000000002E-2</v>
      </c>
      <c r="AC227">
        <v>8.8586204000000002E-2</v>
      </c>
      <c r="AD227">
        <v>8.3650604000000003E-2</v>
      </c>
      <c r="AE227">
        <v>7.9186304999999998E-2</v>
      </c>
      <c r="AF227">
        <v>7.5130193999999997E-2</v>
      </c>
      <c r="AG227">
        <v>7.1430734999999995E-2</v>
      </c>
      <c r="AH227">
        <v>6.8044744000000004E-2</v>
      </c>
      <c r="AI227">
        <v>6.4934521999999995E-2</v>
      </c>
      <c r="AJ227">
        <v>6.2067683999999998E-2</v>
      </c>
      <c r="AK227">
        <v>5.9417862000000002E-2</v>
      </c>
      <c r="AL227">
        <v>5.696379E-2</v>
      </c>
      <c r="AM227">
        <v>5.4682298999999997E-2</v>
      </c>
      <c r="AN227">
        <v>5.2557576000000002E-2</v>
      </c>
      <c r="AO227">
        <v>5.0574544999999999E-2</v>
      </c>
      <c r="AP227">
        <v>4.8721082999999998E-2</v>
      </c>
      <c r="AQ227">
        <v>4.6984017000000003E-2</v>
      </c>
      <c r="AR227">
        <v>4.5352089999999998E-2</v>
      </c>
      <c r="AS227">
        <v>4.3817903999999998E-2</v>
      </c>
      <c r="AT227">
        <v>4.2372182000000001E-2</v>
      </c>
      <c r="AU227">
        <v>4.1008752000000002E-2</v>
      </c>
      <c r="AV227">
        <v>3.9721038E-2</v>
      </c>
      <c r="AW227">
        <v>3.8502291000000001E-2</v>
      </c>
      <c r="AX227">
        <v>3.7347737999999998E-2</v>
      </c>
      <c r="AY227">
        <v>3.6252890000000003E-2</v>
      </c>
      <c r="AZ227">
        <v>3.5212847999999998E-2</v>
      </c>
      <c r="BA227">
        <v>3.4224248999999998E-2</v>
      </c>
      <c r="BB227">
        <v>3.3283167000000002E-2</v>
      </c>
      <c r="BC227">
        <v>3.2386384999999997E-2</v>
      </c>
      <c r="BD227">
        <v>3.1531076999999998E-2</v>
      </c>
      <c r="BE227">
        <v>3.0714703999999999E-2</v>
      </c>
      <c r="BF227">
        <v>2.9934558999999999E-2</v>
      </c>
    </row>
    <row r="228" spans="1:58" x14ac:dyDescent="0.35">
      <c r="A228">
        <v>227</v>
      </c>
      <c r="B228">
        <v>40</v>
      </c>
      <c r="C228">
        <v>0.12379749999999999</v>
      </c>
      <c r="D228">
        <v>1</v>
      </c>
      <c r="E228">
        <v>7.4</v>
      </c>
      <c r="F228">
        <v>2.2000000000000002</v>
      </c>
      <c r="G228">
        <v>0.2</v>
      </c>
      <c r="H228">
        <v>2</v>
      </c>
      <c r="I228">
        <v>401.90000000000003</v>
      </c>
      <c r="J228">
        <v>284.90000000000003</v>
      </c>
      <c r="K228" t="s">
        <v>35</v>
      </c>
      <c r="L228">
        <v>227</v>
      </c>
      <c r="M228">
        <v>3.6193388</v>
      </c>
      <c r="N228">
        <v>3.0100522000000001</v>
      </c>
      <c r="O228">
        <v>2.486011</v>
      </c>
      <c r="P228">
        <v>2.0363902999999999</v>
      </c>
      <c r="Q228">
        <v>1.6735381</v>
      </c>
      <c r="R228">
        <v>1.3919225</v>
      </c>
      <c r="S228">
        <v>1.1751887000000001</v>
      </c>
      <c r="T228">
        <v>1.0067101000000001</v>
      </c>
      <c r="U228">
        <v>0.87380391000000002</v>
      </c>
      <c r="V228">
        <v>0.76745640999999998</v>
      </c>
      <c r="W228">
        <v>0.68199133999999995</v>
      </c>
      <c r="X228">
        <v>0.61124699999999998</v>
      </c>
      <c r="Y228">
        <v>0.55173510000000003</v>
      </c>
      <c r="Z228">
        <v>0.50207471999999997</v>
      </c>
      <c r="AA228">
        <v>0.46013954000000001</v>
      </c>
      <c r="AB228">
        <v>0.42421722000000001</v>
      </c>
      <c r="AC228">
        <v>0.39310980000000001</v>
      </c>
      <c r="AD228">
        <v>0.36597484000000002</v>
      </c>
      <c r="AE228">
        <v>0.34213439000000001</v>
      </c>
      <c r="AF228">
        <v>0.32102471999999999</v>
      </c>
      <c r="AG228">
        <v>0.30219960000000001</v>
      </c>
      <c r="AH228">
        <v>0.28532940000000001</v>
      </c>
      <c r="AI228">
        <v>0.27013427000000001</v>
      </c>
      <c r="AJ228">
        <v>0.25637251</v>
      </c>
      <c r="AK228">
        <v>0.24385701000000001</v>
      </c>
      <c r="AL228">
        <v>0.23243364999999999</v>
      </c>
      <c r="AM228">
        <v>0.22197665</v>
      </c>
      <c r="AN228">
        <v>0.21236515</v>
      </c>
      <c r="AO228">
        <v>0.20349927000000001</v>
      </c>
      <c r="AP228">
        <v>0.19529701999999999</v>
      </c>
      <c r="AQ228">
        <v>0.18768765000000001</v>
      </c>
      <c r="AR228">
        <v>0.18060941999999999</v>
      </c>
      <c r="AS228">
        <v>0.17401150000000001</v>
      </c>
      <c r="AT228">
        <v>0.16784629000000001</v>
      </c>
      <c r="AU228">
        <v>0.16206960000000001</v>
      </c>
      <c r="AV228">
        <v>0.15665235</v>
      </c>
      <c r="AW228">
        <v>0.15155502000000001</v>
      </c>
      <c r="AX228">
        <v>0.14674804999999999</v>
      </c>
      <c r="AY228">
        <v>0.14221448</v>
      </c>
      <c r="AZ228">
        <v>0.13793004</v>
      </c>
      <c r="BA228">
        <v>0.13387413000000001</v>
      </c>
      <c r="BB228">
        <v>0.13003445999999999</v>
      </c>
      <c r="BC228">
        <v>0.12639695000000001</v>
      </c>
      <c r="BD228">
        <v>0.12293943</v>
      </c>
      <c r="BE228">
        <v>0.11964964</v>
      </c>
      <c r="BF228">
        <v>0.11651771</v>
      </c>
    </row>
    <row r="229" spans="1:58" x14ac:dyDescent="0.35">
      <c r="A229">
        <v>228</v>
      </c>
      <c r="B229">
        <v>10.7</v>
      </c>
      <c r="C229">
        <v>0.64342290000000002</v>
      </c>
      <c r="D229">
        <v>1.6</v>
      </c>
      <c r="E229">
        <v>4.2</v>
      </c>
      <c r="F229">
        <v>2.8000000000000003</v>
      </c>
      <c r="G229">
        <v>1.2000000000000002</v>
      </c>
      <c r="H229">
        <v>1</v>
      </c>
      <c r="I229">
        <v>333.40000000000003</v>
      </c>
      <c r="J229">
        <v>358</v>
      </c>
      <c r="K229" t="s">
        <v>34</v>
      </c>
      <c r="L229">
        <v>228</v>
      </c>
      <c r="M229">
        <v>0.71341418999999995</v>
      </c>
      <c r="N229">
        <v>0.55748903999999999</v>
      </c>
      <c r="O229">
        <v>0.45211348000000001</v>
      </c>
      <c r="P229">
        <v>0.37760456999999997</v>
      </c>
      <c r="Q229">
        <v>0.32249442</v>
      </c>
      <c r="R229">
        <v>0.28034028</v>
      </c>
      <c r="S229">
        <v>0.24723753000000001</v>
      </c>
      <c r="T229">
        <v>0.22066225</v>
      </c>
      <c r="U229">
        <v>0.19893311999999999</v>
      </c>
      <c r="V229">
        <v>0.18086708000000001</v>
      </c>
      <c r="W229">
        <v>0.16562816999999999</v>
      </c>
      <c r="X229">
        <v>0.15261488000000001</v>
      </c>
      <c r="Y229">
        <v>0.14137034000000001</v>
      </c>
      <c r="Z229">
        <v>0.13156365</v>
      </c>
      <c r="AA229">
        <v>0.12293886</v>
      </c>
      <c r="AB229">
        <v>0.11529668999999999</v>
      </c>
      <c r="AC229">
        <v>0.10848038</v>
      </c>
      <c r="AD229">
        <v>0.10236747</v>
      </c>
      <c r="AE229">
        <v>9.6853957000000004E-2</v>
      </c>
      <c r="AF229">
        <v>9.1858536000000005E-2</v>
      </c>
      <c r="AG229">
        <v>8.7312467000000005E-2</v>
      </c>
      <c r="AH229">
        <v>8.3158663999999993E-2</v>
      </c>
      <c r="AI229">
        <v>7.9350038999999997E-2</v>
      </c>
      <c r="AJ229">
        <v>7.5845919999999997E-2</v>
      </c>
      <c r="AK229">
        <v>7.2609438999999998E-2</v>
      </c>
      <c r="AL229">
        <v>6.9613591000000002E-2</v>
      </c>
      <c r="AM229">
        <v>6.6832966999999993E-2</v>
      </c>
      <c r="AN229">
        <v>6.4244262999999996E-2</v>
      </c>
      <c r="AO229">
        <v>6.1830703000000001E-2</v>
      </c>
      <c r="AP229">
        <v>5.9574135E-2</v>
      </c>
      <c r="AQ229">
        <v>5.7460892999999999E-2</v>
      </c>
      <c r="AR229">
        <v>5.5477958000000001E-2</v>
      </c>
      <c r="AS229">
        <v>5.3612828000000001E-2</v>
      </c>
      <c r="AT229">
        <v>5.1857233000000003E-2</v>
      </c>
      <c r="AU229">
        <v>5.0200018999999999E-2</v>
      </c>
      <c r="AV229">
        <v>4.8634399000000002E-2</v>
      </c>
      <c r="AW229">
        <v>4.7153436E-2</v>
      </c>
      <c r="AX229">
        <v>4.5750330999999998E-2</v>
      </c>
      <c r="AY229">
        <v>4.4419306999999998E-2</v>
      </c>
      <c r="AZ229">
        <v>4.3155301E-2</v>
      </c>
      <c r="BA229">
        <v>4.1953514999999997E-2</v>
      </c>
      <c r="BB229">
        <v>4.0809683999999999E-2</v>
      </c>
      <c r="BC229">
        <v>3.9719246E-2</v>
      </c>
      <c r="BD229">
        <v>3.8679185999999997E-2</v>
      </c>
      <c r="BE229">
        <v>3.7686031000000002E-2</v>
      </c>
      <c r="BF229">
        <v>3.6736685999999998E-2</v>
      </c>
    </row>
    <row r="230" spans="1:58" x14ac:dyDescent="0.35">
      <c r="A230">
        <v>229</v>
      </c>
      <c r="B230">
        <v>34.200000000000003</v>
      </c>
      <c r="C230">
        <v>0.78139560000000008</v>
      </c>
      <c r="D230">
        <v>0.8</v>
      </c>
      <c r="E230">
        <v>8</v>
      </c>
      <c r="F230">
        <v>1.2000000000000002</v>
      </c>
      <c r="G230">
        <v>1</v>
      </c>
      <c r="H230">
        <v>0.2</v>
      </c>
      <c r="I230">
        <v>445.8</v>
      </c>
      <c r="J230">
        <v>346.3</v>
      </c>
      <c r="K230" t="s">
        <v>35</v>
      </c>
      <c r="L230">
        <v>229</v>
      </c>
      <c r="M230">
        <v>0.55358176999999997</v>
      </c>
      <c r="N230">
        <v>0.47998536000000003</v>
      </c>
      <c r="O230">
        <v>0.42022651</v>
      </c>
      <c r="P230">
        <v>0.36948544</v>
      </c>
      <c r="Q230">
        <v>0.32636362000000002</v>
      </c>
      <c r="R230">
        <v>0.29010810999999997</v>
      </c>
      <c r="S230">
        <v>0.25968954</v>
      </c>
      <c r="T230">
        <v>0.23405761999999999</v>
      </c>
      <c r="U230">
        <v>0.21232271</v>
      </c>
      <c r="V230">
        <v>0.19375171999999999</v>
      </c>
      <c r="W230">
        <v>0.17776035000000001</v>
      </c>
      <c r="X230">
        <v>0.16388232999999999</v>
      </c>
      <c r="Y230">
        <v>0.15175717999999999</v>
      </c>
      <c r="Z230">
        <v>0.14108772999999999</v>
      </c>
      <c r="AA230">
        <v>0.13163848</v>
      </c>
      <c r="AB230">
        <v>0.12322143000000001</v>
      </c>
      <c r="AC230">
        <v>0.11568852</v>
      </c>
      <c r="AD230">
        <v>0.10891569</v>
      </c>
      <c r="AE230">
        <v>0.10279207</v>
      </c>
      <c r="AF230">
        <v>9.7236990999999995E-2</v>
      </c>
      <c r="AG230">
        <v>9.2176750000000002E-2</v>
      </c>
      <c r="AH230">
        <v>8.7553240000000004E-2</v>
      </c>
      <c r="AI230">
        <v>8.3310664000000006E-2</v>
      </c>
      <c r="AJ230">
        <v>7.9410486000000002E-2</v>
      </c>
      <c r="AK230">
        <v>7.5807719999999995E-2</v>
      </c>
      <c r="AL230">
        <v>7.2475559999999994E-2</v>
      </c>
      <c r="AM230">
        <v>6.9385476000000001E-2</v>
      </c>
      <c r="AN230">
        <v>6.6513955999999999E-2</v>
      </c>
      <c r="AO230">
        <v>6.3839167000000002E-2</v>
      </c>
      <c r="AP230">
        <v>6.1341815000000001E-2</v>
      </c>
      <c r="AQ230">
        <v>5.9005546999999998E-2</v>
      </c>
      <c r="AR230">
        <v>5.6816563E-2</v>
      </c>
      <c r="AS230">
        <v>5.4762672999999998E-2</v>
      </c>
      <c r="AT230">
        <v>5.2831522999999998E-2</v>
      </c>
      <c r="AU230">
        <v>5.1011562000000003E-2</v>
      </c>
      <c r="AV230">
        <v>4.9295752999999998E-2</v>
      </c>
      <c r="AW230">
        <v>4.7675319000000001E-2</v>
      </c>
      <c r="AX230">
        <v>4.6142764000000003E-2</v>
      </c>
      <c r="AY230">
        <v>4.4692252000000002E-2</v>
      </c>
      <c r="AZ230">
        <v>4.3317704999999998E-2</v>
      </c>
      <c r="BA230">
        <v>4.2013146000000001E-2</v>
      </c>
      <c r="BB230">
        <v>4.0773295000000001E-2</v>
      </c>
      <c r="BC230">
        <v>3.9593965000000002E-2</v>
      </c>
      <c r="BD230">
        <v>3.8471277999999998E-2</v>
      </c>
      <c r="BE230">
        <v>3.7401240000000002E-2</v>
      </c>
      <c r="BF230">
        <v>3.6380500000000003E-2</v>
      </c>
    </row>
    <row r="231" spans="1:58" x14ac:dyDescent="0.35">
      <c r="A231">
        <v>230</v>
      </c>
      <c r="B231">
        <v>27.6</v>
      </c>
      <c r="C231">
        <v>0.25387179999999998</v>
      </c>
      <c r="D231">
        <v>1.6</v>
      </c>
      <c r="E231">
        <v>2.8000000000000003</v>
      </c>
      <c r="F231">
        <v>1.2000000000000002</v>
      </c>
      <c r="G231">
        <v>0.60000000000000009</v>
      </c>
      <c r="H231">
        <v>0.8</v>
      </c>
      <c r="I231">
        <v>371.6</v>
      </c>
      <c r="J231">
        <v>342.20000000000005</v>
      </c>
      <c r="K231" t="s">
        <v>35</v>
      </c>
      <c r="L231">
        <v>230</v>
      </c>
      <c r="M231">
        <v>0.75803845999999997</v>
      </c>
      <c r="N231">
        <v>0.58482754000000003</v>
      </c>
      <c r="O231">
        <v>0.47096853999999999</v>
      </c>
      <c r="P231">
        <v>0.39231496999999999</v>
      </c>
      <c r="Q231">
        <v>0.33450368000000003</v>
      </c>
      <c r="R231">
        <v>0.29068452</v>
      </c>
      <c r="S231">
        <v>0.25655222</v>
      </c>
      <c r="T231">
        <v>0.22930191</v>
      </c>
      <c r="U231">
        <v>0.20705341999999999</v>
      </c>
      <c r="V231">
        <v>0.18856816000000001</v>
      </c>
      <c r="W231">
        <v>0.17298274999999999</v>
      </c>
      <c r="X231">
        <v>0.15968201000000001</v>
      </c>
      <c r="Y231">
        <v>0.14820567000000001</v>
      </c>
      <c r="Z231">
        <v>0.13820899</v>
      </c>
      <c r="AA231">
        <v>0.12942459000000001</v>
      </c>
      <c r="AB231">
        <v>0.12164524</v>
      </c>
      <c r="AC231">
        <v>0.1147098</v>
      </c>
      <c r="AD231">
        <v>0.10848492</v>
      </c>
      <c r="AE231">
        <v>0.10287080999999999</v>
      </c>
      <c r="AF231">
        <v>9.7779691000000002E-2</v>
      </c>
      <c r="AG231">
        <v>9.3144036999999999E-2</v>
      </c>
      <c r="AH231">
        <v>8.8899717000000003E-2</v>
      </c>
      <c r="AI231">
        <v>8.5002578999999995E-2</v>
      </c>
      <c r="AJ231">
        <v>8.1412487000000006E-2</v>
      </c>
      <c r="AK231">
        <v>7.8093952999999994E-2</v>
      </c>
      <c r="AL231">
        <v>7.5015418E-2</v>
      </c>
      <c r="AM231">
        <v>7.2152174999999999E-2</v>
      </c>
      <c r="AN231">
        <v>6.9484271E-2</v>
      </c>
      <c r="AO231">
        <v>6.6991812999999997E-2</v>
      </c>
      <c r="AP231">
        <v>6.4657337999999995E-2</v>
      </c>
      <c r="AQ231">
        <v>6.2466542999999999E-2</v>
      </c>
      <c r="AR231">
        <v>6.0407801999999997E-2</v>
      </c>
      <c r="AS231">
        <v>5.8468338000000002E-2</v>
      </c>
      <c r="AT231">
        <v>5.6637816000000001E-2</v>
      </c>
      <c r="AU231">
        <v>5.4908231000000002E-2</v>
      </c>
      <c r="AV231">
        <v>5.3270473999999998E-2</v>
      </c>
      <c r="AW231">
        <v>5.1718741999999998E-2</v>
      </c>
      <c r="AX231">
        <v>5.0245523E-2</v>
      </c>
      <c r="AY231">
        <v>4.8845566999999999E-2</v>
      </c>
      <c r="AZ231">
        <v>4.7514691999999997E-2</v>
      </c>
      <c r="BA231">
        <v>4.6247054000000003E-2</v>
      </c>
      <c r="BB231">
        <v>4.5038160000000001E-2</v>
      </c>
      <c r="BC231">
        <v>4.3884665000000003E-2</v>
      </c>
      <c r="BD231">
        <v>4.2782158000000001E-2</v>
      </c>
      <c r="BE231">
        <v>4.1727647E-2</v>
      </c>
      <c r="BF231">
        <v>4.0718022999999999E-2</v>
      </c>
    </row>
    <row r="232" spans="1:58" x14ac:dyDescent="0.35">
      <c r="A232">
        <v>231</v>
      </c>
      <c r="B232">
        <v>22</v>
      </c>
      <c r="C232">
        <v>0.13108880000000001</v>
      </c>
      <c r="D232">
        <v>1</v>
      </c>
      <c r="E232">
        <v>3</v>
      </c>
      <c r="F232">
        <v>2</v>
      </c>
      <c r="G232">
        <v>2</v>
      </c>
      <c r="H232">
        <v>1.8</v>
      </c>
      <c r="I232">
        <v>354.70000000000005</v>
      </c>
      <c r="J232">
        <v>334.20000000000005</v>
      </c>
      <c r="K232" t="s">
        <v>34</v>
      </c>
      <c r="L232">
        <v>231</v>
      </c>
      <c r="M232">
        <v>1.2723746</v>
      </c>
      <c r="N232">
        <v>1.0058241000000001</v>
      </c>
      <c r="O232">
        <v>0.81291658</v>
      </c>
      <c r="P232">
        <v>0.67324530999999999</v>
      </c>
      <c r="Q232">
        <v>0.56921560000000004</v>
      </c>
      <c r="R232">
        <v>0.48967811</v>
      </c>
      <c r="S232">
        <v>0.42753648999999999</v>
      </c>
      <c r="T232">
        <v>0.37786543</v>
      </c>
      <c r="U232">
        <v>0.33739733999999999</v>
      </c>
      <c r="V232">
        <v>0.30401128999999999</v>
      </c>
      <c r="W232">
        <v>0.27610421000000002</v>
      </c>
      <c r="X232">
        <v>0.25248763000000002</v>
      </c>
      <c r="Y232">
        <v>0.23229547</v>
      </c>
      <c r="Z232">
        <v>0.21486445000000001</v>
      </c>
      <c r="AA232">
        <v>0.19967388999999999</v>
      </c>
      <c r="AB232">
        <v>0.18633884000000001</v>
      </c>
      <c r="AC232">
        <v>0.17453465000000001</v>
      </c>
      <c r="AD232">
        <v>0.16402061000000001</v>
      </c>
      <c r="AE232">
        <v>0.15460632999999999</v>
      </c>
      <c r="AF232">
        <v>0.14612824999999999</v>
      </c>
      <c r="AG232">
        <v>0.13845784999999999</v>
      </c>
      <c r="AH232">
        <v>0.13148654000000001</v>
      </c>
      <c r="AI232">
        <v>0.12512525999999999</v>
      </c>
      <c r="AJ232">
        <v>0.11929887</v>
      </c>
      <c r="AK232">
        <v>0.11394447000000001</v>
      </c>
      <c r="AL232">
        <v>0.10900562</v>
      </c>
      <c r="AM232">
        <v>0.1044363</v>
      </c>
      <c r="AN232">
        <v>0.10019823</v>
      </c>
      <c r="AO232">
        <v>9.6256644000000002E-2</v>
      </c>
      <c r="AP232">
        <v>9.2583164999999995E-2</v>
      </c>
      <c r="AQ232">
        <v>8.9151523999999996E-2</v>
      </c>
      <c r="AR232">
        <v>8.5936396999999998E-2</v>
      </c>
      <c r="AS232">
        <v>8.2920350000000004E-2</v>
      </c>
      <c r="AT232">
        <v>8.0088942999999996E-2</v>
      </c>
      <c r="AU232">
        <v>7.7420838000000006E-2</v>
      </c>
      <c r="AV232">
        <v>7.4904843999999998E-2</v>
      </c>
      <c r="AW232">
        <v>7.2527683999999995E-2</v>
      </c>
      <c r="AX232">
        <v>7.0279843999999994E-2</v>
      </c>
      <c r="AY232">
        <v>6.8150789000000003E-2</v>
      </c>
      <c r="AZ232">
        <v>6.6132179999999999E-2</v>
      </c>
      <c r="BA232">
        <v>6.4214855000000001E-2</v>
      </c>
      <c r="BB232">
        <v>6.2392577999999997E-2</v>
      </c>
      <c r="BC232">
        <v>6.0658774999999998E-2</v>
      </c>
      <c r="BD232">
        <v>5.9007446999999998E-2</v>
      </c>
      <c r="BE232">
        <v>5.7432860000000002E-2</v>
      </c>
      <c r="BF232">
        <v>5.5930662999999999E-2</v>
      </c>
    </row>
    <row r="233" spans="1:58" x14ac:dyDescent="0.35">
      <c r="A233">
        <v>232</v>
      </c>
      <c r="B233">
        <v>22.7</v>
      </c>
      <c r="C233">
        <v>0.2517025</v>
      </c>
      <c r="D233">
        <v>1.8</v>
      </c>
      <c r="E233">
        <v>1.8</v>
      </c>
      <c r="F233">
        <v>2.6</v>
      </c>
      <c r="G233">
        <v>1.8</v>
      </c>
      <c r="H233">
        <v>2</v>
      </c>
      <c r="I233">
        <v>395.6</v>
      </c>
      <c r="J233">
        <v>332.40000000000003</v>
      </c>
      <c r="K233" t="s">
        <v>34</v>
      </c>
      <c r="L233">
        <v>232</v>
      </c>
      <c r="M233">
        <v>0.91428697000000003</v>
      </c>
      <c r="N233">
        <v>0.74820721000000001</v>
      </c>
      <c r="O233">
        <v>0.61948466000000002</v>
      </c>
      <c r="P233">
        <v>0.52302497999999997</v>
      </c>
      <c r="Q233">
        <v>0.44971684000000001</v>
      </c>
      <c r="R233">
        <v>0.39267984</v>
      </c>
      <c r="S233">
        <v>0.34752654999999999</v>
      </c>
      <c r="T233">
        <v>0.31090023999999999</v>
      </c>
      <c r="U233">
        <v>0.28072398999999998</v>
      </c>
      <c r="V233">
        <v>0.25551865000000001</v>
      </c>
      <c r="W233">
        <v>0.23418045000000001</v>
      </c>
      <c r="X233">
        <v>0.21591835000000001</v>
      </c>
      <c r="Y233">
        <v>0.20014278999999999</v>
      </c>
      <c r="Z233">
        <v>0.18638151999999999</v>
      </c>
      <c r="AA233">
        <v>0.17428051999999999</v>
      </c>
      <c r="AB233">
        <v>0.16356944000000001</v>
      </c>
      <c r="AC233">
        <v>0.15402609</v>
      </c>
      <c r="AD233">
        <v>0.14546946999999999</v>
      </c>
      <c r="AE233">
        <v>0.13775523000000001</v>
      </c>
      <c r="AF233">
        <v>0.13076651</v>
      </c>
      <c r="AG233">
        <v>0.12440912</v>
      </c>
      <c r="AH233">
        <v>0.11860196000000001</v>
      </c>
      <c r="AI233">
        <v>0.11327764</v>
      </c>
      <c r="AJ233">
        <v>0.1083771</v>
      </c>
      <c r="AK233">
        <v>0.10385302</v>
      </c>
      <c r="AL233">
        <v>9.9662981999999997E-2</v>
      </c>
      <c r="AM233">
        <v>9.5771827000000004E-2</v>
      </c>
      <c r="AN233">
        <v>9.2149980000000006E-2</v>
      </c>
      <c r="AO233">
        <v>8.8768854999999994E-2</v>
      </c>
      <c r="AP233">
        <v>8.5605577000000002E-2</v>
      </c>
      <c r="AQ233">
        <v>8.2639404E-2</v>
      </c>
      <c r="AR233">
        <v>7.9853914999999998E-2</v>
      </c>
      <c r="AS233">
        <v>7.7233582999999995E-2</v>
      </c>
      <c r="AT233">
        <v>7.4762702E-2</v>
      </c>
      <c r="AU233">
        <v>7.2430216000000006E-2</v>
      </c>
      <c r="AV233">
        <v>7.0224188000000007E-2</v>
      </c>
      <c r="AW233">
        <v>6.8135611999999998E-2</v>
      </c>
      <c r="AX233">
        <v>6.6155440999999995E-2</v>
      </c>
      <c r="AY233">
        <v>6.4275294999999996E-2</v>
      </c>
      <c r="AZ233">
        <v>6.2488038000000003E-2</v>
      </c>
      <c r="BA233">
        <v>6.0787587999999997E-2</v>
      </c>
      <c r="BB233">
        <v>5.9168294000000003E-2</v>
      </c>
      <c r="BC233">
        <v>5.7623203999999997E-2</v>
      </c>
      <c r="BD233">
        <v>5.6147928999999999E-2</v>
      </c>
      <c r="BE233">
        <v>5.4738848999999999E-2</v>
      </c>
      <c r="BF233">
        <v>5.3390484000000002E-2</v>
      </c>
    </row>
    <row r="234" spans="1:58" x14ac:dyDescent="0.35">
      <c r="A234">
        <v>233</v>
      </c>
      <c r="B234">
        <v>46.1</v>
      </c>
      <c r="C234">
        <v>0.50798900000000002</v>
      </c>
      <c r="D234">
        <v>1.2000000000000002</v>
      </c>
      <c r="E234">
        <v>6</v>
      </c>
      <c r="F234">
        <v>1.6</v>
      </c>
      <c r="G234">
        <v>0.60000000000000009</v>
      </c>
      <c r="H234">
        <v>0.8</v>
      </c>
      <c r="I234">
        <v>352.6</v>
      </c>
      <c r="J234">
        <v>360.90000000000003</v>
      </c>
      <c r="K234" t="s">
        <v>34</v>
      </c>
      <c r="L234">
        <v>233</v>
      </c>
      <c r="M234">
        <v>1.7744800000000001</v>
      </c>
      <c r="N234">
        <v>1.4111665</v>
      </c>
      <c r="O234">
        <v>1.1310414</v>
      </c>
      <c r="P234">
        <v>0.92494153999999995</v>
      </c>
      <c r="Q234">
        <v>0.77323090999999999</v>
      </c>
      <c r="R234">
        <v>0.65869986999999997</v>
      </c>
      <c r="S234">
        <v>0.57117521999999998</v>
      </c>
      <c r="T234">
        <v>0.50252366000000004</v>
      </c>
      <c r="U234">
        <v>0.44635960000000002</v>
      </c>
      <c r="V234">
        <v>0.40093663000000002</v>
      </c>
      <c r="W234">
        <v>0.36364301999999998</v>
      </c>
      <c r="X234">
        <v>0.33231424999999998</v>
      </c>
      <c r="Y234">
        <v>0.30565833999999997</v>
      </c>
      <c r="Z234">
        <v>0.28276025999999999</v>
      </c>
      <c r="AA234">
        <v>0.26291233000000003</v>
      </c>
      <c r="AB234">
        <v>0.24552006000000001</v>
      </c>
      <c r="AC234">
        <v>0.23016871999999999</v>
      </c>
      <c r="AD234">
        <v>0.21651407</v>
      </c>
      <c r="AE234">
        <v>0.20430272999999999</v>
      </c>
      <c r="AF234">
        <v>0.19332165000000001</v>
      </c>
      <c r="AG234">
        <v>0.18339171000000001</v>
      </c>
      <c r="AH234">
        <v>0.17437238999999999</v>
      </c>
      <c r="AI234">
        <v>0.16614251999999999</v>
      </c>
      <c r="AJ234">
        <v>0.15860300999999999</v>
      </c>
      <c r="AK234">
        <v>0.15167133999999999</v>
      </c>
      <c r="AL234">
        <v>0.14527715999999999</v>
      </c>
      <c r="AM234">
        <v>0.13936240999999999</v>
      </c>
      <c r="AN234">
        <v>0.13387421999999999</v>
      </c>
      <c r="AO234">
        <v>0.12877068999999999</v>
      </c>
      <c r="AP234">
        <v>0.1240125</v>
      </c>
      <c r="AQ234">
        <v>0.11956121</v>
      </c>
      <c r="AR234">
        <v>0.11538875</v>
      </c>
      <c r="AS234">
        <v>0.11147228000000001</v>
      </c>
      <c r="AT234">
        <v>0.1077863</v>
      </c>
      <c r="AU234">
        <v>0.10431326</v>
      </c>
      <c r="AV234">
        <v>0.10103935999999999</v>
      </c>
      <c r="AW234">
        <v>9.7944982E-2</v>
      </c>
      <c r="AX234">
        <v>9.501569E-2</v>
      </c>
      <c r="AY234">
        <v>9.2238545000000005E-2</v>
      </c>
      <c r="AZ234">
        <v>8.9604228999999994E-2</v>
      </c>
      <c r="BA234">
        <v>8.7100938000000003E-2</v>
      </c>
      <c r="BB234">
        <v>8.4718123000000006E-2</v>
      </c>
      <c r="BC234">
        <v>8.2447282999999996E-2</v>
      </c>
      <c r="BD234">
        <v>8.0282293000000005E-2</v>
      </c>
      <c r="BE234">
        <v>7.8217961000000003E-2</v>
      </c>
      <c r="BF234">
        <v>7.6244942999999996E-2</v>
      </c>
    </row>
    <row r="235" spans="1:58" x14ac:dyDescent="0.35">
      <c r="A235">
        <v>234</v>
      </c>
      <c r="B235">
        <v>11.5</v>
      </c>
      <c r="C235">
        <v>0.67155429999999994</v>
      </c>
      <c r="D235">
        <v>1.2000000000000002</v>
      </c>
      <c r="E235">
        <v>6</v>
      </c>
      <c r="F235">
        <v>1.2000000000000002</v>
      </c>
      <c r="G235">
        <v>0.60000000000000009</v>
      </c>
      <c r="H235">
        <v>0.4</v>
      </c>
      <c r="I235">
        <v>406.70000000000005</v>
      </c>
      <c r="J235">
        <v>286.8</v>
      </c>
      <c r="K235" t="s">
        <v>35</v>
      </c>
      <c r="L235">
        <v>234</v>
      </c>
      <c r="M235">
        <v>0.44434374999999998</v>
      </c>
      <c r="N235">
        <v>0.37160805000000002</v>
      </c>
      <c r="O235">
        <v>0.31438001999999998</v>
      </c>
      <c r="P235">
        <v>0.26991710000000002</v>
      </c>
      <c r="Q235">
        <v>0.23498145000000001</v>
      </c>
      <c r="R235">
        <v>0.20708877000000001</v>
      </c>
      <c r="S235">
        <v>0.18445497999999999</v>
      </c>
      <c r="T235">
        <v>0.16580729</v>
      </c>
      <c r="U235">
        <v>0.15022592000000001</v>
      </c>
      <c r="V235">
        <v>0.13704290999999999</v>
      </c>
      <c r="W235">
        <v>0.12576677999999999</v>
      </c>
      <c r="X235">
        <v>0.11602352</v>
      </c>
      <c r="Y235">
        <v>0.10753234</v>
      </c>
      <c r="Z235">
        <v>0.10007323999999999</v>
      </c>
      <c r="AA235">
        <v>9.3476877E-2</v>
      </c>
      <c r="AB235">
        <v>8.7604850999999997E-2</v>
      </c>
      <c r="AC235">
        <v>8.2347489999999995E-2</v>
      </c>
      <c r="AD235">
        <v>7.7617495999999994E-2</v>
      </c>
      <c r="AE235">
        <v>7.3338732000000004E-2</v>
      </c>
      <c r="AF235">
        <v>6.9453493000000005E-2</v>
      </c>
      <c r="AG235">
        <v>6.5913051E-2</v>
      </c>
      <c r="AH235">
        <v>6.2672301999999999E-2</v>
      </c>
      <c r="AI235">
        <v>5.9697013E-2</v>
      </c>
      <c r="AJ235">
        <v>5.6957304E-2</v>
      </c>
      <c r="AK235">
        <v>5.4427958999999998E-2</v>
      </c>
      <c r="AL235">
        <v>5.2085482000000002E-2</v>
      </c>
      <c r="AM235">
        <v>4.9910963000000003E-2</v>
      </c>
      <c r="AN235">
        <v>4.7888100000000003E-2</v>
      </c>
      <c r="AO235">
        <v>4.6002201999999999E-2</v>
      </c>
      <c r="AP235">
        <v>4.4240902999999998E-2</v>
      </c>
      <c r="AQ235">
        <v>4.2592101E-2</v>
      </c>
      <c r="AR235">
        <v>4.1045431E-2</v>
      </c>
      <c r="AS235">
        <v>3.9592341000000003E-2</v>
      </c>
      <c r="AT235">
        <v>3.8225072999999998E-2</v>
      </c>
      <c r="AU235">
        <v>3.6937270000000001E-2</v>
      </c>
      <c r="AV235">
        <v>3.5721968999999999E-2</v>
      </c>
      <c r="AW235">
        <v>3.4573293999999997E-2</v>
      </c>
      <c r="AX235">
        <v>3.3486195000000003E-2</v>
      </c>
      <c r="AY235">
        <v>3.2456268000000003E-2</v>
      </c>
      <c r="AZ235">
        <v>3.1479559999999997E-2</v>
      </c>
      <c r="BA235">
        <v>3.0551979E-2</v>
      </c>
      <c r="BB235">
        <v>2.9670243999999998E-2</v>
      </c>
      <c r="BC235">
        <v>2.8831083E-2</v>
      </c>
      <c r="BD235">
        <v>2.8031529999999999E-2</v>
      </c>
      <c r="BE235">
        <v>2.7269121E-2</v>
      </c>
      <c r="BF235">
        <v>2.6541349999999998E-2</v>
      </c>
    </row>
    <row r="236" spans="1:58" x14ac:dyDescent="0.35">
      <c r="A236">
        <v>235</v>
      </c>
      <c r="B236">
        <v>18.600000000000001</v>
      </c>
      <c r="C236">
        <v>0.56298910000000002</v>
      </c>
      <c r="D236">
        <v>1.6</v>
      </c>
      <c r="E236">
        <v>3.2</v>
      </c>
      <c r="F236">
        <v>0.8</v>
      </c>
      <c r="G236">
        <v>0.8</v>
      </c>
      <c r="H236">
        <v>0.4</v>
      </c>
      <c r="I236">
        <v>420.40000000000003</v>
      </c>
      <c r="J236">
        <v>309.60000000000002</v>
      </c>
      <c r="K236" t="s">
        <v>35</v>
      </c>
      <c r="L236">
        <v>235</v>
      </c>
      <c r="M236">
        <v>0.41286418000000003</v>
      </c>
      <c r="N236">
        <v>0.32744524000000003</v>
      </c>
      <c r="O236">
        <v>0.26951649999999999</v>
      </c>
      <c r="P236">
        <v>0.22811982</v>
      </c>
      <c r="Q236">
        <v>0.19709609</v>
      </c>
      <c r="R236">
        <v>0.17303252</v>
      </c>
      <c r="S236">
        <v>0.15386578000000001</v>
      </c>
      <c r="T236">
        <v>0.13826963</v>
      </c>
      <c r="U236">
        <v>0.12534416000000001</v>
      </c>
      <c r="V236">
        <v>0.11446911999999999</v>
      </c>
      <c r="W236">
        <v>0.10520141</v>
      </c>
      <c r="X236">
        <v>9.7211748000000001E-2</v>
      </c>
      <c r="Y236">
        <v>9.0262896999999995E-2</v>
      </c>
      <c r="Z236">
        <v>8.4159768999999995E-2</v>
      </c>
      <c r="AA236">
        <v>7.8764855999999994E-2</v>
      </c>
      <c r="AB236">
        <v>7.3962159E-2</v>
      </c>
      <c r="AC236">
        <v>6.9659873999999997E-2</v>
      </c>
      <c r="AD236">
        <v>6.5787278000000005E-2</v>
      </c>
      <c r="AE236">
        <v>6.2285233000000002E-2</v>
      </c>
      <c r="AF236">
        <v>5.9101067E-2</v>
      </c>
      <c r="AG236">
        <v>5.6196312999999998E-2</v>
      </c>
      <c r="AH236">
        <v>5.3536963E-2</v>
      </c>
      <c r="AI236">
        <v>5.1092677000000003E-2</v>
      </c>
      <c r="AJ236">
        <v>4.8839546999999997E-2</v>
      </c>
      <c r="AK236">
        <v>4.6756823000000003E-2</v>
      </c>
      <c r="AL236">
        <v>4.4826037999999999E-2</v>
      </c>
      <c r="AM236">
        <v>4.3031722000000001E-2</v>
      </c>
      <c r="AN236">
        <v>4.1360762000000002E-2</v>
      </c>
      <c r="AO236">
        <v>3.9800584E-2</v>
      </c>
      <c r="AP236">
        <v>3.8341802000000001E-2</v>
      </c>
      <c r="AQ236">
        <v>3.6973763E-2</v>
      </c>
      <c r="AR236">
        <v>3.5689298000000001E-2</v>
      </c>
      <c r="AS236">
        <v>3.4481622000000003E-2</v>
      </c>
      <c r="AT236">
        <v>3.3343340999999999E-2</v>
      </c>
      <c r="AU236">
        <v>3.2269238999999998E-2</v>
      </c>
      <c r="AV236">
        <v>3.1254250999999997E-2</v>
      </c>
      <c r="AW236">
        <v>3.0293773999999999E-2</v>
      </c>
      <c r="AX236">
        <v>2.9384065000000001E-2</v>
      </c>
      <c r="AY236">
        <v>2.8521098000000002E-2</v>
      </c>
      <c r="AZ236">
        <v>2.7701442999999999E-2</v>
      </c>
      <c r="BA236">
        <v>2.6921919999999998E-2</v>
      </c>
      <c r="BB236">
        <v>2.6180083E-2</v>
      </c>
      <c r="BC236">
        <v>2.5473030000000001E-2</v>
      </c>
      <c r="BD236">
        <v>2.4798510999999999E-2</v>
      </c>
      <c r="BE236">
        <v>2.4154637E-2</v>
      </c>
      <c r="BF236">
        <v>2.3539127999999999E-2</v>
      </c>
    </row>
    <row r="237" spans="1:58" x14ac:dyDescent="0.35">
      <c r="A237">
        <v>236</v>
      </c>
      <c r="B237">
        <v>42</v>
      </c>
      <c r="C237">
        <v>0.37652140000000001</v>
      </c>
      <c r="D237">
        <v>0.4</v>
      </c>
      <c r="E237">
        <v>4</v>
      </c>
      <c r="F237">
        <v>1.4000000000000001</v>
      </c>
      <c r="G237">
        <v>0.8</v>
      </c>
      <c r="H237">
        <v>0.8</v>
      </c>
      <c r="I237">
        <v>415.8</v>
      </c>
      <c r="J237">
        <v>345.8</v>
      </c>
      <c r="K237" t="s">
        <v>35</v>
      </c>
      <c r="L237">
        <v>236</v>
      </c>
      <c r="M237">
        <v>0.98996424999999999</v>
      </c>
      <c r="N237">
        <v>0.74084841999999995</v>
      </c>
      <c r="O237">
        <v>0.58147663000000005</v>
      </c>
      <c r="P237">
        <v>0.47333850999999999</v>
      </c>
      <c r="Q237">
        <v>0.39591401999999998</v>
      </c>
      <c r="R237">
        <v>0.33831897</v>
      </c>
      <c r="S237">
        <v>0.29402843000000001</v>
      </c>
      <c r="T237">
        <v>0.25906699999999999</v>
      </c>
      <c r="U237">
        <v>0.23085801</v>
      </c>
      <c r="V237">
        <v>0.20767774999999999</v>
      </c>
      <c r="W237">
        <v>0.18832962</v>
      </c>
      <c r="X237">
        <v>0.17196766999999999</v>
      </c>
      <c r="Y237">
        <v>0.15797253999999999</v>
      </c>
      <c r="Z237">
        <v>0.14587629999999999</v>
      </c>
      <c r="AA237">
        <v>0.13532965</v>
      </c>
      <c r="AB237">
        <v>0.12605946000000001</v>
      </c>
      <c r="AC237">
        <v>0.11785335</v>
      </c>
      <c r="AD237">
        <v>0.1105511</v>
      </c>
      <c r="AE237">
        <v>0.10400353</v>
      </c>
      <c r="AF237">
        <v>9.8106950999999998E-2</v>
      </c>
      <c r="AG237">
        <v>9.2771903000000003E-2</v>
      </c>
      <c r="AH237">
        <v>8.7927117999999999E-2</v>
      </c>
      <c r="AI237">
        <v>8.3503611000000005E-2</v>
      </c>
      <c r="AJ237">
        <v>7.9454287999999998E-2</v>
      </c>
      <c r="AK237">
        <v>7.5738229000000004E-2</v>
      </c>
      <c r="AL237">
        <v>7.2315291000000004E-2</v>
      </c>
      <c r="AM237">
        <v>6.9148644999999995E-2</v>
      </c>
      <c r="AN237">
        <v>6.6215537000000005E-2</v>
      </c>
      <c r="AO237">
        <v>6.3491276999999999E-2</v>
      </c>
      <c r="AP237">
        <v>6.0956708999999998E-2</v>
      </c>
      <c r="AQ237">
        <v>5.8590125E-2</v>
      </c>
      <c r="AR237">
        <v>5.6378304999999997E-2</v>
      </c>
      <c r="AS237">
        <v>5.4306339000000002E-2</v>
      </c>
      <c r="AT237">
        <v>5.2363232000000003E-2</v>
      </c>
      <c r="AU237">
        <v>5.0536829999999998E-2</v>
      </c>
      <c r="AV237">
        <v>4.8817160999999998E-2</v>
      </c>
      <c r="AW237">
        <v>4.7195371E-2</v>
      </c>
      <c r="AX237">
        <v>4.5663546999999999E-2</v>
      </c>
      <c r="AY237">
        <v>4.4214907999999997E-2</v>
      </c>
      <c r="AZ237">
        <v>4.2844076000000002E-2</v>
      </c>
      <c r="BA237">
        <v>4.1544209999999998E-2</v>
      </c>
      <c r="BB237">
        <v>4.0310644E-2</v>
      </c>
      <c r="BC237">
        <v>3.9139166000000003E-2</v>
      </c>
      <c r="BD237">
        <v>3.8024373E-2</v>
      </c>
      <c r="BE237">
        <v>3.6962815000000003E-2</v>
      </c>
      <c r="BF237">
        <v>3.5951294000000002E-2</v>
      </c>
    </row>
    <row r="238" spans="1:58" x14ac:dyDescent="0.35">
      <c r="A238">
        <v>237</v>
      </c>
      <c r="B238">
        <v>19.3</v>
      </c>
      <c r="C238">
        <v>0.22954940000000001</v>
      </c>
      <c r="D238">
        <v>1.6</v>
      </c>
      <c r="E238">
        <v>4.2</v>
      </c>
      <c r="F238">
        <v>2.4000000000000004</v>
      </c>
      <c r="G238">
        <v>0.4</v>
      </c>
      <c r="H238">
        <v>1.8</v>
      </c>
      <c r="I238">
        <v>397.3</v>
      </c>
      <c r="J238">
        <v>320.10000000000002</v>
      </c>
      <c r="K238" t="s">
        <v>35</v>
      </c>
      <c r="L238">
        <v>237</v>
      </c>
      <c r="M238">
        <v>1.5907609</v>
      </c>
      <c r="N238">
        <v>1.2136203999999999</v>
      </c>
      <c r="O238">
        <v>0.96328645999999996</v>
      </c>
      <c r="P238">
        <v>0.78761678999999996</v>
      </c>
      <c r="Q238">
        <v>0.65926998999999997</v>
      </c>
      <c r="R238">
        <v>0.56296420000000003</v>
      </c>
      <c r="S238">
        <v>0.48868676999999999</v>
      </c>
      <c r="T238">
        <v>0.43007761</v>
      </c>
      <c r="U238">
        <v>0.38310759999999999</v>
      </c>
      <c r="V238">
        <v>0.34478154999999999</v>
      </c>
      <c r="W238">
        <v>0.31308745999999998</v>
      </c>
      <c r="X238">
        <v>0.28641509999999998</v>
      </c>
      <c r="Y238">
        <v>0.26370901000000002</v>
      </c>
      <c r="Z238">
        <v>0.24415356999999999</v>
      </c>
      <c r="AA238">
        <v>0.22716982999999999</v>
      </c>
      <c r="AB238">
        <v>0.21228842000000001</v>
      </c>
      <c r="AC238">
        <v>0.19915767000000001</v>
      </c>
      <c r="AD238">
        <v>0.18749093</v>
      </c>
      <c r="AE238">
        <v>0.17705989999999999</v>
      </c>
      <c r="AF238">
        <v>0.16768076000000001</v>
      </c>
      <c r="AG238">
        <v>0.15920326000000001</v>
      </c>
      <c r="AH238">
        <v>0.15150533999999999</v>
      </c>
      <c r="AI238">
        <v>0.14447974</v>
      </c>
      <c r="AJ238">
        <v>0.13804968000000001</v>
      </c>
      <c r="AK238">
        <v>0.13213795</v>
      </c>
      <c r="AL238">
        <v>0.12668483999999999</v>
      </c>
      <c r="AM238">
        <v>0.12163612</v>
      </c>
      <c r="AN238">
        <v>0.11695373000000001</v>
      </c>
      <c r="AO238">
        <v>0.11259508</v>
      </c>
      <c r="AP238">
        <v>0.10852525</v>
      </c>
      <c r="AQ238">
        <v>0.10472172</v>
      </c>
      <c r="AR238">
        <v>0.10115477</v>
      </c>
      <c r="AS238">
        <v>9.7800672000000005E-2</v>
      </c>
      <c r="AT238">
        <v>9.4643830999999998E-2</v>
      </c>
      <c r="AU238">
        <v>9.1669588999999996E-2</v>
      </c>
      <c r="AV238">
        <v>8.8860786999999997E-2</v>
      </c>
      <c r="AW238">
        <v>8.6205401000000001E-2</v>
      </c>
      <c r="AX238">
        <v>8.3693697999999997E-2</v>
      </c>
      <c r="AY238">
        <v>8.1309832999999998E-2</v>
      </c>
      <c r="AZ238">
        <v>7.9043454999999999E-2</v>
      </c>
      <c r="BA238">
        <v>7.6889120000000005E-2</v>
      </c>
      <c r="BB238">
        <v>7.4839212000000002E-2</v>
      </c>
      <c r="BC238">
        <v>7.2886012E-2</v>
      </c>
      <c r="BD238">
        <v>7.1020968000000004E-2</v>
      </c>
      <c r="BE238">
        <v>6.9238670000000002E-2</v>
      </c>
      <c r="BF238">
        <v>6.7534149000000002E-2</v>
      </c>
    </row>
    <row r="239" spans="1:58" x14ac:dyDescent="0.35">
      <c r="A239">
        <v>238</v>
      </c>
      <c r="B239">
        <v>38.200000000000003</v>
      </c>
      <c r="C239">
        <v>0.6429895000000001</v>
      </c>
      <c r="D239">
        <v>0.4</v>
      </c>
      <c r="E239">
        <v>7.6000000000000005</v>
      </c>
      <c r="F239">
        <v>2</v>
      </c>
      <c r="G239">
        <v>1.6</v>
      </c>
      <c r="H239">
        <v>0.8</v>
      </c>
      <c r="I239">
        <v>306</v>
      </c>
      <c r="J239">
        <v>347</v>
      </c>
      <c r="K239" t="s">
        <v>35</v>
      </c>
      <c r="L239">
        <v>238</v>
      </c>
      <c r="M239">
        <v>1.2773045000000001</v>
      </c>
      <c r="N239">
        <v>1.0470067000000001</v>
      </c>
      <c r="O239">
        <v>0.86655634999999998</v>
      </c>
      <c r="P239">
        <v>0.72295271999999999</v>
      </c>
      <c r="Q239">
        <v>0.61092245999999994</v>
      </c>
      <c r="R239">
        <v>0.52374715000000005</v>
      </c>
      <c r="S239">
        <v>0.45498635999999998</v>
      </c>
      <c r="T239">
        <v>0.39992988000000002</v>
      </c>
      <c r="U239">
        <v>0.35528906999999998</v>
      </c>
      <c r="V239">
        <v>0.31862765999999998</v>
      </c>
      <c r="W239">
        <v>0.28813340999999998</v>
      </c>
      <c r="X239">
        <v>0.26245981000000002</v>
      </c>
      <c r="Y239">
        <v>0.24055971000000001</v>
      </c>
      <c r="Z239">
        <v>0.22170548000000001</v>
      </c>
      <c r="AA239">
        <v>0.20532215000000001</v>
      </c>
      <c r="AB239">
        <v>0.19097188000000001</v>
      </c>
      <c r="AC239">
        <v>0.17830494</v>
      </c>
      <c r="AD239">
        <v>0.16705492</v>
      </c>
      <c r="AE239">
        <v>0.15700041000000001</v>
      </c>
      <c r="AF239">
        <v>0.14796939000000001</v>
      </c>
      <c r="AG239">
        <v>0.13981730000000001</v>
      </c>
      <c r="AH239">
        <v>0.13242245</v>
      </c>
      <c r="AI239">
        <v>0.12568860000000001</v>
      </c>
      <c r="AJ239">
        <v>0.11953540999999999</v>
      </c>
      <c r="AK239">
        <v>0.11389094</v>
      </c>
      <c r="AL239">
        <v>0.10870405</v>
      </c>
      <c r="AM239">
        <v>0.10391412999999999</v>
      </c>
      <c r="AN239">
        <v>9.9475138000000005E-2</v>
      </c>
      <c r="AO239">
        <v>9.5357559999999994E-2</v>
      </c>
      <c r="AP239">
        <v>9.1534138000000001E-2</v>
      </c>
      <c r="AQ239">
        <v>8.7967909999999996E-2</v>
      </c>
      <c r="AR239">
        <v>8.4635085999999998E-2</v>
      </c>
      <c r="AS239">
        <v>8.1513070000000007E-2</v>
      </c>
      <c r="AT239">
        <v>7.8585677000000007E-2</v>
      </c>
      <c r="AU239">
        <v>7.5837702000000007E-2</v>
      </c>
      <c r="AV239">
        <v>7.3252358000000004E-2</v>
      </c>
      <c r="AW239">
        <v>7.0812069000000005E-2</v>
      </c>
      <c r="AX239">
        <v>6.8509497000000003E-2</v>
      </c>
      <c r="AY239">
        <v>6.6333137E-2</v>
      </c>
      <c r="AZ239">
        <v>6.4273246000000006E-2</v>
      </c>
      <c r="BA239">
        <v>6.2322661000000001E-2</v>
      </c>
      <c r="BB239">
        <v>6.0470939000000001E-2</v>
      </c>
      <c r="BC239">
        <v>5.8711864000000002E-2</v>
      </c>
      <c r="BD239">
        <v>5.7038779999999997E-2</v>
      </c>
      <c r="BE239">
        <v>5.5446118000000003E-2</v>
      </c>
      <c r="BF239">
        <v>5.3928845000000003E-2</v>
      </c>
    </row>
    <row r="240" spans="1:58" x14ac:dyDescent="0.35">
      <c r="A240">
        <v>239</v>
      </c>
      <c r="B240">
        <v>28</v>
      </c>
      <c r="C240">
        <v>0.80226629999999999</v>
      </c>
      <c r="D240">
        <v>1.2000000000000002</v>
      </c>
      <c r="E240">
        <v>4.6000000000000005</v>
      </c>
      <c r="F240">
        <v>2.4000000000000004</v>
      </c>
      <c r="G240">
        <v>1.6</v>
      </c>
      <c r="H240">
        <v>0.4</v>
      </c>
      <c r="I240">
        <v>306.5</v>
      </c>
      <c r="J240">
        <v>294.60000000000002</v>
      </c>
      <c r="K240" t="s">
        <v>35</v>
      </c>
      <c r="L240">
        <v>239</v>
      </c>
      <c r="M240">
        <v>0.70147377</v>
      </c>
      <c r="N240">
        <v>0.55382103000000005</v>
      </c>
      <c r="O240">
        <v>0.45205450000000003</v>
      </c>
      <c r="P240">
        <v>0.37903832999999998</v>
      </c>
      <c r="Q240">
        <v>0.32480209999999998</v>
      </c>
      <c r="R240">
        <v>0.28308544000000002</v>
      </c>
      <c r="S240">
        <v>0.25018799000000003</v>
      </c>
      <c r="T240">
        <v>0.22370498</v>
      </c>
      <c r="U240">
        <v>0.20196243</v>
      </c>
      <c r="V240">
        <v>0.18382155999999999</v>
      </c>
      <c r="W240">
        <v>0.16846808999999999</v>
      </c>
      <c r="X240">
        <v>0.15530726</v>
      </c>
      <c r="Y240">
        <v>0.14390743</v>
      </c>
      <c r="Z240">
        <v>0.13394323999999999</v>
      </c>
      <c r="AA240">
        <v>0.12515876000000001</v>
      </c>
      <c r="AB240">
        <v>0.11736091999999999</v>
      </c>
      <c r="AC240">
        <v>0.11039483999999999</v>
      </c>
      <c r="AD240">
        <v>0.10413604</v>
      </c>
      <c r="AE240">
        <v>9.8482519000000004E-2</v>
      </c>
      <c r="AF240">
        <v>9.3356065000000002E-2</v>
      </c>
      <c r="AG240">
        <v>8.8683001999999997E-2</v>
      </c>
      <c r="AH240">
        <v>8.4407604999999997E-2</v>
      </c>
      <c r="AI240">
        <v>8.0484994000000004E-2</v>
      </c>
      <c r="AJ240">
        <v>7.6873734999999999E-2</v>
      </c>
      <c r="AK240">
        <v>7.3537356999999998E-2</v>
      </c>
      <c r="AL240">
        <v>7.0446423999999994E-2</v>
      </c>
      <c r="AM240">
        <v>6.7578278000000006E-2</v>
      </c>
      <c r="AN240">
        <v>6.4907311999999995E-2</v>
      </c>
      <c r="AO240">
        <v>6.2416103000000001E-2</v>
      </c>
      <c r="AP240">
        <v>6.0086875999999997E-2</v>
      </c>
      <c r="AQ240">
        <v>5.790646E-2</v>
      </c>
      <c r="AR240">
        <v>5.5860844E-2</v>
      </c>
      <c r="AS240">
        <v>5.3936232000000001E-2</v>
      </c>
      <c r="AT240">
        <v>5.2124493000000001E-2</v>
      </c>
      <c r="AU240">
        <v>5.0416387999999999E-2</v>
      </c>
      <c r="AV240">
        <v>4.8802294000000003E-2</v>
      </c>
      <c r="AW240">
        <v>4.7275733E-2</v>
      </c>
      <c r="AX240">
        <v>4.5829768999999999E-2</v>
      </c>
      <c r="AY240">
        <v>4.4459283000000002E-2</v>
      </c>
      <c r="AZ240">
        <v>4.3158185000000002E-2</v>
      </c>
      <c r="BA240">
        <v>4.1921466999999997E-2</v>
      </c>
      <c r="BB240">
        <v>4.0745380999999997E-2</v>
      </c>
      <c r="BC240">
        <v>3.9624686999999999E-2</v>
      </c>
      <c r="BD240">
        <v>3.8556457000000002E-2</v>
      </c>
      <c r="BE240">
        <v>3.7537045999999998E-2</v>
      </c>
      <c r="BF240">
        <v>3.6563235999999999E-2</v>
      </c>
    </row>
    <row r="241" spans="1:58" x14ac:dyDescent="0.35">
      <c r="A241">
        <v>240</v>
      </c>
      <c r="B241">
        <v>38.700000000000003</v>
      </c>
      <c r="C241">
        <v>0.30263390000000001</v>
      </c>
      <c r="D241">
        <v>1.8</v>
      </c>
      <c r="E241">
        <v>9</v>
      </c>
      <c r="F241">
        <v>2.8000000000000003</v>
      </c>
      <c r="G241">
        <v>1.6</v>
      </c>
      <c r="H241">
        <v>2</v>
      </c>
      <c r="I241">
        <v>417</v>
      </c>
      <c r="J241">
        <v>368.8</v>
      </c>
      <c r="K241" t="s">
        <v>34</v>
      </c>
      <c r="L241">
        <v>240</v>
      </c>
      <c r="M241">
        <v>4.4854054000000003</v>
      </c>
      <c r="N241">
        <v>3.7961683000000002</v>
      </c>
      <c r="O241">
        <v>3.2526085</v>
      </c>
      <c r="P241">
        <v>2.7553483999999999</v>
      </c>
      <c r="Q241">
        <v>2.3130538</v>
      </c>
      <c r="R241">
        <v>1.9470071</v>
      </c>
      <c r="S241">
        <v>1.6543859999999999</v>
      </c>
      <c r="T241">
        <v>1.4216814</v>
      </c>
      <c r="U241">
        <v>1.2356304</v>
      </c>
      <c r="V241">
        <v>1.0850739</v>
      </c>
      <c r="W241">
        <v>0.96204966000000003</v>
      </c>
      <c r="X241">
        <v>0.86060554</v>
      </c>
      <c r="Y241">
        <v>0.77668333000000001</v>
      </c>
      <c r="Z241">
        <v>0.70692641000000001</v>
      </c>
      <c r="AA241">
        <v>0.64752405999999996</v>
      </c>
      <c r="AB241">
        <v>0.59514034000000005</v>
      </c>
      <c r="AC241">
        <v>0.54982054000000002</v>
      </c>
      <c r="AD241">
        <v>0.51044845999999999</v>
      </c>
      <c r="AE241">
        <v>0.47622671999999999</v>
      </c>
      <c r="AF241">
        <v>0.44596218999999998</v>
      </c>
      <c r="AG241">
        <v>0.41897287999999999</v>
      </c>
      <c r="AH241">
        <v>0.39479639999999999</v>
      </c>
      <c r="AI241">
        <v>0.37305218000000001</v>
      </c>
      <c r="AJ241">
        <v>0.35346772999999998</v>
      </c>
      <c r="AK241">
        <v>0.33571824</v>
      </c>
      <c r="AL241">
        <v>0.31954166000000001</v>
      </c>
      <c r="AM241">
        <v>0.30475228999999998</v>
      </c>
      <c r="AN241">
        <v>0.29119200000000001</v>
      </c>
      <c r="AO241">
        <v>0.27871093000000002</v>
      </c>
      <c r="AP241">
        <v>0.26720589</v>
      </c>
      <c r="AQ241">
        <v>0.25657368000000003</v>
      </c>
      <c r="AR241">
        <v>0.24671899999999999</v>
      </c>
      <c r="AS241">
        <v>0.23755308999999999</v>
      </c>
      <c r="AT241">
        <v>0.22902001</v>
      </c>
      <c r="AU241">
        <v>0.22105259999999999</v>
      </c>
      <c r="AV241">
        <v>0.21360061999999999</v>
      </c>
      <c r="AW241">
        <v>0.20661592000000001</v>
      </c>
      <c r="AX241">
        <v>0.20005421000000001</v>
      </c>
      <c r="AY241">
        <v>0.19388272000000001</v>
      </c>
      <c r="AZ241">
        <v>0.18806259</v>
      </c>
      <c r="BA241">
        <v>0.18255761000000001</v>
      </c>
      <c r="BB241">
        <v>0.17735422000000001</v>
      </c>
      <c r="BC241">
        <v>0.17242589999999999</v>
      </c>
      <c r="BD241">
        <v>0.16775002</v>
      </c>
      <c r="BE241">
        <v>0.16330913</v>
      </c>
      <c r="BF241">
        <v>0.15908143</v>
      </c>
    </row>
    <row r="242" spans="1:58" x14ac:dyDescent="0.35">
      <c r="A242">
        <v>241</v>
      </c>
      <c r="B242">
        <v>28.8</v>
      </c>
      <c r="C242">
        <v>0.60973630000000001</v>
      </c>
      <c r="D242">
        <v>1.8</v>
      </c>
      <c r="E242">
        <v>5.2</v>
      </c>
      <c r="F242">
        <v>1.4000000000000001</v>
      </c>
      <c r="G242">
        <v>0.4</v>
      </c>
      <c r="H242">
        <v>0.60000000000000009</v>
      </c>
      <c r="I242">
        <v>391.1</v>
      </c>
      <c r="J242">
        <v>330.40000000000003</v>
      </c>
      <c r="K242" t="s">
        <v>34</v>
      </c>
      <c r="L242">
        <v>241</v>
      </c>
      <c r="M242">
        <v>0.97914064000000001</v>
      </c>
      <c r="N242">
        <v>0.77237272000000001</v>
      </c>
      <c r="O242">
        <v>0.62633156999999995</v>
      </c>
      <c r="P242">
        <v>0.52312325999999998</v>
      </c>
      <c r="Q242">
        <v>0.44692706999999998</v>
      </c>
      <c r="R242">
        <v>0.38734445000000001</v>
      </c>
      <c r="S242">
        <v>0.34095982000000002</v>
      </c>
      <c r="T242">
        <v>0.30413234</v>
      </c>
      <c r="U242">
        <v>0.27433341999999999</v>
      </c>
      <c r="V242">
        <v>0.24972253</v>
      </c>
      <c r="W242">
        <v>0.22901650000000001</v>
      </c>
      <c r="X242">
        <v>0.21137723</v>
      </c>
      <c r="Y242">
        <v>0.19618165000000001</v>
      </c>
      <c r="Z242">
        <v>0.18294965999999999</v>
      </c>
      <c r="AA242">
        <v>0.17132724999999999</v>
      </c>
      <c r="AB242">
        <v>0.16103867999999999</v>
      </c>
      <c r="AC242">
        <v>0.15186825000000001</v>
      </c>
      <c r="AD242">
        <v>0.14364107000000001</v>
      </c>
      <c r="AE242">
        <v>0.13621895000000001</v>
      </c>
      <c r="AF242">
        <v>0.12948962999999999</v>
      </c>
      <c r="AG242">
        <v>0.12335962</v>
      </c>
      <c r="AH242">
        <v>0.11775202</v>
      </c>
      <c r="AI242">
        <v>0.11260212999999999</v>
      </c>
      <c r="AJ242">
        <v>0.10785528</v>
      </c>
      <c r="AK242">
        <v>0.10346716</v>
      </c>
      <c r="AL242">
        <v>9.9398419000000002E-2</v>
      </c>
      <c r="AM242">
        <v>9.5614076000000006E-2</v>
      </c>
      <c r="AN242">
        <v>9.2085793999999999E-2</v>
      </c>
      <c r="AO242">
        <v>8.8789031000000004E-2</v>
      </c>
      <c r="AP242">
        <v>8.5701718999999996E-2</v>
      </c>
      <c r="AQ242">
        <v>8.2804084E-2</v>
      </c>
      <c r="AR242">
        <v>8.0079979999999995E-2</v>
      </c>
      <c r="AS242">
        <v>7.7514753000000006E-2</v>
      </c>
      <c r="AT242">
        <v>7.5093335999999997E-2</v>
      </c>
      <c r="AU242">
        <v>7.2805210999999995E-2</v>
      </c>
      <c r="AV242">
        <v>7.0639059000000004E-2</v>
      </c>
      <c r="AW242">
        <v>6.8585619E-2</v>
      </c>
      <c r="AX242">
        <v>6.6636384000000007E-2</v>
      </c>
      <c r="AY242">
        <v>6.4784518999999999E-2</v>
      </c>
      <c r="AZ242">
        <v>6.3022784999999998E-2</v>
      </c>
      <c r="BA242">
        <v>6.1345544000000002E-2</v>
      </c>
      <c r="BB242">
        <v>5.9746325000000003E-2</v>
      </c>
      <c r="BC242">
        <v>5.8219793999999998E-2</v>
      </c>
      <c r="BD242">
        <v>5.6761197999999999E-2</v>
      </c>
      <c r="BE242">
        <v>5.5365975999999997E-2</v>
      </c>
      <c r="BF242">
        <v>5.4030164999999998E-2</v>
      </c>
    </row>
    <row r="243" spans="1:58" x14ac:dyDescent="0.35">
      <c r="A243">
        <v>242</v>
      </c>
      <c r="B243">
        <v>18</v>
      </c>
      <c r="C243">
        <v>0.54494129999999996</v>
      </c>
      <c r="D243">
        <v>0.4</v>
      </c>
      <c r="E243">
        <v>9.2000000000000011</v>
      </c>
      <c r="F243">
        <v>0.4</v>
      </c>
      <c r="G243">
        <v>0.2</v>
      </c>
      <c r="H243">
        <v>0.2</v>
      </c>
      <c r="I243">
        <v>373.3</v>
      </c>
      <c r="J243">
        <v>346.1</v>
      </c>
      <c r="K243" t="s">
        <v>34</v>
      </c>
      <c r="L243">
        <v>242</v>
      </c>
      <c r="M243">
        <v>0.27873269000000001</v>
      </c>
      <c r="N243">
        <v>0.24400474</v>
      </c>
      <c r="O243">
        <v>0.21778506</v>
      </c>
      <c r="P243">
        <v>0.19655299000000001</v>
      </c>
      <c r="Q243">
        <v>0.1783583</v>
      </c>
      <c r="R243">
        <v>0.1623327</v>
      </c>
      <c r="S243">
        <v>0.14812247000000001</v>
      </c>
      <c r="T243">
        <v>0.13553037000000001</v>
      </c>
      <c r="U243">
        <v>0.12439079</v>
      </c>
      <c r="V243">
        <v>0.11453902000000001</v>
      </c>
      <c r="W243">
        <v>0.10581327</v>
      </c>
      <c r="X243">
        <v>9.8066716999999998E-2</v>
      </c>
      <c r="Y243">
        <v>9.1168000999999999E-2</v>
      </c>
      <c r="Z243">
        <v>8.5003844999999995E-2</v>
      </c>
      <c r="AA243">
        <v>7.9477384999999998E-2</v>
      </c>
      <c r="AB243">
        <v>7.4503689999999997E-2</v>
      </c>
      <c r="AC243">
        <v>7.0011861999999994E-2</v>
      </c>
      <c r="AD243">
        <v>6.5942317E-2</v>
      </c>
      <c r="AE243">
        <v>6.2243100000000003E-2</v>
      </c>
      <c r="AF243">
        <v>5.8869809000000002E-2</v>
      </c>
      <c r="AG243">
        <v>5.5784840000000002E-2</v>
      </c>
      <c r="AH243">
        <v>5.2955341000000003E-2</v>
      </c>
      <c r="AI243">
        <v>5.0353548999999997E-2</v>
      </c>
      <c r="AJ243">
        <v>4.7955024999999998E-2</v>
      </c>
      <c r="AK243">
        <v>4.5738090000000002E-2</v>
      </c>
      <c r="AL243">
        <v>4.368433E-2</v>
      </c>
      <c r="AM243">
        <v>4.1778374E-2</v>
      </c>
      <c r="AN243">
        <v>4.0005012999999999E-2</v>
      </c>
      <c r="AO243">
        <v>3.8352560000000001E-2</v>
      </c>
      <c r="AP243">
        <v>3.6809303000000002E-2</v>
      </c>
      <c r="AQ243">
        <v>3.5365767999999999E-2</v>
      </c>
      <c r="AR243">
        <v>3.4012951E-2</v>
      </c>
      <c r="AS243">
        <v>3.2743438999999999E-2</v>
      </c>
      <c r="AT243">
        <v>3.1550242999999999E-2</v>
      </c>
      <c r="AU243">
        <v>3.0427092999999999E-2</v>
      </c>
      <c r="AV243">
        <v>2.936851E-2</v>
      </c>
      <c r="AW243">
        <v>2.8369223999999998E-2</v>
      </c>
      <c r="AX243">
        <v>2.7424812E-2</v>
      </c>
      <c r="AY243">
        <v>2.6531263999999999E-2</v>
      </c>
      <c r="AZ243">
        <v>2.5684675000000001E-2</v>
      </c>
      <c r="BA243">
        <v>2.4881771E-2</v>
      </c>
      <c r="BB243">
        <v>2.4119509000000001E-2</v>
      </c>
      <c r="BC243">
        <v>2.3395024E-2</v>
      </c>
      <c r="BD243">
        <v>2.270573E-2</v>
      </c>
      <c r="BE243">
        <v>2.2049353000000001E-2</v>
      </c>
      <c r="BF243">
        <v>2.1423731000000001E-2</v>
      </c>
    </row>
    <row r="244" spans="1:58" x14ac:dyDescent="0.35">
      <c r="A244">
        <v>243</v>
      </c>
      <c r="B244">
        <v>29.400000000000002</v>
      </c>
      <c r="C244">
        <v>0.16282430000000001</v>
      </c>
      <c r="D244">
        <v>3</v>
      </c>
      <c r="E244">
        <v>0.4</v>
      </c>
      <c r="F244">
        <v>1</v>
      </c>
      <c r="G244">
        <v>1.2000000000000002</v>
      </c>
      <c r="H244">
        <v>0.8</v>
      </c>
      <c r="I244">
        <v>325.20000000000005</v>
      </c>
      <c r="J244">
        <v>326.60000000000002</v>
      </c>
      <c r="K244" t="s">
        <v>35</v>
      </c>
      <c r="L244">
        <v>243</v>
      </c>
      <c r="M244">
        <v>0.20579578000000001</v>
      </c>
      <c r="N244">
        <v>0.16838918999999999</v>
      </c>
      <c r="O244">
        <v>0.14166854000000001</v>
      </c>
      <c r="P244">
        <v>0.12176516</v>
      </c>
      <c r="Q244">
        <v>0.10643223</v>
      </c>
      <c r="R244">
        <v>9.4293094999999993E-2</v>
      </c>
      <c r="S244">
        <v>8.4460973999999994E-2</v>
      </c>
      <c r="T244">
        <v>7.6347715999999996E-2</v>
      </c>
      <c r="U244">
        <v>6.9547689999999995E-2</v>
      </c>
      <c r="V244">
        <v>6.3772269000000006E-2</v>
      </c>
      <c r="W244">
        <v>5.8807760000000001E-2</v>
      </c>
      <c r="X244">
        <v>5.4499879000000001E-2</v>
      </c>
      <c r="Y244">
        <v>5.0727266999999999E-2</v>
      </c>
      <c r="Z244">
        <v>4.7397912E-2</v>
      </c>
      <c r="AA244">
        <v>4.4440009000000003E-2</v>
      </c>
      <c r="AB244">
        <v>4.1797318E-2</v>
      </c>
      <c r="AC244">
        <v>3.9422302999999999E-2</v>
      </c>
      <c r="AD244">
        <v>3.7277099000000001E-2</v>
      </c>
      <c r="AE244">
        <v>3.533211E-2</v>
      </c>
      <c r="AF244">
        <v>3.3560194000000002E-2</v>
      </c>
      <c r="AG244">
        <v>3.1940084000000001E-2</v>
      </c>
      <c r="AH244">
        <v>3.0453491999999999E-2</v>
      </c>
      <c r="AI244">
        <v>2.9086152000000001E-2</v>
      </c>
      <c r="AJ244">
        <v>2.7823436999999999E-2</v>
      </c>
      <c r="AK244">
        <v>2.6655339E-2</v>
      </c>
      <c r="AL244">
        <v>2.5570938000000001E-2</v>
      </c>
      <c r="AM244">
        <v>2.4562526000000001E-2</v>
      </c>
      <c r="AN244">
        <v>2.3622178000000001E-2</v>
      </c>
      <c r="AO244">
        <v>2.2743683000000001E-2</v>
      </c>
      <c r="AP244">
        <v>2.1921039999999999E-2</v>
      </c>
      <c r="AQ244">
        <v>2.114947E-2</v>
      </c>
      <c r="AR244">
        <v>2.0424727E-2</v>
      </c>
      <c r="AS244">
        <v>1.9742470000000002E-2</v>
      </c>
      <c r="AT244">
        <v>1.9099411E-2</v>
      </c>
      <c r="AU244">
        <v>1.8492321999999999E-2</v>
      </c>
      <c r="AV244">
        <v>1.791854E-2</v>
      </c>
      <c r="AW244">
        <v>1.7375307E-2</v>
      </c>
      <c r="AX244">
        <v>1.6860331999999999E-2</v>
      </c>
      <c r="AY244">
        <v>1.6371712E-2</v>
      </c>
      <c r="AZ244">
        <v>1.5907484999999999E-2</v>
      </c>
      <c r="BA244">
        <v>1.5465827E-2</v>
      </c>
      <c r="BB244">
        <v>1.5045316E-2</v>
      </c>
      <c r="BC244">
        <v>1.4644618E-2</v>
      </c>
      <c r="BD244">
        <v>1.4262205999999999E-2</v>
      </c>
      <c r="BE244">
        <v>1.3896937E-2</v>
      </c>
      <c r="BF244">
        <v>1.3547808E-2</v>
      </c>
    </row>
    <row r="245" spans="1:58" x14ac:dyDescent="0.35">
      <c r="A245">
        <v>244</v>
      </c>
      <c r="B245">
        <v>35.6</v>
      </c>
      <c r="C245">
        <v>0.56606040000000002</v>
      </c>
      <c r="D245">
        <v>1.6</v>
      </c>
      <c r="E245">
        <v>2.8000000000000003</v>
      </c>
      <c r="F245">
        <v>2.6</v>
      </c>
      <c r="G245">
        <v>0.8</v>
      </c>
      <c r="H245">
        <v>1.2000000000000002</v>
      </c>
      <c r="I245">
        <v>431.70000000000005</v>
      </c>
      <c r="J245">
        <v>332.5</v>
      </c>
      <c r="K245" t="s">
        <v>35</v>
      </c>
      <c r="L245">
        <v>244</v>
      </c>
      <c r="M245">
        <v>1.2953663</v>
      </c>
      <c r="N245">
        <v>0.98697036999999999</v>
      </c>
      <c r="O245">
        <v>0.78436278999999998</v>
      </c>
      <c r="P245">
        <v>0.64311569999999996</v>
      </c>
      <c r="Q245">
        <v>0.54092138999999995</v>
      </c>
      <c r="R245">
        <v>0.46488726000000002</v>
      </c>
      <c r="S245">
        <v>0.40572411000000003</v>
      </c>
      <c r="T245">
        <v>0.35884749999999999</v>
      </c>
      <c r="U245">
        <v>0.32126123000000001</v>
      </c>
      <c r="V245">
        <v>0.29057768</v>
      </c>
      <c r="W245">
        <v>0.26501461999999998</v>
      </c>
      <c r="X245">
        <v>0.24343839</v>
      </c>
      <c r="Y245">
        <v>0.22498401000000001</v>
      </c>
      <c r="Z245">
        <v>0.209041</v>
      </c>
      <c r="AA245">
        <v>0.19514761999999999</v>
      </c>
      <c r="AB245">
        <v>0.18293582</v>
      </c>
      <c r="AC245">
        <v>0.17212160000000001</v>
      </c>
      <c r="AD245">
        <v>0.16247439</v>
      </c>
      <c r="AE245">
        <v>0.15381649</v>
      </c>
      <c r="AF245">
        <v>0.14600131</v>
      </c>
      <c r="AG245">
        <v>0.13891514999999999</v>
      </c>
      <c r="AH245">
        <v>0.13245651</v>
      </c>
      <c r="AI245">
        <v>0.12654261</v>
      </c>
      <c r="AJ245">
        <v>0.12110978</v>
      </c>
      <c r="AK245">
        <v>0.11610027000000001</v>
      </c>
      <c r="AL245">
        <v>0.11146773</v>
      </c>
      <c r="AM245">
        <v>0.10716893</v>
      </c>
      <c r="AN245">
        <v>0.10316396999999999</v>
      </c>
      <c r="AO245">
        <v>9.9428094999999994E-2</v>
      </c>
      <c r="AP245">
        <v>9.5939129999999997E-2</v>
      </c>
      <c r="AQ245">
        <v>9.2667155000000001E-2</v>
      </c>
      <c r="AR245">
        <v>8.9590125000000007E-2</v>
      </c>
      <c r="AS245">
        <v>8.6695178999999997E-2</v>
      </c>
      <c r="AT245">
        <v>8.3967842000000001E-2</v>
      </c>
      <c r="AU245">
        <v>8.1391334999999995E-2</v>
      </c>
      <c r="AV245">
        <v>7.8956380000000007E-2</v>
      </c>
      <c r="AW245">
        <v>7.6651289999999997E-2</v>
      </c>
      <c r="AX245">
        <v>7.4464693999999998E-2</v>
      </c>
      <c r="AY245">
        <v>7.2387262999999993E-2</v>
      </c>
      <c r="AZ245">
        <v>7.0411249999999995E-2</v>
      </c>
      <c r="BA245">
        <v>6.8531281999999999E-2</v>
      </c>
      <c r="BB245">
        <v>6.6739008000000002E-2</v>
      </c>
      <c r="BC245">
        <v>6.5028556000000001E-2</v>
      </c>
      <c r="BD245">
        <v>6.3394591E-2</v>
      </c>
      <c r="BE245">
        <v>6.1832998E-2</v>
      </c>
      <c r="BF245">
        <v>6.0338902999999999E-2</v>
      </c>
    </row>
    <row r="246" spans="1:58" x14ac:dyDescent="0.35">
      <c r="A246">
        <v>245</v>
      </c>
      <c r="B246">
        <v>23.6</v>
      </c>
      <c r="C246">
        <v>0.55193449999999999</v>
      </c>
      <c r="D246">
        <v>0.8</v>
      </c>
      <c r="E246">
        <v>7.6000000000000005</v>
      </c>
      <c r="F246">
        <v>2.4000000000000004</v>
      </c>
      <c r="G246">
        <v>1.2000000000000002</v>
      </c>
      <c r="H246">
        <v>1</v>
      </c>
      <c r="I246">
        <v>451.20000000000005</v>
      </c>
      <c r="J246">
        <v>288.5</v>
      </c>
      <c r="K246" t="s">
        <v>35</v>
      </c>
      <c r="L246">
        <v>245</v>
      </c>
      <c r="M246">
        <v>1.4645058</v>
      </c>
      <c r="N246">
        <v>1.1887603</v>
      </c>
      <c r="O246">
        <v>0.97437512999999998</v>
      </c>
      <c r="P246">
        <v>0.80599284000000004</v>
      </c>
      <c r="Q246">
        <v>0.67682326000000004</v>
      </c>
      <c r="R246">
        <v>0.57778399999999996</v>
      </c>
      <c r="S246">
        <v>0.50073098999999999</v>
      </c>
      <c r="T246">
        <v>0.43959062999999998</v>
      </c>
      <c r="U246">
        <v>0.39034918000000002</v>
      </c>
      <c r="V246">
        <v>0.35012773000000003</v>
      </c>
      <c r="W246">
        <v>0.31678530999999999</v>
      </c>
      <c r="X246">
        <v>0.28876366999999997</v>
      </c>
      <c r="Y246">
        <v>0.26493156000000001</v>
      </c>
      <c r="Z246">
        <v>0.24444068999999999</v>
      </c>
      <c r="AA246">
        <v>0.22665465000000001</v>
      </c>
      <c r="AB246">
        <v>0.21108913000000001</v>
      </c>
      <c r="AC246">
        <v>0.19736595000000001</v>
      </c>
      <c r="AD246">
        <v>0.18518203</v>
      </c>
      <c r="AE246">
        <v>0.17429892999999999</v>
      </c>
      <c r="AF246">
        <v>0.16452141000000001</v>
      </c>
      <c r="AG246">
        <v>0.15569322999999999</v>
      </c>
      <c r="AH246">
        <v>0.14768162000000001</v>
      </c>
      <c r="AI246">
        <v>0.14038824999999999</v>
      </c>
      <c r="AJ246">
        <v>0.13371409000000001</v>
      </c>
      <c r="AK246">
        <v>0.12759165</v>
      </c>
      <c r="AL246">
        <v>0.12196153999999999</v>
      </c>
      <c r="AM246">
        <v>0.11675686</v>
      </c>
      <c r="AN246">
        <v>0.11193326000000001</v>
      </c>
      <c r="AO246">
        <v>0.1074582</v>
      </c>
      <c r="AP246">
        <v>0.10329211000000001</v>
      </c>
      <c r="AQ246">
        <v>9.9402033000000001E-2</v>
      </c>
      <c r="AR246">
        <v>9.5763556999999999E-2</v>
      </c>
      <c r="AS246">
        <v>9.2353194999999999E-2</v>
      </c>
      <c r="AT246">
        <v>8.9153505999999993E-2</v>
      </c>
      <c r="AU246">
        <v>8.6148337000000005E-2</v>
      </c>
      <c r="AV246">
        <v>8.3317295E-2</v>
      </c>
      <c r="AW246">
        <v>8.0642327999999999E-2</v>
      </c>
      <c r="AX246">
        <v>7.8114270999999999E-2</v>
      </c>
      <c r="AY246">
        <v>7.5722866E-2</v>
      </c>
      <c r="AZ246">
        <v>7.3460339999999999E-2</v>
      </c>
      <c r="BA246">
        <v>7.1313739000000001E-2</v>
      </c>
      <c r="BB246">
        <v>6.9274216999999999E-2</v>
      </c>
      <c r="BC246">
        <v>6.7334383999999997E-2</v>
      </c>
      <c r="BD246">
        <v>6.5488337999999993E-2</v>
      </c>
      <c r="BE246">
        <v>6.3729337999999996E-2</v>
      </c>
      <c r="BF246">
        <v>6.2051455999999998E-2</v>
      </c>
    </row>
    <row r="247" spans="1:58" x14ac:dyDescent="0.35">
      <c r="A247">
        <v>246</v>
      </c>
      <c r="B247">
        <v>34.799999999999997</v>
      </c>
      <c r="C247">
        <v>0.83315539999999999</v>
      </c>
      <c r="D247">
        <v>0.60000000000000009</v>
      </c>
      <c r="E247">
        <v>4.4000000000000004</v>
      </c>
      <c r="F247">
        <v>0.4</v>
      </c>
      <c r="G247">
        <v>0.2</v>
      </c>
      <c r="H247">
        <v>0.2</v>
      </c>
      <c r="I247">
        <v>349.1</v>
      </c>
      <c r="J247">
        <v>362.1</v>
      </c>
      <c r="K247" t="s">
        <v>34</v>
      </c>
      <c r="L247">
        <v>246</v>
      </c>
      <c r="M247">
        <v>0.40380609000000001</v>
      </c>
      <c r="N247">
        <v>0.32271126</v>
      </c>
      <c r="O247">
        <v>0.26609602999999998</v>
      </c>
      <c r="P247">
        <v>0.22469360999999999</v>
      </c>
      <c r="Q247">
        <v>0.19331429999999999</v>
      </c>
      <c r="R247">
        <v>0.16885654999999999</v>
      </c>
      <c r="S247">
        <v>0.14933929000000001</v>
      </c>
      <c r="T247">
        <v>0.13345672</v>
      </c>
      <c r="U247">
        <v>0.12031283</v>
      </c>
      <c r="V247">
        <v>0.10927128</v>
      </c>
      <c r="W247">
        <v>9.9880732999999999E-2</v>
      </c>
      <c r="X247">
        <v>9.1808847999999998E-2</v>
      </c>
      <c r="Y247">
        <v>8.4802732000000006E-2</v>
      </c>
      <c r="Z247">
        <v>7.8671634000000004E-2</v>
      </c>
      <c r="AA247">
        <v>7.3266818999999997E-2</v>
      </c>
      <c r="AB247">
        <v>6.8470575000000006E-2</v>
      </c>
      <c r="AC247">
        <v>6.4189262999999996E-2</v>
      </c>
      <c r="AD247">
        <v>6.0347863000000002E-2</v>
      </c>
      <c r="AE247">
        <v>5.6884012999999997E-2</v>
      </c>
      <c r="AF247">
        <v>5.3746846000000001E-2</v>
      </c>
      <c r="AG247">
        <v>5.0894160000000001E-2</v>
      </c>
      <c r="AH247">
        <v>4.8291605000000001E-2</v>
      </c>
      <c r="AI247">
        <v>4.5908228000000002E-2</v>
      </c>
      <c r="AJ247">
        <v>4.3718219000000003E-2</v>
      </c>
      <c r="AK247">
        <v>4.1700199E-2</v>
      </c>
      <c r="AL247">
        <v>3.9835941E-2</v>
      </c>
      <c r="AM247">
        <v>3.8109113E-2</v>
      </c>
      <c r="AN247">
        <v>3.6506113E-2</v>
      </c>
      <c r="AO247">
        <v>3.5014119000000003E-2</v>
      </c>
      <c r="AP247">
        <v>3.3622953999999997E-2</v>
      </c>
      <c r="AQ247">
        <v>3.2323356999999997E-2</v>
      </c>
      <c r="AR247">
        <v>3.1106473999999999E-2</v>
      </c>
      <c r="AS247">
        <v>2.9965391000000001E-2</v>
      </c>
      <c r="AT247">
        <v>2.8893571E-2</v>
      </c>
      <c r="AU247">
        <v>2.7885018000000001E-2</v>
      </c>
      <c r="AV247">
        <v>2.6934653999999999E-2</v>
      </c>
      <c r="AW247">
        <v>2.6037876000000001E-2</v>
      </c>
      <c r="AX247">
        <v>2.5190519000000001E-2</v>
      </c>
      <c r="AY247">
        <v>2.4388951999999998E-2</v>
      </c>
      <c r="AZ247">
        <v>2.3629515E-2</v>
      </c>
      <c r="BA247">
        <v>2.2909242999999999E-2</v>
      </c>
      <c r="BB247">
        <v>2.2225379999999999E-2</v>
      </c>
      <c r="BC247">
        <v>2.1575338999999999E-2</v>
      </c>
      <c r="BD247">
        <v>2.0956783E-2</v>
      </c>
      <c r="BE247">
        <v>2.0367691E-2</v>
      </c>
      <c r="BF247">
        <v>1.9806059000000001E-2</v>
      </c>
    </row>
    <row r="248" spans="1:58" x14ac:dyDescent="0.35">
      <c r="A248">
        <v>247</v>
      </c>
      <c r="B248">
        <v>16.900000000000002</v>
      </c>
      <c r="C248">
        <v>0.20287359999999999</v>
      </c>
      <c r="D248">
        <v>2.2000000000000002</v>
      </c>
      <c r="E248">
        <v>1.2000000000000002</v>
      </c>
      <c r="F248">
        <v>1.6</v>
      </c>
      <c r="G248">
        <v>0</v>
      </c>
      <c r="H248">
        <v>1.4000000000000001</v>
      </c>
      <c r="I248">
        <v>366.3</v>
      </c>
      <c r="J248">
        <v>339.90000000000003</v>
      </c>
      <c r="K248" t="s">
        <v>34</v>
      </c>
      <c r="L248">
        <v>247</v>
      </c>
      <c r="M248">
        <v>0.41335656999999998</v>
      </c>
      <c r="N248">
        <v>0.32563694999999998</v>
      </c>
      <c r="O248">
        <v>0.26717749000000002</v>
      </c>
      <c r="P248">
        <v>0.22560553</v>
      </c>
      <c r="Q248">
        <v>0.19477079999999999</v>
      </c>
      <c r="R248">
        <v>0.17109808000000001</v>
      </c>
      <c r="S248">
        <v>0.15234824999999999</v>
      </c>
      <c r="T248">
        <v>0.13712949999999999</v>
      </c>
      <c r="U248">
        <v>0.12454883999999999</v>
      </c>
      <c r="V248">
        <v>0.11398282999999999</v>
      </c>
      <c r="W248">
        <v>0.10499181</v>
      </c>
      <c r="X248">
        <v>9.7250365000000005E-2</v>
      </c>
      <c r="Y248">
        <v>9.0519108000000001E-2</v>
      </c>
      <c r="Z248">
        <v>8.4613076999999995E-2</v>
      </c>
      <c r="AA248">
        <v>7.9390794000000001E-2</v>
      </c>
      <c r="AB248">
        <v>7.4741646999999994E-2</v>
      </c>
      <c r="AC248">
        <v>7.0576510999999995E-2</v>
      </c>
      <c r="AD248">
        <v>6.6825098999999999E-2</v>
      </c>
      <c r="AE248">
        <v>6.3428998E-2</v>
      </c>
      <c r="AF248">
        <v>6.0340038999999998E-2</v>
      </c>
      <c r="AG248">
        <v>5.75197E-2</v>
      </c>
      <c r="AH248">
        <v>5.4934579999999997E-2</v>
      </c>
      <c r="AI248">
        <v>5.2556586000000002E-2</v>
      </c>
      <c r="AJ248">
        <v>5.0362412000000002E-2</v>
      </c>
      <c r="AK248">
        <v>4.8331688999999997E-2</v>
      </c>
      <c r="AL248">
        <v>4.6446784999999997E-2</v>
      </c>
      <c r="AM248">
        <v>4.4693074999999999E-2</v>
      </c>
      <c r="AN248">
        <v>4.3057758000000002E-2</v>
      </c>
      <c r="AO248">
        <v>4.1529335000000001E-2</v>
      </c>
      <c r="AP248">
        <v>4.0097463999999999E-2</v>
      </c>
      <c r="AQ248">
        <v>3.8753602999999998E-2</v>
      </c>
      <c r="AR248">
        <v>3.7490569000000001E-2</v>
      </c>
      <c r="AS248">
        <v>3.6300827000000001E-2</v>
      </c>
      <c r="AT248">
        <v>3.5178441999999997E-2</v>
      </c>
      <c r="AU248">
        <v>3.4117400999999999E-2</v>
      </c>
      <c r="AV248">
        <v>3.3113393999999997E-2</v>
      </c>
      <c r="AW248">
        <v>3.2162108000000002E-2</v>
      </c>
      <c r="AX248">
        <v>3.1259581000000002E-2</v>
      </c>
      <c r="AY248">
        <v>3.0402234E-2</v>
      </c>
      <c r="AZ248">
        <v>2.9586675E-2</v>
      </c>
      <c r="BA248">
        <v>2.8809993999999998E-2</v>
      </c>
      <c r="BB248">
        <v>2.8069574E-2</v>
      </c>
      <c r="BC248">
        <v>2.7362924E-2</v>
      </c>
      <c r="BD248">
        <v>2.6687956999999998E-2</v>
      </c>
      <c r="BE248">
        <v>2.6042494999999999E-2</v>
      </c>
      <c r="BF248">
        <v>2.5424669E-2</v>
      </c>
    </row>
    <row r="249" spans="1:58" x14ac:dyDescent="0.35">
      <c r="A249">
        <v>248</v>
      </c>
      <c r="B249">
        <v>14.200000000000001</v>
      </c>
      <c r="C249">
        <v>0.44692379999999998</v>
      </c>
      <c r="D249">
        <v>2.2000000000000002</v>
      </c>
      <c r="E249">
        <v>3.2</v>
      </c>
      <c r="F249">
        <v>1.6</v>
      </c>
      <c r="G249">
        <v>1.8</v>
      </c>
      <c r="H249">
        <v>0.8</v>
      </c>
      <c r="I249">
        <v>335</v>
      </c>
      <c r="J249">
        <v>301.3</v>
      </c>
      <c r="K249" t="s">
        <v>35</v>
      </c>
      <c r="L249">
        <v>248</v>
      </c>
      <c r="M249">
        <v>0.64181410999999999</v>
      </c>
      <c r="N249">
        <v>0.50560123000000001</v>
      </c>
      <c r="O249">
        <v>0.41286539999999999</v>
      </c>
      <c r="P249">
        <v>0.34660869999999999</v>
      </c>
      <c r="Q249">
        <v>0.29721167999999998</v>
      </c>
      <c r="R249">
        <v>0.25917655000000001</v>
      </c>
      <c r="S249">
        <v>0.22916357000000001</v>
      </c>
      <c r="T249">
        <v>0.20493882999999999</v>
      </c>
      <c r="U249">
        <v>0.18501247000000001</v>
      </c>
      <c r="V249">
        <v>0.16837235</v>
      </c>
      <c r="W249">
        <v>0.15429192999999999</v>
      </c>
      <c r="X249">
        <v>0.14223588000000001</v>
      </c>
      <c r="Y249">
        <v>0.13180973000000001</v>
      </c>
      <c r="Z249">
        <v>0.12271311999999999</v>
      </c>
      <c r="AA249">
        <v>0.11471054</v>
      </c>
      <c r="AB249">
        <v>0.10761982</v>
      </c>
      <c r="AC249">
        <v>0.10129479</v>
      </c>
      <c r="AD249">
        <v>9.5621816999999998E-2</v>
      </c>
      <c r="AE249">
        <v>9.0503283000000004E-2</v>
      </c>
      <c r="AF249">
        <v>8.5864119000000003E-2</v>
      </c>
      <c r="AG249">
        <v>8.1641555000000005E-2</v>
      </c>
      <c r="AH249">
        <v>7.7782093999999996E-2</v>
      </c>
      <c r="AI249">
        <v>7.4242584E-2</v>
      </c>
      <c r="AJ249">
        <v>7.0985152999999995E-2</v>
      </c>
      <c r="AK249">
        <v>6.7977524999999997E-2</v>
      </c>
      <c r="AL249">
        <v>6.5194026000000002E-2</v>
      </c>
      <c r="AM249">
        <v>6.2611282000000004E-2</v>
      </c>
      <c r="AN249">
        <v>6.0207255000000001E-2</v>
      </c>
      <c r="AO249">
        <v>5.7964552000000003E-2</v>
      </c>
      <c r="AP249">
        <v>5.5867976999999999E-2</v>
      </c>
      <c r="AQ249">
        <v>5.3904634E-2</v>
      </c>
      <c r="AR249">
        <v>5.2061866999999998E-2</v>
      </c>
      <c r="AS249">
        <v>5.0329897999999998E-2</v>
      </c>
      <c r="AT249">
        <v>4.8698325000000001E-2</v>
      </c>
      <c r="AU249">
        <v>4.7160048000000003E-2</v>
      </c>
      <c r="AV249">
        <v>4.5706368999999997E-2</v>
      </c>
      <c r="AW249">
        <v>4.4330927999999999E-2</v>
      </c>
      <c r="AX249">
        <v>4.3028588999999999E-2</v>
      </c>
      <c r="AY249">
        <v>4.1793149000000002E-2</v>
      </c>
      <c r="AZ249">
        <v>4.0619797999999999E-2</v>
      </c>
      <c r="BA249">
        <v>3.9504796000000002E-2</v>
      </c>
      <c r="BB249">
        <v>3.8442763999999997E-2</v>
      </c>
      <c r="BC249">
        <v>3.7430570000000003E-2</v>
      </c>
      <c r="BD249">
        <v>3.6465063999999998E-2</v>
      </c>
      <c r="BE249">
        <v>3.5542838E-2</v>
      </c>
      <c r="BF249">
        <v>3.4661501999999997E-2</v>
      </c>
    </row>
    <row r="250" spans="1:58" x14ac:dyDescent="0.35">
      <c r="A250">
        <v>249</v>
      </c>
      <c r="B250">
        <v>21.1</v>
      </c>
      <c r="C250">
        <v>0.52207130000000002</v>
      </c>
      <c r="D250">
        <v>1</v>
      </c>
      <c r="E250">
        <v>3.4000000000000004</v>
      </c>
      <c r="F250">
        <v>1.8</v>
      </c>
      <c r="G250">
        <v>0.8</v>
      </c>
      <c r="H250">
        <v>1</v>
      </c>
      <c r="I250">
        <v>346.20000000000005</v>
      </c>
      <c r="J250">
        <v>340.70000000000005</v>
      </c>
      <c r="K250" t="s">
        <v>34</v>
      </c>
      <c r="L250">
        <v>249</v>
      </c>
      <c r="M250">
        <v>0.93341297000000001</v>
      </c>
      <c r="N250">
        <v>0.71360290000000004</v>
      </c>
      <c r="O250">
        <v>0.56917983000000005</v>
      </c>
      <c r="P250">
        <v>0.46876001</v>
      </c>
      <c r="Q250">
        <v>0.39595875000000003</v>
      </c>
      <c r="R250">
        <v>0.34142401999999999</v>
      </c>
      <c r="S250">
        <v>0.29909337000000003</v>
      </c>
      <c r="T250">
        <v>0.26540881</v>
      </c>
      <c r="U250">
        <v>0.2380815</v>
      </c>
      <c r="V250">
        <v>0.21548696000000001</v>
      </c>
      <c r="W250">
        <v>0.19653435</v>
      </c>
      <c r="X250">
        <v>0.18044361</v>
      </c>
      <c r="Y250">
        <v>0.16661964000000001</v>
      </c>
      <c r="Z250">
        <v>0.15462646999999999</v>
      </c>
      <c r="AA250">
        <v>0.14413063000000001</v>
      </c>
      <c r="AB250">
        <v>0.13486964000000001</v>
      </c>
      <c r="AC250">
        <v>0.12664053</v>
      </c>
      <c r="AD250">
        <v>0.11928266</v>
      </c>
      <c r="AE250">
        <v>0.11266559</v>
      </c>
      <c r="AF250">
        <v>0.1066845</v>
      </c>
      <c r="AG250">
        <v>0.10125534999999999</v>
      </c>
      <c r="AH250">
        <v>9.6303291999999999E-2</v>
      </c>
      <c r="AI250">
        <v>9.1769606000000004E-2</v>
      </c>
      <c r="AJ250">
        <v>8.7606102000000005E-2</v>
      </c>
      <c r="AK250">
        <v>8.3770259999999999E-2</v>
      </c>
      <c r="AL250">
        <v>8.0223269999999999E-2</v>
      </c>
      <c r="AM250">
        <v>7.6934308000000007E-2</v>
      </c>
      <c r="AN250">
        <v>7.3877401999999995E-2</v>
      </c>
      <c r="AO250">
        <v>7.1029103999999996E-2</v>
      </c>
      <c r="AP250">
        <v>6.8371377999999997E-2</v>
      </c>
      <c r="AQ250">
        <v>6.5882652999999999E-2</v>
      </c>
      <c r="AR250">
        <v>6.3549399000000006E-2</v>
      </c>
      <c r="AS250">
        <v>6.1359663000000002E-2</v>
      </c>
      <c r="AT250">
        <v>5.9298578999999997E-2</v>
      </c>
      <c r="AU250">
        <v>5.7356358000000003E-2</v>
      </c>
      <c r="AV250">
        <v>5.5523239000000002E-2</v>
      </c>
      <c r="AW250">
        <v>5.3789842999999997E-2</v>
      </c>
      <c r="AX250">
        <v>5.2148147999999998E-2</v>
      </c>
      <c r="AY250">
        <v>5.0592154E-2</v>
      </c>
      <c r="AZ250">
        <v>4.9116041999999999E-2</v>
      </c>
      <c r="BA250">
        <v>4.7713223999999999E-2</v>
      </c>
      <c r="BB250">
        <v>4.6379555000000003E-2</v>
      </c>
      <c r="BC250">
        <v>4.5109518000000001E-2</v>
      </c>
      <c r="BD250">
        <v>4.3898091E-2</v>
      </c>
      <c r="BE250">
        <v>4.2742159000000002E-2</v>
      </c>
      <c r="BF250">
        <v>4.1638345E-2</v>
      </c>
    </row>
    <row r="251" spans="1:58" x14ac:dyDescent="0.35">
      <c r="A251">
        <v>250</v>
      </c>
      <c r="B251">
        <v>34</v>
      </c>
      <c r="C251">
        <v>0.64997330000000009</v>
      </c>
      <c r="D251">
        <v>2.2000000000000002</v>
      </c>
      <c r="E251">
        <v>0.60000000000000009</v>
      </c>
      <c r="F251">
        <v>1.4000000000000001</v>
      </c>
      <c r="G251">
        <v>0.2</v>
      </c>
      <c r="H251">
        <v>0.4</v>
      </c>
      <c r="I251">
        <v>288</v>
      </c>
      <c r="J251">
        <v>350.90000000000003</v>
      </c>
      <c r="K251" t="s">
        <v>35</v>
      </c>
      <c r="L251">
        <v>250</v>
      </c>
      <c r="M251">
        <v>0.17998773000000001</v>
      </c>
      <c r="N251">
        <v>0.14535627000000001</v>
      </c>
      <c r="O251">
        <v>0.12148588</v>
      </c>
      <c r="P251">
        <v>0.10406234</v>
      </c>
      <c r="Q251">
        <v>9.0761579999999994E-2</v>
      </c>
      <c r="R251">
        <v>8.0291755000000006E-2</v>
      </c>
      <c r="S251">
        <v>7.1850232999999999E-2</v>
      </c>
      <c r="T251">
        <v>6.4909510000000004E-2</v>
      </c>
      <c r="U251">
        <v>5.9110626999999999E-2</v>
      </c>
      <c r="V251">
        <v>5.4198004000000001E-2</v>
      </c>
      <c r="W251">
        <v>4.9986034999999998E-2</v>
      </c>
      <c r="X251">
        <v>4.6338103999999998E-2</v>
      </c>
      <c r="Y251">
        <v>4.3150376999999997E-2</v>
      </c>
      <c r="Z251">
        <v>4.0342300999999997E-2</v>
      </c>
      <c r="AA251">
        <v>3.7851482999999998E-2</v>
      </c>
      <c r="AB251">
        <v>3.5627853000000001E-2</v>
      </c>
      <c r="AC251">
        <v>3.3632073999999998E-2</v>
      </c>
      <c r="AD251">
        <v>3.1831365E-2</v>
      </c>
      <c r="AE251">
        <v>3.0199074999999999E-2</v>
      </c>
      <c r="AF251">
        <v>2.8713260000000001E-2</v>
      </c>
      <c r="AG251">
        <v>2.7355539000000002E-2</v>
      </c>
      <c r="AH251">
        <v>2.6110255999999998E-2</v>
      </c>
      <c r="AI251">
        <v>2.4964343999999999E-2</v>
      </c>
      <c r="AJ251">
        <v>2.3906871999999999E-2</v>
      </c>
      <c r="AK251">
        <v>2.2928085000000001E-2</v>
      </c>
      <c r="AL251">
        <v>2.2019734999999999E-2</v>
      </c>
      <c r="AM251">
        <v>2.1174781E-2</v>
      </c>
      <c r="AN251">
        <v>2.0386985E-2</v>
      </c>
      <c r="AO251">
        <v>1.9650682999999999E-2</v>
      </c>
      <c r="AP251">
        <v>1.89614E-2</v>
      </c>
      <c r="AQ251">
        <v>1.8314587E-2</v>
      </c>
      <c r="AR251">
        <v>1.7706632999999999E-2</v>
      </c>
      <c r="AS251">
        <v>1.7134284999999999E-2</v>
      </c>
      <c r="AT251">
        <v>1.6594590999999999E-2</v>
      </c>
      <c r="AU251">
        <v>1.6084886999999999E-2</v>
      </c>
      <c r="AV251">
        <v>1.5602807999999999E-2</v>
      </c>
      <c r="AW251">
        <v>1.5146167E-2</v>
      </c>
      <c r="AX251">
        <v>1.4713123E-2</v>
      </c>
      <c r="AY251">
        <v>1.4301965E-2</v>
      </c>
      <c r="AZ251">
        <v>1.3911102E-2</v>
      </c>
      <c r="BA251">
        <v>1.3539107999999999E-2</v>
      </c>
      <c r="BB251">
        <v>1.3184619E-2</v>
      </c>
      <c r="BC251">
        <v>1.2846524999999999E-2</v>
      </c>
      <c r="BD251">
        <v>1.2523741E-2</v>
      </c>
      <c r="BE251">
        <v>1.2215237E-2</v>
      </c>
      <c r="BF251">
        <v>1.1920162E-2</v>
      </c>
    </row>
    <row r="252" spans="1:58" x14ac:dyDescent="0.35">
      <c r="A252">
        <v>251</v>
      </c>
      <c r="B252">
        <v>38.300000000000004</v>
      </c>
      <c r="C252">
        <v>0.59108119999999997</v>
      </c>
      <c r="D252">
        <v>1.4000000000000001</v>
      </c>
      <c r="E252">
        <v>4.6000000000000005</v>
      </c>
      <c r="F252">
        <v>2</v>
      </c>
      <c r="G252">
        <v>1.4000000000000001</v>
      </c>
      <c r="H252">
        <v>0.8</v>
      </c>
      <c r="I252">
        <v>323</v>
      </c>
      <c r="J252">
        <v>290.40000000000003</v>
      </c>
      <c r="K252" t="s">
        <v>35</v>
      </c>
      <c r="L252">
        <v>251</v>
      </c>
      <c r="M252">
        <v>1.4084903</v>
      </c>
      <c r="N252">
        <v>1.0890797000000001</v>
      </c>
      <c r="O252">
        <v>0.87116742000000003</v>
      </c>
      <c r="P252">
        <v>0.71582710999999999</v>
      </c>
      <c r="Q252">
        <v>0.60113740000000004</v>
      </c>
      <c r="R252">
        <v>0.51483582999999999</v>
      </c>
      <c r="S252">
        <v>0.44850898</v>
      </c>
      <c r="T252">
        <v>0.39562966999999999</v>
      </c>
      <c r="U252">
        <v>0.35323837000000002</v>
      </c>
      <c r="V252">
        <v>0.31877905000000001</v>
      </c>
      <c r="W252">
        <v>0.29018601999999999</v>
      </c>
      <c r="X252">
        <v>0.26609904000000001</v>
      </c>
      <c r="Y252">
        <v>0.24549459000000001</v>
      </c>
      <c r="Z252">
        <v>0.22769966999999999</v>
      </c>
      <c r="AA252">
        <v>0.21219457999999999</v>
      </c>
      <c r="AB252">
        <v>0.19857232</v>
      </c>
      <c r="AC252">
        <v>0.18652073</v>
      </c>
      <c r="AD252">
        <v>0.17578811999999999</v>
      </c>
      <c r="AE252">
        <v>0.16616976</v>
      </c>
      <c r="AF252">
        <v>0.15750623</v>
      </c>
      <c r="AG252">
        <v>0.14965714999999999</v>
      </c>
      <c r="AH252">
        <v>0.14251528999999999</v>
      </c>
      <c r="AI252">
        <v>0.13598452999999999</v>
      </c>
      <c r="AJ252">
        <v>0.1299911</v>
      </c>
      <c r="AK252">
        <v>0.12447227</v>
      </c>
      <c r="AL252">
        <v>0.11937415</v>
      </c>
      <c r="AM252">
        <v>0.11464886000000001</v>
      </c>
      <c r="AN252">
        <v>0.11025662999999999</v>
      </c>
      <c r="AO252">
        <v>0.10616217</v>
      </c>
      <c r="AP252">
        <v>0.10233752</v>
      </c>
      <c r="AQ252">
        <v>9.8757707E-2</v>
      </c>
      <c r="AR252">
        <v>9.5398359000000002E-2</v>
      </c>
      <c r="AS252">
        <v>9.2241405999999998E-2</v>
      </c>
      <c r="AT252">
        <v>8.9269168999999995E-2</v>
      </c>
      <c r="AU252">
        <v>8.6465797999999996E-2</v>
      </c>
      <c r="AV252">
        <v>8.3816573000000005E-2</v>
      </c>
      <c r="AW252">
        <v>8.1309549999999994E-2</v>
      </c>
      <c r="AX252">
        <v>7.8932962999999995E-2</v>
      </c>
      <c r="AY252">
        <v>7.6677791999999995E-2</v>
      </c>
      <c r="AZ252">
        <v>7.4535631000000005E-2</v>
      </c>
      <c r="BA252">
        <v>7.2497255999999996E-2</v>
      </c>
      <c r="BB252">
        <v>7.0556015E-2</v>
      </c>
      <c r="BC252">
        <v>6.8705826999999997E-2</v>
      </c>
      <c r="BD252">
        <v>6.6941418000000003E-2</v>
      </c>
      <c r="BE252">
        <v>6.5257258999999998E-2</v>
      </c>
      <c r="BF252">
        <v>6.3645176999999997E-2</v>
      </c>
    </row>
    <row r="253" spans="1:58" x14ac:dyDescent="0.35">
      <c r="A253">
        <v>252</v>
      </c>
      <c r="B253">
        <v>21.8</v>
      </c>
      <c r="C253">
        <v>0.64534049999999998</v>
      </c>
      <c r="D253">
        <v>2.8000000000000003</v>
      </c>
      <c r="E253">
        <v>4.2</v>
      </c>
      <c r="F253">
        <v>1.8</v>
      </c>
      <c r="G253">
        <v>1.4000000000000001</v>
      </c>
      <c r="H253">
        <v>0.8</v>
      </c>
      <c r="I253">
        <v>397.5</v>
      </c>
      <c r="J253">
        <v>327.90000000000003</v>
      </c>
      <c r="K253" t="s">
        <v>34</v>
      </c>
      <c r="L253">
        <v>252</v>
      </c>
      <c r="M253">
        <v>0.96912419999999999</v>
      </c>
      <c r="N253">
        <v>0.74981903999999999</v>
      </c>
      <c r="O253">
        <v>0.60372835000000002</v>
      </c>
      <c r="P253">
        <v>0.50088286000000004</v>
      </c>
      <c r="Q253">
        <v>0.42612937000000001</v>
      </c>
      <c r="R253">
        <v>0.36926818</v>
      </c>
      <c r="S253">
        <v>0.32471311000000003</v>
      </c>
      <c r="T253">
        <v>0.28924796000000003</v>
      </c>
      <c r="U253">
        <v>0.26052125999999998</v>
      </c>
      <c r="V253">
        <v>0.23682687999999999</v>
      </c>
      <c r="W253">
        <v>0.21691899000000001</v>
      </c>
      <c r="X253">
        <v>0.19997028</v>
      </c>
      <c r="Y253">
        <v>0.18536322</v>
      </c>
      <c r="Z253">
        <v>0.17265920000000001</v>
      </c>
      <c r="AA253">
        <v>0.16151521999999999</v>
      </c>
      <c r="AB253">
        <v>0.15166107000000001</v>
      </c>
      <c r="AC253">
        <v>0.14288813</v>
      </c>
      <c r="AD253">
        <v>0.13502966999999999</v>
      </c>
      <c r="AE253">
        <v>0.12795276999999999</v>
      </c>
      <c r="AF253">
        <v>0.12154569</v>
      </c>
      <c r="AG253">
        <v>0.11572074</v>
      </c>
      <c r="AH253">
        <v>0.11039988000000001</v>
      </c>
      <c r="AI253">
        <v>0.10552014</v>
      </c>
      <c r="AJ253">
        <v>0.1010327</v>
      </c>
      <c r="AK253">
        <v>9.6889548000000006E-2</v>
      </c>
      <c r="AL253">
        <v>9.3052171000000003E-2</v>
      </c>
      <c r="AM253">
        <v>8.9488580999999998E-2</v>
      </c>
      <c r="AN253">
        <v>8.6171493000000002E-2</v>
      </c>
      <c r="AO253">
        <v>8.3075530999999994E-2</v>
      </c>
      <c r="AP253">
        <v>8.0178894000000001E-2</v>
      </c>
      <c r="AQ253">
        <v>7.7463648999999996E-2</v>
      </c>
      <c r="AR253">
        <v>7.4914612000000005E-2</v>
      </c>
      <c r="AS253">
        <v>7.2516486000000005E-2</v>
      </c>
      <c r="AT253">
        <v>7.0255488000000005E-2</v>
      </c>
      <c r="AU253">
        <v>6.8119988000000006E-2</v>
      </c>
      <c r="AV253">
        <v>6.6099918999999993E-2</v>
      </c>
      <c r="AW253">
        <v>6.4186826000000002E-2</v>
      </c>
      <c r="AX253">
        <v>6.2373839E-2</v>
      </c>
      <c r="AY253">
        <v>6.0653052999999998E-2</v>
      </c>
      <c r="AZ253">
        <v>5.9016357999999998E-2</v>
      </c>
      <c r="BA253">
        <v>5.7458113999999998E-2</v>
      </c>
      <c r="BB253">
        <v>5.5974256E-2</v>
      </c>
      <c r="BC253">
        <v>5.4559160000000002E-2</v>
      </c>
      <c r="BD253">
        <v>5.3207501999999997E-2</v>
      </c>
      <c r="BE253">
        <v>5.1915146000000002E-2</v>
      </c>
      <c r="BF253">
        <v>5.0678462000000001E-2</v>
      </c>
    </row>
    <row r="254" spans="1:58" x14ac:dyDescent="0.35">
      <c r="A254">
        <v>253</v>
      </c>
      <c r="B254">
        <v>38.800000000000004</v>
      </c>
      <c r="C254">
        <v>0.76056749999999995</v>
      </c>
      <c r="D254">
        <v>2.4000000000000004</v>
      </c>
      <c r="E254">
        <v>8</v>
      </c>
      <c r="F254">
        <v>1.6</v>
      </c>
      <c r="G254">
        <v>0.8</v>
      </c>
      <c r="H254">
        <v>0.4</v>
      </c>
      <c r="I254">
        <v>369.40000000000003</v>
      </c>
      <c r="J254">
        <v>336</v>
      </c>
      <c r="K254" t="s">
        <v>35</v>
      </c>
      <c r="L254">
        <v>253</v>
      </c>
      <c r="M254">
        <v>1.0135943999999999</v>
      </c>
      <c r="N254">
        <v>0.86988001999999998</v>
      </c>
      <c r="O254">
        <v>0.74809313</v>
      </c>
      <c r="P254">
        <v>0.64428311999999999</v>
      </c>
      <c r="Q254">
        <v>0.55919337000000002</v>
      </c>
      <c r="R254">
        <v>0.49036713999999998</v>
      </c>
      <c r="S254">
        <v>0.43437948999999998</v>
      </c>
      <c r="T254">
        <v>0.38832213999999998</v>
      </c>
      <c r="U254">
        <v>0.35042515000000002</v>
      </c>
      <c r="V254">
        <v>0.31898453999999998</v>
      </c>
      <c r="W254">
        <v>0.29236584999999998</v>
      </c>
      <c r="X254">
        <v>0.26969760999999998</v>
      </c>
      <c r="Y254">
        <v>0.25010600999999999</v>
      </c>
      <c r="Z254">
        <v>0.23300549000000001</v>
      </c>
      <c r="AA254">
        <v>0.21796742</v>
      </c>
      <c r="AB254">
        <v>0.20465079999999999</v>
      </c>
      <c r="AC254">
        <v>0.19279613000000001</v>
      </c>
      <c r="AD254">
        <v>0.18217668000000001</v>
      </c>
      <c r="AE254">
        <v>0.17261826</v>
      </c>
      <c r="AF254">
        <v>0.16396417999999999</v>
      </c>
      <c r="AG254">
        <v>0.15609543000000001</v>
      </c>
      <c r="AH254">
        <v>0.14891036999999999</v>
      </c>
      <c r="AI254">
        <v>0.14232634999999999</v>
      </c>
      <c r="AJ254">
        <v>0.13626986999999999</v>
      </c>
      <c r="AK254">
        <v>0.13067967999999999</v>
      </c>
      <c r="AL254">
        <v>0.12550687999999999</v>
      </c>
      <c r="AM254">
        <v>0.12070373</v>
      </c>
      <c r="AN254">
        <v>0.11623174</v>
      </c>
      <c r="AO254">
        <v>0.11205859</v>
      </c>
      <c r="AP254">
        <v>0.10815555</v>
      </c>
      <c r="AQ254">
        <v>0.10449694</v>
      </c>
      <c r="AR254">
        <v>0.10106004</v>
      </c>
      <c r="AS254">
        <v>9.7824833999999999E-2</v>
      </c>
      <c r="AT254">
        <v>9.4775788E-2</v>
      </c>
      <c r="AU254">
        <v>9.1897950000000006E-2</v>
      </c>
      <c r="AV254">
        <v>8.9175344000000004E-2</v>
      </c>
      <c r="AW254">
        <v>8.6595996999999994E-2</v>
      </c>
      <c r="AX254">
        <v>8.4149309000000005E-2</v>
      </c>
      <c r="AY254">
        <v>8.1825189000000007E-2</v>
      </c>
      <c r="AZ254">
        <v>7.9615197999999998E-2</v>
      </c>
      <c r="BA254">
        <v>7.7510997999999998E-2</v>
      </c>
      <c r="BB254">
        <v>7.5505264000000002E-2</v>
      </c>
      <c r="BC254">
        <v>7.3591918000000006E-2</v>
      </c>
      <c r="BD254">
        <v>7.1765013000000002E-2</v>
      </c>
      <c r="BE254">
        <v>7.0017389999999999E-2</v>
      </c>
      <c r="BF254">
        <v>6.8345255999999993E-2</v>
      </c>
    </row>
    <row r="255" spans="1:58" x14ac:dyDescent="0.35">
      <c r="A255">
        <v>254</v>
      </c>
      <c r="B255">
        <v>25.900000000000002</v>
      </c>
      <c r="C255">
        <v>0.50637710000000002</v>
      </c>
      <c r="D255">
        <v>2.4000000000000004</v>
      </c>
      <c r="E255">
        <v>3.8000000000000003</v>
      </c>
      <c r="F255">
        <v>3</v>
      </c>
      <c r="G255">
        <v>1.2000000000000002</v>
      </c>
      <c r="H255">
        <v>1.6</v>
      </c>
      <c r="I255">
        <v>398.6</v>
      </c>
      <c r="J255">
        <v>346.3</v>
      </c>
      <c r="K255" t="s">
        <v>34</v>
      </c>
      <c r="L255">
        <v>254</v>
      </c>
      <c r="M255">
        <v>1.8652529</v>
      </c>
      <c r="N255">
        <v>1.4307167999999999</v>
      </c>
      <c r="O255">
        <v>1.1394329000000001</v>
      </c>
      <c r="P255">
        <v>0.93274522000000004</v>
      </c>
      <c r="Q255">
        <v>0.78049802999999995</v>
      </c>
      <c r="R255">
        <v>0.66563099999999997</v>
      </c>
      <c r="S255">
        <v>0.57698660999999996</v>
      </c>
      <c r="T255">
        <v>0.50798677999999997</v>
      </c>
      <c r="U255">
        <v>0.45240343</v>
      </c>
      <c r="V255">
        <v>0.40653703000000002</v>
      </c>
      <c r="W255">
        <v>0.36857927000000001</v>
      </c>
      <c r="X255">
        <v>0.33698124000000002</v>
      </c>
      <c r="Y255">
        <v>0.31026629</v>
      </c>
      <c r="Z255">
        <v>0.28735691000000002</v>
      </c>
      <c r="AA255">
        <v>0.26746379999999997</v>
      </c>
      <c r="AB255">
        <v>0.25005200999999999</v>
      </c>
      <c r="AC255">
        <v>0.23467356</v>
      </c>
      <c r="AD255">
        <v>0.22100505000000001</v>
      </c>
      <c r="AE255">
        <v>0.20878211999999999</v>
      </c>
      <c r="AF255">
        <v>0.19779076000000001</v>
      </c>
      <c r="AG255">
        <v>0.18785998000000001</v>
      </c>
      <c r="AH255">
        <v>0.17884833</v>
      </c>
      <c r="AI255">
        <v>0.17062779</v>
      </c>
      <c r="AJ255">
        <v>0.16310385999999999</v>
      </c>
      <c r="AK255">
        <v>0.15619184</v>
      </c>
      <c r="AL255">
        <v>0.14981939</v>
      </c>
      <c r="AM255">
        <v>0.14392281000000001</v>
      </c>
      <c r="AN255">
        <v>0.13845505</v>
      </c>
      <c r="AO255">
        <v>0.13336766</v>
      </c>
      <c r="AP255">
        <v>0.1286225</v>
      </c>
      <c r="AQ255">
        <v>0.12418783999999999</v>
      </c>
      <c r="AR255">
        <v>0.12003469</v>
      </c>
      <c r="AS255">
        <v>0.11613654</v>
      </c>
      <c r="AT255">
        <v>0.11246796000000001</v>
      </c>
      <c r="AU255">
        <v>0.10901184</v>
      </c>
      <c r="AV255">
        <v>0.10574914000000001</v>
      </c>
      <c r="AW255">
        <v>0.10266384000000001</v>
      </c>
      <c r="AX255">
        <v>9.9741346999999994E-2</v>
      </c>
      <c r="AY255">
        <v>9.6970730000000005E-2</v>
      </c>
      <c r="AZ255">
        <v>9.4342381000000003E-2</v>
      </c>
      <c r="BA255">
        <v>9.1844364999999997E-2</v>
      </c>
      <c r="BB255">
        <v>8.9463890000000004E-2</v>
      </c>
      <c r="BC255">
        <v>8.7195881000000003E-2</v>
      </c>
      <c r="BD255">
        <v>8.5032165000000007E-2</v>
      </c>
      <c r="BE255">
        <v>8.2966603E-2</v>
      </c>
      <c r="BF255">
        <v>8.0993280000000001E-2</v>
      </c>
    </row>
    <row r="256" spans="1:58" x14ac:dyDescent="0.35">
      <c r="A256">
        <v>255</v>
      </c>
      <c r="B256">
        <v>12.6</v>
      </c>
      <c r="C256">
        <v>0.2194583</v>
      </c>
      <c r="D256">
        <v>2</v>
      </c>
      <c r="E256">
        <v>4.2</v>
      </c>
      <c r="F256">
        <v>3</v>
      </c>
      <c r="G256">
        <v>2</v>
      </c>
      <c r="H256">
        <v>2.4000000000000004</v>
      </c>
      <c r="I256">
        <v>366</v>
      </c>
      <c r="J256">
        <v>332.5</v>
      </c>
      <c r="K256" t="s">
        <v>34</v>
      </c>
      <c r="L256">
        <v>255</v>
      </c>
      <c r="M256">
        <v>1.5233595</v>
      </c>
      <c r="N256">
        <v>1.2430907</v>
      </c>
      <c r="O256">
        <v>1.0176088000000001</v>
      </c>
      <c r="P256">
        <v>0.84728289000000001</v>
      </c>
      <c r="Q256">
        <v>0.71806895999999998</v>
      </c>
      <c r="R256">
        <v>0.61834323000000002</v>
      </c>
      <c r="S256">
        <v>0.53995174000000001</v>
      </c>
      <c r="T256">
        <v>0.47738831999999998</v>
      </c>
      <c r="U256">
        <v>0.42664819999999998</v>
      </c>
      <c r="V256">
        <v>0.38464620999999999</v>
      </c>
      <c r="W256">
        <v>0.34952104000000001</v>
      </c>
      <c r="X256">
        <v>0.31980911000000001</v>
      </c>
      <c r="Y256">
        <v>0.29442998999999997</v>
      </c>
      <c r="Z256">
        <v>0.27253791999999999</v>
      </c>
      <c r="AA256">
        <v>0.25348577</v>
      </c>
      <c r="AB256">
        <v>0.23677804999999999</v>
      </c>
      <c r="AC256">
        <v>0.22202119000000001</v>
      </c>
      <c r="AD256">
        <v>0.20889674</v>
      </c>
      <c r="AE256">
        <v>0.19716339999999999</v>
      </c>
      <c r="AF256">
        <v>0.18661341000000001</v>
      </c>
      <c r="AG256">
        <v>0.17707813</v>
      </c>
      <c r="AH256">
        <v>0.16841482999999999</v>
      </c>
      <c r="AI256">
        <v>0.16051672</v>
      </c>
      <c r="AJ256">
        <v>0.15328632</v>
      </c>
      <c r="AK256">
        <v>0.14664105999999999</v>
      </c>
      <c r="AL256">
        <v>0.14051934999999999</v>
      </c>
      <c r="AM256">
        <v>0.13486071999999999</v>
      </c>
      <c r="AN256">
        <v>0.12960683000000001</v>
      </c>
      <c r="AO256">
        <v>0.12472316999999999</v>
      </c>
      <c r="AP256">
        <v>0.12016950999999999</v>
      </c>
      <c r="AQ256">
        <v>0.11591319999999999</v>
      </c>
      <c r="AR256">
        <v>0.11192555999999999</v>
      </c>
      <c r="AS256">
        <v>0.10818266999999999</v>
      </c>
      <c r="AT256">
        <v>0.10466259999999999</v>
      </c>
      <c r="AU256">
        <v>0.10134645</v>
      </c>
      <c r="AV256">
        <v>9.8217583999999997E-2</v>
      </c>
      <c r="AW256">
        <v>9.5258466999999999E-2</v>
      </c>
      <c r="AX256">
        <v>9.2457264999999997E-2</v>
      </c>
      <c r="AY256">
        <v>8.9802988E-2</v>
      </c>
      <c r="AZ256">
        <v>8.7284729000000005E-2</v>
      </c>
      <c r="BA256">
        <v>8.48912E-2</v>
      </c>
      <c r="BB256">
        <v>8.2612023000000007E-2</v>
      </c>
      <c r="BC256">
        <v>8.0440857000000004E-2</v>
      </c>
      <c r="BD256">
        <v>7.8369713999999993E-2</v>
      </c>
      <c r="BE256">
        <v>7.6392449000000001E-2</v>
      </c>
      <c r="BF256">
        <v>7.4504374999999998E-2</v>
      </c>
    </row>
    <row r="257" spans="1:58" x14ac:dyDescent="0.35">
      <c r="A257">
        <v>256</v>
      </c>
      <c r="B257">
        <v>16.200000000000003</v>
      </c>
      <c r="C257">
        <v>0.82310699999999992</v>
      </c>
      <c r="D257">
        <v>1.8</v>
      </c>
      <c r="E257">
        <v>1.2000000000000002</v>
      </c>
      <c r="F257">
        <v>2.4000000000000004</v>
      </c>
      <c r="G257">
        <v>0.2</v>
      </c>
      <c r="H257">
        <v>0.4</v>
      </c>
      <c r="I257">
        <v>397.20000000000005</v>
      </c>
      <c r="J257">
        <v>293.5</v>
      </c>
      <c r="K257" t="s">
        <v>35</v>
      </c>
      <c r="L257">
        <v>256</v>
      </c>
      <c r="M257">
        <v>0.15772769</v>
      </c>
      <c r="N257">
        <v>0.12723694999999999</v>
      </c>
      <c r="O257">
        <v>0.10617554999999999</v>
      </c>
      <c r="P257">
        <v>9.0762078999999996E-2</v>
      </c>
      <c r="Q257">
        <v>7.9005823000000003E-2</v>
      </c>
      <c r="R257">
        <v>6.9758177000000005E-2</v>
      </c>
      <c r="S257">
        <v>6.2305849000000003E-2</v>
      </c>
      <c r="T257">
        <v>5.6181617000000003E-2</v>
      </c>
      <c r="U257">
        <v>5.1067530999999999E-2</v>
      </c>
      <c r="V257">
        <v>4.6736858999999999E-2</v>
      </c>
      <c r="W257">
        <v>4.3026857000000002E-2</v>
      </c>
      <c r="X257">
        <v>3.9816114999999999E-2</v>
      </c>
      <c r="Y257">
        <v>3.7011809999999999E-2</v>
      </c>
      <c r="Z257">
        <v>3.4543954000000002E-2</v>
      </c>
      <c r="AA257">
        <v>3.2356310999999999E-2</v>
      </c>
      <c r="AB257">
        <v>3.0405150999999998E-2</v>
      </c>
      <c r="AC257">
        <v>2.8655178999999999E-2</v>
      </c>
      <c r="AD257">
        <v>2.7077497999999998E-2</v>
      </c>
      <c r="AE257">
        <v>2.5648555E-2</v>
      </c>
      <c r="AF257">
        <v>2.4348972E-2</v>
      </c>
      <c r="AG257">
        <v>2.3162464000000001E-2</v>
      </c>
      <c r="AH257">
        <v>2.2075066000000001E-2</v>
      </c>
      <c r="AI257">
        <v>2.1075410999999999E-2</v>
      </c>
      <c r="AJ257">
        <v>2.0153468000000001E-2</v>
      </c>
      <c r="AK257">
        <v>1.9301089E-2</v>
      </c>
      <c r="AL257">
        <v>1.8510540999999998E-2</v>
      </c>
      <c r="AM257">
        <v>1.7775847000000001E-2</v>
      </c>
      <c r="AN257">
        <v>1.7091184999999998E-2</v>
      </c>
      <c r="AO257">
        <v>1.6451958999999999E-2</v>
      </c>
      <c r="AP257">
        <v>1.5853841E-2</v>
      </c>
      <c r="AQ257">
        <v>1.5293030000000001E-2</v>
      </c>
      <c r="AR257">
        <v>1.4766494E-2</v>
      </c>
      <c r="AS257">
        <v>1.427115E-2</v>
      </c>
      <c r="AT257">
        <v>1.3804365000000001E-2</v>
      </c>
      <c r="AU257">
        <v>1.33638E-2</v>
      </c>
      <c r="AV257">
        <v>1.2947456E-2</v>
      </c>
      <c r="AW257">
        <v>1.2553445E-2</v>
      </c>
      <c r="AX257">
        <v>1.2180108E-2</v>
      </c>
      <c r="AY257">
        <v>1.1825838999999999E-2</v>
      </c>
      <c r="AZ257">
        <v>1.1489301E-2</v>
      </c>
      <c r="BA257">
        <v>1.1169296E-2</v>
      </c>
      <c r="BB257">
        <v>1.0864578999999999E-2</v>
      </c>
      <c r="BC257">
        <v>1.0574155E-2</v>
      </c>
      <c r="BD257">
        <v>1.0297119E-2</v>
      </c>
      <c r="BE257">
        <v>1.0032579999999999E-2</v>
      </c>
      <c r="BF257">
        <v>9.7796805000000004E-3</v>
      </c>
    </row>
    <row r="258" spans="1:58" x14ac:dyDescent="0.35">
      <c r="A258">
        <v>257</v>
      </c>
      <c r="B258">
        <v>16.899999999999999</v>
      </c>
      <c r="C258">
        <v>0.86672359999999993</v>
      </c>
      <c r="D258">
        <v>1.6</v>
      </c>
      <c r="E258">
        <v>8</v>
      </c>
      <c r="F258">
        <v>1.4000000000000001</v>
      </c>
      <c r="G258">
        <v>1</v>
      </c>
      <c r="H258">
        <v>0.2</v>
      </c>
      <c r="I258">
        <v>284</v>
      </c>
      <c r="J258">
        <v>312.20000000000005</v>
      </c>
      <c r="K258" t="s">
        <v>35</v>
      </c>
      <c r="L258">
        <v>257</v>
      </c>
      <c r="M258">
        <v>0.38705149</v>
      </c>
      <c r="N258">
        <v>0.34126714000000002</v>
      </c>
      <c r="O258">
        <v>0.30372371999999997</v>
      </c>
      <c r="P258">
        <v>0.27132889999999998</v>
      </c>
      <c r="Q258">
        <v>0.24314833</v>
      </c>
      <c r="R258">
        <v>0.21881208999999999</v>
      </c>
      <c r="S258">
        <v>0.19791457000000001</v>
      </c>
      <c r="T258">
        <v>0.17997038000000001</v>
      </c>
      <c r="U258">
        <v>0.16451043000000001</v>
      </c>
      <c r="V258">
        <v>0.15112342000000001</v>
      </c>
      <c r="W258">
        <v>0.13946422999999999</v>
      </c>
      <c r="X258">
        <v>0.12924209</v>
      </c>
      <c r="Y258">
        <v>0.1202319</v>
      </c>
      <c r="Z258">
        <v>0.11224101</v>
      </c>
      <c r="AA258">
        <v>0.10511929</v>
      </c>
      <c r="AB258">
        <v>9.8737805999999997E-2</v>
      </c>
      <c r="AC258">
        <v>9.2992656000000007E-2</v>
      </c>
      <c r="AD258">
        <v>8.7801628000000007E-2</v>
      </c>
      <c r="AE258">
        <v>8.3089225000000003E-2</v>
      </c>
      <c r="AF258">
        <v>7.8794799999999998E-2</v>
      </c>
      <c r="AG258">
        <v>7.4868939999999995E-2</v>
      </c>
      <c r="AH258">
        <v>7.1267933000000006E-2</v>
      </c>
      <c r="AI258">
        <v>6.7954183000000001E-2</v>
      </c>
      <c r="AJ258">
        <v>6.4896344999999994E-2</v>
      </c>
      <c r="AK258">
        <v>6.2068011999999999E-2</v>
      </c>
      <c r="AL258">
        <v>5.9444107000000003E-2</v>
      </c>
      <c r="AM258">
        <v>5.7004808999999997E-2</v>
      </c>
      <c r="AN258">
        <v>5.4733109000000002E-2</v>
      </c>
      <c r="AO258">
        <v>5.2612536000000001E-2</v>
      </c>
      <c r="AP258">
        <v>5.0629932000000002E-2</v>
      </c>
      <c r="AQ258">
        <v>4.8770342000000001E-2</v>
      </c>
      <c r="AR258">
        <v>4.7024623000000002E-2</v>
      </c>
      <c r="AS258">
        <v>4.5382984000000001E-2</v>
      </c>
      <c r="AT258">
        <v>4.3837598999999998E-2</v>
      </c>
      <c r="AU258">
        <v>4.2379234000000002E-2</v>
      </c>
      <c r="AV258">
        <v>4.1002203000000001E-2</v>
      </c>
      <c r="AW258">
        <v>3.9699486999999999E-2</v>
      </c>
      <c r="AX258">
        <v>3.8466074000000003E-2</v>
      </c>
      <c r="AY258">
        <v>3.7297024999999998E-2</v>
      </c>
      <c r="AZ258">
        <v>3.6187417999999999E-2</v>
      </c>
      <c r="BA258">
        <v>3.5132982E-2</v>
      </c>
      <c r="BB258">
        <v>3.4130014E-2</v>
      </c>
      <c r="BC258">
        <v>3.3174936000000002E-2</v>
      </c>
      <c r="BD258">
        <v>3.2264542E-2</v>
      </c>
      <c r="BE258">
        <v>3.1395916000000003E-2</v>
      </c>
      <c r="BF258">
        <v>3.0566647999999998E-2</v>
      </c>
    </row>
    <row r="259" spans="1:58" x14ac:dyDescent="0.35">
      <c r="A259">
        <v>258</v>
      </c>
      <c r="B259">
        <v>32.700000000000003</v>
      </c>
      <c r="C259">
        <v>0.51027690000000003</v>
      </c>
      <c r="D259">
        <v>2.8000000000000003</v>
      </c>
      <c r="E259">
        <v>5</v>
      </c>
      <c r="F259">
        <v>2</v>
      </c>
      <c r="G259">
        <v>1.2000000000000002</v>
      </c>
      <c r="H259">
        <v>1</v>
      </c>
      <c r="I259">
        <v>353.40000000000003</v>
      </c>
      <c r="J259">
        <v>342.5</v>
      </c>
      <c r="K259" t="s">
        <v>35</v>
      </c>
      <c r="L259">
        <v>258</v>
      </c>
      <c r="M259">
        <v>1.6618428000000001</v>
      </c>
      <c r="N259">
        <v>1.2895565</v>
      </c>
      <c r="O259">
        <v>1.0305004</v>
      </c>
      <c r="P259">
        <v>0.84462166000000005</v>
      </c>
      <c r="Q259">
        <v>0.70745908999999996</v>
      </c>
      <c r="R259">
        <v>0.60406219999999999</v>
      </c>
      <c r="S259">
        <v>0.52454506999999995</v>
      </c>
      <c r="T259">
        <v>0.46306219999999998</v>
      </c>
      <c r="U259">
        <v>0.41410306000000002</v>
      </c>
      <c r="V259">
        <v>0.3731468</v>
      </c>
      <c r="W259">
        <v>0.33880432999999999</v>
      </c>
      <c r="X259">
        <v>0.31016128999999998</v>
      </c>
      <c r="Y259">
        <v>0.28586727000000001</v>
      </c>
      <c r="Z259">
        <v>0.26492429000000001</v>
      </c>
      <c r="AA259">
        <v>0.24673212999999999</v>
      </c>
      <c r="AB259">
        <v>0.23081303</v>
      </c>
      <c r="AC259">
        <v>0.21677762</v>
      </c>
      <c r="AD259">
        <v>0.20428421999999999</v>
      </c>
      <c r="AE259">
        <v>0.19310654999999999</v>
      </c>
      <c r="AF259">
        <v>0.18304142000000001</v>
      </c>
      <c r="AG259">
        <v>0.17393544</v>
      </c>
      <c r="AH259">
        <v>0.1656668</v>
      </c>
      <c r="AI259">
        <v>0.15812702000000001</v>
      </c>
      <c r="AJ259">
        <v>0.15122023000000001</v>
      </c>
      <c r="AK259">
        <v>0.14487359</v>
      </c>
      <c r="AL259">
        <v>0.13902268000000001</v>
      </c>
      <c r="AM259">
        <v>0.13360795</v>
      </c>
      <c r="AN259">
        <v>0.12858475999999999</v>
      </c>
      <c r="AO259">
        <v>0.12391151</v>
      </c>
      <c r="AP259">
        <v>0.11955325</v>
      </c>
      <c r="AQ259">
        <v>0.11547828</v>
      </c>
      <c r="AR259">
        <v>0.11166123999999999</v>
      </c>
      <c r="AS259">
        <v>0.10807972</v>
      </c>
      <c r="AT259">
        <v>0.10470971</v>
      </c>
      <c r="AU259">
        <v>0.10153221</v>
      </c>
      <c r="AV259">
        <v>9.8533443999999998E-2</v>
      </c>
      <c r="AW259">
        <v>9.5696933999999997E-2</v>
      </c>
      <c r="AX259">
        <v>9.3010612000000006E-2</v>
      </c>
      <c r="AY259">
        <v>9.0463883999999994E-2</v>
      </c>
      <c r="AZ259">
        <v>8.8045359000000004E-2</v>
      </c>
      <c r="BA259">
        <v>8.5747487999999997E-2</v>
      </c>
      <c r="BB259">
        <v>8.3558977000000006E-2</v>
      </c>
      <c r="BC259">
        <v>8.1472479E-2</v>
      </c>
      <c r="BD259">
        <v>7.9482801000000006E-2</v>
      </c>
      <c r="BE259">
        <v>7.7582441000000002E-2</v>
      </c>
      <c r="BF259">
        <v>7.5765908000000007E-2</v>
      </c>
    </row>
    <row r="260" spans="1:58" x14ac:dyDescent="0.35">
      <c r="A260">
        <v>259</v>
      </c>
      <c r="B260">
        <v>15.700000000000001</v>
      </c>
      <c r="C260">
        <v>0.64611000000000007</v>
      </c>
      <c r="D260">
        <v>2.4000000000000004</v>
      </c>
      <c r="E260">
        <v>0.8</v>
      </c>
      <c r="F260">
        <v>2</v>
      </c>
      <c r="G260">
        <v>0.4</v>
      </c>
      <c r="H260">
        <v>0.8</v>
      </c>
      <c r="I260">
        <v>337.1</v>
      </c>
      <c r="J260">
        <v>365</v>
      </c>
      <c r="K260" t="s">
        <v>34</v>
      </c>
      <c r="L260">
        <v>259</v>
      </c>
      <c r="M260">
        <v>0.19858371</v>
      </c>
      <c r="N260">
        <v>0.15991812999999999</v>
      </c>
      <c r="O260">
        <v>0.13320567</v>
      </c>
      <c r="P260">
        <v>0.1137729</v>
      </c>
      <c r="Q260">
        <v>9.8998516999999994E-2</v>
      </c>
      <c r="R260">
        <v>8.7400876000000002E-2</v>
      </c>
      <c r="S260">
        <v>7.8069866000000002E-2</v>
      </c>
      <c r="T260">
        <v>7.0409685E-2</v>
      </c>
      <c r="U260">
        <v>6.4017727999999996E-2</v>
      </c>
      <c r="V260">
        <v>5.8607552E-2</v>
      </c>
      <c r="W260">
        <v>5.3973749000000001E-2</v>
      </c>
      <c r="X260">
        <v>4.9964073999999997E-2</v>
      </c>
      <c r="Y260">
        <v>4.6463583000000003E-2</v>
      </c>
      <c r="Z260">
        <v>4.3382405999999998E-2</v>
      </c>
      <c r="AA260">
        <v>4.0652490999999999E-2</v>
      </c>
      <c r="AB260">
        <v>3.8217250000000001E-2</v>
      </c>
      <c r="AC260">
        <v>3.6032632000000002E-2</v>
      </c>
      <c r="AD260">
        <v>3.4063466000000001E-2</v>
      </c>
      <c r="AE260">
        <v>3.2280266000000002E-2</v>
      </c>
      <c r="AF260">
        <v>3.0657853999999998E-2</v>
      </c>
      <c r="AG260">
        <v>2.9176598000000002E-2</v>
      </c>
      <c r="AH260">
        <v>2.7818824999999998E-2</v>
      </c>
      <c r="AI260">
        <v>2.6570885999999998E-2</v>
      </c>
      <c r="AJ260">
        <v>2.5419407000000002E-2</v>
      </c>
      <c r="AK260">
        <v>2.4354633000000001E-2</v>
      </c>
      <c r="AL260">
        <v>2.3367148000000001E-2</v>
      </c>
      <c r="AM260">
        <v>2.2449294000000002E-2</v>
      </c>
      <c r="AN260">
        <v>2.1594068000000001E-2</v>
      </c>
      <c r="AO260">
        <v>2.0795287999999999E-2</v>
      </c>
      <c r="AP260">
        <v>2.0047933E-2</v>
      </c>
      <c r="AQ260">
        <v>1.9347116000000001E-2</v>
      </c>
      <c r="AR260">
        <v>1.8688819999999998E-2</v>
      </c>
      <c r="AS260">
        <v>1.8069564999999999E-2</v>
      </c>
      <c r="AT260">
        <v>1.7485980000000002E-2</v>
      </c>
      <c r="AU260">
        <v>1.6935197999999999E-2</v>
      </c>
      <c r="AV260">
        <v>1.6414729999999999E-2</v>
      </c>
      <c r="AW260">
        <v>1.5922021000000001E-2</v>
      </c>
      <c r="AX260">
        <v>1.5455022000000001E-2</v>
      </c>
      <c r="AY260">
        <v>1.5011905000000001E-2</v>
      </c>
      <c r="AZ260">
        <v>1.4590963E-2</v>
      </c>
      <c r="BA260">
        <v>1.4190525000000001E-2</v>
      </c>
      <c r="BB260">
        <v>1.3809284999999999E-2</v>
      </c>
      <c r="BC260">
        <v>1.3445814E-2</v>
      </c>
      <c r="BD260">
        <v>1.309896E-2</v>
      </c>
      <c r="BE260">
        <v>1.2767804000000001E-2</v>
      </c>
      <c r="BF260">
        <v>1.2451195E-2</v>
      </c>
    </row>
    <row r="261" spans="1:58" x14ac:dyDescent="0.35">
      <c r="A261">
        <v>260</v>
      </c>
      <c r="B261">
        <v>40.4</v>
      </c>
      <c r="C261">
        <v>0.79566839999999994</v>
      </c>
      <c r="D261">
        <v>2.4000000000000004</v>
      </c>
      <c r="E261">
        <v>7.2</v>
      </c>
      <c r="F261">
        <v>0.4</v>
      </c>
      <c r="G261">
        <v>1.2000000000000002</v>
      </c>
      <c r="H261">
        <v>0.2</v>
      </c>
      <c r="I261">
        <v>448.6</v>
      </c>
      <c r="J261">
        <v>368.40000000000003</v>
      </c>
      <c r="K261" t="s">
        <v>34</v>
      </c>
      <c r="L261">
        <v>260</v>
      </c>
      <c r="M261">
        <v>0.67775869</v>
      </c>
      <c r="N261">
        <v>0.57868940000000002</v>
      </c>
      <c r="O261">
        <v>0.49594989</v>
      </c>
      <c r="P261">
        <v>0.42833522000000002</v>
      </c>
      <c r="Q261">
        <v>0.37373181999999999</v>
      </c>
      <c r="R261">
        <v>0.32978215999999999</v>
      </c>
      <c r="S261">
        <v>0.29405050999999999</v>
      </c>
      <c r="T261">
        <v>0.26460040000000001</v>
      </c>
      <c r="U261">
        <v>0.24000224000000001</v>
      </c>
      <c r="V261">
        <v>0.21922079999999999</v>
      </c>
      <c r="W261">
        <v>0.20148119</v>
      </c>
      <c r="X261">
        <v>0.18619941000000001</v>
      </c>
      <c r="Y261">
        <v>0.17289773999999999</v>
      </c>
      <c r="Z261">
        <v>0.16123699</v>
      </c>
      <c r="AA261">
        <v>0.15093000000000001</v>
      </c>
      <c r="AB261">
        <v>0.14176925000000001</v>
      </c>
      <c r="AC261">
        <v>0.13356929000000001</v>
      </c>
      <c r="AD261">
        <v>0.12619425000000001</v>
      </c>
      <c r="AE261">
        <v>0.11953036</v>
      </c>
      <c r="AF261">
        <v>0.11347453</v>
      </c>
      <c r="AG261">
        <v>0.10795341</v>
      </c>
      <c r="AH261">
        <v>0.10290169</v>
      </c>
      <c r="AI261">
        <v>9.8263114999999998E-2</v>
      </c>
      <c r="AJ261">
        <v>9.3989894000000004E-2</v>
      </c>
      <c r="AK261">
        <v>9.0036943999999994E-2</v>
      </c>
      <c r="AL261">
        <v>8.6374030000000004E-2</v>
      </c>
      <c r="AM261">
        <v>8.2973614000000001E-2</v>
      </c>
      <c r="AN261">
        <v>7.9806268E-2</v>
      </c>
      <c r="AO261">
        <v>7.6848215999999997E-2</v>
      </c>
      <c r="AP261">
        <v>7.4078857999999997E-2</v>
      </c>
      <c r="AQ261">
        <v>7.1485280999999998E-2</v>
      </c>
      <c r="AR261">
        <v>6.9049232000000002E-2</v>
      </c>
      <c r="AS261">
        <v>6.6756627999999998E-2</v>
      </c>
      <c r="AT261">
        <v>6.4596996000000004E-2</v>
      </c>
      <c r="AU261">
        <v>6.2557644999999995E-2</v>
      </c>
      <c r="AV261">
        <v>6.0630541000000003E-2</v>
      </c>
      <c r="AW261">
        <v>5.8807071000000002E-2</v>
      </c>
      <c r="AX261">
        <v>5.7078019000000001E-2</v>
      </c>
      <c r="AY261">
        <v>5.5436975999999999E-2</v>
      </c>
      <c r="AZ261">
        <v>5.3879268000000001E-2</v>
      </c>
      <c r="BA261">
        <v>5.2398055999999998E-2</v>
      </c>
      <c r="BB261">
        <v>5.0986997999999999E-2</v>
      </c>
      <c r="BC261">
        <v>4.9641009E-2</v>
      </c>
      <c r="BD261">
        <v>4.8356805000000003E-2</v>
      </c>
      <c r="BE261">
        <v>4.7129868999999998E-2</v>
      </c>
      <c r="BF261">
        <v>4.5956649000000002E-2</v>
      </c>
    </row>
    <row r="262" spans="1:58" x14ac:dyDescent="0.35">
      <c r="A262">
        <v>261</v>
      </c>
      <c r="B262">
        <v>37.9</v>
      </c>
      <c r="C262">
        <v>0.30476030000000004</v>
      </c>
      <c r="D262">
        <v>1</v>
      </c>
      <c r="E262">
        <v>9.4</v>
      </c>
      <c r="F262">
        <v>1.6</v>
      </c>
      <c r="G262">
        <v>0.2</v>
      </c>
      <c r="H262">
        <v>1.2000000000000002</v>
      </c>
      <c r="I262">
        <v>292.90000000000003</v>
      </c>
      <c r="J262">
        <v>348.3</v>
      </c>
      <c r="K262" t="s">
        <v>35</v>
      </c>
      <c r="L262">
        <v>261</v>
      </c>
      <c r="M262">
        <v>2.0484513999999998</v>
      </c>
      <c r="N262">
        <v>1.7553764999999999</v>
      </c>
      <c r="O262">
        <v>1.5330006</v>
      </c>
      <c r="P262">
        <v>1.341321</v>
      </c>
      <c r="Q262">
        <v>1.1653230000000001</v>
      </c>
      <c r="R262">
        <v>1.0097604</v>
      </c>
      <c r="S262">
        <v>0.87896662999999997</v>
      </c>
      <c r="T262">
        <v>0.77165108999999998</v>
      </c>
      <c r="U262">
        <v>0.68427318000000004</v>
      </c>
      <c r="V262">
        <v>0.61236577999999997</v>
      </c>
      <c r="W262">
        <v>0.55122333999999995</v>
      </c>
      <c r="X262">
        <v>0.49960968</v>
      </c>
      <c r="Y262">
        <v>0.45593961999999999</v>
      </c>
      <c r="Z262">
        <v>0.41882411000000003</v>
      </c>
      <c r="AA262">
        <v>0.38694467999999999</v>
      </c>
      <c r="AB262">
        <v>0.35914352999999999</v>
      </c>
      <c r="AC262">
        <v>0.33473530000000001</v>
      </c>
      <c r="AD262">
        <v>0.31323051000000002</v>
      </c>
      <c r="AE262">
        <v>0.29408561999999999</v>
      </c>
      <c r="AF262">
        <v>0.27696174000000001</v>
      </c>
      <c r="AG262">
        <v>0.26157459999999999</v>
      </c>
      <c r="AH262">
        <v>0.24768752999999999</v>
      </c>
      <c r="AI262">
        <v>0.23508910999999999</v>
      </c>
      <c r="AJ262">
        <v>0.22361175999999999</v>
      </c>
      <c r="AK262">
        <v>0.21311653999999999</v>
      </c>
      <c r="AL262">
        <v>0.20348980999999999</v>
      </c>
      <c r="AM262">
        <v>0.19463104000000001</v>
      </c>
      <c r="AN262">
        <v>0.18645471</v>
      </c>
      <c r="AO262">
        <v>0.17888738000000001</v>
      </c>
      <c r="AP262">
        <v>0.17186651</v>
      </c>
      <c r="AQ262">
        <v>0.16533935</v>
      </c>
      <c r="AR262">
        <v>0.15924922999999999</v>
      </c>
      <c r="AS262">
        <v>0.15355361000000001</v>
      </c>
      <c r="AT262">
        <v>0.14822076000000001</v>
      </c>
      <c r="AU262">
        <v>0.14321718999999999</v>
      </c>
      <c r="AV262">
        <v>0.13850513</v>
      </c>
      <c r="AW262">
        <v>0.13406371</v>
      </c>
      <c r="AX262">
        <v>0.12987394999999999</v>
      </c>
      <c r="AY262">
        <v>0.12591352</v>
      </c>
      <c r="AZ262">
        <v>0.12216689999999999</v>
      </c>
      <c r="BA262">
        <v>0.11861658</v>
      </c>
      <c r="BB262">
        <v>0.11525024</v>
      </c>
      <c r="BC262">
        <v>0.11205134999999999</v>
      </c>
      <c r="BD262">
        <v>0.10900889</v>
      </c>
      <c r="BE262">
        <v>0.10611042</v>
      </c>
      <c r="BF262">
        <v>0.10334638</v>
      </c>
    </row>
    <row r="263" spans="1:58" x14ac:dyDescent="0.35">
      <c r="A263">
        <v>262</v>
      </c>
      <c r="B263">
        <v>25.3</v>
      </c>
      <c r="C263">
        <v>0.70060519999999993</v>
      </c>
      <c r="D263">
        <v>1.2000000000000002</v>
      </c>
      <c r="E263">
        <v>4.8000000000000007</v>
      </c>
      <c r="F263">
        <v>0.8</v>
      </c>
      <c r="G263">
        <v>0.60000000000000009</v>
      </c>
      <c r="H263">
        <v>0.2</v>
      </c>
      <c r="I263">
        <v>339.20000000000005</v>
      </c>
      <c r="J263">
        <v>330.70000000000005</v>
      </c>
      <c r="K263" t="s">
        <v>35</v>
      </c>
      <c r="L263">
        <v>262</v>
      </c>
      <c r="M263">
        <v>0.40044653000000002</v>
      </c>
      <c r="N263">
        <v>0.3269147</v>
      </c>
      <c r="O263">
        <v>0.27359158</v>
      </c>
      <c r="P263">
        <v>0.23378493</v>
      </c>
      <c r="Q263">
        <v>0.20310961</v>
      </c>
      <c r="R263">
        <v>0.17890445999999999</v>
      </c>
      <c r="S263">
        <v>0.15939939</v>
      </c>
      <c r="T263">
        <v>0.14338360999999999</v>
      </c>
      <c r="U263">
        <v>0.13002604000000001</v>
      </c>
      <c r="V263">
        <v>0.11873292000000001</v>
      </c>
      <c r="W263">
        <v>0.10907143</v>
      </c>
      <c r="X263">
        <v>0.10072145</v>
      </c>
      <c r="Y263">
        <v>9.3440263999999995E-2</v>
      </c>
      <c r="Z263">
        <v>8.7036884999999994E-2</v>
      </c>
      <c r="AA263">
        <v>8.1368461000000003E-2</v>
      </c>
      <c r="AB263">
        <v>7.6317257999999999E-2</v>
      </c>
      <c r="AC263">
        <v>7.1787447000000004E-2</v>
      </c>
      <c r="AD263">
        <v>6.7709415999999994E-2</v>
      </c>
      <c r="AE263">
        <v>6.4017057000000002E-2</v>
      </c>
      <c r="AF263">
        <v>6.0660284000000002E-2</v>
      </c>
      <c r="AG263">
        <v>5.7598423000000003E-2</v>
      </c>
      <c r="AH263">
        <v>5.4794423000000002E-2</v>
      </c>
      <c r="AI263">
        <v>5.2218399999999998E-2</v>
      </c>
      <c r="AJ263">
        <v>4.9844517999999997E-2</v>
      </c>
      <c r="AK263">
        <v>4.7651014999999998E-2</v>
      </c>
      <c r="AL263">
        <v>4.5618779999999998E-2</v>
      </c>
      <c r="AM263">
        <v>4.3731003999999997E-2</v>
      </c>
      <c r="AN263">
        <v>4.1974213000000003E-2</v>
      </c>
      <c r="AO263">
        <v>4.0335160000000002E-2</v>
      </c>
      <c r="AP263">
        <v>3.8803655999999999E-2</v>
      </c>
      <c r="AQ263">
        <v>3.7369265999999998E-2</v>
      </c>
      <c r="AR263">
        <v>3.6023416000000003E-2</v>
      </c>
      <c r="AS263">
        <v>3.4758661000000003E-2</v>
      </c>
      <c r="AT263">
        <v>3.3568147999999999E-2</v>
      </c>
      <c r="AU263">
        <v>3.2445743999999999E-2</v>
      </c>
      <c r="AV263">
        <v>3.1386184999999997E-2</v>
      </c>
      <c r="AW263">
        <v>3.0384452999999999E-2</v>
      </c>
      <c r="AX263">
        <v>2.9436325999999999E-2</v>
      </c>
      <c r="AY263">
        <v>2.8537791E-2</v>
      </c>
      <c r="AZ263">
        <v>2.7685359E-2</v>
      </c>
      <c r="BA263">
        <v>2.6875464000000002E-2</v>
      </c>
      <c r="BB263">
        <v>2.6105296E-2</v>
      </c>
      <c r="BC263">
        <v>2.5372064E-2</v>
      </c>
      <c r="BD263">
        <v>2.4673357999999999E-2</v>
      </c>
      <c r="BE263">
        <v>2.4006904999999999E-2</v>
      </c>
      <c r="BF263">
        <v>2.3370620000000002E-2</v>
      </c>
    </row>
    <row r="264" spans="1:58" x14ac:dyDescent="0.35">
      <c r="A264">
        <v>263</v>
      </c>
      <c r="B264">
        <v>19.7</v>
      </c>
      <c r="C264">
        <v>0.87415039999999999</v>
      </c>
      <c r="D264">
        <v>1.4000000000000001</v>
      </c>
      <c r="E264">
        <v>6.8000000000000007</v>
      </c>
      <c r="F264">
        <v>1.6</v>
      </c>
      <c r="G264">
        <v>1.2000000000000002</v>
      </c>
      <c r="H264">
        <v>0.2</v>
      </c>
      <c r="I264">
        <v>446.90000000000003</v>
      </c>
      <c r="J264">
        <v>291</v>
      </c>
      <c r="K264" t="s">
        <v>35</v>
      </c>
      <c r="L264">
        <v>263</v>
      </c>
      <c r="M264">
        <v>0.44493358999999999</v>
      </c>
      <c r="N264">
        <v>0.38075682999999999</v>
      </c>
      <c r="O264">
        <v>0.32828742</v>
      </c>
      <c r="P264">
        <v>0.28565583</v>
      </c>
      <c r="Q264">
        <v>0.25107262000000002</v>
      </c>
      <c r="R264">
        <v>0.22280554</v>
      </c>
      <c r="S264">
        <v>0.19945980999999999</v>
      </c>
      <c r="T264">
        <v>0.17997389999999999</v>
      </c>
      <c r="U264">
        <v>0.16353266</v>
      </c>
      <c r="V264">
        <v>0.14952251</v>
      </c>
      <c r="W264">
        <v>0.13746785</v>
      </c>
      <c r="X264">
        <v>0.12700869000000001</v>
      </c>
      <c r="Y264">
        <v>0.11785946</v>
      </c>
      <c r="Z264">
        <v>0.10979716</v>
      </c>
      <c r="AA264">
        <v>0.10264649000000001</v>
      </c>
      <c r="AB264">
        <v>9.6268527000000007E-2</v>
      </c>
      <c r="AC264">
        <v>9.0548269000000001E-2</v>
      </c>
      <c r="AD264">
        <v>8.5391737999999995E-2</v>
      </c>
      <c r="AE264">
        <v>8.0723113999999999E-2</v>
      </c>
      <c r="AF264">
        <v>7.6477841000000005E-2</v>
      </c>
      <c r="AG264">
        <v>7.2605587999999999E-2</v>
      </c>
      <c r="AH264">
        <v>6.9057643000000002E-2</v>
      </c>
      <c r="AI264">
        <v>6.5797381000000002E-2</v>
      </c>
      <c r="AJ264">
        <v>6.2792763000000001E-2</v>
      </c>
      <c r="AK264">
        <v>6.0016795999999997E-2</v>
      </c>
      <c r="AL264">
        <v>5.7444549999999997E-2</v>
      </c>
      <c r="AM264">
        <v>5.5055751999999999E-2</v>
      </c>
      <c r="AN264">
        <v>5.2832570000000002E-2</v>
      </c>
      <c r="AO264">
        <v>5.0758556000000003E-2</v>
      </c>
      <c r="AP264">
        <v>4.8819653999999997E-2</v>
      </c>
      <c r="AQ264">
        <v>4.7004065999999997E-2</v>
      </c>
      <c r="AR264">
        <v>4.5300121999999998E-2</v>
      </c>
      <c r="AS264">
        <v>4.3699604000000003E-2</v>
      </c>
      <c r="AT264">
        <v>4.2192906000000002E-2</v>
      </c>
      <c r="AU264">
        <v>4.0772714000000002E-2</v>
      </c>
      <c r="AV264">
        <v>3.9431989000000001E-2</v>
      </c>
      <c r="AW264">
        <v>3.8164757000000001E-2</v>
      </c>
      <c r="AX264">
        <v>3.6965436999999997E-2</v>
      </c>
      <c r="AY264">
        <v>3.5829049000000002E-2</v>
      </c>
      <c r="AZ264">
        <v>3.4750945999999998E-2</v>
      </c>
      <c r="BA264">
        <v>3.3726893000000001E-2</v>
      </c>
      <c r="BB264">
        <v>3.2753314999999998E-2</v>
      </c>
      <c r="BC264">
        <v>3.1826429000000003E-2</v>
      </c>
      <c r="BD264">
        <v>3.0943288999999999E-2</v>
      </c>
      <c r="BE264">
        <v>3.0101065E-2</v>
      </c>
      <c r="BF264">
        <v>2.9297093E-2</v>
      </c>
    </row>
    <row r="265" spans="1:58" x14ac:dyDescent="0.35">
      <c r="A265">
        <v>264</v>
      </c>
      <c r="B265">
        <v>28.700000000000003</v>
      </c>
      <c r="C265">
        <v>0.65391990000000011</v>
      </c>
      <c r="D265">
        <v>2.6</v>
      </c>
      <c r="E265">
        <v>9</v>
      </c>
      <c r="F265">
        <v>0.8</v>
      </c>
      <c r="G265">
        <v>0</v>
      </c>
      <c r="H265">
        <v>0.4</v>
      </c>
      <c r="I265">
        <v>430</v>
      </c>
      <c r="J265">
        <v>364.6</v>
      </c>
      <c r="K265" t="s">
        <v>34</v>
      </c>
      <c r="L265">
        <v>264</v>
      </c>
      <c r="M265">
        <v>0.72843391000000002</v>
      </c>
      <c r="N265">
        <v>0.63953978</v>
      </c>
      <c r="O265">
        <v>0.57241302999999999</v>
      </c>
      <c r="P265">
        <v>0.51530999</v>
      </c>
      <c r="Q265">
        <v>0.46331504000000001</v>
      </c>
      <c r="R265">
        <v>0.41734058000000002</v>
      </c>
      <c r="S265">
        <v>0.37758562000000001</v>
      </c>
      <c r="T265">
        <v>0.34359401000000001</v>
      </c>
      <c r="U265">
        <v>0.31467927000000001</v>
      </c>
      <c r="V265">
        <v>0.28989962000000002</v>
      </c>
      <c r="W265">
        <v>0.26840171000000002</v>
      </c>
      <c r="X265">
        <v>0.24959257000000001</v>
      </c>
      <c r="Y265">
        <v>0.23307596</v>
      </c>
      <c r="Z265">
        <v>0.21847895000000001</v>
      </c>
      <c r="AA265">
        <v>0.20550852999999999</v>
      </c>
      <c r="AB265">
        <v>0.19390874</v>
      </c>
      <c r="AC265">
        <v>0.18348091999999999</v>
      </c>
      <c r="AD265">
        <v>0.17405747999999999</v>
      </c>
      <c r="AE265">
        <v>0.16550359000000001</v>
      </c>
      <c r="AF265">
        <v>0.15770480000000001</v>
      </c>
      <c r="AG265">
        <v>0.15056641000000001</v>
      </c>
      <c r="AH265">
        <v>0.14400800999999999</v>
      </c>
      <c r="AI265">
        <v>0.13796312999999999</v>
      </c>
      <c r="AJ265">
        <v>0.13237478999999999</v>
      </c>
      <c r="AK265">
        <v>0.12719025</v>
      </c>
      <c r="AL265">
        <v>0.12236908000000001</v>
      </c>
      <c r="AM265">
        <v>0.11787567</v>
      </c>
      <c r="AN265">
        <v>0.11367512</v>
      </c>
      <c r="AO265">
        <v>0.10973993999999999</v>
      </c>
      <c r="AP265">
        <v>0.10604744000000001</v>
      </c>
      <c r="AQ265">
        <v>0.10257524</v>
      </c>
      <c r="AR265">
        <v>9.9303633000000002E-2</v>
      </c>
      <c r="AS265">
        <v>9.6216603999999997E-2</v>
      </c>
      <c r="AT265">
        <v>9.3299434000000001E-2</v>
      </c>
      <c r="AU265">
        <v>9.0538278E-2</v>
      </c>
      <c r="AV265">
        <v>8.7921202000000004E-2</v>
      </c>
      <c r="AW265">
        <v>8.5435710999999998E-2</v>
      </c>
      <c r="AX265">
        <v>8.3072579999999993E-2</v>
      </c>
      <c r="AY265">
        <v>8.0824085000000004E-2</v>
      </c>
      <c r="AZ265">
        <v>7.8683644999999997E-2</v>
      </c>
      <c r="BA265">
        <v>7.6641440000000005E-2</v>
      </c>
      <c r="BB265">
        <v>7.4693806000000001E-2</v>
      </c>
      <c r="BC265">
        <v>7.2831049999999994E-2</v>
      </c>
      <c r="BD265">
        <v>7.1049228000000006E-2</v>
      </c>
      <c r="BE265">
        <v>6.9342433999999994E-2</v>
      </c>
      <c r="BF265">
        <v>6.7705668999999996E-2</v>
      </c>
    </row>
    <row r="266" spans="1:58" x14ac:dyDescent="0.35">
      <c r="A266">
        <v>265</v>
      </c>
      <c r="B266">
        <v>30.400000000000002</v>
      </c>
      <c r="C266">
        <v>0.66226079999999998</v>
      </c>
      <c r="D266">
        <v>1.6</v>
      </c>
      <c r="E266">
        <v>8</v>
      </c>
      <c r="F266">
        <v>1.2000000000000002</v>
      </c>
      <c r="G266">
        <v>0.8</v>
      </c>
      <c r="H266">
        <v>0.4</v>
      </c>
      <c r="I266">
        <v>422.1</v>
      </c>
      <c r="J266">
        <v>340.1</v>
      </c>
      <c r="K266" t="s">
        <v>35</v>
      </c>
      <c r="L266">
        <v>265</v>
      </c>
      <c r="M266">
        <v>0.88954555999999996</v>
      </c>
      <c r="N266">
        <v>0.76383060000000003</v>
      </c>
      <c r="O266">
        <v>0.65922755</v>
      </c>
      <c r="P266">
        <v>0.56987392999999997</v>
      </c>
      <c r="Q266">
        <v>0.49545308999999998</v>
      </c>
      <c r="R266">
        <v>0.43483307999999998</v>
      </c>
      <c r="S266">
        <v>0.38580727999999997</v>
      </c>
      <c r="T266">
        <v>0.34575781</v>
      </c>
      <c r="U266">
        <v>0.31249033999999998</v>
      </c>
      <c r="V266">
        <v>0.28456979999999998</v>
      </c>
      <c r="W266">
        <v>0.26086798</v>
      </c>
      <c r="X266">
        <v>0.2405439</v>
      </c>
      <c r="Y266">
        <v>0.22295751999999999</v>
      </c>
      <c r="Z266">
        <v>0.20759453</v>
      </c>
      <c r="AA266">
        <v>0.19407430000000001</v>
      </c>
      <c r="AB266">
        <v>0.18208504</v>
      </c>
      <c r="AC266">
        <v>0.17139456</v>
      </c>
      <c r="AD266">
        <v>0.16180211</v>
      </c>
      <c r="AE266">
        <v>0.15315039</v>
      </c>
      <c r="AF266">
        <v>0.14531024000000001</v>
      </c>
      <c r="AG266">
        <v>0.13817673999999999</v>
      </c>
      <c r="AH266">
        <v>0.13165188</v>
      </c>
      <c r="AI266">
        <v>0.12566863</v>
      </c>
      <c r="AJ266">
        <v>0.12016178</v>
      </c>
      <c r="AK266">
        <v>0.11507653</v>
      </c>
      <c r="AL266">
        <v>0.11036666000000001</v>
      </c>
      <c r="AM266">
        <v>0.10599103999999999</v>
      </c>
      <c r="AN266">
        <v>0.10191774000000001</v>
      </c>
      <c r="AO266">
        <v>9.8120198000000006E-2</v>
      </c>
      <c r="AP266">
        <v>9.4569138999999997E-2</v>
      </c>
      <c r="AQ266">
        <v>9.1234617000000004E-2</v>
      </c>
      <c r="AR266">
        <v>8.8105067999999995E-2</v>
      </c>
      <c r="AS266">
        <v>8.5163653000000006E-2</v>
      </c>
      <c r="AT266">
        <v>8.2390428000000002E-2</v>
      </c>
      <c r="AU266">
        <v>7.9773552999999997E-2</v>
      </c>
      <c r="AV266">
        <v>7.7299124999999996E-2</v>
      </c>
      <c r="AW266">
        <v>7.4956462000000001E-2</v>
      </c>
      <c r="AX266">
        <v>7.2735637000000006E-2</v>
      </c>
      <c r="AY266">
        <v>7.0628382000000003E-2</v>
      </c>
      <c r="AZ266">
        <v>6.8626083000000004E-2</v>
      </c>
      <c r="BA266">
        <v>6.6721990999999994E-2</v>
      </c>
      <c r="BB266">
        <v>6.4909651999999998E-2</v>
      </c>
      <c r="BC266">
        <v>6.3181289000000002E-2</v>
      </c>
      <c r="BD266">
        <v>6.1533510999999999E-2</v>
      </c>
      <c r="BE266">
        <v>5.9957806000000002E-2</v>
      </c>
      <c r="BF266">
        <v>5.8450232999999997E-2</v>
      </c>
    </row>
    <row r="267" spans="1:58" x14ac:dyDescent="0.35">
      <c r="A267">
        <v>266</v>
      </c>
      <c r="B267">
        <v>16.100000000000001</v>
      </c>
      <c r="C267">
        <v>0.82982500000000003</v>
      </c>
      <c r="D267">
        <v>1</v>
      </c>
      <c r="E267">
        <v>5.8000000000000007</v>
      </c>
      <c r="F267">
        <v>0.60000000000000009</v>
      </c>
      <c r="G267">
        <v>0.4</v>
      </c>
      <c r="H267">
        <v>0.2</v>
      </c>
      <c r="I267">
        <v>313.70000000000005</v>
      </c>
      <c r="J267">
        <v>355.3</v>
      </c>
      <c r="K267" t="s">
        <v>34</v>
      </c>
      <c r="L267">
        <v>266</v>
      </c>
      <c r="M267">
        <v>0.31956482000000003</v>
      </c>
      <c r="N267">
        <v>0.27271378000000002</v>
      </c>
      <c r="O267">
        <v>0.23447867</v>
      </c>
      <c r="P267">
        <v>0.20367884999999999</v>
      </c>
      <c r="Q267">
        <v>0.17880233000000001</v>
      </c>
      <c r="R267">
        <v>0.15853083000000001</v>
      </c>
      <c r="S267">
        <v>0.14181580999999999</v>
      </c>
      <c r="T267">
        <v>0.12787520999999999</v>
      </c>
      <c r="U267">
        <v>0.11611161</v>
      </c>
      <c r="V267">
        <v>0.10608143</v>
      </c>
      <c r="W267">
        <v>9.7447425000000004E-2</v>
      </c>
      <c r="X267">
        <v>8.9949905999999996E-2</v>
      </c>
      <c r="Y267">
        <v>8.3390205999999995E-2</v>
      </c>
      <c r="Z267">
        <v>7.7608212999999995E-2</v>
      </c>
      <c r="AA267">
        <v>7.2481975000000004E-2</v>
      </c>
      <c r="AB267">
        <v>6.7907265999999994E-2</v>
      </c>
      <c r="AC267">
        <v>6.3807204000000006E-2</v>
      </c>
      <c r="AD267">
        <v>6.0111209999999998E-2</v>
      </c>
      <c r="AE267">
        <v>5.6765287999999997E-2</v>
      </c>
      <c r="AF267">
        <v>5.3725768E-2</v>
      </c>
      <c r="AG267">
        <v>5.0953768000000003E-2</v>
      </c>
      <c r="AH267">
        <v>4.8415508000000003E-2</v>
      </c>
      <c r="AI267">
        <v>4.6084980999999997E-2</v>
      </c>
      <c r="AJ267">
        <v>4.3938580999999997E-2</v>
      </c>
      <c r="AK267">
        <v>4.1956719000000003E-2</v>
      </c>
      <c r="AL267">
        <v>4.0122110000000002E-2</v>
      </c>
      <c r="AM267">
        <v>3.8419083E-2</v>
      </c>
      <c r="AN267">
        <v>3.6835350000000003E-2</v>
      </c>
      <c r="AO267">
        <v>3.5358857E-2</v>
      </c>
      <c r="AP267">
        <v>3.3980463000000002E-2</v>
      </c>
      <c r="AQ267">
        <v>3.2690342999999997E-2</v>
      </c>
      <c r="AR267">
        <v>3.1481243999999999E-2</v>
      </c>
      <c r="AS267">
        <v>3.0345561E-2</v>
      </c>
      <c r="AT267">
        <v>2.9277351E-2</v>
      </c>
      <c r="AU267">
        <v>2.8271385E-2</v>
      </c>
      <c r="AV267">
        <v>2.732238E-2</v>
      </c>
      <c r="AW267">
        <v>2.6425912999999999E-2</v>
      </c>
      <c r="AX267">
        <v>2.5578068999999998E-2</v>
      </c>
      <c r="AY267">
        <v>2.4775119000000002E-2</v>
      </c>
      <c r="AZ267">
        <v>2.4013909E-2</v>
      </c>
      <c r="BA267">
        <v>2.3291538000000001E-2</v>
      </c>
      <c r="BB267">
        <v>2.2604968E-2</v>
      </c>
      <c r="BC267">
        <v>2.1951887999999999E-2</v>
      </c>
      <c r="BD267">
        <v>2.1330058999999998E-2</v>
      </c>
      <c r="BE267">
        <v>2.0737505E-2</v>
      </c>
      <c r="BF267">
        <v>2.0172176999999999E-2</v>
      </c>
    </row>
    <row r="268" spans="1:58" x14ac:dyDescent="0.35">
      <c r="A268">
        <v>267</v>
      </c>
      <c r="B268">
        <v>14.3</v>
      </c>
      <c r="C268">
        <v>0.29741630000000002</v>
      </c>
      <c r="D268">
        <v>0.4</v>
      </c>
      <c r="E268">
        <v>8</v>
      </c>
      <c r="F268">
        <v>2.6</v>
      </c>
      <c r="G268">
        <v>0.2</v>
      </c>
      <c r="H268">
        <v>2</v>
      </c>
      <c r="I268">
        <v>397.3</v>
      </c>
      <c r="J268">
        <v>366.70000000000005</v>
      </c>
      <c r="K268" t="s">
        <v>34</v>
      </c>
      <c r="L268">
        <v>267</v>
      </c>
      <c r="M268">
        <v>1.2615398</v>
      </c>
      <c r="N268">
        <v>1.0249026999999999</v>
      </c>
      <c r="O268">
        <v>0.84562563999999996</v>
      </c>
      <c r="P268">
        <v>0.70415932000000003</v>
      </c>
      <c r="Q268">
        <v>0.5932191</v>
      </c>
      <c r="R268">
        <v>0.50694965999999997</v>
      </c>
      <c r="S268">
        <v>0.43926942000000002</v>
      </c>
      <c r="T268">
        <v>0.38547018</v>
      </c>
      <c r="U268">
        <v>0.34208654999999999</v>
      </c>
      <c r="V268">
        <v>0.30648618999999999</v>
      </c>
      <c r="W268">
        <v>0.27689069999999999</v>
      </c>
      <c r="X268">
        <v>0.25198722000000001</v>
      </c>
      <c r="Y268">
        <v>0.23079757000000001</v>
      </c>
      <c r="Z268">
        <v>0.21255779</v>
      </c>
      <c r="AA268">
        <v>0.19672687</v>
      </c>
      <c r="AB268">
        <v>0.18287674000000001</v>
      </c>
      <c r="AC268">
        <v>0.17066601000000001</v>
      </c>
      <c r="AD268">
        <v>0.15983167000000001</v>
      </c>
      <c r="AE268">
        <v>0.15015919999999999</v>
      </c>
      <c r="AF268">
        <v>0.14147897000000001</v>
      </c>
      <c r="AG268">
        <v>0.13364601000000001</v>
      </c>
      <c r="AH268">
        <v>0.12654963</v>
      </c>
      <c r="AI268">
        <v>0.12009371000000001</v>
      </c>
      <c r="AJ268">
        <v>0.11419445</v>
      </c>
      <c r="AK268">
        <v>0.10878561</v>
      </c>
      <c r="AL268">
        <v>0.10381256</v>
      </c>
      <c r="AM268">
        <v>9.9228582999999995E-2</v>
      </c>
      <c r="AN268">
        <v>9.4984226000000005E-2</v>
      </c>
      <c r="AO268">
        <v>9.1047360999999993E-2</v>
      </c>
      <c r="AP268">
        <v>8.7386660000000005E-2</v>
      </c>
      <c r="AQ268">
        <v>8.3976044999999999E-2</v>
      </c>
      <c r="AR268">
        <v>8.0788664999999996E-2</v>
      </c>
      <c r="AS268">
        <v>7.7805355000000007E-2</v>
      </c>
      <c r="AT268">
        <v>7.5009121999999998E-2</v>
      </c>
      <c r="AU268">
        <v>7.2386048999999994E-2</v>
      </c>
      <c r="AV268">
        <v>6.9917097999999997E-2</v>
      </c>
      <c r="AW268">
        <v>6.7588477999999994E-2</v>
      </c>
      <c r="AX268">
        <v>6.5389148999999994E-2</v>
      </c>
      <c r="AY268">
        <v>6.3310817000000005E-2</v>
      </c>
      <c r="AZ268">
        <v>6.1344168999999997E-2</v>
      </c>
      <c r="BA268">
        <v>5.9480897999999997E-2</v>
      </c>
      <c r="BB268">
        <v>5.7714064000000002E-2</v>
      </c>
      <c r="BC268">
        <v>5.6035823999999998E-2</v>
      </c>
      <c r="BD268">
        <v>5.4439645000000002E-2</v>
      </c>
      <c r="BE268">
        <v>5.2919630000000002E-2</v>
      </c>
      <c r="BF268">
        <v>5.1471415999999999E-2</v>
      </c>
    </row>
    <row r="269" spans="1:58" x14ac:dyDescent="0.35">
      <c r="A269">
        <v>268</v>
      </c>
      <c r="B269">
        <v>43</v>
      </c>
      <c r="C269">
        <v>0.42940420000000001</v>
      </c>
      <c r="D269">
        <v>1.8</v>
      </c>
      <c r="E269">
        <v>9.8000000000000007</v>
      </c>
      <c r="F269">
        <v>1.4000000000000001</v>
      </c>
      <c r="G269">
        <v>0.4</v>
      </c>
      <c r="H269">
        <v>0.8</v>
      </c>
      <c r="I269">
        <v>418.90000000000003</v>
      </c>
      <c r="J269">
        <v>298</v>
      </c>
      <c r="K269" t="s">
        <v>35</v>
      </c>
      <c r="L269">
        <v>268</v>
      </c>
      <c r="M269">
        <v>1.8302512</v>
      </c>
      <c r="N269">
        <v>1.5847342</v>
      </c>
      <c r="O269">
        <v>1.3996348000000001</v>
      </c>
      <c r="P269">
        <v>1.2452109</v>
      </c>
      <c r="Q269">
        <v>1.1025305999999999</v>
      </c>
      <c r="R269">
        <v>0.97191912000000003</v>
      </c>
      <c r="S269">
        <v>0.85914056999999999</v>
      </c>
      <c r="T269">
        <v>0.76413750999999996</v>
      </c>
      <c r="U269">
        <v>0.68493658000000002</v>
      </c>
      <c r="V269">
        <v>0.61863661000000003</v>
      </c>
      <c r="W269">
        <v>0.56154335</v>
      </c>
      <c r="X269">
        <v>0.51249135000000001</v>
      </c>
      <c r="Y269">
        <v>0.47084769999999998</v>
      </c>
      <c r="Z269">
        <v>0.43511709999999998</v>
      </c>
      <c r="AA269">
        <v>0.40422332</v>
      </c>
      <c r="AB269">
        <v>0.37720968999999999</v>
      </c>
      <c r="AC269">
        <v>0.35334310000000002</v>
      </c>
      <c r="AD269">
        <v>0.33213577</v>
      </c>
      <c r="AE269">
        <v>0.31310552000000003</v>
      </c>
      <c r="AF269">
        <v>0.29598686000000002</v>
      </c>
      <c r="AG269">
        <v>0.28049719000000001</v>
      </c>
      <c r="AH269">
        <v>0.26642692000000001</v>
      </c>
      <c r="AI269">
        <v>0.25360611</v>
      </c>
      <c r="AJ269">
        <v>0.24188941999999999</v>
      </c>
      <c r="AK269">
        <v>0.23113408999999999</v>
      </c>
      <c r="AL269">
        <v>0.22122678000000001</v>
      </c>
      <c r="AM269">
        <v>0.21206712999999999</v>
      </c>
      <c r="AN269">
        <v>0.20357062000000001</v>
      </c>
      <c r="AO269">
        <v>0.19567248000000001</v>
      </c>
      <c r="AP269">
        <v>0.18831764000000001</v>
      </c>
      <c r="AQ269">
        <v>0.18145391</v>
      </c>
      <c r="AR269">
        <v>0.17503637</v>
      </c>
      <c r="AS269">
        <v>0.16902565999999999</v>
      </c>
      <c r="AT269">
        <v>0.16338775</v>
      </c>
      <c r="AU269">
        <v>0.15807869999999999</v>
      </c>
      <c r="AV269">
        <v>0.15306576</v>
      </c>
      <c r="AW269">
        <v>0.14833277</v>
      </c>
      <c r="AX269">
        <v>0.14385721000000001</v>
      </c>
      <c r="AY269">
        <v>0.13961994999999999</v>
      </c>
      <c r="AZ269">
        <v>0.13560385999999999</v>
      </c>
      <c r="BA269">
        <v>0.13179001000000001</v>
      </c>
      <c r="BB269">
        <v>0.12816611</v>
      </c>
      <c r="BC269">
        <v>0.12471993000000001</v>
      </c>
      <c r="BD269">
        <v>0.12144001</v>
      </c>
      <c r="BE269">
        <v>0.118316</v>
      </c>
      <c r="BF269">
        <v>0.11533322</v>
      </c>
    </row>
    <row r="270" spans="1:58" x14ac:dyDescent="0.35">
      <c r="A270">
        <v>269</v>
      </c>
      <c r="B270">
        <v>15</v>
      </c>
      <c r="C270">
        <v>0.43755579999999999</v>
      </c>
      <c r="D270">
        <v>1.8</v>
      </c>
      <c r="E270">
        <v>1.6</v>
      </c>
      <c r="F270">
        <v>2.8000000000000003</v>
      </c>
      <c r="G270">
        <v>1.6</v>
      </c>
      <c r="H270">
        <v>1.6</v>
      </c>
      <c r="I270">
        <v>316.90000000000003</v>
      </c>
      <c r="J270">
        <v>362.20000000000005</v>
      </c>
      <c r="K270" t="s">
        <v>34</v>
      </c>
      <c r="L270">
        <v>269</v>
      </c>
      <c r="M270">
        <v>0.59570241000000002</v>
      </c>
      <c r="N270">
        <v>0.48106384000000002</v>
      </c>
      <c r="O270">
        <v>0.39878646000000001</v>
      </c>
      <c r="P270">
        <v>0.33819786000000002</v>
      </c>
      <c r="Q270">
        <v>0.29222202000000003</v>
      </c>
      <c r="R270">
        <v>0.25636988999999999</v>
      </c>
      <c r="S270">
        <v>0.2277005</v>
      </c>
      <c r="T270">
        <v>0.20433998</v>
      </c>
      <c r="U270">
        <v>0.18499823000000001</v>
      </c>
      <c r="V270">
        <v>0.16874933</v>
      </c>
      <c r="W270">
        <v>0.15492412</v>
      </c>
      <c r="X270">
        <v>0.14304254999999999</v>
      </c>
      <c r="Y270">
        <v>0.13273425</v>
      </c>
      <c r="Z270">
        <v>0.12370848</v>
      </c>
      <c r="AA270">
        <v>0.11574498</v>
      </c>
      <c r="AB270">
        <v>0.10867375</v>
      </c>
      <c r="AC270">
        <v>0.10235727999999999</v>
      </c>
      <c r="AD270">
        <v>9.6682615999999999E-2</v>
      </c>
      <c r="AE270">
        <v>9.1557584999999997E-2</v>
      </c>
      <c r="AF270">
        <v>8.6907655E-2</v>
      </c>
      <c r="AG270">
        <v>8.2670510000000003E-2</v>
      </c>
      <c r="AH270">
        <v>7.8795180000000006E-2</v>
      </c>
      <c r="AI270">
        <v>7.5238310000000003E-2</v>
      </c>
      <c r="AJ270">
        <v>7.1960977999999995E-2</v>
      </c>
      <c r="AK270">
        <v>6.8932368999999993E-2</v>
      </c>
      <c r="AL270">
        <v>6.6126272E-2</v>
      </c>
      <c r="AM270">
        <v>6.3519552000000007E-2</v>
      </c>
      <c r="AN270">
        <v>6.1091858999999998E-2</v>
      </c>
      <c r="AO270">
        <v>5.8826476000000003E-2</v>
      </c>
      <c r="AP270">
        <v>5.6706517999999997E-2</v>
      </c>
      <c r="AQ270">
        <v>5.4719891E-2</v>
      </c>
      <c r="AR270">
        <v>5.2854571000000003E-2</v>
      </c>
      <c r="AS270">
        <v>5.1099843999999998E-2</v>
      </c>
      <c r="AT270">
        <v>4.9446519000000001E-2</v>
      </c>
      <c r="AU270">
        <v>4.7885961999999997E-2</v>
      </c>
      <c r="AV270">
        <v>4.6411183000000002E-2</v>
      </c>
      <c r="AW270">
        <v>4.5015261000000001E-2</v>
      </c>
      <c r="AX270">
        <v>4.3692334999999999E-2</v>
      </c>
      <c r="AY270">
        <v>4.2437531000000001E-2</v>
      </c>
      <c r="AZ270">
        <v>4.1245102999999998E-2</v>
      </c>
      <c r="BA270">
        <v>4.0110618000000001E-2</v>
      </c>
      <c r="BB270">
        <v>3.9030719999999998E-2</v>
      </c>
      <c r="BC270">
        <v>3.8001146E-2</v>
      </c>
      <c r="BD270">
        <v>3.7018713000000002E-2</v>
      </c>
      <c r="BE270">
        <v>3.6080133E-2</v>
      </c>
      <c r="BF270">
        <v>3.5182852000000001E-2</v>
      </c>
    </row>
    <row r="271" spans="1:58" x14ac:dyDescent="0.35">
      <c r="A271">
        <v>270</v>
      </c>
      <c r="B271">
        <v>31.1</v>
      </c>
      <c r="C271">
        <v>0.2408681</v>
      </c>
      <c r="D271">
        <v>2.4000000000000004</v>
      </c>
      <c r="E271">
        <v>1.2000000000000002</v>
      </c>
      <c r="F271">
        <v>2</v>
      </c>
      <c r="G271">
        <v>1.6</v>
      </c>
      <c r="H271">
        <v>1.6</v>
      </c>
      <c r="I271">
        <v>417.70000000000005</v>
      </c>
      <c r="J271">
        <v>354.90000000000003</v>
      </c>
      <c r="K271" t="s">
        <v>34</v>
      </c>
      <c r="L271">
        <v>270</v>
      </c>
      <c r="M271">
        <v>0.77681392000000005</v>
      </c>
      <c r="N271">
        <v>0.62148649</v>
      </c>
      <c r="O271">
        <v>0.51149261000000001</v>
      </c>
      <c r="P271">
        <v>0.43154523</v>
      </c>
      <c r="Q271">
        <v>0.37151611000000001</v>
      </c>
      <c r="R271">
        <v>0.32523628999999998</v>
      </c>
      <c r="S271">
        <v>0.28863797000000002</v>
      </c>
      <c r="T271">
        <v>0.25897418999999999</v>
      </c>
      <c r="U271">
        <v>0.23450281000000001</v>
      </c>
      <c r="V271">
        <v>0.21401339999999999</v>
      </c>
      <c r="W271">
        <v>0.19664590000000001</v>
      </c>
      <c r="X271">
        <v>0.18175909000000001</v>
      </c>
      <c r="Y271">
        <v>0.16886873999999999</v>
      </c>
      <c r="Z271">
        <v>0.15760710999999999</v>
      </c>
      <c r="AA271">
        <v>0.14769149000000001</v>
      </c>
      <c r="AB271">
        <v>0.13890237999999999</v>
      </c>
      <c r="AC271">
        <v>0.13105898999999999</v>
      </c>
      <c r="AD271">
        <v>0.12401656</v>
      </c>
      <c r="AE271">
        <v>0.11765887999999999</v>
      </c>
      <c r="AF271">
        <v>0.11189325</v>
      </c>
      <c r="AG271">
        <v>0.10663876999999999</v>
      </c>
      <c r="AH271">
        <v>0.10182929</v>
      </c>
      <c r="AI271">
        <v>9.7412832000000005E-2</v>
      </c>
      <c r="AJ271">
        <v>9.3341603999999995E-2</v>
      </c>
      <c r="AK271">
        <v>8.9576646999999995E-2</v>
      </c>
      <c r="AL271">
        <v>8.6083858999999999E-2</v>
      </c>
      <c r="AM271">
        <v>8.2836956000000003E-2</v>
      </c>
      <c r="AN271">
        <v>7.9810700999999998E-2</v>
      </c>
      <c r="AO271">
        <v>7.6983511000000004E-2</v>
      </c>
      <c r="AP271">
        <v>7.4334487000000005E-2</v>
      </c>
      <c r="AQ271">
        <v>7.1849354000000004E-2</v>
      </c>
      <c r="AR271">
        <v>6.9512233000000007E-2</v>
      </c>
      <c r="AS271">
        <v>6.7310660999999994E-2</v>
      </c>
      <c r="AT271">
        <v>6.5233617999999993E-2</v>
      </c>
      <c r="AU271">
        <v>6.3270568999999999E-2</v>
      </c>
      <c r="AV271">
        <v>6.1413045999999999E-2</v>
      </c>
      <c r="AW271">
        <v>5.9652588999999999E-2</v>
      </c>
      <c r="AX271">
        <v>5.7981620999999997E-2</v>
      </c>
      <c r="AY271">
        <v>5.6394484000000002E-2</v>
      </c>
      <c r="AZ271">
        <v>5.4884829000000003E-2</v>
      </c>
      <c r="BA271">
        <v>5.3446411999999999E-2</v>
      </c>
      <c r="BB271">
        <v>5.2075133000000003E-2</v>
      </c>
      <c r="BC271">
        <v>5.0766826000000001E-2</v>
      </c>
      <c r="BD271">
        <v>4.9516071000000002E-2</v>
      </c>
      <c r="BE271">
        <v>4.8320118000000002E-2</v>
      </c>
      <c r="BF271">
        <v>4.7175687000000001E-2</v>
      </c>
    </row>
    <row r="272" spans="1:58" x14ac:dyDescent="0.35">
      <c r="A272">
        <v>271</v>
      </c>
      <c r="B272">
        <v>27.700000000000003</v>
      </c>
      <c r="C272">
        <v>0.1925598</v>
      </c>
      <c r="D272">
        <v>2</v>
      </c>
      <c r="E272">
        <v>6</v>
      </c>
      <c r="F272">
        <v>0.4</v>
      </c>
      <c r="G272">
        <v>2</v>
      </c>
      <c r="H272">
        <v>0.4</v>
      </c>
      <c r="I272">
        <v>396.1</v>
      </c>
      <c r="J272">
        <v>307.60000000000002</v>
      </c>
      <c r="K272" t="s">
        <v>35</v>
      </c>
      <c r="L272">
        <v>271</v>
      </c>
      <c r="M272">
        <v>0.93239760000000005</v>
      </c>
      <c r="N272">
        <v>0.74871093</v>
      </c>
      <c r="O272">
        <v>0.61380928999999995</v>
      </c>
      <c r="P272">
        <v>0.51435178999999998</v>
      </c>
      <c r="Q272">
        <v>0.4396081</v>
      </c>
      <c r="R272">
        <v>0.382025</v>
      </c>
      <c r="S272">
        <v>0.33672538000000002</v>
      </c>
      <c r="T272">
        <v>0.30029519999999998</v>
      </c>
      <c r="U272">
        <v>0.27049773999999999</v>
      </c>
      <c r="V272">
        <v>0.24577594999999999</v>
      </c>
      <c r="W272">
        <v>0.22495862999999999</v>
      </c>
      <c r="X272">
        <v>0.20721423999999999</v>
      </c>
      <c r="Y272">
        <v>0.19192119999999999</v>
      </c>
      <c r="Z272">
        <v>0.17860591000000001</v>
      </c>
      <c r="AA272">
        <v>0.16691661999999999</v>
      </c>
      <c r="AB272">
        <v>0.15657241999999999</v>
      </c>
      <c r="AC272">
        <v>0.14736289999999999</v>
      </c>
      <c r="AD272">
        <v>0.13910483000000001</v>
      </c>
      <c r="AE272">
        <v>0.13166469</v>
      </c>
      <c r="AF272">
        <v>0.12492772000000001</v>
      </c>
      <c r="AG272">
        <v>0.11879764</v>
      </c>
      <c r="AH272">
        <v>0.11319957</v>
      </c>
      <c r="AI272">
        <v>0.10806818999999999</v>
      </c>
      <c r="AJ272">
        <v>0.10335021</v>
      </c>
      <c r="AK272">
        <v>9.8994121000000004E-2</v>
      </c>
      <c r="AL272">
        <v>9.4961724999999997E-2</v>
      </c>
      <c r="AM272">
        <v>9.1219462000000001E-2</v>
      </c>
      <c r="AN272">
        <v>8.7737508000000006E-2</v>
      </c>
      <c r="AO272">
        <v>8.4486066999999998E-2</v>
      </c>
      <c r="AP272">
        <v>8.1445857999999996E-2</v>
      </c>
      <c r="AQ272">
        <v>7.8600705000000007E-2</v>
      </c>
      <c r="AR272">
        <v>7.5930445999999999E-2</v>
      </c>
      <c r="AS272">
        <v>7.3417081999999995E-2</v>
      </c>
      <c r="AT272">
        <v>7.1049578000000002E-2</v>
      </c>
      <c r="AU272">
        <v>6.8816408999999995E-2</v>
      </c>
      <c r="AV272">
        <v>6.6704944000000002E-2</v>
      </c>
      <c r="AW272">
        <v>6.4707547000000004E-2</v>
      </c>
      <c r="AX272">
        <v>6.2813288999999994E-2</v>
      </c>
      <c r="AY272">
        <v>6.1015862999999997E-2</v>
      </c>
      <c r="AZ272">
        <v>5.9308812000000002E-2</v>
      </c>
      <c r="BA272">
        <v>5.7683895999999998E-2</v>
      </c>
      <c r="BB272">
        <v>5.6137379000000001E-2</v>
      </c>
      <c r="BC272">
        <v>5.4662968999999999E-2</v>
      </c>
      <c r="BD272">
        <v>5.3255267000000002E-2</v>
      </c>
      <c r="BE272">
        <v>5.1910884999999997E-2</v>
      </c>
      <c r="BF272">
        <v>5.0625271999999999E-2</v>
      </c>
    </row>
    <row r="273" spans="1:58" x14ac:dyDescent="0.35">
      <c r="A273">
        <v>272</v>
      </c>
      <c r="B273">
        <v>22</v>
      </c>
      <c r="C273">
        <v>0.77297790000000011</v>
      </c>
      <c r="D273">
        <v>2.2000000000000002</v>
      </c>
      <c r="E273">
        <v>8.8000000000000007</v>
      </c>
      <c r="F273">
        <v>2</v>
      </c>
      <c r="G273">
        <v>1</v>
      </c>
      <c r="H273">
        <v>0.60000000000000009</v>
      </c>
      <c r="I273">
        <v>374</v>
      </c>
      <c r="J273">
        <v>326.60000000000002</v>
      </c>
      <c r="K273" t="s">
        <v>34</v>
      </c>
      <c r="L273">
        <v>272</v>
      </c>
      <c r="M273">
        <v>1.0311701</v>
      </c>
      <c r="N273">
        <v>0.88865143000000002</v>
      </c>
      <c r="O273">
        <v>0.77485716000000004</v>
      </c>
      <c r="P273">
        <v>0.67694032000000004</v>
      </c>
      <c r="Q273">
        <v>0.59240168000000004</v>
      </c>
      <c r="R273">
        <v>0.52069622000000004</v>
      </c>
      <c r="S273">
        <v>0.46156250999999998</v>
      </c>
      <c r="T273">
        <v>0.41284281</v>
      </c>
      <c r="U273">
        <v>0.37248590999999998</v>
      </c>
      <c r="V273">
        <v>0.33884910000000001</v>
      </c>
      <c r="W273">
        <v>0.31024042000000002</v>
      </c>
      <c r="X273">
        <v>0.28567204000000002</v>
      </c>
      <c r="Y273">
        <v>0.26443422</v>
      </c>
      <c r="Z273">
        <v>0.24593346999999999</v>
      </c>
      <c r="AA273">
        <v>0.22969474000000001</v>
      </c>
      <c r="AB273">
        <v>0.21534181999999999</v>
      </c>
      <c r="AC273">
        <v>0.20258223</v>
      </c>
      <c r="AD273">
        <v>0.19114776999999999</v>
      </c>
      <c r="AE273">
        <v>0.1808514</v>
      </c>
      <c r="AF273">
        <v>0.17154853</v>
      </c>
      <c r="AG273">
        <v>0.1630993</v>
      </c>
      <c r="AH273">
        <v>0.15538991999999999</v>
      </c>
      <c r="AI273">
        <v>0.14833434000000001</v>
      </c>
      <c r="AJ273">
        <v>0.14185289000000001</v>
      </c>
      <c r="AK273">
        <v>0.13588431000000001</v>
      </c>
      <c r="AL273">
        <v>0.13036265999999999</v>
      </c>
      <c r="AM273">
        <v>0.12524063999999999</v>
      </c>
      <c r="AN273">
        <v>0.12048025</v>
      </c>
      <c r="AO273">
        <v>0.11605111999999999</v>
      </c>
      <c r="AP273">
        <v>0.11191323</v>
      </c>
      <c r="AQ273">
        <v>0.10803087</v>
      </c>
      <c r="AR273">
        <v>0.10438926</v>
      </c>
      <c r="AS273">
        <v>0.10096665000000001</v>
      </c>
      <c r="AT273">
        <v>9.7745641999999994E-2</v>
      </c>
      <c r="AU273">
        <v>9.4706595000000005E-2</v>
      </c>
      <c r="AV273">
        <v>9.1837092999999995E-2</v>
      </c>
      <c r="AW273">
        <v>8.9120380999999999E-2</v>
      </c>
      <c r="AX273">
        <v>8.6544602999999998E-2</v>
      </c>
      <c r="AY273">
        <v>8.4099852000000003E-2</v>
      </c>
      <c r="AZ273">
        <v>8.1780515999999998E-2</v>
      </c>
      <c r="BA273">
        <v>7.9576052999999994E-2</v>
      </c>
      <c r="BB273">
        <v>7.7473826999999995E-2</v>
      </c>
      <c r="BC273">
        <v>7.5467221000000001E-2</v>
      </c>
      <c r="BD273">
        <v>7.3551594999999997E-2</v>
      </c>
      <c r="BE273">
        <v>7.1722962000000001E-2</v>
      </c>
      <c r="BF273">
        <v>6.9976321999999994E-2</v>
      </c>
    </row>
    <row r="274" spans="1:58" x14ac:dyDescent="0.35">
      <c r="A274">
        <v>273</v>
      </c>
      <c r="B274">
        <v>12</v>
      </c>
      <c r="C274">
        <v>0.66770070000000004</v>
      </c>
      <c r="D274">
        <v>1.8</v>
      </c>
      <c r="E274">
        <v>4.6000000000000005</v>
      </c>
      <c r="F274">
        <v>2.6</v>
      </c>
      <c r="G274">
        <v>1.2000000000000002</v>
      </c>
      <c r="H274">
        <v>1</v>
      </c>
      <c r="I274">
        <v>424.1</v>
      </c>
      <c r="J274">
        <v>341.20000000000005</v>
      </c>
      <c r="K274" t="s">
        <v>34</v>
      </c>
      <c r="L274">
        <v>273</v>
      </c>
      <c r="M274">
        <v>0.85194415000000001</v>
      </c>
      <c r="N274">
        <v>0.66028768000000004</v>
      </c>
      <c r="O274">
        <v>0.53207749000000004</v>
      </c>
      <c r="P274">
        <v>0.44215879000000002</v>
      </c>
      <c r="Q274">
        <v>0.37604395000000002</v>
      </c>
      <c r="R274">
        <v>0.32581648000000002</v>
      </c>
      <c r="S274">
        <v>0.28661466000000002</v>
      </c>
      <c r="T274">
        <v>0.25530794000000001</v>
      </c>
      <c r="U274">
        <v>0.22982854999999999</v>
      </c>
      <c r="V274">
        <v>0.20873633</v>
      </c>
      <c r="W274">
        <v>0.19100937000000001</v>
      </c>
      <c r="X274">
        <v>0.17591013</v>
      </c>
      <c r="Y274">
        <v>0.16289998999999999</v>
      </c>
      <c r="Z274">
        <v>0.15157445</v>
      </c>
      <c r="AA274">
        <v>0.14163338</v>
      </c>
      <c r="AB274">
        <v>0.13283734</v>
      </c>
      <c r="AC274">
        <v>0.12500422</v>
      </c>
      <c r="AD274">
        <v>0.11798632000000001</v>
      </c>
      <c r="AE274">
        <v>0.11166257</v>
      </c>
      <c r="AF274">
        <v>0.10593846</v>
      </c>
      <c r="AG274">
        <v>0.10073195</v>
      </c>
      <c r="AH274">
        <v>9.5976502000000005E-2</v>
      </c>
      <c r="AI274">
        <v>9.1618172999999997E-2</v>
      </c>
      <c r="AJ274">
        <v>8.7610900000000005E-2</v>
      </c>
      <c r="AK274">
        <v>8.3909689999999995E-2</v>
      </c>
      <c r="AL274">
        <v>8.0483526E-2</v>
      </c>
      <c r="AM274">
        <v>7.7303848999999994E-2</v>
      </c>
      <c r="AN274">
        <v>7.4344865999999996E-2</v>
      </c>
      <c r="AO274">
        <v>7.1584738999999994E-2</v>
      </c>
      <c r="AP274">
        <v>6.9003507000000006E-2</v>
      </c>
      <c r="AQ274">
        <v>6.6585921000000006E-2</v>
      </c>
      <c r="AR274">
        <v>6.4318210000000001E-2</v>
      </c>
      <c r="AS274">
        <v>6.2183712000000002E-2</v>
      </c>
      <c r="AT274">
        <v>6.0174320000000003E-2</v>
      </c>
      <c r="AU274">
        <v>5.8276616000000003E-2</v>
      </c>
      <c r="AV274">
        <v>5.6483798000000002E-2</v>
      </c>
      <c r="AW274">
        <v>5.4787139999999998E-2</v>
      </c>
      <c r="AX274">
        <v>5.3179029000000003E-2</v>
      </c>
      <c r="AY274">
        <v>5.1653218000000001E-2</v>
      </c>
      <c r="AZ274">
        <v>5.0203886000000003E-2</v>
      </c>
      <c r="BA274">
        <v>4.8825484000000002E-2</v>
      </c>
      <c r="BB274">
        <v>4.7512884999999998E-2</v>
      </c>
      <c r="BC274">
        <v>4.6261351999999999E-2</v>
      </c>
      <c r="BD274">
        <v>4.5067333000000001E-2</v>
      </c>
      <c r="BE274">
        <v>4.3926712E-2</v>
      </c>
      <c r="BF274">
        <v>4.2835872999999997E-2</v>
      </c>
    </row>
    <row r="275" spans="1:58" x14ac:dyDescent="0.35">
      <c r="A275">
        <v>274</v>
      </c>
      <c r="B275">
        <v>41.1</v>
      </c>
      <c r="C275">
        <v>0.17922070000000001</v>
      </c>
      <c r="D275">
        <v>1</v>
      </c>
      <c r="E275">
        <v>6</v>
      </c>
      <c r="F275">
        <v>2</v>
      </c>
      <c r="G275">
        <v>1.6</v>
      </c>
      <c r="H275">
        <v>1.6</v>
      </c>
      <c r="I275">
        <v>357.20000000000005</v>
      </c>
      <c r="J275">
        <v>304.3</v>
      </c>
      <c r="K275" t="s">
        <v>35</v>
      </c>
      <c r="L275">
        <v>274</v>
      </c>
      <c r="M275">
        <v>3.1219608999999999</v>
      </c>
      <c r="N275">
        <v>2.3839649999999999</v>
      </c>
      <c r="O275">
        <v>1.8705495999999999</v>
      </c>
      <c r="P275">
        <v>1.5088792</v>
      </c>
      <c r="Q275">
        <v>1.2446313</v>
      </c>
      <c r="R275">
        <v>1.0450613</v>
      </c>
      <c r="S275">
        <v>0.89140092999999998</v>
      </c>
      <c r="T275">
        <v>0.77124475999999997</v>
      </c>
      <c r="U275">
        <v>0.67586398000000003</v>
      </c>
      <c r="V275">
        <v>0.59931356000000002</v>
      </c>
      <c r="W275">
        <v>0.53685534000000001</v>
      </c>
      <c r="X275">
        <v>0.48513835999999999</v>
      </c>
      <c r="Y275">
        <v>0.44168975999999999</v>
      </c>
      <c r="Z275">
        <v>0.40484551000000002</v>
      </c>
      <c r="AA275">
        <v>0.37329437999999998</v>
      </c>
      <c r="AB275">
        <v>0.34594712</v>
      </c>
      <c r="AC275">
        <v>0.32205516000000001</v>
      </c>
      <c r="AD275">
        <v>0.30102620000000002</v>
      </c>
      <c r="AE275">
        <v>0.28239349000000002</v>
      </c>
      <c r="AF275">
        <v>0.26578500999999999</v>
      </c>
      <c r="AG275">
        <v>0.25091039999999998</v>
      </c>
      <c r="AH275">
        <v>0.23750471000000001</v>
      </c>
      <c r="AI275">
        <v>0.22537492000000001</v>
      </c>
      <c r="AJ275">
        <v>0.21434696</v>
      </c>
      <c r="AK275">
        <v>0.20427841999999999</v>
      </c>
      <c r="AL275">
        <v>0.19506409999999999</v>
      </c>
      <c r="AM275">
        <v>0.18658730000000001</v>
      </c>
      <c r="AN275">
        <v>0.1787678</v>
      </c>
      <c r="AO275">
        <v>0.17153402000000001</v>
      </c>
      <c r="AP275">
        <v>0.16482802999999999</v>
      </c>
      <c r="AQ275">
        <v>0.15858907</v>
      </c>
      <c r="AR275">
        <v>0.15277098</v>
      </c>
      <c r="AS275">
        <v>0.14733317000000001</v>
      </c>
      <c r="AT275">
        <v>0.14223595</v>
      </c>
      <c r="AU275">
        <v>0.13745141</v>
      </c>
      <c r="AV275">
        <v>0.13295327000000001</v>
      </c>
      <c r="AW275">
        <v>0.12871695</v>
      </c>
      <c r="AX275">
        <v>0.12472271</v>
      </c>
      <c r="AY275">
        <v>0.12094338</v>
      </c>
      <c r="AZ275">
        <v>0.11737517</v>
      </c>
      <c r="BA275">
        <v>0.1139845</v>
      </c>
      <c r="BB275">
        <v>0.11076935</v>
      </c>
      <c r="BC275">
        <v>0.10771649</v>
      </c>
      <c r="BD275">
        <v>0.10481372999999999</v>
      </c>
      <c r="BE275">
        <v>0.10204849000000001</v>
      </c>
      <c r="BF275">
        <v>9.9407076999999996E-2</v>
      </c>
    </row>
    <row r="276" spans="1:58" x14ac:dyDescent="0.35">
      <c r="A276">
        <v>275</v>
      </c>
      <c r="B276">
        <v>29.400000000000002</v>
      </c>
      <c r="C276">
        <v>0.49036900000000005</v>
      </c>
      <c r="D276">
        <v>2.8000000000000003</v>
      </c>
      <c r="E276">
        <v>9.2000000000000011</v>
      </c>
      <c r="F276">
        <v>0.8</v>
      </c>
      <c r="G276">
        <v>0.60000000000000009</v>
      </c>
      <c r="H276">
        <v>0.4</v>
      </c>
      <c r="I276">
        <v>336.3</v>
      </c>
      <c r="J276">
        <v>343.70000000000005</v>
      </c>
      <c r="K276" t="s">
        <v>35</v>
      </c>
      <c r="L276">
        <v>275</v>
      </c>
      <c r="M276">
        <v>0.81702143000000005</v>
      </c>
      <c r="N276">
        <v>0.70950550000000001</v>
      </c>
      <c r="O276">
        <v>0.62721002000000003</v>
      </c>
      <c r="P276">
        <v>0.55847389000000003</v>
      </c>
      <c r="Q276">
        <v>0.49827880000000002</v>
      </c>
      <c r="R276">
        <v>0.44515765000000002</v>
      </c>
      <c r="S276">
        <v>0.39964736000000001</v>
      </c>
      <c r="T276">
        <v>0.36109614000000001</v>
      </c>
      <c r="U276">
        <v>0.32847389999999999</v>
      </c>
      <c r="V276">
        <v>0.30084886999999999</v>
      </c>
      <c r="W276">
        <v>0.27700824000000002</v>
      </c>
      <c r="X276">
        <v>0.25638703000000002</v>
      </c>
      <c r="Y276">
        <v>0.23842067</v>
      </c>
      <c r="Z276">
        <v>0.22258125000000001</v>
      </c>
      <c r="AA276">
        <v>0.20854560999999999</v>
      </c>
      <c r="AB276">
        <v>0.19606030999999999</v>
      </c>
      <c r="AC276">
        <v>0.18489787999999999</v>
      </c>
      <c r="AD276">
        <v>0.17485617000000001</v>
      </c>
      <c r="AE276">
        <v>0.16578146999999999</v>
      </c>
      <c r="AF276">
        <v>0.15754597000000001</v>
      </c>
      <c r="AG276">
        <v>0.15004316000000001</v>
      </c>
      <c r="AH276">
        <v>0.14318089000000001</v>
      </c>
      <c r="AI276">
        <v>0.13687742999999999</v>
      </c>
      <c r="AJ276">
        <v>0.13107157</v>
      </c>
      <c r="AK276">
        <v>0.12570648000000001</v>
      </c>
      <c r="AL276">
        <v>0.12073567</v>
      </c>
      <c r="AM276">
        <v>0.11611961</v>
      </c>
      <c r="AN276">
        <v>0.11181936000000001</v>
      </c>
      <c r="AO276">
        <v>0.10780356000000001</v>
      </c>
      <c r="AP276">
        <v>0.10404562000000001</v>
      </c>
      <c r="AQ276">
        <v>0.10052203999999999</v>
      </c>
      <c r="AR276">
        <v>9.7211911999999998E-2</v>
      </c>
      <c r="AS276">
        <v>9.4096026999999999E-2</v>
      </c>
      <c r="AT276">
        <v>9.1159903E-2</v>
      </c>
      <c r="AU276">
        <v>8.8388145000000001E-2</v>
      </c>
      <c r="AV276">
        <v>8.5765824000000004E-2</v>
      </c>
      <c r="AW276">
        <v>8.3281823000000005E-2</v>
      </c>
      <c r="AX276">
        <v>8.0925285999999999E-2</v>
      </c>
      <c r="AY276">
        <v>7.8687779999999999E-2</v>
      </c>
      <c r="AZ276">
        <v>7.6560675999999994E-2</v>
      </c>
      <c r="BA276">
        <v>7.4535497000000006E-2</v>
      </c>
      <c r="BB276">
        <v>7.2605215000000001E-2</v>
      </c>
      <c r="BC276">
        <v>7.0763744000000003E-2</v>
      </c>
      <c r="BD276">
        <v>6.9005780000000003E-2</v>
      </c>
      <c r="BE276">
        <v>6.7324616000000004E-2</v>
      </c>
      <c r="BF276">
        <v>6.5716020999999999E-2</v>
      </c>
    </row>
    <row r="277" spans="1:58" x14ac:dyDescent="0.35">
      <c r="A277">
        <v>276</v>
      </c>
      <c r="B277">
        <v>30.1</v>
      </c>
      <c r="C277">
        <v>0.89787430000000001</v>
      </c>
      <c r="D277">
        <v>3</v>
      </c>
      <c r="E277">
        <v>2</v>
      </c>
      <c r="F277">
        <v>3</v>
      </c>
      <c r="G277">
        <v>1.8</v>
      </c>
      <c r="H277">
        <v>0.4</v>
      </c>
      <c r="I277">
        <v>311.60000000000002</v>
      </c>
      <c r="J277">
        <v>294.10000000000002</v>
      </c>
      <c r="K277" t="s">
        <v>35</v>
      </c>
      <c r="L277">
        <v>276</v>
      </c>
      <c r="M277">
        <v>0.42791298</v>
      </c>
      <c r="N277">
        <v>0.34335526999999999</v>
      </c>
      <c r="O277">
        <v>0.28446402999999998</v>
      </c>
      <c r="P277">
        <v>0.24153253</v>
      </c>
      <c r="Q277">
        <v>0.20904740999999999</v>
      </c>
      <c r="R277">
        <v>0.18375166000000001</v>
      </c>
      <c r="S277">
        <v>0.16354033000000001</v>
      </c>
      <c r="T277">
        <v>0.14705567</v>
      </c>
      <c r="U277">
        <v>0.13338496</v>
      </c>
      <c r="V277">
        <v>0.12187313</v>
      </c>
      <c r="W277">
        <v>0.11206012999999999</v>
      </c>
      <c r="X277">
        <v>0.1036034</v>
      </c>
      <c r="Y277">
        <v>9.6241786999999995E-2</v>
      </c>
      <c r="Z277">
        <v>8.9779548000000001E-2</v>
      </c>
      <c r="AA277">
        <v>8.4064326999999994E-2</v>
      </c>
      <c r="AB277">
        <v>7.8976184000000005E-2</v>
      </c>
      <c r="AC277">
        <v>7.4417457000000006E-2</v>
      </c>
      <c r="AD277">
        <v>7.0312924999999998E-2</v>
      </c>
      <c r="AE277">
        <v>6.6599190000000003E-2</v>
      </c>
      <c r="AF277">
        <v>6.3223644999999995E-2</v>
      </c>
      <c r="AG277">
        <v>6.0144085E-2</v>
      </c>
      <c r="AH277">
        <v>5.7323857999999998E-2</v>
      </c>
      <c r="AI277">
        <v>5.4733026999999997E-2</v>
      </c>
      <c r="AJ277">
        <v>5.2344307E-2</v>
      </c>
      <c r="AK277">
        <v>5.0136447000000001E-2</v>
      </c>
      <c r="AL277">
        <v>4.8090058999999998E-2</v>
      </c>
      <c r="AM277">
        <v>4.6188462999999999E-2</v>
      </c>
      <c r="AN277">
        <v>4.4417410999999997E-2</v>
      </c>
      <c r="AO277">
        <v>4.2764178999999999E-2</v>
      </c>
      <c r="AP277">
        <v>4.1218064999999998E-2</v>
      </c>
      <c r="AQ277">
        <v>3.97688E-2</v>
      </c>
      <c r="AR277">
        <v>3.8407589999999998E-2</v>
      </c>
      <c r="AS277">
        <v>3.7127554E-2</v>
      </c>
      <c r="AT277">
        <v>3.5921715E-2</v>
      </c>
      <c r="AU277">
        <v>3.4784838999999998E-2</v>
      </c>
      <c r="AV277">
        <v>3.3709981E-2</v>
      </c>
      <c r="AW277">
        <v>3.269263E-2</v>
      </c>
      <c r="AX277">
        <v>3.1728957000000002E-2</v>
      </c>
      <c r="AY277">
        <v>3.0814754E-2</v>
      </c>
      <c r="AZ277">
        <v>2.9946345999999999E-2</v>
      </c>
      <c r="BA277">
        <v>2.912114E-2</v>
      </c>
      <c r="BB277">
        <v>2.8335270999999999E-2</v>
      </c>
      <c r="BC277">
        <v>2.7586224999999999E-2</v>
      </c>
      <c r="BD277">
        <v>2.6871711E-2</v>
      </c>
      <c r="BE277">
        <v>2.6189493000000001E-2</v>
      </c>
      <c r="BF277">
        <v>2.5537368000000001E-2</v>
      </c>
    </row>
    <row r="278" spans="1:58" x14ac:dyDescent="0.35">
      <c r="A278">
        <v>277</v>
      </c>
      <c r="B278">
        <v>31.900000000000002</v>
      </c>
      <c r="C278">
        <v>0.25859260000000001</v>
      </c>
      <c r="D278">
        <v>1.2000000000000002</v>
      </c>
      <c r="E278">
        <v>9.2000000000000011</v>
      </c>
      <c r="F278">
        <v>1.6</v>
      </c>
      <c r="G278">
        <v>0.8</v>
      </c>
      <c r="H278">
        <v>1.2000000000000002</v>
      </c>
      <c r="I278">
        <v>444.70000000000005</v>
      </c>
      <c r="J278">
        <v>289.5</v>
      </c>
      <c r="K278" t="s">
        <v>35</v>
      </c>
      <c r="L278">
        <v>277</v>
      </c>
      <c r="M278">
        <v>2.2722418000000002</v>
      </c>
      <c r="N278">
        <v>1.9050311</v>
      </c>
      <c r="O278">
        <v>1.6227236</v>
      </c>
      <c r="P278">
        <v>1.3809313999999999</v>
      </c>
      <c r="Q278">
        <v>1.1698847999999999</v>
      </c>
      <c r="R278">
        <v>0.99516742999999996</v>
      </c>
      <c r="S278">
        <v>0.85663944000000003</v>
      </c>
      <c r="T278">
        <v>0.74674874999999996</v>
      </c>
      <c r="U278">
        <v>0.65838271000000004</v>
      </c>
      <c r="V278">
        <v>0.58647209</v>
      </c>
      <c r="W278">
        <v>0.52751731999999996</v>
      </c>
      <c r="X278">
        <v>0.47848155999999997</v>
      </c>
      <c r="Y278">
        <v>0.43711796000000003</v>
      </c>
      <c r="Z278">
        <v>0.40177053000000001</v>
      </c>
      <c r="AA278">
        <v>0.37126699000000002</v>
      </c>
      <c r="AB278">
        <v>0.34474796000000002</v>
      </c>
      <c r="AC278">
        <v>0.32151833000000002</v>
      </c>
      <c r="AD278">
        <v>0.30102785999999998</v>
      </c>
      <c r="AE278">
        <v>0.28284158999999998</v>
      </c>
      <c r="AF278">
        <v>0.26659378</v>
      </c>
      <c r="AG278">
        <v>0.25198150000000002</v>
      </c>
      <c r="AH278">
        <v>0.23876960999999999</v>
      </c>
      <c r="AI278">
        <v>0.2267807</v>
      </c>
      <c r="AJ278">
        <v>0.21585709</v>
      </c>
      <c r="AK278">
        <v>0.20586963999999999</v>
      </c>
      <c r="AL278">
        <v>0.19670578999999999</v>
      </c>
      <c r="AM278">
        <v>0.18826871000000001</v>
      </c>
      <c r="AN278">
        <v>0.18047104999999999</v>
      </c>
      <c r="AO278">
        <v>0.17324883999999999</v>
      </c>
      <c r="AP278">
        <v>0.16654608000000001</v>
      </c>
      <c r="AQ278">
        <v>0.16030553</v>
      </c>
      <c r="AR278">
        <v>0.15447933999999999</v>
      </c>
      <c r="AS278">
        <v>0.14903103000000001</v>
      </c>
      <c r="AT278">
        <v>0.14390965</v>
      </c>
      <c r="AU278">
        <v>0.13909630000000001</v>
      </c>
      <c r="AV278">
        <v>0.13457021</v>
      </c>
      <c r="AW278">
        <v>0.13030528</v>
      </c>
      <c r="AX278">
        <v>0.12627688000000001</v>
      </c>
      <c r="AY278">
        <v>0.12246981</v>
      </c>
      <c r="AZ278">
        <v>0.11886874</v>
      </c>
      <c r="BA278">
        <v>0.11546136</v>
      </c>
      <c r="BB278">
        <v>0.11222732000000001</v>
      </c>
      <c r="BC278">
        <v>0.10914968</v>
      </c>
      <c r="BD278">
        <v>0.10621648</v>
      </c>
      <c r="BE278">
        <v>0.10342316999999999</v>
      </c>
      <c r="BF278">
        <v>0.10075464000000001</v>
      </c>
    </row>
    <row r="279" spans="1:58" x14ac:dyDescent="0.35">
      <c r="A279">
        <v>278</v>
      </c>
      <c r="B279">
        <v>28.1</v>
      </c>
      <c r="C279">
        <v>0.56645590000000001</v>
      </c>
      <c r="D279">
        <v>0.60000000000000009</v>
      </c>
      <c r="E279">
        <v>5.8000000000000007</v>
      </c>
      <c r="F279">
        <v>0.8</v>
      </c>
      <c r="G279">
        <v>1.4000000000000001</v>
      </c>
      <c r="H279">
        <v>0.4</v>
      </c>
      <c r="I279">
        <v>307.8</v>
      </c>
      <c r="J279">
        <v>341.40000000000003</v>
      </c>
      <c r="K279" t="s">
        <v>34</v>
      </c>
      <c r="L279">
        <v>278</v>
      </c>
      <c r="M279">
        <v>0.72147649999999997</v>
      </c>
      <c r="N279">
        <v>0.58913267000000002</v>
      </c>
      <c r="O279">
        <v>0.48832697000000003</v>
      </c>
      <c r="P279">
        <v>0.41233947999999998</v>
      </c>
      <c r="Q279">
        <v>0.35383957999999999</v>
      </c>
      <c r="R279">
        <v>0.30803018999999998</v>
      </c>
      <c r="S279">
        <v>0.27153105</v>
      </c>
      <c r="T279">
        <v>0.24192162</v>
      </c>
      <c r="U279">
        <v>0.21750303000000001</v>
      </c>
      <c r="V279">
        <v>0.19707738</v>
      </c>
      <c r="W279">
        <v>0.17978241</v>
      </c>
      <c r="X279">
        <v>0.16497132</v>
      </c>
      <c r="Y279">
        <v>0.15216569999999999</v>
      </c>
      <c r="Z279">
        <v>0.14099842000000001</v>
      </c>
      <c r="AA279">
        <v>0.13118584</v>
      </c>
      <c r="AB279">
        <v>0.12250173</v>
      </c>
      <c r="AC279">
        <v>0.11477233000000001</v>
      </c>
      <c r="AD279">
        <v>0.10784928000000001</v>
      </c>
      <c r="AE279">
        <v>0.10161952</v>
      </c>
      <c r="AF279">
        <v>9.5988302999999997E-2</v>
      </c>
      <c r="AG279">
        <v>9.0873517000000001E-2</v>
      </c>
      <c r="AH279">
        <v>8.6208954000000004E-2</v>
      </c>
      <c r="AI279">
        <v>8.1942186E-2</v>
      </c>
      <c r="AJ279">
        <v>7.8025810000000001E-2</v>
      </c>
      <c r="AK279">
        <v>7.4421920000000003E-2</v>
      </c>
      <c r="AL279">
        <v>7.109116E-2</v>
      </c>
      <c r="AM279">
        <v>6.8010530999999999E-2</v>
      </c>
      <c r="AN279">
        <v>6.5152637999999999E-2</v>
      </c>
      <c r="AO279">
        <v>6.2493633E-2</v>
      </c>
      <c r="AP279">
        <v>6.0011830000000002E-2</v>
      </c>
      <c r="AQ279">
        <v>5.7694815000000003E-2</v>
      </c>
      <c r="AR279">
        <v>5.5527358999999998E-2</v>
      </c>
      <c r="AS279">
        <v>5.3493746000000002E-2</v>
      </c>
      <c r="AT279">
        <v>5.1584307000000003E-2</v>
      </c>
      <c r="AU279">
        <v>4.9787699999999997E-2</v>
      </c>
      <c r="AV279">
        <v>4.8095599000000003E-2</v>
      </c>
      <c r="AW279">
        <v>4.6498037999999998E-2</v>
      </c>
      <c r="AX279">
        <v>4.4988856000000001E-2</v>
      </c>
      <c r="AY279">
        <v>4.3560798999999997E-2</v>
      </c>
      <c r="AZ279">
        <v>4.2208280000000001E-2</v>
      </c>
      <c r="BA279">
        <v>4.0925960999999997E-2</v>
      </c>
      <c r="BB279">
        <v>3.9708644000000001E-2</v>
      </c>
      <c r="BC279">
        <v>3.8551046999999998E-2</v>
      </c>
      <c r="BD279">
        <v>3.7449918999999998E-2</v>
      </c>
      <c r="BE279">
        <v>3.6401219999999998E-2</v>
      </c>
      <c r="BF279">
        <v>3.5401664999999999E-2</v>
      </c>
    </row>
    <row r="280" spans="1:58" x14ac:dyDescent="0.35">
      <c r="A280">
        <v>279</v>
      </c>
      <c r="B280">
        <v>30</v>
      </c>
      <c r="C280">
        <v>0.28834369999999998</v>
      </c>
      <c r="D280">
        <v>2.8000000000000003</v>
      </c>
      <c r="E280">
        <v>7.4</v>
      </c>
      <c r="F280">
        <v>0.8</v>
      </c>
      <c r="G280">
        <v>0.2</v>
      </c>
      <c r="H280">
        <v>0.60000000000000009</v>
      </c>
      <c r="I280">
        <v>305.20000000000005</v>
      </c>
      <c r="J280">
        <v>342.90000000000003</v>
      </c>
      <c r="K280" t="s">
        <v>35</v>
      </c>
      <c r="L280">
        <v>279</v>
      </c>
      <c r="M280">
        <v>1.027882</v>
      </c>
      <c r="N280">
        <v>0.88225310999999995</v>
      </c>
      <c r="O280">
        <v>0.75929296000000002</v>
      </c>
      <c r="P280">
        <v>0.65342230000000001</v>
      </c>
      <c r="Q280">
        <v>0.56582385000000002</v>
      </c>
      <c r="R280">
        <v>0.49535101999999998</v>
      </c>
      <c r="S280">
        <v>0.43943134</v>
      </c>
      <c r="T280">
        <v>0.39438081000000003</v>
      </c>
      <c r="U280">
        <v>0.35698497000000001</v>
      </c>
      <c r="V280">
        <v>0.32488346000000001</v>
      </c>
      <c r="W280">
        <v>0.29798998999999998</v>
      </c>
      <c r="X280">
        <v>0.27516729000000001</v>
      </c>
      <c r="Y280">
        <v>0.25547408999999999</v>
      </c>
      <c r="Z280">
        <v>0.23828236999999999</v>
      </c>
      <c r="AA280">
        <v>0.22316073</v>
      </c>
      <c r="AB280">
        <v>0.20978359999999999</v>
      </c>
      <c r="AC280">
        <v>0.19786667999999999</v>
      </c>
      <c r="AD280">
        <v>0.18717362000000001</v>
      </c>
      <c r="AE280">
        <v>0.17753031999999999</v>
      </c>
      <c r="AF280">
        <v>0.16879011999999999</v>
      </c>
      <c r="AG280">
        <v>0.1608378</v>
      </c>
      <c r="AH280">
        <v>0.15357585000000001</v>
      </c>
      <c r="AI280">
        <v>0.14691873999999999</v>
      </c>
      <c r="AJ280">
        <v>0.14079103000000001</v>
      </c>
      <c r="AK280">
        <v>0.13513418999999999</v>
      </c>
      <c r="AL280">
        <v>0.12989452000000001</v>
      </c>
      <c r="AM280">
        <v>0.12503085999999999</v>
      </c>
      <c r="AN280">
        <v>0.12050234999999999</v>
      </c>
      <c r="AO280">
        <v>0.11627585999999999</v>
      </c>
      <c r="AP280">
        <v>0.1123214</v>
      </c>
      <c r="AQ280">
        <v>0.1086131</v>
      </c>
      <c r="AR280">
        <v>0.10512990999999999</v>
      </c>
      <c r="AS280">
        <v>0.10185126999999999</v>
      </c>
      <c r="AT280">
        <v>9.8760582999999999E-2</v>
      </c>
      <c r="AU280">
        <v>9.5841669000000004E-2</v>
      </c>
      <c r="AV280">
        <v>9.3080729000000001E-2</v>
      </c>
      <c r="AW280">
        <v>9.046527E-2</v>
      </c>
      <c r="AX280">
        <v>8.7984129999999994E-2</v>
      </c>
      <c r="AY280">
        <v>8.5626960000000002E-2</v>
      </c>
      <c r="AZ280">
        <v>8.3384208000000001E-2</v>
      </c>
      <c r="BA280">
        <v>8.1248692999999997E-2</v>
      </c>
      <c r="BB280">
        <v>7.9213291000000005E-2</v>
      </c>
      <c r="BC280">
        <v>7.7270634000000005E-2</v>
      </c>
      <c r="BD280">
        <v>7.5415126999999998E-2</v>
      </c>
      <c r="BE280">
        <v>7.3641396999999997E-2</v>
      </c>
      <c r="BF280">
        <v>7.1943268000000005E-2</v>
      </c>
    </row>
    <row r="281" spans="1:58" x14ac:dyDescent="0.35">
      <c r="A281">
        <v>280</v>
      </c>
      <c r="B281">
        <v>40.800000000000004</v>
      </c>
      <c r="C281">
        <v>0.42703000000000002</v>
      </c>
      <c r="D281">
        <v>1.8</v>
      </c>
      <c r="E281">
        <v>9.2000000000000011</v>
      </c>
      <c r="F281">
        <v>2.2000000000000002</v>
      </c>
      <c r="G281">
        <v>1.4000000000000001</v>
      </c>
      <c r="H281">
        <v>1.2000000000000002</v>
      </c>
      <c r="I281">
        <v>287.40000000000003</v>
      </c>
      <c r="J281">
        <v>290.8</v>
      </c>
      <c r="K281" t="s">
        <v>35</v>
      </c>
      <c r="L281">
        <v>280</v>
      </c>
      <c r="M281">
        <v>2.6048008999999999</v>
      </c>
      <c r="N281">
        <v>2.2977910000000001</v>
      </c>
      <c r="O281">
        <v>2.0269143999999999</v>
      </c>
      <c r="P281">
        <v>1.7552409</v>
      </c>
      <c r="Q281">
        <v>1.4972004000000001</v>
      </c>
      <c r="R281">
        <v>1.2781161000000001</v>
      </c>
      <c r="S281">
        <v>1.1013489000000001</v>
      </c>
      <c r="T281">
        <v>0.95941675000000004</v>
      </c>
      <c r="U281">
        <v>0.84448164999999997</v>
      </c>
      <c r="V281">
        <v>0.75051778999999996</v>
      </c>
      <c r="W281">
        <v>0.67354119000000001</v>
      </c>
      <c r="X281">
        <v>0.60986567000000003</v>
      </c>
      <c r="Y281">
        <v>0.55634415000000004</v>
      </c>
      <c r="Z281">
        <v>0.51079649000000005</v>
      </c>
      <c r="AA281">
        <v>0.47089699000000002</v>
      </c>
      <c r="AB281">
        <v>0.43578022999999999</v>
      </c>
      <c r="AC281">
        <v>0.40551499000000002</v>
      </c>
      <c r="AD281">
        <v>0.37896731</v>
      </c>
      <c r="AE281">
        <v>0.35559144999999998</v>
      </c>
      <c r="AF281">
        <v>0.33469817000000002</v>
      </c>
      <c r="AG281">
        <v>0.31598744000000001</v>
      </c>
      <c r="AH281">
        <v>0.29918694000000001</v>
      </c>
      <c r="AI281">
        <v>0.28397297999999999</v>
      </c>
      <c r="AJ281">
        <v>0.27017047999999999</v>
      </c>
      <c r="AK281">
        <v>0.25759783000000003</v>
      </c>
      <c r="AL281">
        <v>0.24609897</v>
      </c>
      <c r="AM281">
        <v>0.23551259999999999</v>
      </c>
      <c r="AN281">
        <v>0.22574593000000001</v>
      </c>
      <c r="AO281">
        <v>0.21672088</v>
      </c>
      <c r="AP281">
        <v>0.20836197000000001</v>
      </c>
      <c r="AQ281">
        <v>0.20059701999999999</v>
      </c>
      <c r="AR281">
        <v>0.19336814999999999</v>
      </c>
      <c r="AS281">
        <v>0.18662238</v>
      </c>
      <c r="AT281">
        <v>0.18030599999999999</v>
      </c>
      <c r="AU281">
        <v>0.17438403</v>
      </c>
      <c r="AV281">
        <v>0.16882285</v>
      </c>
      <c r="AW281">
        <v>0.16359199999999999</v>
      </c>
      <c r="AX281">
        <v>0.15866257</v>
      </c>
      <c r="AY281">
        <v>0.15399810999999999</v>
      </c>
      <c r="AZ281">
        <v>0.14958423000000001</v>
      </c>
      <c r="BA281">
        <v>0.14540376999999999</v>
      </c>
      <c r="BB281">
        <v>0.14143747000000001</v>
      </c>
      <c r="BC281">
        <v>0.13766696</v>
      </c>
      <c r="BD281">
        <v>0.13407883000000001</v>
      </c>
      <c r="BE281">
        <v>0.13066270999999999</v>
      </c>
      <c r="BF281">
        <v>0.12740672</v>
      </c>
    </row>
    <row r="282" spans="1:58" x14ac:dyDescent="0.35">
      <c r="A282">
        <v>281</v>
      </c>
      <c r="B282">
        <v>16.600000000000001</v>
      </c>
      <c r="C282">
        <v>0.87691280000000005</v>
      </c>
      <c r="D282">
        <v>0.4</v>
      </c>
      <c r="E282">
        <v>9</v>
      </c>
      <c r="F282">
        <v>1</v>
      </c>
      <c r="G282">
        <v>0.8</v>
      </c>
      <c r="H282">
        <v>0.2</v>
      </c>
      <c r="I282">
        <v>397.40000000000003</v>
      </c>
      <c r="J282">
        <v>312.10000000000002</v>
      </c>
      <c r="K282" t="s">
        <v>34</v>
      </c>
      <c r="L282">
        <v>281</v>
      </c>
      <c r="M282">
        <v>0.29125067999999998</v>
      </c>
      <c r="N282">
        <v>0.25467037999999997</v>
      </c>
      <c r="O282">
        <v>0.22650287</v>
      </c>
      <c r="P282">
        <v>0.20337930000000001</v>
      </c>
      <c r="Q282">
        <v>0.18349797000000001</v>
      </c>
      <c r="R282">
        <v>0.16609099999999999</v>
      </c>
      <c r="S282">
        <v>0.15080922999999999</v>
      </c>
      <c r="T282">
        <v>0.13740959999999999</v>
      </c>
      <c r="U282">
        <v>0.12566495</v>
      </c>
      <c r="V282">
        <v>0.11535736000000001</v>
      </c>
      <c r="W282">
        <v>0.10628949</v>
      </c>
      <c r="X282">
        <v>9.8283224000000002E-2</v>
      </c>
      <c r="Y282">
        <v>9.1186658000000004E-2</v>
      </c>
      <c r="Z282">
        <v>8.4868661999999997E-2</v>
      </c>
      <c r="AA282">
        <v>7.9221837000000003E-2</v>
      </c>
      <c r="AB282">
        <v>7.4155390000000002E-2</v>
      </c>
      <c r="AC282">
        <v>6.9592208000000003E-2</v>
      </c>
      <c r="AD282">
        <v>6.5467067000000004E-2</v>
      </c>
      <c r="AE282">
        <v>6.1724517E-2</v>
      </c>
      <c r="AF282">
        <v>5.8318536999999997E-2</v>
      </c>
      <c r="AG282">
        <v>5.5209305E-2</v>
      </c>
      <c r="AH282">
        <v>5.2361841999999999E-2</v>
      </c>
      <c r="AI282">
        <v>4.9747202999999997E-2</v>
      </c>
      <c r="AJ282">
        <v>4.7339801000000001E-2</v>
      </c>
      <c r="AK282">
        <v>4.5117787999999999E-2</v>
      </c>
      <c r="AL282">
        <v>4.3061848999999999E-2</v>
      </c>
      <c r="AM282">
        <v>4.1155905E-2</v>
      </c>
      <c r="AN282">
        <v>3.9384503000000001E-2</v>
      </c>
      <c r="AO282">
        <v>3.7735342999999998E-2</v>
      </c>
      <c r="AP282">
        <v>3.6196735000000001E-2</v>
      </c>
      <c r="AQ282">
        <v>3.4758810000000001E-2</v>
      </c>
      <c r="AR282">
        <v>3.3412743000000002E-2</v>
      </c>
      <c r="AS282">
        <v>3.2150127000000001E-2</v>
      </c>
      <c r="AT282">
        <v>3.0964394999999999E-2</v>
      </c>
      <c r="AU282">
        <v>2.9849006000000001E-2</v>
      </c>
      <c r="AV282">
        <v>2.8798316000000001E-2</v>
      </c>
      <c r="AW282">
        <v>2.7807234E-2</v>
      </c>
      <c r="AX282">
        <v>2.6871141000000001E-2</v>
      </c>
      <c r="AY282">
        <v>2.5985872E-2</v>
      </c>
      <c r="AZ282">
        <v>2.5147560999999999E-2</v>
      </c>
      <c r="BA282">
        <v>2.4352993999999999E-2</v>
      </c>
      <c r="BB282">
        <v>2.3598912999999999E-2</v>
      </c>
      <c r="BC282">
        <v>2.2882612E-2</v>
      </c>
      <c r="BD282">
        <v>2.2201507999999998E-2</v>
      </c>
      <c r="BE282">
        <v>2.1553053999999999E-2</v>
      </c>
      <c r="BF282">
        <v>2.0935357000000002E-2</v>
      </c>
    </row>
    <row r="283" spans="1:58" x14ac:dyDescent="0.35">
      <c r="A283">
        <v>282</v>
      </c>
      <c r="B283">
        <v>40.900000000000006</v>
      </c>
      <c r="C283">
        <v>0.74665049999999988</v>
      </c>
      <c r="D283">
        <v>2.2000000000000002</v>
      </c>
      <c r="E283">
        <v>1.8</v>
      </c>
      <c r="F283">
        <v>3</v>
      </c>
      <c r="G283">
        <v>0.8</v>
      </c>
      <c r="H283">
        <v>0.8</v>
      </c>
      <c r="I283">
        <v>289.8</v>
      </c>
      <c r="J283">
        <v>335.40000000000003</v>
      </c>
      <c r="K283" t="s">
        <v>34</v>
      </c>
      <c r="L283">
        <v>282</v>
      </c>
      <c r="M283">
        <v>0.61105847000000002</v>
      </c>
      <c r="N283">
        <v>0.47882523999999999</v>
      </c>
      <c r="O283">
        <v>0.38969806000000001</v>
      </c>
      <c r="P283">
        <v>0.32658338999999997</v>
      </c>
      <c r="Q283">
        <v>0.28021088</v>
      </c>
      <c r="R283">
        <v>0.24497049000000001</v>
      </c>
      <c r="S283">
        <v>0.21714597999999999</v>
      </c>
      <c r="T283">
        <v>0.19488221</v>
      </c>
      <c r="U283">
        <v>0.17659005999999999</v>
      </c>
      <c r="V283">
        <v>0.16134620999999999</v>
      </c>
      <c r="W283">
        <v>0.14842984000000001</v>
      </c>
      <c r="X283">
        <v>0.13733575000000001</v>
      </c>
      <c r="Y283">
        <v>0.12772098000000001</v>
      </c>
      <c r="Z283">
        <v>0.11931431000000001</v>
      </c>
      <c r="AA283">
        <v>0.11190453</v>
      </c>
      <c r="AB283">
        <v>0.10532242</v>
      </c>
      <c r="AC283">
        <v>9.9439040000000006E-2</v>
      </c>
      <c r="AD283">
        <v>9.4149411000000002E-2</v>
      </c>
      <c r="AE283">
        <v>8.9369021000000007E-2</v>
      </c>
      <c r="AF283">
        <v>8.5028134000000005E-2</v>
      </c>
      <c r="AG283">
        <v>8.1068948000000002E-2</v>
      </c>
      <c r="AH283">
        <v>7.7442474999999997E-2</v>
      </c>
      <c r="AI283">
        <v>7.4109688000000007E-2</v>
      </c>
      <c r="AJ283">
        <v>7.1037016999999994E-2</v>
      </c>
      <c r="AK283">
        <v>6.8194753999999996E-2</v>
      </c>
      <c r="AL283">
        <v>6.5558149999999996E-2</v>
      </c>
      <c r="AM283">
        <v>6.3105977999999993E-2</v>
      </c>
      <c r="AN283">
        <v>6.0819708E-2</v>
      </c>
      <c r="AO283">
        <v>5.8683258000000002E-2</v>
      </c>
      <c r="AP283">
        <v>5.6682225000000003E-2</v>
      </c>
      <c r="AQ283">
        <v>5.4804351000000001E-2</v>
      </c>
      <c r="AR283">
        <v>5.3039036999999997E-2</v>
      </c>
      <c r="AS283">
        <v>5.1376621999999997E-2</v>
      </c>
      <c r="AT283">
        <v>4.9808393999999999E-2</v>
      </c>
      <c r="AU283">
        <v>4.8325899999999998E-2</v>
      </c>
      <c r="AV283">
        <v>4.6922884999999998E-2</v>
      </c>
      <c r="AW283">
        <v>4.5593042E-2</v>
      </c>
      <c r="AX283">
        <v>4.4331439E-2</v>
      </c>
      <c r="AY283">
        <v>4.3132637000000001E-2</v>
      </c>
      <c r="AZ283">
        <v>4.1991888999999998E-2</v>
      </c>
      <c r="BA283">
        <v>4.0905657999999998E-2</v>
      </c>
      <c r="BB283">
        <v>3.9870068000000002E-2</v>
      </c>
      <c r="BC283">
        <v>3.8881402000000002E-2</v>
      </c>
      <c r="BD283">
        <v>3.7937145999999998E-2</v>
      </c>
      <c r="BE283">
        <v>3.7033590999999998E-2</v>
      </c>
      <c r="BF283">
        <v>3.6168270000000002E-2</v>
      </c>
    </row>
    <row r="284" spans="1:58" x14ac:dyDescent="0.35">
      <c r="A284">
        <v>283</v>
      </c>
      <c r="B284">
        <v>40.6</v>
      </c>
      <c r="C284">
        <v>0.62183290000000002</v>
      </c>
      <c r="D284">
        <v>1.2000000000000002</v>
      </c>
      <c r="E284">
        <v>2.8000000000000003</v>
      </c>
      <c r="F284">
        <v>1</v>
      </c>
      <c r="G284">
        <v>1.2000000000000002</v>
      </c>
      <c r="H284">
        <v>0.4</v>
      </c>
      <c r="I284">
        <v>420.70000000000005</v>
      </c>
      <c r="J284">
        <v>300.40000000000003</v>
      </c>
      <c r="K284" t="s">
        <v>35</v>
      </c>
      <c r="L284">
        <v>283</v>
      </c>
      <c r="M284">
        <v>0.60271299</v>
      </c>
      <c r="N284">
        <v>0.47326970000000002</v>
      </c>
      <c r="O284">
        <v>0.38603916999999999</v>
      </c>
      <c r="P284">
        <v>0.32413173000000001</v>
      </c>
      <c r="Q284">
        <v>0.27844200000000002</v>
      </c>
      <c r="R284">
        <v>0.2433525</v>
      </c>
      <c r="S284">
        <v>0.21560573999999999</v>
      </c>
      <c r="T284">
        <v>0.19315302000000001</v>
      </c>
      <c r="U284">
        <v>0.17465248999999999</v>
      </c>
      <c r="V284">
        <v>0.15917137000000001</v>
      </c>
      <c r="W284">
        <v>0.14603554999999999</v>
      </c>
      <c r="X284">
        <v>0.13476245000000001</v>
      </c>
      <c r="Y284">
        <v>0.12498629999999999</v>
      </c>
      <c r="Z284">
        <v>0.11643405</v>
      </c>
      <c r="AA284">
        <v>0.10888892</v>
      </c>
      <c r="AB284">
        <v>0.10218763</v>
      </c>
      <c r="AC284">
        <v>9.6197597999999995E-2</v>
      </c>
      <c r="AD284">
        <v>9.0808115999999994E-2</v>
      </c>
      <c r="AE284">
        <v>8.5939250999999994E-2</v>
      </c>
      <c r="AF284">
        <v>8.1522278000000004E-2</v>
      </c>
      <c r="AG284">
        <v>7.7490658000000004E-2</v>
      </c>
      <c r="AH284">
        <v>7.3802493999999996E-2</v>
      </c>
      <c r="AI284">
        <v>7.0416354E-2</v>
      </c>
      <c r="AJ284">
        <v>6.7295983000000004E-2</v>
      </c>
      <c r="AK284">
        <v>6.4410202E-2</v>
      </c>
      <c r="AL284">
        <v>6.1736527999999999E-2</v>
      </c>
      <c r="AM284">
        <v>5.9252660999999998E-2</v>
      </c>
      <c r="AN284">
        <v>5.6938036999999997E-2</v>
      </c>
      <c r="AO284">
        <v>5.4778359999999998E-2</v>
      </c>
      <c r="AP284">
        <v>5.2758329E-2</v>
      </c>
      <c r="AQ284">
        <v>5.0865623999999998E-2</v>
      </c>
      <c r="AR284">
        <v>4.9087934E-2</v>
      </c>
      <c r="AS284">
        <v>4.7415536000000001E-2</v>
      </c>
      <c r="AT284">
        <v>4.5840800000000001E-2</v>
      </c>
      <c r="AU284">
        <v>4.4355545000000003E-2</v>
      </c>
      <c r="AV284">
        <v>4.2951148000000001E-2</v>
      </c>
      <c r="AW284">
        <v>4.1622076000000001E-2</v>
      </c>
      <c r="AX284">
        <v>4.0362864999999998E-2</v>
      </c>
      <c r="AY284">
        <v>3.9168692999999997E-2</v>
      </c>
      <c r="AZ284">
        <v>3.8034710999999999E-2</v>
      </c>
      <c r="BA284">
        <v>3.6956548999999998E-2</v>
      </c>
      <c r="BB284">
        <v>3.5930022999999998E-2</v>
      </c>
      <c r="BC284">
        <v>3.4952312999999999E-2</v>
      </c>
      <c r="BD284">
        <v>3.4019366000000002E-2</v>
      </c>
      <c r="BE284">
        <v>3.3128670999999998E-2</v>
      </c>
      <c r="BF284">
        <v>3.2277778E-2</v>
      </c>
    </row>
    <row r="285" spans="1:58" x14ac:dyDescent="0.35">
      <c r="A285">
        <v>284</v>
      </c>
      <c r="B285">
        <v>40.1</v>
      </c>
      <c r="C285">
        <v>0.2754374</v>
      </c>
      <c r="D285">
        <v>1.2000000000000002</v>
      </c>
      <c r="E285">
        <v>4</v>
      </c>
      <c r="F285">
        <v>1.4000000000000001</v>
      </c>
      <c r="G285">
        <v>1.4000000000000001</v>
      </c>
      <c r="H285">
        <v>1</v>
      </c>
      <c r="I285">
        <v>316.90000000000003</v>
      </c>
      <c r="J285">
        <v>363.1</v>
      </c>
      <c r="K285" t="s">
        <v>35</v>
      </c>
      <c r="L285">
        <v>284</v>
      </c>
      <c r="M285">
        <v>1.5758326</v>
      </c>
      <c r="N285">
        <v>1.2121447000000001</v>
      </c>
      <c r="O285">
        <v>0.96522182000000001</v>
      </c>
      <c r="P285">
        <v>0.79047882999999997</v>
      </c>
      <c r="Q285">
        <v>0.66122740999999996</v>
      </c>
      <c r="R285">
        <v>0.56370383999999996</v>
      </c>
      <c r="S285">
        <v>0.48902955999999997</v>
      </c>
      <c r="T285">
        <v>0.42991790000000002</v>
      </c>
      <c r="U285">
        <v>0.38260648000000003</v>
      </c>
      <c r="V285">
        <v>0.34423807000000001</v>
      </c>
      <c r="W285">
        <v>0.31252145999999997</v>
      </c>
      <c r="X285">
        <v>0.28589155999999999</v>
      </c>
      <c r="Y285">
        <v>0.26320221999999999</v>
      </c>
      <c r="Z285">
        <v>0.24364088</v>
      </c>
      <c r="AA285">
        <v>0.22665012000000001</v>
      </c>
      <c r="AB285">
        <v>0.21175711999999999</v>
      </c>
      <c r="AC285">
        <v>0.19860515000000001</v>
      </c>
      <c r="AD285">
        <v>0.18690586000000001</v>
      </c>
      <c r="AE285">
        <v>0.17644203</v>
      </c>
      <c r="AF285">
        <v>0.16702659</v>
      </c>
      <c r="AG285">
        <v>0.15851143000000001</v>
      </c>
      <c r="AH285">
        <v>0.15077357</v>
      </c>
      <c r="AI285">
        <v>0.14370877000000001</v>
      </c>
      <c r="AJ285">
        <v>0.13723508000000001</v>
      </c>
      <c r="AK285">
        <v>0.13128252000000001</v>
      </c>
      <c r="AL285">
        <v>0.12578877999999999</v>
      </c>
      <c r="AM285">
        <v>0.12070353</v>
      </c>
      <c r="AN285">
        <v>0.11598190999999999</v>
      </c>
      <c r="AO285">
        <v>0.11158656</v>
      </c>
      <c r="AP285">
        <v>0.10748539</v>
      </c>
      <c r="AQ285">
        <v>0.10364832</v>
      </c>
      <c r="AR285">
        <v>0.10005197</v>
      </c>
      <c r="AS285">
        <v>9.6676022E-2</v>
      </c>
      <c r="AT285">
        <v>9.3498997E-2</v>
      </c>
      <c r="AU285">
        <v>9.0504742999999999E-2</v>
      </c>
      <c r="AV285">
        <v>8.7678573999999995E-2</v>
      </c>
      <c r="AW285">
        <v>8.5006340999999999E-2</v>
      </c>
      <c r="AX285">
        <v>8.2476652999999997E-2</v>
      </c>
      <c r="AY285">
        <v>8.0077380000000004E-2</v>
      </c>
      <c r="AZ285">
        <v>7.7800617000000002E-2</v>
      </c>
      <c r="BA285">
        <v>7.5636177999999998E-2</v>
      </c>
      <c r="BB285">
        <v>7.3574564999999995E-2</v>
      </c>
      <c r="BC285">
        <v>7.1611010000000003E-2</v>
      </c>
      <c r="BD285">
        <v>6.9738850000000005E-2</v>
      </c>
      <c r="BE285">
        <v>6.7952916000000002E-2</v>
      </c>
      <c r="BF285">
        <v>6.6245294999999996E-2</v>
      </c>
    </row>
    <row r="286" spans="1:58" x14ac:dyDescent="0.35">
      <c r="A286">
        <v>285</v>
      </c>
      <c r="B286">
        <v>33.4</v>
      </c>
      <c r="C286">
        <v>0.41130159999999999</v>
      </c>
      <c r="D286">
        <v>1.6</v>
      </c>
      <c r="E286">
        <v>3.6</v>
      </c>
      <c r="F286">
        <v>2.4000000000000004</v>
      </c>
      <c r="G286">
        <v>0.2</v>
      </c>
      <c r="H286">
        <v>1.4000000000000001</v>
      </c>
      <c r="I286">
        <v>417.70000000000005</v>
      </c>
      <c r="J286">
        <v>296.90000000000003</v>
      </c>
      <c r="K286" t="s">
        <v>35</v>
      </c>
      <c r="L286">
        <v>285</v>
      </c>
      <c r="M286">
        <v>1.6988065000000001</v>
      </c>
      <c r="N286">
        <v>1.2931501999999999</v>
      </c>
      <c r="O286">
        <v>1.0281922999999999</v>
      </c>
      <c r="P286">
        <v>0.84038031000000002</v>
      </c>
      <c r="Q286">
        <v>0.70202195999999994</v>
      </c>
      <c r="R286">
        <v>0.59806627000000001</v>
      </c>
      <c r="S286">
        <v>0.51877868000000005</v>
      </c>
      <c r="T286">
        <v>0.45575362000000003</v>
      </c>
      <c r="U286">
        <v>0.40520721999999998</v>
      </c>
      <c r="V286">
        <v>0.36442312999999998</v>
      </c>
      <c r="W286">
        <v>0.33071589000000001</v>
      </c>
      <c r="X286">
        <v>0.30240136000000001</v>
      </c>
      <c r="Y286">
        <v>0.27836665999999999</v>
      </c>
      <c r="Z286">
        <v>0.25768688000000001</v>
      </c>
      <c r="AA286">
        <v>0.23975279999999999</v>
      </c>
      <c r="AB286">
        <v>0.22405843</v>
      </c>
      <c r="AC286">
        <v>0.21021326000000001</v>
      </c>
      <c r="AD286">
        <v>0.19791317999999999</v>
      </c>
      <c r="AE286">
        <v>0.18692059999999999</v>
      </c>
      <c r="AF286">
        <v>0.17704210000000001</v>
      </c>
      <c r="AG286">
        <v>0.16811951</v>
      </c>
      <c r="AH286">
        <v>0.16001973999999999</v>
      </c>
      <c r="AI286">
        <v>0.15263106000000001</v>
      </c>
      <c r="AJ286">
        <v>0.14586504</v>
      </c>
      <c r="AK286">
        <v>0.13964678</v>
      </c>
      <c r="AL286">
        <v>0.13391328999999999</v>
      </c>
      <c r="AM286">
        <v>0.12860741000000001</v>
      </c>
      <c r="AN286">
        <v>0.12368738999999999</v>
      </c>
      <c r="AO286">
        <v>0.11910775</v>
      </c>
      <c r="AP286">
        <v>0.11483435</v>
      </c>
      <c r="AQ286">
        <v>0.11083774</v>
      </c>
      <c r="AR286">
        <v>0.10708987</v>
      </c>
      <c r="AS286">
        <v>0.10356886999999999</v>
      </c>
      <c r="AT286">
        <v>0.10025489999999999</v>
      </c>
      <c r="AU286">
        <v>9.7131229999999999E-2</v>
      </c>
      <c r="AV286">
        <v>9.4182998000000004E-2</v>
      </c>
      <c r="AW286">
        <v>9.1395311000000007E-2</v>
      </c>
      <c r="AX286">
        <v>8.8751896999999996E-2</v>
      </c>
      <c r="AY286">
        <v>8.6243704000000004E-2</v>
      </c>
      <c r="AZ286">
        <v>8.3860107000000003E-2</v>
      </c>
      <c r="BA286">
        <v>8.1593669999999993E-2</v>
      </c>
      <c r="BB286">
        <v>7.9436338999999995E-2</v>
      </c>
      <c r="BC286">
        <v>7.7380015999999996E-2</v>
      </c>
      <c r="BD286">
        <v>7.5418390000000002E-2</v>
      </c>
      <c r="BE286">
        <v>7.3543459000000005E-2</v>
      </c>
      <c r="BF286">
        <v>7.1750276000000002E-2</v>
      </c>
    </row>
    <row r="287" spans="1:58" x14ac:dyDescent="0.35">
      <c r="A287">
        <v>286</v>
      </c>
      <c r="B287">
        <v>13.100000000000001</v>
      </c>
      <c r="C287">
        <v>0.53924230000000006</v>
      </c>
      <c r="D287">
        <v>2.4000000000000004</v>
      </c>
      <c r="E287">
        <v>8.6</v>
      </c>
      <c r="F287">
        <v>2.6</v>
      </c>
      <c r="G287">
        <v>0.8</v>
      </c>
      <c r="H287">
        <v>1.2000000000000002</v>
      </c>
      <c r="I287">
        <v>383</v>
      </c>
      <c r="J287">
        <v>283.10000000000002</v>
      </c>
      <c r="K287" t="s">
        <v>35</v>
      </c>
      <c r="L287">
        <v>286</v>
      </c>
      <c r="M287">
        <v>1.2855227</v>
      </c>
      <c r="N287">
        <v>1.0996621</v>
      </c>
      <c r="O287">
        <v>0.94403291</v>
      </c>
      <c r="P287">
        <v>0.80727428000000001</v>
      </c>
      <c r="Q287">
        <v>0.69310081000000001</v>
      </c>
      <c r="R287">
        <v>0.60139644000000003</v>
      </c>
      <c r="S287">
        <v>0.52742129999999998</v>
      </c>
      <c r="T287">
        <v>0.46796858000000002</v>
      </c>
      <c r="U287">
        <v>0.41948730000000001</v>
      </c>
      <c r="V287">
        <v>0.37942144</v>
      </c>
      <c r="W287">
        <v>0.34588394</v>
      </c>
      <c r="X287">
        <v>0.31736878000000002</v>
      </c>
      <c r="Y287">
        <v>0.29286823000000001</v>
      </c>
      <c r="Z287">
        <v>0.27165282000000002</v>
      </c>
      <c r="AA287">
        <v>0.25314294999999998</v>
      </c>
      <c r="AB287">
        <v>0.23686728000000001</v>
      </c>
      <c r="AC287">
        <v>0.22245607000000001</v>
      </c>
      <c r="AD287">
        <v>0.20961478</v>
      </c>
      <c r="AE287">
        <v>0.19810458</v>
      </c>
      <c r="AF287">
        <v>0.18772839999999999</v>
      </c>
      <c r="AG287">
        <v>0.17833783</v>
      </c>
      <c r="AH287">
        <v>0.16979264999999999</v>
      </c>
      <c r="AI287">
        <v>0.16199152</v>
      </c>
      <c r="AJ287">
        <v>0.15484232000000001</v>
      </c>
      <c r="AK287">
        <v>0.14826494000000001</v>
      </c>
      <c r="AL287">
        <v>0.14219530999999999</v>
      </c>
      <c r="AM287">
        <v>0.13657702999999999</v>
      </c>
      <c r="AN287">
        <v>0.13136181</v>
      </c>
      <c r="AO287">
        <v>0.12651018999999999</v>
      </c>
      <c r="AP287">
        <v>0.12198546</v>
      </c>
      <c r="AQ287">
        <v>0.11775143</v>
      </c>
      <c r="AR287">
        <v>0.11378242</v>
      </c>
      <c r="AS287">
        <v>0.11005481</v>
      </c>
      <c r="AT287">
        <v>0.10654862</v>
      </c>
      <c r="AU287">
        <v>0.10324666</v>
      </c>
      <c r="AV287">
        <v>0.10012843</v>
      </c>
      <c r="AW287">
        <v>9.7182214000000003E-2</v>
      </c>
      <c r="AX287">
        <v>9.4392246999999999E-2</v>
      </c>
      <c r="AY287">
        <v>9.1744982000000003E-2</v>
      </c>
      <c r="AZ287">
        <v>8.9231885999999996E-2</v>
      </c>
      <c r="BA287">
        <v>8.6846015999999998E-2</v>
      </c>
      <c r="BB287">
        <v>8.4574431000000005E-2</v>
      </c>
      <c r="BC287">
        <v>8.2407750000000002E-2</v>
      </c>
      <c r="BD287">
        <v>8.0339119000000001E-2</v>
      </c>
      <c r="BE287">
        <v>7.8363024000000003E-2</v>
      </c>
      <c r="BF287">
        <v>7.6475807000000007E-2</v>
      </c>
    </row>
    <row r="288" spans="1:58" x14ac:dyDescent="0.35">
      <c r="A288">
        <v>287</v>
      </c>
      <c r="B288">
        <v>44.6</v>
      </c>
      <c r="C288">
        <v>0.44835510000000001</v>
      </c>
      <c r="D288">
        <v>2</v>
      </c>
      <c r="E288">
        <v>6.8000000000000007</v>
      </c>
      <c r="F288">
        <v>2.6</v>
      </c>
      <c r="G288">
        <v>1.8</v>
      </c>
      <c r="H288">
        <v>1.6</v>
      </c>
      <c r="I288">
        <v>319.40000000000003</v>
      </c>
      <c r="J288">
        <v>364.90000000000003</v>
      </c>
      <c r="K288" t="s">
        <v>34</v>
      </c>
      <c r="L288">
        <v>287</v>
      </c>
      <c r="M288">
        <v>3.5896313000000002</v>
      </c>
      <c r="N288">
        <v>2.9316716</v>
      </c>
      <c r="O288">
        <v>2.4305978000000001</v>
      </c>
      <c r="P288">
        <v>2.0394771</v>
      </c>
      <c r="Q288">
        <v>1.7226939999999999</v>
      </c>
      <c r="R288">
        <v>1.4638903000000001</v>
      </c>
      <c r="S288">
        <v>1.2546520999999999</v>
      </c>
      <c r="T288">
        <v>1.0867895999999999</v>
      </c>
      <c r="U288">
        <v>0.95159077999999997</v>
      </c>
      <c r="V288">
        <v>0.84206468000000001</v>
      </c>
      <c r="W288">
        <v>0.75237631999999999</v>
      </c>
      <c r="X288">
        <v>0.67796791000000001</v>
      </c>
      <c r="Y288">
        <v>0.61577201000000004</v>
      </c>
      <c r="Z288">
        <v>0.56330650999999998</v>
      </c>
      <c r="AA288">
        <v>0.51845532999999999</v>
      </c>
      <c r="AB288">
        <v>0.47914168000000001</v>
      </c>
      <c r="AC288">
        <v>0.44493753000000003</v>
      </c>
      <c r="AD288">
        <v>0.41517669000000001</v>
      </c>
      <c r="AE288">
        <v>0.38894054</v>
      </c>
      <c r="AF288">
        <v>0.36560282</v>
      </c>
      <c r="AG288">
        <v>0.34372193000000001</v>
      </c>
      <c r="AH288">
        <v>0.32391891</v>
      </c>
      <c r="AI288">
        <v>0.30636653000000003</v>
      </c>
      <c r="AJ288">
        <v>0.29069337000000001</v>
      </c>
      <c r="AK288">
        <v>0.27653915000000001</v>
      </c>
      <c r="AL288">
        <v>0.26366680999999997</v>
      </c>
      <c r="AM288">
        <v>0.25190481999999997</v>
      </c>
      <c r="AN288">
        <v>0.24112654</v>
      </c>
      <c r="AO288">
        <v>0.23121876999999999</v>
      </c>
      <c r="AP288">
        <v>0.22207937999999999</v>
      </c>
      <c r="AQ288">
        <v>0.21362537000000001</v>
      </c>
      <c r="AR288">
        <v>0.20577939000000001</v>
      </c>
      <c r="AS288">
        <v>0.19848447</v>
      </c>
      <c r="AT288">
        <v>0.19168263999999999</v>
      </c>
      <c r="AU288">
        <v>0.18531328</v>
      </c>
      <c r="AV288">
        <v>0.17934304000000001</v>
      </c>
      <c r="AW288">
        <v>0.17373763</v>
      </c>
      <c r="AX288">
        <v>0.16846112999999999</v>
      </c>
      <c r="AY288">
        <v>0.16348955000000001</v>
      </c>
      <c r="AZ288">
        <v>0.1587915</v>
      </c>
      <c r="BA288">
        <v>0.15433833999999999</v>
      </c>
      <c r="BB288">
        <v>0.15011870999999999</v>
      </c>
      <c r="BC288">
        <v>0.14611353999999999</v>
      </c>
      <c r="BD288">
        <v>0.14230825999999999</v>
      </c>
      <c r="BE288">
        <v>0.13868758</v>
      </c>
      <c r="BF288">
        <v>0.13523822999999999</v>
      </c>
    </row>
    <row r="289" spans="1:58" x14ac:dyDescent="0.35">
      <c r="A289">
        <v>288</v>
      </c>
      <c r="B289">
        <v>37.5</v>
      </c>
      <c r="C289">
        <v>0.76518090000000005</v>
      </c>
      <c r="D289">
        <v>0.8</v>
      </c>
      <c r="E289">
        <v>5.4</v>
      </c>
      <c r="F289">
        <v>1.6</v>
      </c>
      <c r="G289">
        <v>0.4</v>
      </c>
      <c r="H289">
        <v>0.4</v>
      </c>
      <c r="I289">
        <v>395.3</v>
      </c>
      <c r="J289">
        <v>325.40000000000003</v>
      </c>
      <c r="K289" t="s">
        <v>34</v>
      </c>
      <c r="L289">
        <v>288</v>
      </c>
      <c r="M289">
        <v>0.82827501999999997</v>
      </c>
      <c r="N289">
        <v>0.66086584000000004</v>
      </c>
      <c r="O289">
        <v>0.53820944000000004</v>
      </c>
      <c r="P289">
        <v>0.44867741999999999</v>
      </c>
      <c r="Q289">
        <v>0.38185470999999999</v>
      </c>
      <c r="R289">
        <v>0.33061516000000002</v>
      </c>
      <c r="S289">
        <v>0.29033795000000001</v>
      </c>
      <c r="T289">
        <v>0.2580153</v>
      </c>
      <c r="U289">
        <v>0.23162451000000001</v>
      </c>
      <c r="V289">
        <v>0.20972969999999999</v>
      </c>
      <c r="W289">
        <v>0.19131235999999999</v>
      </c>
      <c r="X289">
        <v>0.17562306</v>
      </c>
      <c r="Y289">
        <v>0.16211243</v>
      </c>
      <c r="Z289">
        <v>0.15036789</v>
      </c>
      <c r="AA289">
        <v>0.14007093000000001</v>
      </c>
      <c r="AB289">
        <v>0.13097344</v>
      </c>
      <c r="AC289">
        <v>0.12288113000000001</v>
      </c>
      <c r="AD289">
        <v>0.11564068</v>
      </c>
      <c r="AE289">
        <v>0.10912652</v>
      </c>
      <c r="AF289">
        <v>0.10323544</v>
      </c>
      <c r="AG289">
        <v>9.7885377999999995E-2</v>
      </c>
      <c r="AH289">
        <v>9.3006589000000001E-2</v>
      </c>
      <c r="AI289">
        <v>8.8541798000000005E-2</v>
      </c>
      <c r="AJ289">
        <v>8.4440826999999996E-2</v>
      </c>
      <c r="AK289">
        <v>8.0662549E-2</v>
      </c>
      <c r="AL289">
        <v>7.7171244E-2</v>
      </c>
      <c r="AM289">
        <v>7.3935263000000001E-2</v>
      </c>
      <c r="AN289">
        <v>7.0929632000000006E-2</v>
      </c>
      <c r="AO289">
        <v>6.8132885000000004E-2</v>
      </c>
      <c r="AP289">
        <v>6.5522074999999999E-2</v>
      </c>
      <c r="AQ289">
        <v>6.3080608999999996E-2</v>
      </c>
      <c r="AR289">
        <v>6.0794052000000001E-2</v>
      </c>
      <c r="AS289">
        <v>5.8648608999999997E-2</v>
      </c>
      <c r="AT289">
        <v>5.6630860999999998E-2</v>
      </c>
      <c r="AU289">
        <v>5.4729941999999997E-2</v>
      </c>
      <c r="AV289">
        <v>5.2936985999999998E-2</v>
      </c>
      <c r="AW289">
        <v>5.1243715000000002E-2</v>
      </c>
      <c r="AX289">
        <v>4.9642037999999999E-2</v>
      </c>
      <c r="AY289">
        <v>4.8125177999999998E-2</v>
      </c>
      <c r="AZ289">
        <v>4.6687037000000001E-2</v>
      </c>
      <c r="BA289">
        <v>4.5321322999999997E-2</v>
      </c>
      <c r="BB289">
        <v>4.4023870999999999E-2</v>
      </c>
      <c r="BC289">
        <v>4.2789038000000001E-2</v>
      </c>
      <c r="BD289">
        <v>4.1612788999999997E-2</v>
      </c>
      <c r="BE289">
        <v>4.0491402000000003E-2</v>
      </c>
      <c r="BF289">
        <v>3.9420894999999997E-2</v>
      </c>
    </row>
    <row r="290" spans="1:58" x14ac:dyDescent="0.35">
      <c r="A290">
        <v>289</v>
      </c>
      <c r="B290">
        <v>50.400000000000006</v>
      </c>
      <c r="C290">
        <v>0.52905349999999995</v>
      </c>
      <c r="D290">
        <v>2</v>
      </c>
      <c r="E290">
        <v>8.6</v>
      </c>
      <c r="F290">
        <v>1.8</v>
      </c>
      <c r="G290">
        <v>1</v>
      </c>
      <c r="H290">
        <v>1</v>
      </c>
      <c r="I290">
        <v>314.60000000000002</v>
      </c>
      <c r="J290">
        <v>367.20000000000005</v>
      </c>
      <c r="K290" t="s">
        <v>34</v>
      </c>
      <c r="L290">
        <v>289</v>
      </c>
      <c r="M290">
        <v>2.4851518000000001</v>
      </c>
      <c r="N290">
        <v>2.1587491000000001</v>
      </c>
      <c r="O290">
        <v>1.8599375</v>
      </c>
      <c r="P290">
        <v>1.5787736000000001</v>
      </c>
      <c r="Q290">
        <v>1.3360211</v>
      </c>
      <c r="R290">
        <v>1.1414218</v>
      </c>
      <c r="S290">
        <v>0.98835795999999998</v>
      </c>
      <c r="T290">
        <v>0.86656677999999998</v>
      </c>
      <c r="U290">
        <v>0.76779686999999996</v>
      </c>
      <c r="V290">
        <v>0.68681835999999996</v>
      </c>
      <c r="W290">
        <v>0.62003313999999998</v>
      </c>
      <c r="X290">
        <v>0.56413287000000001</v>
      </c>
      <c r="Y290">
        <v>0.51675892000000001</v>
      </c>
      <c r="Z290">
        <v>0.47603661000000003</v>
      </c>
      <c r="AA290">
        <v>0.44053998999999999</v>
      </c>
      <c r="AB290">
        <v>0.4095839</v>
      </c>
      <c r="AC290">
        <v>0.38251394</v>
      </c>
      <c r="AD290">
        <v>0.35867175000000001</v>
      </c>
      <c r="AE290">
        <v>0.33751813000000003</v>
      </c>
      <c r="AF290">
        <v>0.31861418000000002</v>
      </c>
      <c r="AG290">
        <v>0.30165400999999997</v>
      </c>
      <c r="AH290">
        <v>0.28635328999999998</v>
      </c>
      <c r="AI290">
        <v>0.27248049000000002</v>
      </c>
      <c r="AJ290">
        <v>0.25986062999999998</v>
      </c>
      <c r="AK290">
        <v>0.24833986</v>
      </c>
      <c r="AL290">
        <v>0.23778239000000001</v>
      </c>
      <c r="AM290">
        <v>0.22806779999999999</v>
      </c>
      <c r="AN290">
        <v>0.21827600999999999</v>
      </c>
      <c r="AO290">
        <v>0.20924687</v>
      </c>
      <c r="AP290">
        <v>0.20100121000000001</v>
      </c>
      <c r="AQ290">
        <v>0.19342171</v>
      </c>
      <c r="AR290">
        <v>0.18642091999999999</v>
      </c>
      <c r="AS290">
        <v>0.17992923999999999</v>
      </c>
      <c r="AT290">
        <v>0.17388261999999999</v>
      </c>
      <c r="AU290">
        <v>0.16823334000000001</v>
      </c>
      <c r="AV290">
        <v>0.16294283000000001</v>
      </c>
      <c r="AW290">
        <v>0.15797652000000001</v>
      </c>
      <c r="AX290">
        <v>0.15330094</v>
      </c>
      <c r="AY290">
        <v>0.14888208999999999</v>
      </c>
      <c r="AZ290">
        <v>0.14470394</v>
      </c>
      <c r="BA290">
        <v>0.14074574000000001</v>
      </c>
      <c r="BB290">
        <v>0.13698977000000001</v>
      </c>
      <c r="BC290">
        <v>0.13342068000000001</v>
      </c>
      <c r="BD290">
        <v>0.13002366000000001</v>
      </c>
      <c r="BE290">
        <v>0.12678964000000001</v>
      </c>
      <c r="BF290">
        <v>0.12370647</v>
      </c>
    </row>
    <row r="291" spans="1:58" x14ac:dyDescent="0.35">
      <c r="A291">
        <v>290</v>
      </c>
      <c r="B291">
        <v>22.1</v>
      </c>
      <c r="C291">
        <v>0.33354709999999999</v>
      </c>
      <c r="D291">
        <v>1</v>
      </c>
      <c r="E291">
        <v>1.8</v>
      </c>
      <c r="F291">
        <v>0.8</v>
      </c>
      <c r="G291">
        <v>2</v>
      </c>
      <c r="H291">
        <v>0.60000000000000009</v>
      </c>
      <c r="I291">
        <v>327.70000000000005</v>
      </c>
      <c r="J291">
        <v>330</v>
      </c>
      <c r="K291" t="s">
        <v>34</v>
      </c>
      <c r="L291">
        <v>290</v>
      </c>
      <c r="M291">
        <v>0.39159643999999999</v>
      </c>
      <c r="N291">
        <v>0.31504837000000002</v>
      </c>
      <c r="O291">
        <v>0.26141059</v>
      </c>
      <c r="P291">
        <v>0.22202790999999999</v>
      </c>
      <c r="Q291">
        <v>0.19207453999999999</v>
      </c>
      <c r="R291">
        <v>0.16862584999999999</v>
      </c>
      <c r="S291">
        <v>0.14983073</v>
      </c>
      <c r="T291">
        <v>0.13446965999999999</v>
      </c>
      <c r="U291">
        <v>0.12170072999999999</v>
      </c>
      <c r="V291">
        <v>0.11093632</v>
      </c>
      <c r="W291">
        <v>0.10174867999999999</v>
      </c>
      <c r="X291">
        <v>9.3823135000000002E-2</v>
      </c>
      <c r="Y291">
        <v>8.6922317999999998E-2</v>
      </c>
      <c r="Z291">
        <v>8.0867030000000006E-2</v>
      </c>
      <c r="AA291">
        <v>7.5513430000000006E-2</v>
      </c>
      <c r="AB291">
        <v>7.0749759999999995E-2</v>
      </c>
      <c r="AC291">
        <v>6.6485889000000006E-2</v>
      </c>
      <c r="AD291">
        <v>6.2649234999999998E-2</v>
      </c>
      <c r="AE291">
        <v>5.9180941000000001E-2</v>
      </c>
      <c r="AF291">
        <v>5.6032006000000002E-2</v>
      </c>
      <c r="AG291">
        <v>5.3161800000000002E-2</v>
      </c>
      <c r="AH291">
        <v>5.0535768000000002E-2</v>
      </c>
      <c r="AI291">
        <v>4.8125754999999999E-2</v>
      </c>
      <c r="AJ291">
        <v>4.5906401999999999E-2</v>
      </c>
      <c r="AK291">
        <v>4.3856684E-2</v>
      </c>
      <c r="AL291">
        <v>4.1958883000000002E-2</v>
      </c>
      <c r="AM291">
        <v>4.0197737999999997E-2</v>
      </c>
      <c r="AN291">
        <v>3.8559675000000002E-2</v>
      </c>
      <c r="AO291">
        <v>3.7031992999999999E-2</v>
      </c>
      <c r="AP291">
        <v>3.5605091999999998E-2</v>
      </c>
      <c r="AQ291">
        <v>3.4269404000000003E-2</v>
      </c>
      <c r="AR291">
        <v>3.3017058000000002E-2</v>
      </c>
      <c r="AS291">
        <v>3.1840697000000001E-2</v>
      </c>
      <c r="AT291">
        <v>3.0733988E-2</v>
      </c>
      <c r="AU291">
        <v>2.9691105999999998E-2</v>
      </c>
      <c r="AV291">
        <v>2.8706961999999999E-2</v>
      </c>
      <c r="AW291">
        <v>2.7777250999999999E-2</v>
      </c>
      <c r="AX291">
        <v>2.6897549999999999E-2</v>
      </c>
      <c r="AY291">
        <v>2.6064332999999999E-2</v>
      </c>
      <c r="AZ291">
        <v>2.5273832999999999E-2</v>
      </c>
      <c r="BA291">
        <v>2.4523163000000001E-2</v>
      </c>
      <c r="BB291">
        <v>2.3809567E-2</v>
      </c>
      <c r="BC291">
        <v>2.3130471E-2</v>
      </c>
      <c r="BD291">
        <v>2.2483645E-2</v>
      </c>
      <c r="BE291">
        <v>2.1867017999999998E-2</v>
      </c>
      <c r="BF291">
        <v>2.1278460999999999E-2</v>
      </c>
    </row>
    <row r="292" spans="1:58" x14ac:dyDescent="0.35">
      <c r="A292">
        <v>291</v>
      </c>
      <c r="B292">
        <v>35.200000000000003</v>
      </c>
      <c r="C292">
        <v>0.28044259999999999</v>
      </c>
      <c r="D292">
        <v>2.8000000000000003</v>
      </c>
      <c r="E292">
        <v>4.6000000000000005</v>
      </c>
      <c r="F292">
        <v>1.4000000000000001</v>
      </c>
      <c r="G292">
        <v>0.4</v>
      </c>
      <c r="H292">
        <v>1</v>
      </c>
      <c r="I292">
        <v>352.5</v>
      </c>
      <c r="J292">
        <v>339.20000000000005</v>
      </c>
      <c r="K292" t="s">
        <v>35</v>
      </c>
      <c r="L292">
        <v>291</v>
      </c>
      <c r="M292">
        <v>1.481735</v>
      </c>
      <c r="N292">
        <v>1.1429792999999999</v>
      </c>
      <c r="O292">
        <v>0.91521101999999999</v>
      </c>
      <c r="P292">
        <v>0.75434893000000003</v>
      </c>
      <c r="Q292">
        <v>0.63559657000000003</v>
      </c>
      <c r="R292">
        <v>0.54541348999999995</v>
      </c>
      <c r="S292">
        <v>0.47592387000000003</v>
      </c>
      <c r="T292">
        <v>0.42202324000000002</v>
      </c>
      <c r="U292">
        <v>0.37881836000000002</v>
      </c>
      <c r="V292">
        <v>0.34270753999999998</v>
      </c>
      <c r="W292">
        <v>0.31218531999999999</v>
      </c>
      <c r="X292">
        <v>0.28660855000000002</v>
      </c>
      <c r="Y292">
        <v>0.26480171000000002</v>
      </c>
      <c r="Z292">
        <v>0.24598169</v>
      </c>
      <c r="AA292">
        <v>0.22959781000000001</v>
      </c>
      <c r="AB292">
        <v>0.21523738000000001</v>
      </c>
      <c r="AC292">
        <v>0.20252593999999999</v>
      </c>
      <c r="AD292">
        <v>0.19120629</v>
      </c>
      <c r="AE292">
        <v>0.18105716999999999</v>
      </c>
      <c r="AF292">
        <v>0.17190095999999999</v>
      </c>
      <c r="AG292">
        <v>0.16360292000000001</v>
      </c>
      <c r="AH292">
        <v>0.15605024000000001</v>
      </c>
      <c r="AI292">
        <v>0.14914693000000001</v>
      </c>
      <c r="AJ292">
        <v>0.14281120999999999</v>
      </c>
      <c r="AK292">
        <v>0.13697454000000001</v>
      </c>
      <c r="AL292">
        <v>0.13158450999999999</v>
      </c>
      <c r="AM292">
        <v>0.12659097999999999</v>
      </c>
      <c r="AN292">
        <v>0.12195098</v>
      </c>
      <c r="AO292">
        <v>0.11762572</v>
      </c>
      <c r="AP292">
        <v>0.11358652</v>
      </c>
      <c r="AQ292">
        <v>0.10980611</v>
      </c>
      <c r="AR292">
        <v>0.1062597</v>
      </c>
      <c r="AS292">
        <v>0.10292554</v>
      </c>
      <c r="AT292">
        <v>9.9785909000000006E-2</v>
      </c>
      <c r="AU292">
        <v>9.6822149999999996E-2</v>
      </c>
      <c r="AV292">
        <v>9.4021707999999996E-2</v>
      </c>
      <c r="AW292">
        <v>9.1370857999999999E-2</v>
      </c>
      <c r="AX292">
        <v>8.8858001000000006E-2</v>
      </c>
      <c r="AY292">
        <v>8.6471640000000002E-2</v>
      </c>
      <c r="AZ292">
        <v>8.4203592999999993E-2</v>
      </c>
      <c r="BA292">
        <v>8.2045018999999997E-2</v>
      </c>
      <c r="BB292">
        <v>7.9987830999999995E-2</v>
      </c>
      <c r="BC292">
        <v>7.8026459000000006E-2</v>
      </c>
      <c r="BD292">
        <v>7.6153226000000004E-2</v>
      </c>
      <c r="BE292">
        <v>7.4362374999999994E-2</v>
      </c>
      <c r="BF292">
        <v>7.2649077000000006E-2</v>
      </c>
    </row>
    <row r="293" spans="1:58" x14ac:dyDescent="0.35">
      <c r="A293">
        <v>292</v>
      </c>
      <c r="B293">
        <v>39</v>
      </c>
      <c r="C293">
        <v>0.5032276</v>
      </c>
      <c r="D293">
        <v>2</v>
      </c>
      <c r="E293">
        <v>1.6</v>
      </c>
      <c r="F293">
        <v>0.8</v>
      </c>
      <c r="G293">
        <v>2</v>
      </c>
      <c r="H293">
        <v>0.4</v>
      </c>
      <c r="I293">
        <v>391</v>
      </c>
      <c r="J293">
        <v>307.40000000000003</v>
      </c>
      <c r="K293" t="s">
        <v>35</v>
      </c>
      <c r="L293">
        <v>292</v>
      </c>
      <c r="M293">
        <v>0.43387657000000002</v>
      </c>
      <c r="N293">
        <v>0.34877276000000001</v>
      </c>
      <c r="O293">
        <v>0.2895295</v>
      </c>
      <c r="P293">
        <v>0.24621926</v>
      </c>
      <c r="Q293">
        <v>0.21337329999999999</v>
      </c>
      <c r="R293">
        <v>0.18772715000000001</v>
      </c>
      <c r="S293">
        <v>0.16719850999999999</v>
      </c>
      <c r="T293">
        <v>0.15042652000000001</v>
      </c>
      <c r="U293">
        <v>0.13648953</v>
      </c>
      <c r="V293">
        <v>0.12474789999999999</v>
      </c>
      <c r="W293">
        <v>0.1147249</v>
      </c>
      <c r="X293">
        <v>0.10607769</v>
      </c>
      <c r="Y293">
        <v>9.8548673000000003E-2</v>
      </c>
      <c r="Z293">
        <v>9.1937840000000007E-2</v>
      </c>
      <c r="AA293">
        <v>8.6087644000000005E-2</v>
      </c>
      <c r="AB293">
        <v>8.0876477000000002E-2</v>
      </c>
      <c r="AC293">
        <v>7.6207116000000005E-2</v>
      </c>
      <c r="AD293">
        <v>7.2002134999999995E-2</v>
      </c>
      <c r="AE293">
        <v>6.8195686000000005E-2</v>
      </c>
      <c r="AF293">
        <v>6.4733759000000002E-2</v>
      </c>
      <c r="AG293">
        <v>6.1574864999999999E-2</v>
      </c>
      <c r="AH293">
        <v>5.8681141999999999E-2</v>
      </c>
      <c r="AI293">
        <v>5.6021463000000001E-2</v>
      </c>
      <c r="AJ293">
        <v>5.3569316999999998E-2</v>
      </c>
      <c r="AK293">
        <v>5.1301869999999999E-2</v>
      </c>
      <c r="AL293">
        <v>4.9199365000000002E-2</v>
      </c>
      <c r="AM293">
        <v>4.7245953E-2</v>
      </c>
      <c r="AN293">
        <v>4.5425835999999997E-2</v>
      </c>
      <c r="AO293">
        <v>4.3726864999999997E-2</v>
      </c>
      <c r="AP293">
        <v>4.2137582E-2</v>
      </c>
      <c r="AQ293">
        <v>4.0647045E-2</v>
      </c>
      <c r="AR293">
        <v>3.9247688000000003E-2</v>
      </c>
      <c r="AS293">
        <v>3.7931028999999998E-2</v>
      </c>
      <c r="AT293">
        <v>3.6690674999999999E-2</v>
      </c>
      <c r="AU293">
        <v>3.5520247999999997E-2</v>
      </c>
      <c r="AV293">
        <v>3.4413945000000001E-2</v>
      </c>
      <c r="AW293">
        <v>3.3367015E-2</v>
      </c>
      <c r="AX293">
        <v>3.2374989E-2</v>
      </c>
      <c r="AY293">
        <v>3.1433730999999999E-2</v>
      </c>
      <c r="AZ293">
        <v>3.0539693E-2</v>
      </c>
      <c r="BA293">
        <v>2.9689383E-2</v>
      </c>
      <c r="BB293">
        <v>2.8879775E-2</v>
      </c>
      <c r="BC293">
        <v>2.8108165000000001E-2</v>
      </c>
      <c r="BD293">
        <v>2.7372035999999999E-2</v>
      </c>
      <c r="BE293">
        <v>2.666905E-2</v>
      </c>
      <c r="BF293">
        <v>2.5997250999999999E-2</v>
      </c>
    </row>
    <row r="294" spans="1:58" x14ac:dyDescent="0.35">
      <c r="A294">
        <v>293</v>
      </c>
      <c r="B294">
        <v>15.4</v>
      </c>
      <c r="C294">
        <v>0.87727289999999991</v>
      </c>
      <c r="D294">
        <v>2</v>
      </c>
      <c r="E294">
        <v>1.4000000000000001</v>
      </c>
      <c r="F294">
        <v>2.2000000000000002</v>
      </c>
      <c r="G294">
        <v>1.2000000000000002</v>
      </c>
      <c r="H294">
        <v>0.4</v>
      </c>
      <c r="I294">
        <v>347.1</v>
      </c>
      <c r="J294">
        <v>356.90000000000003</v>
      </c>
      <c r="K294" t="s">
        <v>34</v>
      </c>
      <c r="L294">
        <v>293</v>
      </c>
      <c r="M294">
        <v>0.17998953000000001</v>
      </c>
      <c r="N294">
        <v>0.14523442</v>
      </c>
      <c r="O294">
        <v>0.12099264999999999</v>
      </c>
      <c r="P294">
        <v>0.10321875</v>
      </c>
      <c r="Q294">
        <v>8.9679762999999996E-2</v>
      </c>
      <c r="R294">
        <v>7.9048737999999993E-2</v>
      </c>
      <c r="S294">
        <v>7.0495658000000003E-2</v>
      </c>
      <c r="T294">
        <v>6.3473194999999996E-2</v>
      </c>
      <c r="U294">
        <v>5.7611032999999999E-2</v>
      </c>
      <c r="V294">
        <v>5.2648932000000002E-2</v>
      </c>
      <c r="W294">
        <v>4.8400216000000003E-2</v>
      </c>
      <c r="X294">
        <v>4.4724051000000001E-2</v>
      </c>
      <c r="Y294">
        <v>4.1515167999999998E-2</v>
      </c>
      <c r="Z294">
        <v>3.8692623000000002E-2</v>
      </c>
      <c r="AA294">
        <v>3.6192555000000001E-2</v>
      </c>
      <c r="AB294">
        <v>3.3964302000000002E-2</v>
      </c>
      <c r="AC294">
        <v>3.1967215E-2</v>
      </c>
      <c r="AD294">
        <v>3.0168604000000002E-2</v>
      </c>
      <c r="AE294">
        <v>2.8540910999999999E-2</v>
      </c>
      <c r="AF294">
        <v>2.7061610999999999E-2</v>
      </c>
      <c r="AG294">
        <v>2.5711867999999999E-2</v>
      </c>
      <c r="AH294">
        <v>2.4476167E-2</v>
      </c>
      <c r="AI294">
        <v>2.3340909E-2</v>
      </c>
      <c r="AJ294">
        <v>2.2295012999999999E-2</v>
      </c>
      <c r="AK294">
        <v>2.1328313000000002E-2</v>
      </c>
      <c r="AL294">
        <v>2.0432631E-2</v>
      </c>
      <c r="AM294">
        <v>1.9601027E-2</v>
      </c>
      <c r="AN294">
        <v>1.8826666999999998E-2</v>
      </c>
      <c r="AO294">
        <v>1.8104170999999999E-2</v>
      </c>
      <c r="AP294">
        <v>1.7428735000000001E-2</v>
      </c>
      <c r="AQ294">
        <v>1.6796117999999999E-2</v>
      </c>
      <c r="AR294">
        <v>1.6202547000000001E-2</v>
      </c>
      <c r="AS294">
        <v>1.564455E-2</v>
      </c>
      <c r="AT294">
        <v>1.5119159E-2</v>
      </c>
      <c r="AU294">
        <v>1.4623723999999999E-2</v>
      </c>
      <c r="AV294">
        <v>1.4155882E-2</v>
      </c>
      <c r="AW294">
        <v>1.3713535000000001E-2</v>
      </c>
      <c r="AX294">
        <v>1.3294643E-2</v>
      </c>
      <c r="AY294">
        <v>1.2897472E-2</v>
      </c>
      <c r="AZ294">
        <v>1.2520478E-2</v>
      </c>
      <c r="BA294">
        <v>1.2162271000000001E-2</v>
      </c>
      <c r="BB294">
        <v>1.1821427000000001E-2</v>
      </c>
      <c r="BC294">
        <v>1.1496809E-2</v>
      </c>
      <c r="BD294">
        <v>1.1187394999999999E-2</v>
      </c>
      <c r="BE294">
        <v>1.0892119E-2</v>
      </c>
      <c r="BF294">
        <v>1.0610057000000001E-2</v>
      </c>
    </row>
    <row r="295" spans="1:58" x14ac:dyDescent="0.35">
      <c r="A295">
        <v>294</v>
      </c>
      <c r="B295">
        <v>10.3</v>
      </c>
      <c r="C295">
        <v>0.46874540000000003</v>
      </c>
      <c r="D295">
        <v>2.2000000000000002</v>
      </c>
      <c r="E295">
        <v>4.2</v>
      </c>
      <c r="F295">
        <v>3</v>
      </c>
      <c r="G295">
        <v>1</v>
      </c>
      <c r="H295">
        <v>1.6</v>
      </c>
      <c r="I295">
        <v>293.5</v>
      </c>
      <c r="J295">
        <v>292.70000000000005</v>
      </c>
      <c r="K295" t="s">
        <v>35</v>
      </c>
      <c r="L295">
        <v>294</v>
      </c>
      <c r="M295">
        <v>0.95057546999999998</v>
      </c>
      <c r="N295">
        <v>0.74014716999999997</v>
      </c>
      <c r="O295">
        <v>0.59755491999999999</v>
      </c>
      <c r="P295">
        <v>0.49650496</v>
      </c>
      <c r="Q295">
        <v>0.42208621000000002</v>
      </c>
      <c r="R295">
        <v>0.36561727999999999</v>
      </c>
      <c r="S295">
        <v>0.32146740000000001</v>
      </c>
      <c r="T295">
        <v>0.28630501000000003</v>
      </c>
      <c r="U295">
        <v>0.25769924999999999</v>
      </c>
      <c r="V295">
        <v>0.23394492</v>
      </c>
      <c r="W295">
        <v>0.21396177999999999</v>
      </c>
      <c r="X295">
        <v>0.19694969000000001</v>
      </c>
      <c r="Y295">
        <v>0.18230593</v>
      </c>
      <c r="Z295">
        <v>0.1695815</v>
      </c>
      <c r="AA295">
        <v>0.15842955</v>
      </c>
      <c r="AB295">
        <v>0.14858093999999999</v>
      </c>
      <c r="AC295">
        <v>0.13982199000000001</v>
      </c>
      <c r="AD295">
        <v>0.1319814</v>
      </c>
      <c r="AE295">
        <v>0.12492379000000001</v>
      </c>
      <c r="AF295">
        <v>0.11854146</v>
      </c>
      <c r="AG295">
        <v>0.11274035</v>
      </c>
      <c r="AH295">
        <v>0.10744721</v>
      </c>
      <c r="AI295">
        <v>0.10259902999999999</v>
      </c>
      <c r="AJ295">
        <v>9.8140827999999999E-2</v>
      </c>
      <c r="AK295">
        <v>9.4029247999999996E-2</v>
      </c>
      <c r="AL295">
        <v>9.0225808000000005E-2</v>
      </c>
      <c r="AM295">
        <v>8.6695641000000004E-2</v>
      </c>
      <c r="AN295">
        <v>8.3411865000000002E-2</v>
      </c>
      <c r="AO295">
        <v>8.0349974000000005E-2</v>
      </c>
      <c r="AP295">
        <v>7.7488272999999996E-2</v>
      </c>
      <c r="AQ295">
        <v>7.4807592000000006E-2</v>
      </c>
      <c r="AR295">
        <v>7.2292566000000003E-2</v>
      </c>
      <c r="AS295">
        <v>6.9929465999999996E-2</v>
      </c>
      <c r="AT295">
        <v>6.7703567000000006E-2</v>
      </c>
      <c r="AU295">
        <v>6.5602295000000005E-2</v>
      </c>
      <c r="AV295">
        <v>6.3616416999999995E-2</v>
      </c>
      <c r="AW295">
        <v>6.1737227999999998E-2</v>
      </c>
      <c r="AX295">
        <v>5.9956721999999997E-2</v>
      </c>
      <c r="AY295">
        <v>5.8267909999999999E-2</v>
      </c>
      <c r="AZ295">
        <v>5.6663196999999998E-2</v>
      </c>
      <c r="BA295">
        <v>5.5136791999999997E-2</v>
      </c>
      <c r="BB295">
        <v>5.3683002E-2</v>
      </c>
      <c r="BC295">
        <v>5.2298012999999997E-2</v>
      </c>
      <c r="BD295">
        <v>5.0976108999999999E-2</v>
      </c>
      <c r="BE295">
        <v>4.9713476999999999E-2</v>
      </c>
      <c r="BF295">
        <v>4.8505776E-2</v>
      </c>
    </row>
    <row r="296" spans="1:58" x14ac:dyDescent="0.35">
      <c r="A296">
        <v>295</v>
      </c>
      <c r="B296">
        <v>17.399999999999999</v>
      </c>
      <c r="C296">
        <v>0.24587299999999998</v>
      </c>
      <c r="D296">
        <v>2.6</v>
      </c>
      <c r="E296">
        <v>4</v>
      </c>
      <c r="F296">
        <v>1.4000000000000001</v>
      </c>
      <c r="G296">
        <v>1.4000000000000001</v>
      </c>
      <c r="H296">
        <v>1.2000000000000002</v>
      </c>
      <c r="I296">
        <v>334.40000000000003</v>
      </c>
      <c r="J296">
        <v>342.8</v>
      </c>
      <c r="K296" t="s">
        <v>34</v>
      </c>
      <c r="L296">
        <v>295</v>
      </c>
      <c r="M296">
        <v>1.1286046999999999</v>
      </c>
      <c r="N296">
        <v>0.87551718999999995</v>
      </c>
      <c r="O296">
        <v>0.70535373999999995</v>
      </c>
      <c r="P296">
        <v>0.58486402000000004</v>
      </c>
      <c r="Q296">
        <v>0.49598854999999997</v>
      </c>
      <c r="R296">
        <v>0.42877734000000001</v>
      </c>
      <c r="S296">
        <v>0.37651615999999999</v>
      </c>
      <c r="T296">
        <v>0.33454642000000001</v>
      </c>
      <c r="U296">
        <v>0.30047985999999999</v>
      </c>
      <c r="V296">
        <v>0.27247318999999998</v>
      </c>
      <c r="W296">
        <v>0.24909297999999999</v>
      </c>
      <c r="X296">
        <v>0.22924510000000001</v>
      </c>
      <c r="Y296">
        <v>0.21220127</v>
      </c>
      <c r="Z296">
        <v>0.19740616</v>
      </c>
      <c r="AA296">
        <v>0.18445661999999999</v>
      </c>
      <c r="AB296">
        <v>0.17303494</v>
      </c>
      <c r="AC296">
        <v>0.16288340000000001</v>
      </c>
      <c r="AD296">
        <v>0.15380574999999999</v>
      </c>
      <c r="AE296">
        <v>0.14564152</v>
      </c>
      <c r="AF296">
        <v>0.13826205999999999</v>
      </c>
      <c r="AG296">
        <v>0.13155662000000001</v>
      </c>
      <c r="AH296">
        <v>0.12544040000000001</v>
      </c>
      <c r="AI296">
        <v>0.11983857000000001</v>
      </c>
      <c r="AJ296">
        <v>0.11468942</v>
      </c>
      <c r="AK296">
        <v>0.10994086</v>
      </c>
      <c r="AL296">
        <v>0.10554833</v>
      </c>
      <c r="AM296">
        <v>0.10147202</v>
      </c>
      <c r="AN296">
        <v>9.7679026000000002E-2</v>
      </c>
      <c r="AO296">
        <v>9.4141766000000002E-2</v>
      </c>
      <c r="AP296">
        <v>9.0836084999999997E-2</v>
      </c>
      <c r="AQ296">
        <v>8.7738298000000006E-2</v>
      </c>
      <c r="AR296">
        <v>8.4830328999999996E-2</v>
      </c>
      <c r="AS296">
        <v>8.2096286000000004E-2</v>
      </c>
      <c r="AT296">
        <v>7.9520284999999996E-2</v>
      </c>
      <c r="AU296">
        <v>7.7089161000000003E-2</v>
      </c>
      <c r="AV296">
        <v>7.4790798000000006E-2</v>
      </c>
      <c r="AW296">
        <v>7.2615013000000006E-2</v>
      </c>
      <c r="AX296">
        <v>7.0554212000000005E-2</v>
      </c>
      <c r="AY296">
        <v>6.8597347000000003E-2</v>
      </c>
      <c r="AZ296">
        <v>6.6737547999999994E-2</v>
      </c>
      <c r="BA296">
        <v>6.4966864999999999E-2</v>
      </c>
      <c r="BB296">
        <v>6.3279903999999998E-2</v>
      </c>
      <c r="BC296">
        <v>6.1672390000000001E-2</v>
      </c>
      <c r="BD296">
        <v>6.0138672999999997E-2</v>
      </c>
      <c r="BE296">
        <v>5.8672639999999998E-2</v>
      </c>
      <c r="BF296">
        <v>5.7270288000000003E-2</v>
      </c>
    </row>
    <row r="297" spans="1:58" x14ac:dyDescent="0.35">
      <c r="A297">
        <v>296</v>
      </c>
      <c r="B297">
        <v>18.600000000000001</v>
      </c>
      <c r="C297">
        <v>0.34158939999999999</v>
      </c>
      <c r="D297">
        <v>0.60000000000000009</v>
      </c>
      <c r="E297">
        <v>3.8000000000000003</v>
      </c>
      <c r="F297">
        <v>0.8</v>
      </c>
      <c r="G297">
        <v>0.4</v>
      </c>
      <c r="H297">
        <v>0.60000000000000009</v>
      </c>
      <c r="I297">
        <v>444.3</v>
      </c>
      <c r="J297">
        <v>318.5</v>
      </c>
      <c r="K297" t="s">
        <v>35</v>
      </c>
      <c r="L297">
        <v>296</v>
      </c>
      <c r="M297">
        <v>0.55386776000000004</v>
      </c>
      <c r="N297">
        <v>0.42992746999999998</v>
      </c>
      <c r="O297">
        <v>0.34753567000000002</v>
      </c>
      <c r="P297">
        <v>0.28947675</v>
      </c>
      <c r="Q297">
        <v>0.24663545000000001</v>
      </c>
      <c r="R297">
        <v>0.21389068999999999</v>
      </c>
      <c r="S297">
        <v>0.18815008</v>
      </c>
      <c r="T297">
        <v>0.16744203999999999</v>
      </c>
      <c r="U297">
        <v>0.15045807</v>
      </c>
      <c r="V297">
        <v>0.13629988000000001</v>
      </c>
      <c r="W297">
        <v>0.12433282</v>
      </c>
      <c r="X297">
        <v>0.11409695</v>
      </c>
      <c r="Y297">
        <v>0.10525101000000001</v>
      </c>
      <c r="Z297">
        <v>9.7539186E-2</v>
      </c>
      <c r="AA297">
        <v>9.0761415999999998E-2</v>
      </c>
      <c r="AB297">
        <v>8.4764249999999999E-2</v>
      </c>
      <c r="AC297">
        <v>7.9423778E-2</v>
      </c>
      <c r="AD297">
        <v>7.4638724000000004E-2</v>
      </c>
      <c r="AE297">
        <v>7.0331125999999994E-2</v>
      </c>
      <c r="AF297">
        <v>6.6436119000000002E-2</v>
      </c>
      <c r="AG297">
        <v>6.2898062000000005E-2</v>
      </c>
      <c r="AH297">
        <v>5.9672481999999999E-2</v>
      </c>
      <c r="AI297">
        <v>5.6721475E-2</v>
      </c>
      <c r="AJ297">
        <v>5.4013018000000003E-2</v>
      </c>
      <c r="AK297">
        <v>5.1518838999999997E-2</v>
      </c>
      <c r="AL297">
        <v>4.9215741E-2</v>
      </c>
      <c r="AM297">
        <v>4.7083701999999998E-2</v>
      </c>
      <c r="AN297">
        <v>4.5104722999999999E-2</v>
      </c>
      <c r="AO297">
        <v>4.3264292000000003E-2</v>
      </c>
      <c r="AP297">
        <v>4.1548270999999998E-2</v>
      </c>
      <c r="AQ297">
        <v>3.9945871000000001E-2</v>
      </c>
      <c r="AR297">
        <v>3.8445726E-2</v>
      </c>
      <c r="AS297">
        <v>3.7039295E-2</v>
      </c>
      <c r="AT297">
        <v>3.5718887999999997E-2</v>
      </c>
      <c r="AU297">
        <v>3.4476123999999997E-2</v>
      </c>
      <c r="AV297">
        <v>3.3305027000000001E-2</v>
      </c>
      <c r="AW297">
        <v>3.2200355E-2</v>
      </c>
      <c r="AX297">
        <v>3.1156426000000001E-2</v>
      </c>
      <c r="AY297">
        <v>3.0168925999999999E-2</v>
      </c>
      <c r="AZ297">
        <v>2.9233893E-2</v>
      </c>
      <c r="BA297">
        <v>2.8346977999999998E-2</v>
      </c>
      <c r="BB297">
        <v>2.7504747999999999E-2</v>
      </c>
      <c r="BC297">
        <v>2.6704262999999999E-2</v>
      </c>
      <c r="BD297">
        <v>2.5942621999999999E-2</v>
      </c>
      <c r="BE297">
        <v>2.5216850999999998E-2</v>
      </c>
      <c r="BF297">
        <v>2.4524997999999999E-2</v>
      </c>
    </row>
    <row r="298" spans="1:58" x14ac:dyDescent="0.35">
      <c r="A298">
        <v>297</v>
      </c>
      <c r="B298">
        <v>22.2</v>
      </c>
      <c r="C298">
        <v>0.88247180000000003</v>
      </c>
      <c r="D298">
        <v>2.8000000000000003</v>
      </c>
      <c r="E298">
        <v>7.4</v>
      </c>
      <c r="F298">
        <v>2</v>
      </c>
      <c r="G298">
        <v>1.8</v>
      </c>
      <c r="H298">
        <v>0.4</v>
      </c>
      <c r="I298">
        <v>425.1</v>
      </c>
      <c r="J298">
        <v>309</v>
      </c>
      <c r="K298" t="s">
        <v>34</v>
      </c>
      <c r="L298">
        <v>297</v>
      </c>
      <c r="M298">
        <v>0.85391556999999996</v>
      </c>
      <c r="N298">
        <v>0.72083025999999994</v>
      </c>
      <c r="O298">
        <v>0.61178189999999999</v>
      </c>
      <c r="P298">
        <v>0.52322245000000001</v>
      </c>
      <c r="Q298">
        <v>0.45268479</v>
      </c>
      <c r="R298">
        <v>0.39666423000000001</v>
      </c>
      <c r="S298">
        <v>0.35158803999999999</v>
      </c>
      <c r="T298">
        <v>0.31486576999999999</v>
      </c>
      <c r="U298">
        <v>0.28451960999999998</v>
      </c>
      <c r="V298">
        <v>0.25910096999999999</v>
      </c>
      <c r="W298">
        <v>0.23754784000000001</v>
      </c>
      <c r="X298">
        <v>0.21906829999999999</v>
      </c>
      <c r="Y298">
        <v>0.20306945000000001</v>
      </c>
      <c r="Z298">
        <v>0.18909439</v>
      </c>
      <c r="AA298">
        <v>0.17678869</v>
      </c>
      <c r="AB298">
        <v>0.16588433</v>
      </c>
      <c r="AC298">
        <v>0.15615639000000001</v>
      </c>
      <c r="AD298">
        <v>0.14743029999999999</v>
      </c>
      <c r="AE298">
        <v>0.13956133000000001</v>
      </c>
      <c r="AF298">
        <v>0.13243083999999999</v>
      </c>
      <c r="AG298">
        <v>0.12594704000000001</v>
      </c>
      <c r="AH298">
        <v>0.12002239000000001</v>
      </c>
      <c r="AI298">
        <v>0.11458814</v>
      </c>
      <c r="AJ298">
        <v>0.10959318</v>
      </c>
      <c r="AK298">
        <v>0.10497910000000001</v>
      </c>
      <c r="AL298">
        <v>0.10070634000000001</v>
      </c>
      <c r="AM298">
        <v>9.6743106999999995E-2</v>
      </c>
      <c r="AN298">
        <v>9.3059100000000006E-2</v>
      </c>
      <c r="AO298">
        <v>8.9624866999999997E-2</v>
      </c>
      <c r="AP298">
        <v>8.6406149000000002E-2</v>
      </c>
      <c r="AQ298">
        <v>8.3391488E-2</v>
      </c>
      <c r="AR298">
        <v>8.0562233999999996E-2</v>
      </c>
      <c r="AS298">
        <v>7.7899552999999996E-2</v>
      </c>
      <c r="AT298">
        <v>7.5395271E-2</v>
      </c>
      <c r="AU298">
        <v>7.3030703000000002E-2</v>
      </c>
      <c r="AV298">
        <v>7.0795350000000007E-2</v>
      </c>
      <c r="AW298">
        <v>6.8681799000000002E-2</v>
      </c>
      <c r="AX298">
        <v>6.6679059999999998E-2</v>
      </c>
      <c r="AY298">
        <v>6.4779870000000003E-2</v>
      </c>
      <c r="AZ298">
        <v>6.2974854999999996E-2</v>
      </c>
      <c r="BA298">
        <v>6.1257369999999998E-2</v>
      </c>
      <c r="BB298">
        <v>5.9624277000000003E-2</v>
      </c>
      <c r="BC298">
        <v>5.8067108999999999E-2</v>
      </c>
      <c r="BD298">
        <v>5.6580439000000003E-2</v>
      </c>
      <c r="BE298">
        <v>5.5160962000000001E-2</v>
      </c>
      <c r="BF298">
        <v>5.3804262999999998E-2</v>
      </c>
    </row>
    <row r="299" spans="1:58" x14ac:dyDescent="0.35">
      <c r="A299">
        <v>298</v>
      </c>
      <c r="B299">
        <v>12.8</v>
      </c>
      <c r="C299">
        <v>0.44610480000000002</v>
      </c>
      <c r="D299">
        <v>2.8000000000000003</v>
      </c>
      <c r="E299">
        <v>3.4000000000000004</v>
      </c>
      <c r="F299">
        <v>1.8</v>
      </c>
      <c r="G299">
        <v>0.2</v>
      </c>
      <c r="H299">
        <v>1</v>
      </c>
      <c r="I299">
        <v>315.70000000000005</v>
      </c>
      <c r="J299">
        <v>298.40000000000003</v>
      </c>
      <c r="K299" t="s">
        <v>34</v>
      </c>
      <c r="L299">
        <v>298</v>
      </c>
      <c r="M299">
        <v>0.64004415000000003</v>
      </c>
      <c r="N299">
        <v>0.49798355</v>
      </c>
      <c r="O299">
        <v>0.40374723000000001</v>
      </c>
      <c r="P299">
        <v>0.33784038</v>
      </c>
      <c r="Q299">
        <v>0.28939443999999998</v>
      </c>
      <c r="R299">
        <v>0.25200551999999998</v>
      </c>
      <c r="S299">
        <v>0.22273855000000001</v>
      </c>
      <c r="T299">
        <v>0.19929901999999999</v>
      </c>
      <c r="U299">
        <v>0.18014762000000001</v>
      </c>
      <c r="V299">
        <v>0.16420599999999999</v>
      </c>
      <c r="W299">
        <v>0.1507328</v>
      </c>
      <c r="X299">
        <v>0.13919330999999999</v>
      </c>
      <c r="Y299">
        <v>0.12920872999999999</v>
      </c>
      <c r="Z299">
        <v>0.12048928</v>
      </c>
      <c r="AA299">
        <v>0.11281582</v>
      </c>
      <c r="AB299">
        <v>0.10601056</v>
      </c>
      <c r="AC299">
        <v>9.9937244999999994E-2</v>
      </c>
      <c r="AD299">
        <v>9.4484641999999994E-2</v>
      </c>
      <c r="AE299">
        <v>8.9562646999999995E-2</v>
      </c>
      <c r="AF299">
        <v>8.5098444999999995E-2</v>
      </c>
      <c r="AG299">
        <v>8.1032022999999995E-2</v>
      </c>
      <c r="AH299">
        <v>7.7312834999999996E-2</v>
      </c>
      <c r="AI299">
        <v>7.3898427000000003E-2</v>
      </c>
      <c r="AJ299">
        <v>7.0753723000000004E-2</v>
      </c>
      <c r="AK299">
        <v>6.7847914999999995E-2</v>
      </c>
      <c r="AL299">
        <v>6.5155603000000006E-2</v>
      </c>
      <c r="AM299">
        <v>6.2653467000000004E-2</v>
      </c>
      <c r="AN299">
        <v>6.0323056E-2</v>
      </c>
      <c r="AO299">
        <v>5.8147459999999998E-2</v>
      </c>
      <c r="AP299">
        <v>5.6111797999999997E-2</v>
      </c>
      <c r="AQ299">
        <v>5.4203194000000003E-2</v>
      </c>
      <c r="AR299">
        <v>5.2410765999999998E-2</v>
      </c>
      <c r="AS299">
        <v>5.0724048000000001E-2</v>
      </c>
      <c r="AT299">
        <v>4.9133695999999998E-2</v>
      </c>
      <c r="AU299">
        <v>4.7632344E-2</v>
      </c>
      <c r="AV299">
        <v>4.6212599E-2</v>
      </c>
      <c r="AW299">
        <v>4.4868175000000003E-2</v>
      </c>
      <c r="AX299">
        <v>4.3593611999999997E-2</v>
      </c>
      <c r="AY299">
        <v>4.2383551999999998E-2</v>
      </c>
      <c r="AZ299">
        <v>4.1233736999999999E-2</v>
      </c>
      <c r="BA299">
        <v>4.0139600999999997E-2</v>
      </c>
      <c r="BB299">
        <v>3.9097618000000001E-2</v>
      </c>
      <c r="BC299">
        <v>3.8103785000000001E-2</v>
      </c>
      <c r="BD299">
        <v>3.7154566E-2</v>
      </c>
      <c r="BE299">
        <v>3.624732E-2</v>
      </c>
      <c r="BF299">
        <v>3.5379345999999999E-2</v>
      </c>
    </row>
    <row r="300" spans="1:58" x14ac:dyDescent="0.35">
      <c r="A300">
        <v>299</v>
      </c>
      <c r="B300">
        <v>15.600000000000001</v>
      </c>
      <c r="C300">
        <v>0.2230029</v>
      </c>
      <c r="D300">
        <v>2.8000000000000003</v>
      </c>
      <c r="E300">
        <v>0.8</v>
      </c>
      <c r="F300">
        <v>0.60000000000000009</v>
      </c>
      <c r="G300">
        <v>1.8</v>
      </c>
      <c r="H300">
        <v>0.60000000000000009</v>
      </c>
      <c r="I300">
        <v>435.20000000000005</v>
      </c>
      <c r="J300">
        <v>347.90000000000003</v>
      </c>
      <c r="K300" t="s">
        <v>34</v>
      </c>
      <c r="L300">
        <v>299</v>
      </c>
      <c r="M300">
        <v>0.18865377</v>
      </c>
      <c r="N300">
        <v>0.15235703</v>
      </c>
      <c r="O300">
        <v>0.12694569</v>
      </c>
      <c r="P300">
        <v>0.10827233999999999</v>
      </c>
      <c r="Q300">
        <v>9.4027683000000001E-2</v>
      </c>
      <c r="R300">
        <v>8.2838751000000002E-2</v>
      </c>
      <c r="S300">
        <v>7.3837027E-2</v>
      </c>
      <c r="T300">
        <v>6.6450997999999997E-2</v>
      </c>
      <c r="U300">
        <v>6.0290183999999997E-2</v>
      </c>
      <c r="V300">
        <v>5.5081584000000003E-2</v>
      </c>
      <c r="W300">
        <v>5.0625469999999999E-2</v>
      </c>
      <c r="X300">
        <v>4.6774793000000002E-2</v>
      </c>
      <c r="Y300">
        <v>4.3416089999999997E-2</v>
      </c>
      <c r="Z300">
        <v>4.0464292999999998E-2</v>
      </c>
      <c r="AA300">
        <v>3.7851351999999998E-2</v>
      </c>
      <c r="AB300">
        <v>3.5523924999999998E-2</v>
      </c>
      <c r="AC300">
        <v>3.3437435000000001E-2</v>
      </c>
      <c r="AD300">
        <v>3.1559984999999999E-2</v>
      </c>
      <c r="AE300">
        <v>2.9860187E-2</v>
      </c>
      <c r="AF300">
        <v>2.8315376E-2</v>
      </c>
      <c r="AG300">
        <v>2.6905934999999999E-2</v>
      </c>
      <c r="AH300">
        <v>2.5616413000000001E-2</v>
      </c>
      <c r="AI300">
        <v>2.4431270000000001E-2</v>
      </c>
      <c r="AJ300">
        <v>2.3339268E-2</v>
      </c>
      <c r="AK300">
        <v>2.2330202E-2</v>
      </c>
      <c r="AL300">
        <v>2.1395955000000001E-2</v>
      </c>
      <c r="AM300">
        <v>2.0528045000000002E-2</v>
      </c>
      <c r="AN300">
        <v>1.9719699E-2</v>
      </c>
      <c r="AO300">
        <v>1.8965624E-2</v>
      </c>
      <c r="AP300">
        <v>1.8260757999999998E-2</v>
      </c>
      <c r="AQ300">
        <v>1.7600932999999999E-2</v>
      </c>
      <c r="AR300">
        <v>1.6981507E-2</v>
      </c>
      <c r="AS300">
        <v>1.6399303E-2</v>
      </c>
      <c r="AT300">
        <v>1.5851203000000001E-2</v>
      </c>
      <c r="AU300">
        <v>1.5334415000000001E-2</v>
      </c>
      <c r="AV300">
        <v>1.4846582000000001E-2</v>
      </c>
      <c r="AW300">
        <v>1.4385372E-2</v>
      </c>
      <c r="AX300">
        <v>1.3948395000000001E-2</v>
      </c>
      <c r="AY300">
        <v>1.353418E-2</v>
      </c>
      <c r="AZ300">
        <v>1.3141168E-2</v>
      </c>
      <c r="BA300">
        <v>1.2767584E-2</v>
      </c>
      <c r="BB300">
        <v>1.2412223E-2</v>
      </c>
      <c r="BC300">
        <v>1.2073814E-2</v>
      </c>
      <c r="BD300">
        <v>1.1751291000000001E-2</v>
      </c>
      <c r="BE300">
        <v>1.1443373E-2</v>
      </c>
      <c r="BF300">
        <v>1.1149308E-2</v>
      </c>
    </row>
    <row r="301" spans="1:58" x14ac:dyDescent="0.35">
      <c r="A301">
        <v>300</v>
      </c>
      <c r="B301">
        <v>34.200000000000003</v>
      </c>
      <c r="C301">
        <v>0.3720406</v>
      </c>
      <c r="D301">
        <v>1</v>
      </c>
      <c r="E301">
        <v>2.2000000000000002</v>
      </c>
      <c r="F301">
        <v>0.60000000000000009</v>
      </c>
      <c r="G301">
        <v>0.2</v>
      </c>
      <c r="H301">
        <v>0.4</v>
      </c>
      <c r="I301">
        <v>312.70000000000005</v>
      </c>
      <c r="J301">
        <v>318.20000000000005</v>
      </c>
      <c r="K301" t="s">
        <v>35</v>
      </c>
      <c r="L301">
        <v>300</v>
      </c>
      <c r="M301">
        <v>0.42303023000000001</v>
      </c>
      <c r="N301">
        <v>0.33286877999999998</v>
      </c>
      <c r="O301">
        <v>0.27244489999999999</v>
      </c>
      <c r="P301">
        <v>0.22972323</v>
      </c>
      <c r="Q301">
        <v>0.19798760000000001</v>
      </c>
      <c r="R301">
        <v>0.17347781000000001</v>
      </c>
      <c r="S301">
        <v>0.15402225999999999</v>
      </c>
      <c r="T301">
        <v>0.13822371</v>
      </c>
      <c r="U301">
        <v>0.12516189999999999</v>
      </c>
      <c r="V301">
        <v>0.11419411</v>
      </c>
      <c r="W301">
        <v>0.10486263</v>
      </c>
      <c r="X301">
        <v>9.6829659999999998E-2</v>
      </c>
      <c r="Y301">
        <v>8.9847960000000004E-2</v>
      </c>
      <c r="Z301">
        <v>8.3726145000000002E-2</v>
      </c>
      <c r="AA301">
        <v>7.8316756000000001E-2</v>
      </c>
      <c r="AB301">
        <v>7.3504000999999999E-2</v>
      </c>
      <c r="AC301">
        <v>6.9197223000000002E-2</v>
      </c>
      <c r="AD301">
        <v>6.5321623999999995E-2</v>
      </c>
      <c r="AE301">
        <v>6.1816375999999999E-2</v>
      </c>
      <c r="AF301">
        <v>5.8632679E-2</v>
      </c>
      <c r="AG301">
        <v>5.5728428000000003E-2</v>
      </c>
      <c r="AH301">
        <v>5.3069521000000001E-2</v>
      </c>
      <c r="AI301">
        <v>5.0627432999999999E-2</v>
      </c>
      <c r="AJ301">
        <v>4.8376385000000001E-2</v>
      </c>
      <c r="AK301">
        <v>4.6296089999999998E-2</v>
      </c>
      <c r="AL301">
        <v>4.4368360000000003E-2</v>
      </c>
      <c r="AM301">
        <v>4.2577337E-2</v>
      </c>
      <c r="AN301">
        <v>4.0909301000000002E-2</v>
      </c>
      <c r="AO301">
        <v>3.935251E-2</v>
      </c>
      <c r="AP301">
        <v>3.7896409999999998E-2</v>
      </c>
      <c r="AQ301">
        <v>3.6532294E-2</v>
      </c>
      <c r="AR301">
        <v>3.5251651000000002E-2</v>
      </c>
      <c r="AS301">
        <v>3.4047067E-2</v>
      </c>
      <c r="AT301">
        <v>3.2912582000000003E-2</v>
      </c>
      <c r="AU301">
        <v>3.1842172000000002E-2</v>
      </c>
      <c r="AV301">
        <v>3.0830949999999999E-2</v>
      </c>
      <c r="AW301">
        <v>2.9874358E-2</v>
      </c>
      <c r="AX301">
        <v>2.8968126E-2</v>
      </c>
      <c r="AY301">
        <v>2.8108490999999999E-2</v>
      </c>
      <c r="AZ301">
        <v>2.7292460000000001E-2</v>
      </c>
      <c r="BA301">
        <v>2.6516555000000001E-2</v>
      </c>
      <c r="BB301">
        <v>2.5777955000000002E-2</v>
      </c>
      <c r="BC301">
        <v>2.5074426E-2</v>
      </c>
      <c r="BD301">
        <v>2.4403607000000001E-2</v>
      </c>
      <c r="BE301">
        <v>2.3763184999999999E-2</v>
      </c>
      <c r="BF301">
        <v>2.3151226E-2</v>
      </c>
    </row>
    <row r="302" spans="1:58" x14ac:dyDescent="0.35">
      <c r="A302">
        <v>301</v>
      </c>
      <c r="B302">
        <v>17.8</v>
      </c>
      <c r="C302">
        <v>0.39356720000000001</v>
      </c>
      <c r="D302">
        <v>1.6</v>
      </c>
      <c r="E302">
        <v>8.2000000000000011</v>
      </c>
      <c r="F302">
        <v>2.6</v>
      </c>
      <c r="G302">
        <v>0.4</v>
      </c>
      <c r="H302">
        <v>1.6</v>
      </c>
      <c r="I302">
        <v>385.5</v>
      </c>
      <c r="J302">
        <v>347.20000000000005</v>
      </c>
      <c r="K302" t="s">
        <v>34</v>
      </c>
      <c r="L302">
        <v>301</v>
      </c>
      <c r="M302">
        <v>1.9044839</v>
      </c>
      <c r="N302">
        <v>1.6294611000000001</v>
      </c>
      <c r="O302">
        <v>1.3837813999999999</v>
      </c>
      <c r="P302">
        <v>1.1617953000000001</v>
      </c>
      <c r="Q302">
        <v>0.97866237</v>
      </c>
      <c r="R302">
        <v>0.83469272000000005</v>
      </c>
      <c r="S302">
        <v>0.72219889999999998</v>
      </c>
      <c r="T302">
        <v>0.63264513</v>
      </c>
      <c r="U302">
        <v>0.56029158999999995</v>
      </c>
      <c r="V302">
        <v>0.50116455999999998</v>
      </c>
      <c r="W302">
        <v>0.45227142999999997</v>
      </c>
      <c r="X302">
        <v>0.41143569000000002</v>
      </c>
      <c r="Y302">
        <v>0.37704092</v>
      </c>
      <c r="Z302">
        <v>0.34751090000000001</v>
      </c>
      <c r="AA302">
        <v>0.32197687000000003</v>
      </c>
      <c r="AB302">
        <v>0.29973069000000002</v>
      </c>
      <c r="AC302">
        <v>0.2801978</v>
      </c>
      <c r="AD302">
        <v>0.26293188000000001</v>
      </c>
      <c r="AE302">
        <v>0.24757712000000001</v>
      </c>
      <c r="AF302">
        <v>0.23382385</v>
      </c>
      <c r="AG302">
        <v>0.22142704999999999</v>
      </c>
      <c r="AH302">
        <v>0.21020538999999999</v>
      </c>
      <c r="AI302">
        <v>0.20000768999999999</v>
      </c>
      <c r="AJ302">
        <v>0.19070168000000001</v>
      </c>
      <c r="AK302">
        <v>0.18217517</v>
      </c>
      <c r="AL302">
        <v>0.17433410999999999</v>
      </c>
      <c r="AM302">
        <v>0.16710306999999999</v>
      </c>
      <c r="AN302">
        <v>0.16040710999999999</v>
      </c>
      <c r="AO302">
        <v>0.15419383</v>
      </c>
      <c r="AP302">
        <v>0.14841573</v>
      </c>
      <c r="AQ302">
        <v>0.14302235999999999</v>
      </c>
      <c r="AR302">
        <v>0.13798447</v>
      </c>
      <c r="AS302">
        <v>0.13325741999999999</v>
      </c>
      <c r="AT302">
        <v>0.12881212</v>
      </c>
      <c r="AU302">
        <v>0.12462895</v>
      </c>
      <c r="AV302">
        <v>0.12069077</v>
      </c>
      <c r="AW302">
        <v>0.11697258000000001</v>
      </c>
      <c r="AX302">
        <v>0.11345628000000001</v>
      </c>
      <c r="AY302">
        <v>0.11013073</v>
      </c>
      <c r="AZ302">
        <v>0.10698067</v>
      </c>
      <c r="BA302">
        <v>0.10399221</v>
      </c>
      <c r="BB302">
        <v>0.10114732999999999</v>
      </c>
      <c r="BC302">
        <v>9.8438053999999997E-2</v>
      </c>
      <c r="BD302">
        <v>9.5859117999999993E-2</v>
      </c>
      <c r="BE302">
        <v>9.3399792999999995E-2</v>
      </c>
      <c r="BF302">
        <v>9.1051630999999994E-2</v>
      </c>
    </row>
    <row r="303" spans="1:58" x14ac:dyDescent="0.35">
      <c r="A303">
        <v>302</v>
      </c>
      <c r="B303">
        <v>15</v>
      </c>
      <c r="C303">
        <v>0.20379909999999998</v>
      </c>
      <c r="D303">
        <v>1.8</v>
      </c>
      <c r="E303">
        <v>9.8000000000000007</v>
      </c>
      <c r="F303">
        <v>1</v>
      </c>
      <c r="G303">
        <v>1.6</v>
      </c>
      <c r="H303">
        <v>0.8</v>
      </c>
      <c r="I303">
        <v>380.5</v>
      </c>
      <c r="J303">
        <v>358.90000000000003</v>
      </c>
      <c r="K303" t="s">
        <v>34</v>
      </c>
      <c r="L303">
        <v>302</v>
      </c>
      <c r="M303">
        <v>1.1099482000000001</v>
      </c>
      <c r="N303">
        <v>0.94712412000000001</v>
      </c>
      <c r="O303">
        <v>0.82524704999999998</v>
      </c>
      <c r="P303">
        <v>0.72702270999999996</v>
      </c>
      <c r="Q303">
        <v>0.64269810999999999</v>
      </c>
      <c r="R303">
        <v>0.56959568999999999</v>
      </c>
      <c r="S303">
        <v>0.50704705999999999</v>
      </c>
      <c r="T303">
        <v>0.45436546</v>
      </c>
      <c r="U303">
        <v>0.41020462000000002</v>
      </c>
      <c r="V303">
        <v>0.37287247000000001</v>
      </c>
      <c r="W303">
        <v>0.34104571</v>
      </c>
      <c r="X303">
        <v>0.31370418999999999</v>
      </c>
      <c r="Y303">
        <v>0.29002654999999999</v>
      </c>
      <c r="Z303">
        <v>0.26937830000000001</v>
      </c>
      <c r="AA303">
        <v>0.25123944999999998</v>
      </c>
      <c r="AB303">
        <v>0.23520358999999999</v>
      </c>
      <c r="AC303">
        <v>0.22094563</v>
      </c>
      <c r="AD303">
        <v>0.20819161999999999</v>
      </c>
      <c r="AE303">
        <v>0.19672422000000001</v>
      </c>
      <c r="AF303">
        <v>0.18636653</v>
      </c>
      <c r="AG303">
        <v>0.17696888999999999</v>
      </c>
      <c r="AH303">
        <v>0.16840326999999999</v>
      </c>
      <c r="AI303">
        <v>0.16057096000000001</v>
      </c>
      <c r="AJ303">
        <v>0.15337857999999999</v>
      </c>
      <c r="AK303">
        <v>0.14675054000000001</v>
      </c>
      <c r="AL303">
        <v>0.14063184000000001</v>
      </c>
      <c r="AM303">
        <v>0.13495962</v>
      </c>
      <c r="AN303">
        <v>0.12968826</v>
      </c>
      <c r="AO303">
        <v>0.12478343</v>
      </c>
      <c r="AP303">
        <v>0.12020084</v>
      </c>
      <c r="AQ303">
        <v>0.11591057</v>
      </c>
      <c r="AR303">
        <v>0.11188658</v>
      </c>
      <c r="AS303">
        <v>0.10810834</v>
      </c>
      <c r="AT303">
        <v>0.10455468</v>
      </c>
      <c r="AU303">
        <v>0.10120411999999999</v>
      </c>
      <c r="AV303">
        <v>9.8041549000000006E-2</v>
      </c>
      <c r="AW303">
        <v>9.5050335E-2</v>
      </c>
      <c r="AX303">
        <v>9.2217996999999996E-2</v>
      </c>
      <c r="AY303">
        <v>8.9532352999999995E-2</v>
      </c>
      <c r="AZ303">
        <v>8.6985566E-2</v>
      </c>
      <c r="BA303">
        <v>8.4565035999999996E-2</v>
      </c>
      <c r="BB303">
        <v>8.2259417000000001E-2</v>
      </c>
      <c r="BC303">
        <v>8.0063372999999993E-2</v>
      </c>
      <c r="BD303">
        <v>7.7968768999999993E-2</v>
      </c>
      <c r="BE303">
        <v>7.5970231999999999E-2</v>
      </c>
      <c r="BF303">
        <v>7.4061750999999995E-2</v>
      </c>
    </row>
    <row r="304" spans="1:58" x14ac:dyDescent="0.35">
      <c r="A304">
        <v>303</v>
      </c>
      <c r="B304">
        <v>34</v>
      </c>
      <c r="C304">
        <v>0.26417449999999998</v>
      </c>
      <c r="D304">
        <v>1.6</v>
      </c>
      <c r="E304">
        <v>4.2</v>
      </c>
      <c r="F304">
        <v>0.4</v>
      </c>
      <c r="G304">
        <v>0.2</v>
      </c>
      <c r="H304">
        <v>0.2</v>
      </c>
      <c r="I304">
        <v>312.10000000000002</v>
      </c>
      <c r="J304">
        <v>334.70000000000005</v>
      </c>
      <c r="K304" t="s">
        <v>35</v>
      </c>
      <c r="L304">
        <v>303</v>
      </c>
      <c r="M304">
        <v>0.39192015000000002</v>
      </c>
      <c r="N304">
        <v>0.31392711000000001</v>
      </c>
      <c r="O304">
        <v>0.25999330999999998</v>
      </c>
      <c r="P304">
        <v>0.22090729000000001</v>
      </c>
      <c r="Q304">
        <v>0.19144686999999999</v>
      </c>
      <c r="R304">
        <v>0.16847084000000001</v>
      </c>
      <c r="S304">
        <v>0.15011568</v>
      </c>
      <c r="T304">
        <v>0.13515063999999999</v>
      </c>
      <c r="U304">
        <v>0.1227374</v>
      </c>
      <c r="V304">
        <v>0.11228730000000001</v>
      </c>
      <c r="W304">
        <v>0.10337564</v>
      </c>
      <c r="X304">
        <v>9.5690421999999997E-2</v>
      </c>
      <c r="Y304">
        <v>8.8998251E-2</v>
      </c>
      <c r="Z304">
        <v>8.3122401999999998E-2</v>
      </c>
      <c r="AA304">
        <v>7.7923112000000003E-2</v>
      </c>
      <c r="AB304">
        <v>7.3291919999999997E-2</v>
      </c>
      <c r="AC304">
        <v>6.9142132999999995E-2</v>
      </c>
      <c r="AD304">
        <v>6.5403878999999998E-2</v>
      </c>
      <c r="AE304">
        <v>6.2019531000000003E-2</v>
      </c>
      <c r="AF304">
        <v>5.8941568999999999E-2</v>
      </c>
      <c r="AG304">
        <v>5.6131019999999997E-2</v>
      </c>
      <c r="AH304">
        <v>5.3555305999999997E-2</v>
      </c>
      <c r="AI304">
        <v>5.1186685000000003E-2</v>
      </c>
      <c r="AJ304">
        <v>4.9001515000000002E-2</v>
      </c>
      <c r="AK304">
        <v>4.6979844999999999E-2</v>
      </c>
      <c r="AL304">
        <v>4.5104301999999999E-2</v>
      </c>
      <c r="AM304">
        <v>4.3360084E-2</v>
      </c>
      <c r="AN304">
        <v>4.1733589000000001E-2</v>
      </c>
      <c r="AO304">
        <v>4.0214385999999998E-2</v>
      </c>
      <c r="AP304">
        <v>3.8791407E-2</v>
      </c>
      <c r="AQ304">
        <v>3.7457045000000001E-2</v>
      </c>
      <c r="AR304">
        <v>3.6202501999999998E-2</v>
      </c>
      <c r="AS304">
        <v>3.5020858000000002E-2</v>
      </c>
      <c r="AT304">
        <v>3.3906660999999998E-2</v>
      </c>
      <c r="AU304">
        <v>3.2854280999999999E-2</v>
      </c>
      <c r="AV304">
        <v>3.1858876000000001E-2</v>
      </c>
      <c r="AW304">
        <v>3.091619E-2</v>
      </c>
      <c r="AX304">
        <v>3.0022085E-2</v>
      </c>
      <c r="AY304">
        <v>2.9173000000000001E-2</v>
      </c>
      <c r="AZ304">
        <v>2.8365837000000001E-2</v>
      </c>
      <c r="BA304">
        <v>2.7597545000000001E-2</v>
      </c>
      <c r="BB304">
        <v>2.6865502999999999E-2</v>
      </c>
      <c r="BC304">
        <v>2.6167256999999999E-2</v>
      </c>
      <c r="BD304">
        <v>2.5500603E-2</v>
      </c>
      <c r="BE304">
        <v>2.4863405000000002E-2</v>
      </c>
      <c r="BF304">
        <v>2.425395E-2</v>
      </c>
    </row>
    <row r="305" spans="1:58" x14ac:dyDescent="0.35">
      <c r="A305">
        <v>304</v>
      </c>
      <c r="B305">
        <v>19.100000000000001</v>
      </c>
      <c r="C305">
        <v>0.51849429999999996</v>
      </c>
      <c r="D305">
        <v>2.2000000000000002</v>
      </c>
      <c r="E305">
        <v>7.4</v>
      </c>
      <c r="F305">
        <v>1.4000000000000001</v>
      </c>
      <c r="G305">
        <v>0.4</v>
      </c>
      <c r="H305">
        <v>0.8</v>
      </c>
      <c r="I305">
        <v>419.1</v>
      </c>
      <c r="J305">
        <v>326.90000000000003</v>
      </c>
      <c r="K305" t="s">
        <v>34</v>
      </c>
      <c r="L305">
        <v>304</v>
      </c>
      <c r="M305">
        <v>1.0941315</v>
      </c>
      <c r="N305">
        <v>0.93192905000000004</v>
      </c>
      <c r="O305">
        <v>0.79367178999999999</v>
      </c>
      <c r="P305">
        <v>0.67812437000000003</v>
      </c>
      <c r="Q305">
        <v>0.58459401</v>
      </c>
      <c r="R305">
        <v>0.50888496999999999</v>
      </c>
      <c r="S305">
        <v>0.44817256999999999</v>
      </c>
      <c r="T305">
        <v>0.39925516</v>
      </c>
      <c r="U305">
        <v>0.35938682999999999</v>
      </c>
      <c r="V305">
        <v>0.32644152999999998</v>
      </c>
      <c r="W305">
        <v>0.29885532999999997</v>
      </c>
      <c r="X305">
        <v>0.27529355999999999</v>
      </c>
      <c r="Y305">
        <v>0.25498845999999997</v>
      </c>
      <c r="Z305">
        <v>0.23734488000000001</v>
      </c>
      <c r="AA305">
        <v>0.22188678000000001</v>
      </c>
      <c r="AB305">
        <v>0.20824361</v>
      </c>
      <c r="AC305">
        <v>0.19611608999999999</v>
      </c>
      <c r="AD305">
        <v>0.18525922</v>
      </c>
      <c r="AE305">
        <v>0.17549062000000001</v>
      </c>
      <c r="AF305">
        <v>0.16665658</v>
      </c>
      <c r="AG305">
        <v>0.15863049000000001</v>
      </c>
      <c r="AH305">
        <v>0.15130321999999999</v>
      </c>
      <c r="AI305">
        <v>0.14458668</v>
      </c>
      <c r="AJ305">
        <v>0.1384099</v>
      </c>
      <c r="AK305">
        <v>0.13271364999999999</v>
      </c>
      <c r="AL305">
        <v>0.12743795999999999</v>
      </c>
      <c r="AM305">
        <v>0.12254012</v>
      </c>
      <c r="AN305">
        <v>0.11798075</v>
      </c>
      <c r="AO305">
        <v>0.11372503</v>
      </c>
      <c r="AP305">
        <v>0.10974383</v>
      </c>
      <c r="AQ305">
        <v>0.10601338</v>
      </c>
      <c r="AR305">
        <v>0.10250533000000001</v>
      </c>
      <c r="AS305">
        <v>9.9204212E-2</v>
      </c>
      <c r="AT305">
        <v>9.6092775000000005E-2</v>
      </c>
      <c r="AU305">
        <v>9.3156084E-2</v>
      </c>
      <c r="AV305">
        <v>9.0381070999999993E-2</v>
      </c>
      <c r="AW305">
        <v>8.7752298000000006E-2</v>
      </c>
      <c r="AX305">
        <v>8.5256129999999999E-2</v>
      </c>
      <c r="AY305">
        <v>8.2885385000000006E-2</v>
      </c>
      <c r="AZ305">
        <v>8.0631346000000007E-2</v>
      </c>
      <c r="BA305">
        <v>7.8487210000000002E-2</v>
      </c>
      <c r="BB305">
        <v>7.6443083999999994E-2</v>
      </c>
      <c r="BC305">
        <v>7.4493058000000001E-2</v>
      </c>
      <c r="BD305">
        <v>7.2630309000000004E-2</v>
      </c>
      <c r="BE305">
        <v>7.0849656999999996E-2</v>
      </c>
      <c r="BF305">
        <v>6.9146006999999995E-2</v>
      </c>
    </row>
    <row r="306" spans="1:58" x14ac:dyDescent="0.35">
      <c r="A306">
        <v>305</v>
      </c>
      <c r="B306">
        <v>40.700000000000003</v>
      </c>
      <c r="C306">
        <v>0.67666460000000006</v>
      </c>
      <c r="D306">
        <v>2.2000000000000002</v>
      </c>
      <c r="E306">
        <v>8.8000000000000007</v>
      </c>
      <c r="F306">
        <v>3</v>
      </c>
      <c r="G306">
        <v>1</v>
      </c>
      <c r="H306">
        <v>1</v>
      </c>
      <c r="I306">
        <v>315.20000000000005</v>
      </c>
      <c r="J306">
        <v>338.1</v>
      </c>
      <c r="K306" t="s">
        <v>35</v>
      </c>
      <c r="L306">
        <v>305</v>
      </c>
      <c r="M306">
        <v>2.2027502000000001</v>
      </c>
      <c r="N306">
        <v>1.9128432</v>
      </c>
      <c r="O306">
        <v>1.6591655999999999</v>
      </c>
      <c r="P306">
        <v>1.4201432</v>
      </c>
      <c r="Q306">
        <v>1.2097374999999999</v>
      </c>
      <c r="R306">
        <v>1.037968</v>
      </c>
      <c r="S306">
        <v>0.90138775000000004</v>
      </c>
      <c r="T306">
        <v>0.79214209000000002</v>
      </c>
      <c r="U306">
        <v>0.70357709999999996</v>
      </c>
      <c r="V306">
        <v>0.63131899000000002</v>
      </c>
      <c r="W306">
        <v>0.57133703999999996</v>
      </c>
      <c r="X306">
        <v>0.52093685000000001</v>
      </c>
      <c r="Y306">
        <v>0.47809327000000001</v>
      </c>
      <c r="Z306">
        <v>0.44051224</v>
      </c>
      <c r="AA306">
        <v>0.40769374000000003</v>
      </c>
      <c r="AB306">
        <v>0.37927258000000003</v>
      </c>
      <c r="AC306">
        <v>0.35438570000000003</v>
      </c>
      <c r="AD306">
        <v>0.33240813000000002</v>
      </c>
      <c r="AE306">
        <v>0.31284845</v>
      </c>
      <c r="AF306">
        <v>0.29535150999999998</v>
      </c>
      <c r="AG306">
        <v>0.27964568000000001</v>
      </c>
      <c r="AH306">
        <v>0.26546037</v>
      </c>
      <c r="AI306">
        <v>0.25258696000000003</v>
      </c>
      <c r="AJ306">
        <v>0.2408421</v>
      </c>
      <c r="AK306">
        <v>0.23011638000000001</v>
      </c>
      <c r="AL306">
        <v>0.22027156000000001</v>
      </c>
      <c r="AM306">
        <v>0.21119709</v>
      </c>
      <c r="AN306">
        <v>0.20280736999999999</v>
      </c>
      <c r="AO306">
        <v>0.19504203000000001</v>
      </c>
      <c r="AP306">
        <v>0.18782995999999999</v>
      </c>
      <c r="AQ306">
        <v>0.18111342</v>
      </c>
      <c r="AR306">
        <v>0.17484595999999999</v>
      </c>
      <c r="AS306">
        <v>0.16898529000000001</v>
      </c>
      <c r="AT306">
        <v>0.16349179999999999</v>
      </c>
      <c r="AU306">
        <v>0.15833249999999999</v>
      </c>
      <c r="AV306">
        <v>0.15347856000000001</v>
      </c>
      <c r="AW306">
        <v>0.14890281999999999</v>
      </c>
      <c r="AX306">
        <v>0.14457376</v>
      </c>
      <c r="AY306">
        <v>0.14047828000000001</v>
      </c>
      <c r="AZ306">
        <v>0.13659648999999999</v>
      </c>
      <c r="BA306">
        <v>0.13291104000000001</v>
      </c>
      <c r="BB306">
        <v>0.12940674999999999</v>
      </c>
      <c r="BC306">
        <v>0.12607059000000001</v>
      </c>
      <c r="BD306">
        <v>0.12289272</v>
      </c>
      <c r="BE306">
        <v>0.11986204</v>
      </c>
      <c r="BF306">
        <v>0.11696906</v>
      </c>
    </row>
    <row r="307" spans="1:58" x14ac:dyDescent="0.35">
      <c r="A307">
        <v>306</v>
      </c>
      <c r="B307">
        <v>13.700000000000001</v>
      </c>
      <c r="C307">
        <v>0.47591359999999999</v>
      </c>
      <c r="D307">
        <v>2.8000000000000003</v>
      </c>
      <c r="E307">
        <v>0.60000000000000009</v>
      </c>
      <c r="F307">
        <v>1.2000000000000002</v>
      </c>
      <c r="G307">
        <v>0.60000000000000009</v>
      </c>
      <c r="H307">
        <v>0.60000000000000009</v>
      </c>
      <c r="I307">
        <v>286.20000000000005</v>
      </c>
      <c r="J307">
        <v>304.10000000000002</v>
      </c>
      <c r="K307" t="s">
        <v>35</v>
      </c>
      <c r="L307">
        <v>306</v>
      </c>
      <c r="M307">
        <v>0.14651082000000001</v>
      </c>
      <c r="N307">
        <v>0.11848627</v>
      </c>
      <c r="O307">
        <v>9.8920189000000006E-2</v>
      </c>
      <c r="P307">
        <v>8.4569170999999999E-2</v>
      </c>
      <c r="Q307">
        <v>7.3617443000000005E-2</v>
      </c>
      <c r="R307">
        <v>6.4998536999999995E-2</v>
      </c>
      <c r="S307">
        <v>5.8049992000000002E-2</v>
      </c>
      <c r="T307">
        <v>5.2336331E-2</v>
      </c>
      <c r="U307">
        <v>4.7563173E-2</v>
      </c>
      <c r="V307">
        <v>4.3520506E-2</v>
      </c>
      <c r="W307">
        <v>4.0056004999999999E-2</v>
      </c>
      <c r="X307">
        <v>3.7057544999999997E-2</v>
      </c>
      <c r="Y307">
        <v>3.4439437000000003E-2</v>
      </c>
      <c r="Z307">
        <v>3.2135133000000003E-2</v>
      </c>
      <c r="AA307">
        <v>3.0093504E-2</v>
      </c>
      <c r="AB307">
        <v>2.8272392E-2</v>
      </c>
      <c r="AC307">
        <v>2.6639278999999998E-2</v>
      </c>
      <c r="AD307">
        <v>2.5167564E-2</v>
      </c>
      <c r="AE307">
        <v>2.3835182E-2</v>
      </c>
      <c r="AF307">
        <v>2.2623356000000001E-2</v>
      </c>
      <c r="AG307">
        <v>2.1517247E-2</v>
      </c>
      <c r="AH307">
        <v>2.0503906999999998E-2</v>
      </c>
      <c r="AI307">
        <v>1.9572590000000001E-2</v>
      </c>
      <c r="AJ307">
        <v>1.8713811E-2</v>
      </c>
      <c r="AK307">
        <v>1.7919846E-2</v>
      </c>
      <c r="AL307">
        <v>1.7183779E-2</v>
      </c>
      <c r="AM307">
        <v>1.6500007000000001E-2</v>
      </c>
      <c r="AN307">
        <v>1.5862998E-2</v>
      </c>
      <c r="AO307">
        <v>1.5268311999999999E-2</v>
      </c>
      <c r="AP307">
        <v>1.4712078E-2</v>
      </c>
      <c r="AQ307">
        <v>1.4190681E-2</v>
      </c>
      <c r="AR307">
        <v>1.3701234E-2</v>
      </c>
      <c r="AS307">
        <v>1.3240896E-2</v>
      </c>
      <c r="AT307">
        <v>1.2807242E-2</v>
      </c>
      <c r="AU307">
        <v>1.2398136000000001E-2</v>
      </c>
      <c r="AV307">
        <v>1.2011664E-2</v>
      </c>
      <c r="AW307">
        <v>1.1645944E-2</v>
      </c>
      <c r="AX307">
        <v>1.1299474E-2</v>
      </c>
      <c r="AY307">
        <v>1.0970857000000001E-2</v>
      </c>
      <c r="AZ307">
        <v>1.0658743E-2</v>
      </c>
      <c r="BA307">
        <v>1.036203E-2</v>
      </c>
      <c r="BB307">
        <v>1.0079565E-2</v>
      </c>
      <c r="BC307">
        <v>9.8104271999999992E-3</v>
      </c>
      <c r="BD307">
        <v>9.5537062999999992E-3</v>
      </c>
      <c r="BE307">
        <v>9.3086641000000008E-3</v>
      </c>
      <c r="BF307">
        <v>9.0744467000000006E-3</v>
      </c>
    </row>
    <row r="308" spans="1:58" x14ac:dyDescent="0.35">
      <c r="A308">
        <v>307</v>
      </c>
      <c r="B308">
        <v>45.5</v>
      </c>
      <c r="C308">
        <v>0.85856100000000002</v>
      </c>
      <c r="D308">
        <v>1.8</v>
      </c>
      <c r="E308">
        <v>7.4</v>
      </c>
      <c r="F308">
        <v>1</v>
      </c>
      <c r="G308">
        <v>0.4</v>
      </c>
      <c r="H308">
        <v>0.2</v>
      </c>
      <c r="I308">
        <v>435.6</v>
      </c>
      <c r="J308">
        <v>362.20000000000005</v>
      </c>
      <c r="K308" t="s">
        <v>34</v>
      </c>
      <c r="L308">
        <v>307</v>
      </c>
      <c r="M308">
        <v>0.64077662999999996</v>
      </c>
      <c r="N308">
        <v>0.55630915999999997</v>
      </c>
      <c r="O308">
        <v>0.48538135999999998</v>
      </c>
      <c r="P308">
        <v>0.42488745</v>
      </c>
      <c r="Q308">
        <v>0.37425881999999999</v>
      </c>
      <c r="R308">
        <v>0.33271587000000002</v>
      </c>
      <c r="S308">
        <v>0.29847845000000001</v>
      </c>
      <c r="T308">
        <v>0.26999529999999999</v>
      </c>
      <c r="U308">
        <v>0.24604723000000001</v>
      </c>
      <c r="V308">
        <v>0.22571263999999999</v>
      </c>
      <c r="W308">
        <v>0.20828198000000001</v>
      </c>
      <c r="X308">
        <v>0.19319172000000001</v>
      </c>
      <c r="Y308">
        <v>0.18001705000000001</v>
      </c>
      <c r="Z308">
        <v>0.16842515999999999</v>
      </c>
      <c r="AA308">
        <v>0.15814728</v>
      </c>
      <c r="AB308">
        <v>0.14897466000000001</v>
      </c>
      <c r="AC308">
        <v>0.14074026000000001</v>
      </c>
      <c r="AD308">
        <v>0.13331026000000001</v>
      </c>
      <c r="AE308">
        <v>0.12656990000000001</v>
      </c>
      <c r="AF308">
        <v>0.12043018</v>
      </c>
      <c r="AG308">
        <v>0.11481329999999999</v>
      </c>
      <c r="AH308">
        <v>0.10965490999999999</v>
      </c>
      <c r="AI308">
        <v>0.10490262</v>
      </c>
      <c r="AJ308">
        <v>0.10051001</v>
      </c>
      <c r="AK308">
        <v>9.6438088000000005E-2</v>
      </c>
      <c r="AL308">
        <v>9.2653057999999996E-2</v>
      </c>
      <c r="AM308">
        <v>8.9126728000000002E-2</v>
      </c>
      <c r="AN308">
        <v>8.5835069E-2</v>
      </c>
      <c r="AO308">
        <v>8.2751893000000007E-2</v>
      </c>
      <c r="AP308">
        <v>7.9859844999999999E-2</v>
      </c>
      <c r="AQ308">
        <v>7.7142552000000003E-2</v>
      </c>
      <c r="AR308">
        <v>7.4586107999999998E-2</v>
      </c>
      <c r="AS308">
        <v>7.2174974000000003E-2</v>
      </c>
      <c r="AT308">
        <v>6.9898172999999994E-2</v>
      </c>
      <c r="AU308">
        <v>6.7744330000000005E-2</v>
      </c>
      <c r="AV308">
        <v>6.5704443000000001E-2</v>
      </c>
      <c r="AW308">
        <v>6.3770540000000001E-2</v>
      </c>
      <c r="AX308">
        <v>6.1934273999999997E-2</v>
      </c>
      <c r="AY308">
        <v>6.0188439000000003E-2</v>
      </c>
      <c r="AZ308">
        <v>5.8528189000000001E-2</v>
      </c>
      <c r="BA308">
        <v>5.6946650000000001E-2</v>
      </c>
      <c r="BB308">
        <v>5.543961E-2</v>
      </c>
      <c r="BC308">
        <v>5.3999837000000002E-2</v>
      </c>
      <c r="BD308">
        <v>5.2623056000000001E-2</v>
      </c>
      <c r="BE308">
        <v>5.1306073000000001E-2</v>
      </c>
      <c r="BF308">
        <v>5.0045925999999998E-2</v>
      </c>
    </row>
    <row r="309" spans="1:58" x14ac:dyDescent="0.35">
      <c r="A309">
        <v>308</v>
      </c>
      <c r="B309">
        <v>42.2</v>
      </c>
      <c r="C309">
        <v>0.17864239999999998</v>
      </c>
      <c r="D309">
        <v>1.2000000000000002</v>
      </c>
      <c r="E309">
        <v>7</v>
      </c>
      <c r="F309">
        <v>2</v>
      </c>
      <c r="G309">
        <v>1.8</v>
      </c>
      <c r="H309">
        <v>1.6</v>
      </c>
      <c r="I309">
        <v>420.70000000000005</v>
      </c>
      <c r="J309">
        <v>293.20000000000005</v>
      </c>
      <c r="K309" t="s">
        <v>35</v>
      </c>
      <c r="L309">
        <v>308</v>
      </c>
      <c r="M309">
        <v>3.7391133000000001</v>
      </c>
      <c r="N309">
        <v>2.8879701999999998</v>
      </c>
      <c r="O309">
        <v>2.2687881000000001</v>
      </c>
      <c r="P309">
        <v>1.8238285999999999</v>
      </c>
      <c r="Q309">
        <v>1.4985326999999999</v>
      </c>
      <c r="R309">
        <v>1.2536571999999999</v>
      </c>
      <c r="S309">
        <v>1.0650446</v>
      </c>
      <c r="T309">
        <v>0.91772984999999996</v>
      </c>
      <c r="U309">
        <v>0.80110793999999996</v>
      </c>
      <c r="V309">
        <v>0.70820247999999997</v>
      </c>
      <c r="W309">
        <v>0.63260198000000001</v>
      </c>
      <c r="X309">
        <v>0.56974095000000002</v>
      </c>
      <c r="Y309">
        <v>0.51731229000000001</v>
      </c>
      <c r="Z309">
        <v>0.47299138000000002</v>
      </c>
      <c r="AA309">
        <v>0.43513541999999999</v>
      </c>
      <c r="AB309">
        <v>0.40249917000000002</v>
      </c>
      <c r="AC309">
        <v>0.37411091000000002</v>
      </c>
      <c r="AD309">
        <v>0.34917942000000002</v>
      </c>
      <c r="AE309">
        <v>0.32712503999999998</v>
      </c>
      <c r="AF309">
        <v>0.30751519999999999</v>
      </c>
      <c r="AG309">
        <v>0.28996342000000003</v>
      </c>
      <c r="AH309">
        <v>0.27417578999999997</v>
      </c>
      <c r="AI309">
        <v>0.25991379999999997</v>
      </c>
      <c r="AJ309">
        <v>0.24696472</v>
      </c>
      <c r="AK309">
        <v>0.23516551999999999</v>
      </c>
      <c r="AL309">
        <v>0.22437621999999999</v>
      </c>
      <c r="AM309">
        <v>0.21448043999999999</v>
      </c>
      <c r="AN309">
        <v>0.20536160000000001</v>
      </c>
      <c r="AO309">
        <v>0.19695075000000001</v>
      </c>
      <c r="AP309">
        <v>0.18916292000000001</v>
      </c>
      <c r="AQ309">
        <v>0.18191683</v>
      </c>
      <c r="AR309">
        <v>0.17516749000000001</v>
      </c>
      <c r="AS309">
        <v>0.16886629</v>
      </c>
      <c r="AT309">
        <v>0.1629768</v>
      </c>
      <c r="AU309">
        <v>0.15745023</v>
      </c>
      <c r="AV309">
        <v>0.15226751999999999</v>
      </c>
      <c r="AW309">
        <v>0.14738622000000001</v>
      </c>
      <c r="AX309">
        <v>0.14278436999999999</v>
      </c>
      <c r="AY309">
        <v>0.13843786999999999</v>
      </c>
      <c r="AZ309">
        <v>0.13432837</v>
      </c>
      <c r="BA309">
        <v>0.13044156000000001</v>
      </c>
      <c r="BB309">
        <v>0.12675573000000001</v>
      </c>
      <c r="BC309">
        <v>0.1232534</v>
      </c>
      <c r="BD309">
        <v>0.11992743</v>
      </c>
      <c r="BE309">
        <v>0.11676257</v>
      </c>
      <c r="BF309">
        <v>0.11374655</v>
      </c>
    </row>
    <row r="310" spans="1:58" x14ac:dyDescent="0.35">
      <c r="A310">
        <v>309</v>
      </c>
      <c r="B310">
        <v>23.6</v>
      </c>
      <c r="C310">
        <v>0.80091769999999995</v>
      </c>
      <c r="D310">
        <v>1.8</v>
      </c>
      <c r="E310">
        <v>5.8000000000000007</v>
      </c>
      <c r="F310">
        <v>3</v>
      </c>
      <c r="G310">
        <v>0.60000000000000009</v>
      </c>
      <c r="H310">
        <v>0.60000000000000009</v>
      </c>
      <c r="I310">
        <v>324.40000000000003</v>
      </c>
      <c r="J310">
        <v>297.60000000000002</v>
      </c>
      <c r="K310" t="s">
        <v>35</v>
      </c>
      <c r="L310">
        <v>309</v>
      </c>
      <c r="M310">
        <v>0.92981422000000002</v>
      </c>
      <c r="N310">
        <v>0.75233762999999998</v>
      </c>
      <c r="O310">
        <v>0.61683606999999996</v>
      </c>
      <c r="P310">
        <v>0.51725292</v>
      </c>
      <c r="Q310">
        <v>0.44308831999999998</v>
      </c>
      <c r="R310">
        <v>0.38466653000000001</v>
      </c>
      <c r="S310">
        <v>0.33871837999999999</v>
      </c>
      <c r="T310">
        <v>0.30205156999999999</v>
      </c>
      <c r="U310">
        <v>0.27227857999999999</v>
      </c>
      <c r="V310">
        <v>0.24767997999999999</v>
      </c>
      <c r="W310">
        <v>0.22692344</v>
      </c>
      <c r="X310">
        <v>0.20922577000000001</v>
      </c>
      <c r="Y310">
        <v>0.19397311</v>
      </c>
      <c r="Z310">
        <v>0.18070850999999999</v>
      </c>
      <c r="AA310">
        <v>0.16905629999999999</v>
      </c>
      <c r="AB310">
        <v>0.15874808000000001</v>
      </c>
      <c r="AC310">
        <v>0.14956488000000001</v>
      </c>
      <c r="AD310">
        <v>0.14133364000000001</v>
      </c>
      <c r="AE310">
        <v>0.13391595000000001</v>
      </c>
      <c r="AF310">
        <v>0.1271968</v>
      </c>
      <c r="AG310">
        <v>0.12108157999999999</v>
      </c>
      <c r="AH310">
        <v>0.1154935</v>
      </c>
      <c r="AI310">
        <v>0.11036681</v>
      </c>
      <c r="AJ310">
        <v>0.10564738999999999</v>
      </c>
      <c r="AK310">
        <v>0.10128972999999999</v>
      </c>
      <c r="AL310">
        <v>9.7249396000000002E-2</v>
      </c>
      <c r="AM310">
        <v>9.3495107999999993E-2</v>
      </c>
      <c r="AN310">
        <v>8.9997776000000002E-2</v>
      </c>
      <c r="AO310">
        <v>8.6735107000000006E-2</v>
      </c>
      <c r="AP310">
        <v>8.3680823000000001E-2</v>
      </c>
      <c r="AQ310">
        <v>8.0815210999999998E-2</v>
      </c>
      <c r="AR310">
        <v>7.8122190999999994E-2</v>
      </c>
      <c r="AS310">
        <v>7.5589627000000006E-2</v>
      </c>
      <c r="AT310">
        <v>7.3200345E-2</v>
      </c>
      <c r="AU310">
        <v>7.0945411999999999E-2</v>
      </c>
      <c r="AV310">
        <v>6.8811387000000002E-2</v>
      </c>
      <c r="AW310">
        <v>6.6788531999999998E-2</v>
      </c>
      <c r="AX310">
        <v>6.4869538000000004E-2</v>
      </c>
      <c r="AY310">
        <v>6.3047043999999997E-2</v>
      </c>
      <c r="AZ310">
        <v>6.1314445000000002E-2</v>
      </c>
      <c r="BA310">
        <v>5.9665479E-2</v>
      </c>
      <c r="BB310">
        <v>5.8094494000000003E-2</v>
      </c>
      <c r="BC310">
        <v>5.6595907000000001E-2</v>
      </c>
      <c r="BD310">
        <v>5.5163875000000001E-2</v>
      </c>
      <c r="BE310">
        <v>5.3794947000000003E-2</v>
      </c>
      <c r="BF310">
        <v>5.2485187000000003E-2</v>
      </c>
    </row>
    <row r="311" spans="1:58" x14ac:dyDescent="0.35">
      <c r="A311">
        <v>310</v>
      </c>
      <c r="B311">
        <v>21.4</v>
      </c>
      <c r="C311">
        <v>0.25434570000000001</v>
      </c>
      <c r="D311">
        <v>2.6</v>
      </c>
      <c r="E311">
        <v>6.4</v>
      </c>
      <c r="F311">
        <v>0.8</v>
      </c>
      <c r="G311">
        <v>1.2000000000000002</v>
      </c>
      <c r="H311">
        <v>0.60000000000000009</v>
      </c>
      <c r="I311">
        <v>289.60000000000002</v>
      </c>
      <c r="J311">
        <v>356</v>
      </c>
      <c r="K311" t="s">
        <v>34</v>
      </c>
      <c r="L311">
        <v>310</v>
      </c>
      <c r="M311">
        <v>0.98236685999999995</v>
      </c>
      <c r="N311">
        <v>0.80608248999999998</v>
      </c>
      <c r="O311">
        <v>0.66613299000000004</v>
      </c>
      <c r="P311">
        <v>0.55980532999999999</v>
      </c>
      <c r="Q311">
        <v>0.47943792000000002</v>
      </c>
      <c r="R311">
        <v>0.41838276000000002</v>
      </c>
      <c r="S311">
        <v>0.36903523999999999</v>
      </c>
      <c r="T311">
        <v>0.32902189999999998</v>
      </c>
      <c r="U311">
        <v>0.29632372000000001</v>
      </c>
      <c r="V311">
        <v>0.26925173000000002</v>
      </c>
      <c r="W311">
        <v>0.24662215000000001</v>
      </c>
      <c r="X311">
        <v>0.22728044999999999</v>
      </c>
      <c r="Y311">
        <v>0.21057688999999999</v>
      </c>
      <c r="Z311">
        <v>0.19603619</v>
      </c>
      <c r="AA311">
        <v>0.18327913000000001</v>
      </c>
      <c r="AB311">
        <v>0.17199350999999999</v>
      </c>
      <c r="AC311">
        <v>0.16194043</v>
      </c>
      <c r="AD311">
        <v>0.15293416000000001</v>
      </c>
      <c r="AE311">
        <v>0.14482689000000001</v>
      </c>
      <c r="AF311">
        <v>0.13748737</v>
      </c>
      <c r="AG311">
        <v>0.13080873000000001</v>
      </c>
      <c r="AH311">
        <v>0.12471061</v>
      </c>
      <c r="AI311">
        <v>0.11912041</v>
      </c>
      <c r="AJ311">
        <v>0.11397620999999999</v>
      </c>
      <c r="AK311">
        <v>0.10923023</v>
      </c>
      <c r="AL311">
        <v>0.10483784</v>
      </c>
      <c r="AM311">
        <v>0.10076034</v>
      </c>
      <c r="AN311">
        <v>9.6965655999999997E-2</v>
      </c>
      <c r="AO311">
        <v>9.3426481000000006E-2</v>
      </c>
      <c r="AP311">
        <v>9.0118936999999996E-2</v>
      </c>
      <c r="AQ311">
        <v>8.7018728000000004E-2</v>
      </c>
      <c r="AR311">
        <v>8.4109977000000002E-2</v>
      </c>
      <c r="AS311">
        <v>8.1372179000000003E-2</v>
      </c>
      <c r="AT311">
        <v>7.8793705000000006E-2</v>
      </c>
      <c r="AU311">
        <v>7.6360955999999994E-2</v>
      </c>
      <c r="AV311">
        <v>7.4062102000000005E-2</v>
      </c>
      <c r="AW311">
        <v>7.1885973000000006E-2</v>
      </c>
      <c r="AX311">
        <v>6.9823191000000007E-2</v>
      </c>
      <c r="AY311">
        <v>6.7865983000000005E-2</v>
      </c>
      <c r="AZ311">
        <v>6.6007309E-2</v>
      </c>
      <c r="BA311">
        <v>6.4238853999999998E-2</v>
      </c>
      <c r="BB311">
        <v>6.2554866000000001E-2</v>
      </c>
      <c r="BC311">
        <v>6.0949199000000003E-2</v>
      </c>
      <c r="BD311">
        <v>5.9416811999999999E-2</v>
      </c>
      <c r="BE311">
        <v>5.7953316999999997E-2</v>
      </c>
      <c r="BF311">
        <v>5.6553390000000002E-2</v>
      </c>
    </row>
    <row r="312" spans="1:58" x14ac:dyDescent="0.35">
      <c r="A312">
        <v>311</v>
      </c>
      <c r="B312">
        <v>11.8</v>
      </c>
      <c r="C312">
        <v>0.3360976</v>
      </c>
      <c r="D312">
        <v>3</v>
      </c>
      <c r="E312">
        <v>8.8000000000000007</v>
      </c>
      <c r="F312">
        <v>0.60000000000000009</v>
      </c>
      <c r="G312">
        <v>1.2000000000000002</v>
      </c>
      <c r="H312">
        <v>0.4</v>
      </c>
      <c r="I312">
        <v>439.70000000000005</v>
      </c>
      <c r="J312">
        <v>342</v>
      </c>
      <c r="K312" t="s">
        <v>34</v>
      </c>
      <c r="L312">
        <v>311</v>
      </c>
      <c r="M312">
        <v>0.52800369000000003</v>
      </c>
      <c r="N312">
        <v>0.45966169000000001</v>
      </c>
      <c r="O312">
        <v>0.40702381999999998</v>
      </c>
      <c r="P312">
        <v>0.36319655000000001</v>
      </c>
      <c r="Q312">
        <v>0.32541608999999999</v>
      </c>
      <c r="R312">
        <v>0.29268333000000002</v>
      </c>
      <c r="S312">
        <v>0.26448932000000003</v>
      </c>
      <c r="T312">
        <v>0.24024601000000001</v>
      </c>
      <c r="U312">
        <v>0.21936066000000001</v>
      </c>
      <c r="V312">
        <v>0.20129411999999999</v>
      </c>
      <c r="W312">
        <v>0.18558648</v>
      </c>
      <c r="X312">
        <v>0.17185457000000001</v>
      </c>
      <c r="Y312">
        <v>0.15978257000000001</v>
      </c>
      <c r="Z312">
        <v>0.14910358000000001</v>
      </c>
      <c r="AA312">
        <v>0.13960996000000001</v>
      </c>
      <c r="AB312">
        <v>0.13112366</v>
      </c>
      <c r="AC312">
        <v>0.12350141000000001</v>
      </c>
      <c r="AD312">
        <v>0.11662007000000001</v>
      </c>
      <c r="AE312">
        <v>0.11038812000000001</v>
      </c>
      <c r="AF312">
        <v>0.10471649</v>
      </c>
      <c r="AG312">
        <v>9.9536337000000003E-2</v>
      </c>
      <c r="AH312">
        <v>9.4792940000000006E-2</v>
      </c>
      <c r="AI312">
        <v>9.0432561999999994E-2</v>
      </c>
      <c r="AJ312">
        <v>8.6412041999999994E-2</v>
      </c>
      <c r="AK312">
        <v>8.2694619999999996E-2</v>
      </c>
      <c r="AL312">
        <v>7.9251714000000001E-2</v>
      </c>
      <c r="AM312">
        <v>7.6053045999999999E-2</v>
      </c>
      <c r="AN312">
        <v>7.3076494000000006E-2</v>
      </c>
      <c r="AO312">
        <v>7.0297426999999996E-2</v>
      </c>
      <c r="AP312">
        <v>6.7698188000000006E-2</v>
      </c>
      <c r="AQ312">
        <v>6.5262765E-2</v>
      </c>
      <c r="AR312">
        <v>6.2976836999999994E-2</v>
      </c>
      <c r="AS312">
        <v>6.0826923999999997E-2</v>
      </c>
      <c r="AT312">
        <v>5.8803432000000003E-2</v>
      </c>
      <c r="AU312">
        <v>5.6895084999999998E-2</v>
      </c>
      <c r="AV312">
        <v>5.5093765000000003E-2</v>
      </c>
      <c r="AW312">
        <v>5.3388382999999998E-2</v>
      </c>
      <c r="AX312">
        <v>5.1773175999999997E-2</v>
      </c>
      <c r="AY312">
        <v>5.0242110999999999E-2</v>
      </c>
      <c r="AZ312">
        <v>4.8789166000000002E-2</v>
      </c>
      <c r="BA312">
        <v>4.7408148999999997E-2</v>
      </c>
      <c r="BB312">
        <v>4.6093958999999997E-2</v>
      </c>
      <c r="BC312">
        <v>4.4842299000000002E-2</v>
      </c>
      <c r="BD312">
        <v>4.3649319999999998E-2</v>
      </c>
      <c r="BE312">
        <v>4.2511050000000002E-2</v>
      </c>
      <c r="BF312">
        <v>4.1423302000000002E-2</v>
      </c>
    </row>
    <row r="313" spans="1:58" x14ac:dyDescent="0.35">
      <c r="A313">
        <v>312</v>
      </c>
      <c r="B313">
        <v>48.5</v>
      </c>
      <c r="C313">
        <v>0.71862970000000004</v>
      </c>
      <c r="D313">
        <v>0.8</v>
      </c>
      <c r="E313">
        <v>8</v>
      </c>
      <c r="F313">
        <v>0.8</v>
      </c>
      <c r="G313">
        <v>1.6</v>
      </c>
      <c r="H313">
        <v>0.4</v>
      </c>
      <c r="I313">
        <v>440.3</v>
      </c>
      <c r="J313">
        <v>362.5</v>
      </c>
      <c r="K313" t="s">
        <v>34</v>
      </c>
      <c r="L313">
        <v>312</v>
      </c>
      <c r="M313">
        <v>1.1267011</v>
      </c>
      <c r="N313">
        <v>0.94608610999999998</v>
      </c>
      <c r="O313">
        <v>0.80075061000000003</v>
      </c>
      <c r="P313">
        <v>0.68099010000000004</v>
      </c>
      <c r="Q313">
        <v>0.58459013999999998</v>
      </c>
      <c r="R313">
        <v>0.50786036000000001</v>
      </c>
      <c r="S313">
        <v>0.44630802000000003</v>
      </c>
      <c r="T313">
        <v>0.39624554000000001</v>
      </c>
      <c r="U313">
        <v>0.35503918000000001</v>
      </c>
      <c r="V313">
        <v>0.32074009999999997</v>
      </c>
      <c r="W313">
        <v>0.29186403999999999</v>
      </c>
      <c r="X313">
        <v>0.26728566999999998</v>
      </c>
      <c r="Y313">
        <v>0.24616468999999999</v>
      </c>
      <c r="Z313">
        <v>0.22784661</v>
      </c>
      <c r="AA313">
        <v>0.21183490999999999</v>
      </c>
      <c r="AB313">
        <v>0.19772915999999999</v>
      </c>
      <c r="AC313">
        <v>0.18522468</v>
      </c>
      <c r="AD313">
        <v>0.17406811999999999</v>
      </c>
      <c r="AE313">
        <v>0.16405748000000001</v>
      </c>
      <c r="AF313">
        <v>0.15503328999999999</v>
      </c>
      <c r="AG313">
        <v>0.14686046999999999</v>
      </c>
      <c r="AH313">
        <v>0.13942607000000001</v>
      </c>
      <c r="AI313">
        <v>0.13263006999999999</v>
      </c>
      <c r="AJ313">
        <v>0.12640272</v>
      </c>
      <c r="AK313">
        <v>0.12068507000000001</v>
      </c>
      <c r="AL313">
        <v>0.11540572</v>
      </c>
      <c r="AM313">
        <v>0.11051825</v>
      </c>
      <c r="AN313">
        <v>0.10598833000000001</v>
      </c>
      <c r="AO313">
        <v>0.10177398999999999</v>
      </c>
      <c r="AP313">
        <v>9.7849122999999996E-2</v>
      </c>
      <c r="AQ313">
        <v>9.4176561000000006E-2</v>
      </c>
      <c r="AR313">
        <v>9.0741426E-2</v>
      </c>
      <c r="AS313">
        <v>8.7524465999999995E-2</v>
      </c>
      <c r="AT313">
        <v>8.4499120999999996E-2</v>
      </c>
      <c r="AU313">
        <v>8.1652582000000001E-2</v>
      </c>
      <c r="AV313">
        <v>7.8970156999999999E-2</v>
      </c>
      <c r="AW313">
        <v>7.6435878999999998E-2</v>
      </c>
      <c r="AX313">
        <v>7.4041352000000005E-2</v>
      </c>
      <c r="AY313">
        <v>7.1774796000000002E-2</v>
      </c>
      <c r="AZ313">
        <v>6.9626056000000006E-2</v>
      </c>
      <c r="BA313">
        <v>6.7585885999999998E-2</v>
      </c>
      <c r="BB313">
        <v>6.5647474999999997E-2</v>
      </c>
      <c r="BC313">
        <v>6.3804969000000003E-2</v>
      </c>
      <c r="BD313">
        <v>6.2049989E-2</v>
      </c>
      <c r="BE313">
        <v>6.0376926999999997E-2</v>
      </c>
      <c r="BF313">
        <v>5.8780868E-2</v>
      </c>
    </row>
    <row r="314" spans="1:58" x14ac:dyDescent="0.35">
      <c r="A314">
        <v>313</v>
      </c>
      <c r="B314">
        <v>18.5</v>
      </c>
      <c r="C314">
        <v>0.14718000000000001</v>
      </c>
      <c r="D314">
        <v>0.60000000000000009</v>
      </c>
      <c r="E314">
        <v>7.6000000000000005</v>
      </c>
      <c r="F314">
        <v>1.4000000000000001</v>
      </c>
      <c r="G314">
        <v>1.6</v>
      </c>
      <c r="H314">
        <v>1.2000000000000002</v>
      </c>
      <c r="I314">
        <v>422.5</v>
      </c>
      <c r="J314">
        <v>337.70000000000005</v>
      </c>
      <c r="K314" t="s">
        <v>34</v>
      </c>
      <c r="L314">
        <v>313</v>
      </c>
      <c r="M314">
        <v>1.3437816</v>
      </c>
      <c r="N314">
        <v>1.0940646999999999</v>
      </c>
      <c r="O314">
        <v>0.90034974000000001</v>
      </c>
      <c r="P314">
        <v>0.74848515000000004</v>
      </c>
      <c r="Q314">
        <v>0.63119959999999997</v>
      </c>
      <c r="R314">
        <v>0.54049402000000002</v>
      </c>
      <c r="S314">
        <v>0.46930152000000003</v>
      </c>
      <c r="T314">
        <v>0.41251734000000001</v>
      </c>
      <c r="U314">
        <v>0.36654499000000001</v>
      </c>
      <c r="V314">
        <v>0.32879167999999998</v>
      </c>
      <c r="W314">
        <v>0.29738705999999998</v>
      </c>
      <c r="X314">
        <v>0.27093410000000001</v>
      </c>
      <c r="Y314">
        <v>0.24840857</v>
      </c>
      <c r="Z314">
        <v>0.22903219</v>
      </c>
      <c r="AA314">
        <v>0.21220140000000001</v>
      </c>
      <c r="AB314">
        <v>0.19746370999999999</v>
      </c>
      <c r="AC314">
        <v>0.18445754</v>
      </c>
      <c r="AD314">
        <v>0.17290813999999999</v>
      </c>
      <c r="AE314">
        <v>0.16258135000000001</v>
      </c>
      <c r="AF314">
        <v>0.1533089</v>
      </c>
      <c r="AG314">
        <v>0.14492658</v>
      </c>
      <c r="AH314">
        <v>0.13732195999999999</v>
      </c>
      <c r="AI314">
        <v>0.13039571</v>
      </c>
      <c r="AJ314">
        <v>0.12406194</v>
      </c>
      <c r="AK314">
        <v>0.11825004</v>
      </c>
      <c r="AL314">
        <v>0.11290593</v>
      </c>
      <c r="AM314">
        <v>0.10796617</v>
      </c>
      <c r="AN314">
        <v>0.10339321999999999</v>
      </c>
      <c r="AO314">
        <v>9.9151582000000002E-2</v>
      </c>
      <c r="AP314">
        <v>9.5203503999999994E-2</v>
      </c>
      <c r="AQ314">
        <v>9.1521926000000003E-2</v>
      </c>
      <c r="AR314">
        <v>8.8080801E-2</v>
      </c>
      <c r="AS314">
        <v>8.4859423000000003E-2</v>
      </c>
      <c r="AT314">
        <v>8.1836507000000003E-2</v>
      </c>
      <c r="AU314">
        <v>7.8996442E-2</v>
      </c>
      <c r="AV314">
        <v>7.6322346999999999E-2</v>
      </c>
      <c r="AW314">
        <v>7.3800779999999996E-2</v>
      </c>
      <c r="AX314">
        <v>7.1418911000000002E-2</v>
      </c>
      <c r="AY314">
        <v>6.9167711000000007E-2</v>
      </c>
      <c r="AZ314">
        <v>6.7039459999999995E-2</v>
      </c>
      <c r="BA314">
        <v>6.5019338999999995E-2</v>
      </c>
      <c r="BB314">
        <v>6.3102259999999993E-2</v>
      </c>
      <c r="BC314">
        <v>6.1280616000000003E-2</v>
      </c>
      <c r="BD314">
        <v>5.9547811999999999E-2</v>
      </c>
      <c r="BE314">
        <v>5.7897984999999999E-2</v>
      </c>
      <c r="BF314">
        <v>5.6326237000000001E-2</v>
      </c>
    </row>
    <row r="315" spans="1:58" x14ac:dyDescent="0.35">
      <c r="A315">
        <v>314</v>
      </c>
      <c r="B315">
        <v>39.5</v>
      </c>
      <c r="C315">
        <v>0.15955839999999999</v>
      </c>
      <c r="D315">
        <v>0.8</v>
      </c>
      <c r="E315">
        <v>1</v>
      </c>
      <c r="F315">
        <v>2</v>
      </c>
      <c r="G315">
        <v>1.2000000000000002</v>
      </c>
      <c r="H315">
        <v>1.6</v>
      </c>
      <c r="I315">
        <v>403</v>
      </c>
      <c r="J315">
        <v>329.8</v>
      </c>
      <c r="K315" t="s">
        <v>35</v>
      </c>
      <c r="L315">
        <v>314</v>
      </c>
      <c r="M315">
        <v>0.63607734000000005</v>
      </c>
      <c r="N315">
        <v>0.50522685000000001</v>
      </c>
      <c r="O315">
        <v>0.41391413999999999</v>
      </c>
      <c r="P315">
        <v>0.34794754</v>
      </c>
      <c r="Q315">
        <v>0.29842749000000002</v>
      </c>
      <c r="R315">
        <v>0.26012075000000001</v>
      </c>
      <c r="S315">
        <v>0.22972903</v>
      </c>
      <c r="T315">
        <v>0.20511789999999999</v>
      </c>
      <c r="U315">
        <v>0.18482898</v>
      </c>
      <c r="V315">
        <v>0.16785560999999999</v>
      </c>
      <c r="W315">
        <v>0.15346323000000001</v>
      </c>
      <c r="X315">
        <v>0.14112292000000001</v>
      </c>
      <c r="Y315">
        <v>0.13043953</v>
      </c>
      <c r="Z315">
        <v>0.12110994</v>
      </c>
      <c r="AA315">
        <v>0.11289333</v>
      </c>
      <c r="AB315">
        <v>0.10560984</v>
      </c>
      <c r="AC315">
        <v>9.9112674999999997E-2</v>
      </c>
      <c r="AD315">
        <v>9.3285508000000003E-2</v>
      </c>
      <c r="AE315">
        <v>8.8030926999999995E-2</v>
      </c>
      <c r="AF315">
        <v>8.3270154999999998E-2</v>
      </c>
      <c r="AG315">
        <v>7.8938863999999997E-2</v>
      </c>
      <c r="AH315">
        <v>7.4984439E-2</v>
      </c>
      <c r="AI315">
        <v>7.1360163000000004E-2</v>
      </c>
      <c r="AJ315">
        <v>6.8028904000000001E-2</v>
      </c>
      <c r="AK315">
        <v>6.4957372999999999E-2</v>
      </c>
      <c r="AL315">
        <v>6.2116649000000003E-2</v>
      </c>
      <c r="AM315">
        <v>5.9484500000000003E-2</v>
      </c>
      <c r="AN315">
        <v>5.7037652000000001E-2</v>
      </c>
      <c r="AO315">
        <v>5.4761425000000002E-2</v>
      </c>
      <c r="AP315">
        <v>5.2634953999999998E-2</v>
      </c>
      <c r="AQ315">
        <v>5.0646674000000003E-2</v>
      </c>
      <c r="AR315">
        <v>4.8784174E-2</v>
      </c>
      <c r="AS315">
        <v>4.703512E-2</v>
      </c>
      <c r="AT315">
        <v>4.5391090000000002E-2</v>
      </c>
      <c r="AU315">
        <v>4.3842744000000003E-2</v>
      </c>
      <c r="AV315">
        <v>4.2382572E-2</v>
      </c>
      <c r="AW315">
        <v>4.1003417E-2</v>
      </c>
      <c r="AX315">
        <v>3.9699413000000003E-2</v>
      </c>
      <c r="AY315">
        <v>3.8464989999999998E-2</v>
      </c>
      <c r="AZ315">
        <v>3.7294615000000003E-2</v>
      </c>
      <c r="BA315">
        <v>3.6183755999999997E-2</v>
      </c>
      <c r="BB315">
        <v>3.5127930000000002E-2</v>
      </c>
      <c r="BC315">
        <v>3.4123647999999999E-2</v>
      </c>
      <c r="BD315">
        <v>3.3167492999999999E-2</v>
      </c>
      <c r="BE315">
        <v>3.2256063000000001E-2</v>
      </c>
      <c r="BF315">
        <v>3.1386621000000003E-2</v>
      </c>
    </row>
    <row r="316" spans="1:58" x14ac:dyDescent="0.35">
      <c r="A316">
        <v>315</v>
      </c>
      <c r="B316">
        <v>30.5</v>
      </c>
      <c r="C316">
        <v>0.35390329999999998</v>
      </c>
      <c r="D316">
        <v>2.8000000000000003</v>
      </c>
      <c r="E316">
        <v>10</v>
      </c>
      <c r="F316">
        <v>2.8000000000000003</v>
      </c>
      <c r="G316">
        <v>1.6</v>
      </c>
      <c r="H316">
        <v>2</v>
      </c>
      <c r="I316">
        <v>386</v>
      </c>
      <c r="J316">
        <v>357.6</v>
      </c>
      <c r="K316" t="s">
        <v>34</v>
      </c>
      <c r="L316">
        <v>315</v>
      </c>
      <c r="M316">
        <v>3.7662482000000002</v>
      </c>
      <c r="N316">
        <v>3.2375121</v>
      </c>
      <c r="O316">
        <v>2.8584263000000001</v>
      </c>
      <c r="P316">
        <v>2.5238407</v>
      </c>
      <c r="Q316">
        <v>2.1946843</v>
      </c>
      <c r="R316">
        <v>1.8905605000000001</v>
      </c>
      <c r="S316">
        <v>1.6315359</v>
      </c>
      <c r="T316">
        <v>1.4190137</v>
      </c>
      <c r="U316">
        <v>1.2455118999999999</v>
      </c>
      <c r="V316">
        <v>1.1027796999999999</v>
      </c>
      <c r="W316">
        <v>0.98452234000000005</v>
      </c>
      <c r="X316">
        <v>0.88591145999999998</v>
      </c>
      <c r="Y316">
        <v>0.80329603000000005</v>
      </c>
      <c r="Z316">
        <v>0.73383266000000003</v>
      </c>
      <c r="AA316">
        <v>0.67437720000000001</v>
      </c>
      <c r="AB316">
        <v>0.62304163000000001</v>
      </c>
      <c r="AC316">
        <v>0.57824576000000005</v>
      </c>
      <c r="AD316">
        <v>0.53772472999999998</v>
      </c>
      <c r="AE316">
        <v>0.50175904999999998</v>
      </c>
      <c r="AF316">
        <v>0.47009528</v>
      </c>
      <c r="AG316">
        <v>0.44218828999999998</v>
      </c>
      <c r="AH316">
        <v>0.41718093000000001</v>
      </c>
      <c r="AI316">
        <v>0.39464766000000001</v>
      </c>
      <c r="AJ316">
        <v>0.37427496999999998</v>
      </c>
      <c r="AK316">
        <v>0.35577472999999998</v>
      </c>
      <c r="AL316">
        <v>0.33889060999999998</v>
      </c>
      <c r="AM316">
        <v>0.32346713999999999</v>
      </c>
      <c r="AN316">
        <v>0.30933049000000001</v>
      </c>
      <c r="AO316">
        <v>0.29633778</v>
      </c>
      <c r="AP316">
        <v>0.28435453999999999</v>
      </c>
      <c r="AQ316">
        <v>0.27326158</v>
      </c>
      <c r="AR316">
        <v>0.26295117000000001</v>
      </c>
      <c r="AS316">
        <v>0.25335785999999999</v>
      </c>
      <c r="AT316">
        <v>0.24441763999999999</v>
      </c>
      <c r="AU316">
        <v>0.23606552</v>
      </c>
      <c r="AV316">
        <v>0.22825471</v>
      </c>
      <c r="AW316">
        <v>0.22093357</v>
      </c>
      <c r="AX316">
        <v>0.21405096000000001</v>
      </c>
      <c r="AY316">
        <v>0.20757696</v>
      </c>
      <c r="AZ316">
        <v>0.20146812</v>
      </c>
      <c r="BA316">
        <v>0.19570091000000001</v>
      </c>
      <c r="BB316">
        <v>0.19024552</v>
      </c>
      <c r="BC316">
        <v>0.18507756</v>
      </c>
      <c r="BD316">
        <v>0.18017785</v>
      </c>
      <c r="BE316">
        <v>0.17552371</v>
      </c>
      <c r="BF316">
        <v>0.17109919000000001</v>
      </c>
    </row>
    <row r="317" spans="1:58" x14ac:dyDescent="0.35">
      <c r="A317">
        <v>316</v>
      </c>
      <c r="B317">
        <v>32.700000000000003</v>
      </c>
      <c r="C317">
        <v>0.30285990000000002</v>
      </c>
      <c r="D317">
        <v>2</v>
      </c>
      <c r="E317">
        <v>2.4000000000000004</v>
      </c>
      <c r="F317">
        <v>2.4000000000000004</v>
      </c>
      <c r="G317">
        <v>1.2000000000000002</v>
      </c>
      <c r="H317">
        <v>1.6</v>
      </c>
      <c r="I317">
        <v>313.60000000000002</v>
      </c>
      <c r="J317">
        <v>313.70000000000005</v>
      </c>
      <c r="K317" t="s">
        <v>35</v>
      </c>
      <c r="L317">
        <v>316</v>
      </c>
      <c r="M317">
        <v>1.3144439000000001</v>
      </c>
      <c r="N317">
        <v>1.0259528</v>
      </c>
      <c r="O317">
        <v>0.82805139000000005</v>
      </c>
      <c r="P317">
        <v>0.68631047000000001</v>
      </c>
      <c r="Q317">
        <v>0.58170432000000005</v>
      </c>
      <c r="R317">
        <v>0.50121724999999995</v>
      </c>
      <c r="S317">
        <v>0.43902948000000003</v>
      </c>
      <c r="T317">
        <v>0.38995605999999999</v>
      </c>
      <c r="U317">
        <v>0.34952517999999999</v>
      </c>
      <c r="V317">
        <v>0.31598324</v>
      </c>
      <c r="W317">
        <v>0.28813747000000001</v>
      </c>
      <c r="X317">
        <v>0.26461664000000001</v>
      </c>
      <c r="Y317">
        <v>0.24457077999999999</v>
      </c>
      <c r="Z317">
        <v>0.22723994</v>
      </c>
      <c r="AA317">
        <v>0.21211031</v>
      </c>
      <c r="AB317">
        <v>0.19882116</v>
      </c>
      <c r="AC317">
        <v>0.18702678</v>
      </c>
      <c r="AD317">
        <v>0.17649730999999999</v>
      </c>
      <c r="AE317">
        <v>0.16705184000000001</v>
      </c>
      <c r="AF317">
        <v>0.15852764</v>
      </c>
      <c r="AG317">
        <v>0.15079592</v>
      </c>
      <c r="AH317">
        <v>0.14375198</v>
      </c>
      <c r="AI317">
        <v>0.13730954000000001</v>
      </c>
      <c r="AJ317">
        <v>0.13139327000000001</v>
      </c>
      <c r="AK317">
        <v>0.12594437999999999</v>
      </c>
      <c r="AL317">
        <v>0.12090795</v>
      </c>
      <c r="AM317">
        <v>0.11623717</v>
      </c>
      <c r="AN317">
        <v>0.11189464</v>
      </c>
      <c r="AO317">
        <v>0.10784645</v>
      </c>
      <c r="AP317">
        <v>0.10406347000000001</v>
      </c>
      <c r="AQ317">
        <v>0.10052025000000001</v>
      </c>
      <c r="AR317">
        <v>9.7195946000000005E-2</v>
      </c>
      <c r="AS317">
        <v>9.4070724999999994E-2</v>
      </c>
      <c r="AT317">
        <v>9.1126442000000002E-2</v>
      </c>
      <c r="AU317">
        <v>8.8347830000000002E-2</v>
      </c>
      <c r="AV317">
        <v>8.5722356999999999E-2</v>
      </c>
      <c r="AW317">
        <v>8.3237021999999994E-2</v>
      </c>
      <c r="AX317">
        <v>8.0880828000000002E-2</v>
      </c>
      <c r="AY317">
        <v>7.8645154999999994E-2</v>
      </c>
      <c r="AZ317">
        <v>7.6522461999999999E-2</v>
      </c>
      <c r="BA317">
        <v>7.4500859000000003E-2</v>
      </c>
      <c r="BB317">
        <v>7.2573498E-2</v>
      </c>
      <c r="BC317">
        <v>7.0734844000000005E-2</v>
      </c>
      <c r="BD317">
        <v>6.8979144000000006E-2</v>
      </c>
      <c r="BE317">
        <v>6.7302479999999998E-2</v>
      </c>
      <c r="BF317">
        <v>6.5698616000000001E-2</v>
      </c>
    </row>
    <row r="318" spans="1:58" x14ac:dyDescent="0.35">
      <c r="A318">
        <v>317</v>
      </c>
      <c r="B318">
        <v>10.199999999999999</v>
      </c>
      <c r="C318">
        <v>0.1312711</v>
      </c>
      <c r="D318">
        <v>0.8</v>
      </c>
      <c r="E318">
        <v>7.8000000000000007</v>
      </c>
      <c r="F318">
        <v>0.8</v>
      </c>
      <c r="G318">
        <v>0.4</v>
      </c>
      <c r="H318">
        <v>0.8</v>
      </c>
      <c r="I318">
        <v>405.5</v>
      </c>
      <c r="J318">
        <v>342.40000000000003</v>
      </c>
      <c r="K318" t="s">
        <v>34</v>
      </c>
      <c r="L318">
        <v>317</v>
      </c>
      <c r="M318">
        <v>0.66488314000000004</v>
      </c>
      <c r="N318">
        <v>0.56452559999999996</v>
      </c>
      <c r="O318">
        <v>0.48545450000000001</v>
      </c>
      <c r="P318">
        <v>0.42012104</v>
      </c>
      <c r="Q318">
        <v>0.36604428</v>
      </c>
      <c r="R318">
        <v>0.32169119000000002</v>
      </c>
      <c r="S318">
        <v>0.28530070000000002</v>
      </c>
      <c r="T318">
        <v>0.25522845999999999</v>
      </c>
      <c r="U318">
        <v>0.23012766000000001</v>
      </c>
      <c r="V318">
        <v>0.20896355999999999</v>
      </c>
      <c r="W318">
        <v>0.19094033999999999</v>
      </c>
      <c r="X318">
        <v>0.17544846</v>
      </c>
      <c r="Y318">
        <v>0.16201797000000001</v>
      </c>
      <c r="Z318">
        <v>0.15028341000000001</v>
      </c>
      <c r="AA318">
        <v>0.13995244000000001</v>
      </c>
      <c r="AB318">
        <v>0.13080040000000001</v>
      </c>
      <c r="AC318">
        <v>0.12264240999999999</v>
      </c>
      <c r="AD318">
        <v>0.11533196</v>
      </c>
      <c r="AE318">
        <v>0.10874651</v>
      </c>
      <c r="AF318">
        <v>0.10278814</v>
      </c>
      <c r="AG318">
        <v>9.7377567999999998E-2</v>
      </c>
      <c r="AH318">
        <v>9.2440225000000001E-2</v>
      </c>
      <c r="AI318">
        <v>8.7921120000000005E-2</v>
      </c>
      <c r="AJ318">
        <v>8.3771169000000006E-2</v>
      </c>
      <c r="AK318">
        <v>7.9948596999999996E-2</v>
      </c>
      <c r="AL318">
        <v>7.6415271000000007E-2</v>
      </c>
      <c r="AM318">
        <v>7.3144555E-2</v>
      </c>
      <c r="AN318">
        <v>7.0105657000000002E-2</v>
      </c>
      <c r="AO318">
        <v>6.7278154000000007E-2</v>
      </c>
      <c r="AP318">
        <v>6.4640611000000001E-2</v>
      </c>
      <c r="AQ318">
        <v>6.2175981999999998E-2</v>
      </c>
      <c r="AR318">
        <v>5.9867598000000001E-2</v>
      </c>
      <c r="AS318">
        <v>5.7702914000000001E-2</v>
      </c>
      <c r="AT318">
        <v>5.5667564000000003E-2</v>
      </c>
      <c r="AU318">
        <v>5.3751717999999997E-2</v>
      </c>
      <c r="AV318">
        <v>5.1945488999999997E-2</v>
      </c>
      <c r="AW318">
        <v>5.0241776000000002E-2</v>
      </c>
      <c r="AX318">
        <v>4.8630751999999999E-2</v>
      </c>
      <c r="AY318">
        <v>4.7105577000000003E-2</v>
      </c>
      <c r="AZ318">
        <v>4.5660313000000001E-2</v>
      </c>
      <c r="BA318">
        <v>4.4289198000000002E-2</v>
      </c>
      <c r="BB318">
        <v>4.2986911000000003E-2</v>
      </c>
      <c r="BC318">
        <v>4.1748452999999998E-2</v>
      </c>
      <c r="BD318">
        <v>4.0569558999999998E-2</v>
      </c>
      <c r="BE318">
        <v>3.9445995999999997E-2</v>
      </c>
      <c r="BF318">
        <v>3.8374449999999997E-2</v>
      </c>
    </row>
    <row r="319" spans="1:58" x14ac:dyDescent="0.35">
      <c r="A319">
        <v>318</v>
      </c>
      <c r="B319">
        <v>12.9</v>
      </c>
      <c r="C319">
        <v>0.74257949999999995</v>
      </c>
      <c r="D319">
        <v>2</v>
      </c>
      <c r="E319">
        <v>9.8000000000000007</v>
      </c>
      <c r="F319">
        <v>2.6</v>
      </c>
      <c r="G319">
        <v>0.8</v>
      </c>
      <c r="H319">
        <v>0.8</v>
      </c>
      <c r="I319">
        <v>404</v>
      </c>
      <c r="J319">
        <v>340.20000000000005</v>
      </c>
      <c r="K319" t="s">
        <v>34</v>
      </c>
      <c r="L319">
        <v>318</v>
      </c>
      <c r="M319">
        <v>0.90230708999999998</v>
      </c>
      <c r="N319">
        <v>0.77808666000000004</v>
      </c>
      <c r="O319">
        <v>0.68601345999999996</v>
      </c>
      <c r="P319">
        <v>0.61276012999999996</v>
      </c>
      <c r="Q319">
        <v>0.54948925999999998</v>
      </c>
      <c r="R319">
        <v>0.49292395</v>
      </c>
      <c r="S319">
        <v>0.44305438000000003</v>
      </c>
      <c r="T319">
        <v>0.39989596999999999</v>
      </c>
      <c r="U319">
        <v>0.36297467</v>
      </c>
      <c r="V319">
        <v>0.3313489</v>
      </c>
      <c r="W319">
        <v>0.30413410000000002</v>
      </c>
      <c r="X319">
        <v>0.28057360999999997</v>
      </c>
      <c r="Y319">
        <v>0.26006003999999999</v>
      </c>
      <c r="Z319">
        <v>0.24207339999999999</v>
      </c>
      <c r="AA319">
        <v>0.22620994</v>
      </c>
      <c r="AB319">
        <v>0.21212922000000001</v>
      </c>
      <c r="AC319">
        <v>0.19956984999999999</v>
      </c>
      <c r="AD319">
        <v>0.18829678</v>
      </c>
      <c r="AE319">
        <v>0.17813772999999999</v>
      </c>
      <c r="AF319">
        <v>0.16893986</v>
      </c>
      <c r="AG319">
        <v>0.16057588</v>
      </c>
      <c r="AH319">
        <v>0.15294057</v>
      </c>
      <c r="AI319">
        <v>0.14594528000000001</v>
      </c>
      <c r="AJ319">
        <v>0.13951464</v>
      </c>
      <c r="AK319">
        <v>0.13358576999999999</v>
      </c>
      <c r="AL319">
        <v>0.12810100999999999</v>
      </c>
      <c r="AM319">
        <v>0.12301384999999999</v>
      </c>
      <c r="AN319">
        <v>0.1182822</v>
      </c>
      <c r="AO319">
        <v>0.11387376</v>
      </c>
      <c r="AP319">
        <v>0.10975335</v>
      </c>
      <c r="AQ319">
        <v>0.10589469999999999</v>
      </c>
      <c r="AR319">
        <v>0.10227524</v>
      </c>
      <c r="AS319">
        <v>9.8874724999999997E-2</v>
      </c>
      <c r="AT319">
        <v>9.5674178999999998E-2</v>
      </c>
      <c r="AU319">
        <v>9.2652999E-2</v>
      </c>
      <c r="AV319">
        <v>8.9798391000000005E-2</v>
      </c>
      <c r="AW319">
        <v>8.7096512000000001E-2</v>
      </c>
      <c r="AX319">
        <v>8.4537930999999997E-2</v>
      </c>
      <c r="AY319">
        <v>8.2109734000000004E-2</v>
      </c>
      <c r="AZ319">
        <v>7.9802863000000002E-2</v>
      </c>
      <c r="BA319">
        <v>7.7609994000000002E-2</v>
      </c>
      <c r="BB319">
        <v>7.5522795000000004E-2</v>
      </c>
      <c r="BC319">
        <v>7.3532939000000005E-2</v>
      </c>
      <c r="BD319">
        <v>7.1633048000000005E-2</v>
      </c>
      <c r="BE319">
        <v>6.9818645999999998E-2</v>
      </c>
      <c r="BF319">
        <v>6.8083920000000006E-2</v>
      </c>
    </row>
    <row r="320" spans="1:58" x14ac:dyDescent="0.35">
      <c r="A320">
        <v>319</v>
      </c>
      <c r="B320">
        <v>42.800000000000004</v>
      </c>
      <c r="C320">
        <v>0.75901039999999997</v>
      </c>
      <c r="D320">
        <v>2</v>
      </c>
      <c r="E320">
        <v>1.8</v>
      </c>
      <c r="F320">
        <v>2</v>
      </c>
      <c r="G320">
        <v>2</v>
      </c>
      <c r="H320">
        <v>0.4</v>
      </c>
      <c r="I320">
        <v>430.20000000000005</v>
      </c>
      <c r="J320">
        <v>297.20000000000005</v>
      </c>
      <c r="K320" t="s">
        <v>35</v>
      </c>
      <c r="L320">
        <v>319</v>
      </c>
      <c r="M320">
        <v>0.45999613</v>
      </c>
      <c r="N320">
        <v>0.36907582999999999</v>
      </c>
      <c r="O320">
        <v>0.30598988999999999</v>
      </c>
      <c r="P320">
        <v>0.25996616</v>
      </c>
      <c r="Q320">
        <v>0.22512995999999999</v>
      </c>
      <c r="R320">
        <v>0.19797379000000001</v>
      </c>
      <c r="S320">
        <v>0.17626675999999999</v>
      </c>
      <c r="T320">
        <v>0.15855150000000001</v>
      </c>
      <c r="U320">
        <v>0.14384378</v>
      </c>
      <c r="V320">
        <v>0.13146150000000001</v>
      </c>
      <c r="W320">
        <v>0.12089778</v>
      </c>
      <c r="X320">
        <v>0.11178856</v>
      </c>
      <c r="Y320">
        <v>0.10386057999999999</v>
      </c>
      <c r="Z320">
        <v>9.6900545000000005E-2</v>
      </c>
      <c r="AA320">
        <v>9.0742707000000006E-2</v>
      </c>
      <c r="AB320">
        <v>8.5258662999999998E-2</v>
      </c>
      <c r="AC320">
        <v>8.0344952999999997E-2</v>
      </c>
      <c r="AD320">
        <v>7.5920291000000001E-2</v>
      </c>
      <c r="AE320">
        <v>7.1915253999999998E-2</v>
      </c>
      <c r="AF320">
        <v>6.8272963000000006E-2</v>
      </c>
      <c r="AG320">
        <v>6.4949274000000001E-2</v>
      </c>
      <c r="AH320">
        <v>6.1904661E-2</v>
      </c>
      <c r="AI320">
        <v>5.9106123000000003E-2</v>
      </c>
      <c r="AJ320">
        <v>5.6525789E-2</v>
      </c>
      <c r="AK320">
        <v>5.4139722000000001E-2</v>
      </c>
      <c r="AL320">
        <v>5.1927026000000001E-2</v>
      </c>
      <c r="AM320">
        <v>4.9871082999999997E-2</v>
      </c>
      <c r="AN320">
        <v>4.7955419999999999E-2</v>
      </c>
      <c r="AO320">
        <v>4.6167050000000001E-2</v>
      </c>
      <c r="AP320">
        <v>4.4493981000000002E-2</v>
      </c>
      <c r="AQ320">
        <v>4.2924575999999999E-2</v>
      </c>
      <c r="AR320">
        <v>4.1451215999999999E-2</v>
      </c>
      <c r="AS320">
        <v>4.006473E-2</v>
      </c>
      <c r="AT320">
        <v>3.8758463999999999E-2</v>
      </c>
      <c r="AU320">
        <v>3.7525687000000002E-2</v>
      </c>
      <c r="AV320">
        <v>3.6360244999999999E-2</v>
      </c>
      <c r="AW320">
        <v>3.5257403E-2</v>
      </c>
      <c r="AX320">
        <v>3.4212127000000002E-2</v>
      </c>
      <c r="AY320">
        <v>3.3220279999999998E-2</v>
      </c>
      <c r="AZ320">
        <v>3.2278205999999997E-2</v>
      </c>
      <c r="BA320">
        <v>3.1382005999999997E-2</v>
      </c>
      <c r="BB320">
        <v>3.0528698E-2</v>
      </c>
      <c r="BC320">
        <v>2.9715279000000001E-2</v>
      </c>
      <c r="BD320">
        <v>2.8939289999999999E-2</v>
      </c>
      <c r="BE320">
        <v>2.8198084000000002E-2</v>
      </c>
      <c r="BF320">
        <v>2.7489690000000001E-2</v>
      </c>
    </row>
    <row r="321" spans="1:58" x14ac:dyDescent="0.35">
      <c r="A321">
        <v>320</v>
      </c>
      <c r="B321">
        <v>40.6</v>
      </c>
      <c r="C321">
        <v>0.65071119999999993</v>
      </c>
      <c r="D321">
        <v>1.6</v>
      </c>
      <c r="E321">
        <v>3.4000000000000004</v>
      </c>
      <c r="F321">
        <v>0.60000000000000009</v>
      </c>
      <c r="G321">
        <v>1</v>
      </c>
      <c r="H321">
        <v>0.2</v>
      </c>
      <c r="I321">
        <v>368.20000000000005</v>
      </c>
      <c r="J321">
        <v>324.70000000000005</v>
      </c>
      <c r="K321" t="s">
        <v>35</v>
      </c>
      <c r="L321">
        <v>320</v>
      </c>
      <c r="M321">
        <v>0.45623796999999999</v>
      </c>
      <c r="N321">
        <v>0.3650986</v>
      </c>
      <c r="O321">
        <v>0.30205854999999998</v>
      </c>
      <c r="P321">
        <v>0.25643250000000001</v>
      </c>
      <c r="Q321">
        <v>0.22203183000000001</v>
      </c>
      <c r="R321">
        <v>0.19520192</v>
      </c>
      <c r="S321">
        <v>0.17375714</v>
      </c>
      <c r="T321">
        <v>0.15626244</v>
      </c>
      <c r="U321">
        <v>0.14174334999999999</v>
      </c>
      <c r="V321">
        <v>0.12952098000000001</v>
      </c>
      <c r="W321">
        <v>0.11909266</v>
      </c>
      <c r="X321">
        <v>0.11009989000000001</v>
      </c>
      <c r="Y321">
        <v>0.10226852</v>
      </c>
      <c r="Z321">
        <v>9.5392659000000005E-2</v>
      </c>
      <c r="AA321">
        <v>8.9308016000000004E-2</v>
      </c>
      <c r="AB321">
        <v>8.3891198E-2</v>
      </c>
      <c r="AC321">
        <v>7.9034655999999995E-2</v>
      </c>
      <c r="AD321">
        <v>7.4662909E-2</v>
      </c>
      <c r="AE321">
        <v>7.0705399000000002E-2</v>
      </c>
      <c r="AF321">
        <v>6.7105599000000002E-2</v>
      </c>
      <c r="AG321">
        <v>6.3819259000000003E-2</v>
      </c>
      <c r="AH321">
        <v>6.0809843000000002E-2</v>
      </c>
      <c r="AI321">
        <v>5.8043819000000003E-2</v>
      </c>
      <c r="AJ321">
        <v>5.5492837000000003E-2</v>
      </c>
      <c r="AK321">
        <v>5.3132265999999997E-2</v>
      </c>
      <c r="AL321">
        <v>5.0944969E-2</v>
      </c>
      <c r="AM321">
        <v>4.8909977E-2</v>
      </c>
      <c r="AN321">
        <v>4.7014564000000002E-2</v>
      </c>
      <c r="AO321">
        <v>4.5244735000000001E-2</v>
      </c>
      <c r="AP321">
        <v>4.3588824999999998E-2</v>
      </c>
      <c r="AQ321">
        <v>4.2036068000000003E-2</v>
      </c>
      <c r="AR321">
        <v>4.0577315000000003E-2</v>
      </c>
      <c r="AS321">
        <v>3.9204963000000002E-2</v>
      </c>
      <c r="AT321">
        <v>3.7911706000000003E-2</v>
      </c>
      <c r="AU321">
        <v>3.6691165999999997E-2</v>
      </c>
      <c r="AV321">
        <v>3.5537398999999997E-2</v>
      </c>
      <c r="AW321">
        <v>3.4445625000000001E-2</v>
      </c>
      <c r="AX321">
        <v>3.3410922000000003E-2</v>
      </c>
      <c r="AY321">
        <v>3.2429184999999999E-2</v>
      </c>
      <c r="AZ321">
        <v>3.1496715000000002E-2</v>
      </c>
      <c r="BA321">
        <v>3.0609909000000001E-2</v>
      </c>
      <c r="BB321">
        <v>2.9765653999999999E-2</v>
      </c>
      <c r="BC321">
        <v>2.8961144000000001E-2</v>
      </c>
      <c r="BD321">
        <v>2.8193480999999999E-2</v>
      </c>
      <c r="BE321">
        <v>2.7460531999999999E-2</v>
      </c>
      <c r="BF321">
        <v>2.6760072999999999E-2</v>
      </c>
    </row>
    <row r="322" spans="1:58" x14ac:dyDescent="0.35">
      <c r="A322">
        <v>321</v>
      </c>
      <c r="B322">
        <v>44.3</v>
      </c>
      <c r="C322">
        <v>0.41667130000000002</v>
      </c>
      <c r="D322">
        <v>2</v>
      </c>
      <c r="E322">
        <v>1.8</v>
      </c>
      <c r="F322">
        <v>2</v>
      </c>
      <c r="G322">
        <v>0.60000000000000009</v>
      </c>
      <c r="H322">
        <v>1.2000000000000002</v>
      </c>
      <c r="I322">
        <v>335.6</v>
      </c>
      <c r="J322">
        <v>357.70000000000005</v>
      </c>
      <c r="K322" t="s">
        <v>34</v>
      </c>
      <c r="L322">
        <v>321</v>
      </c>
      <c r="M322">
        <v>0.87145804999999998</v>
      </c>
      <c r="N322">
        <v>0.67375242999999996</v>
      </c>
      <c r="O322">
        <v>0.54290521000000003</v>
      </c>
      <c r="P322">
        <v>0.45125221999999998</v>
      </c>
      <c r="Q322">
        <v>0.38444223999999999</v>
      </c>
      <c r="R322">
        <v>0.33473468000000001</v>
      </c>
      <c r="S322">
        <v>0.29571939000000003</v>
      </c>
      <c r="T322">
        <v>0.26422932999999998</v>
      </c>
      <c r="U322">
        <v>0.23875358999999999</v>
      </c>
      <c r="V322">
        <v>0.21762623</v>
      </c>
      <c r="W322">
        <v>0.19986686000000001</v>
      </c>
      <c r="X322">
        <v>0.18473658000000001</v>
      </c>
      <c r="Y322">
        <v>0.17168253999999999</v>
      </c>
      <c r="Z322">
        <v>0.16029739000000001</v>
      </c>
      <c r="AA322">
        <v>0.15028944999999999</v>
      </c>
      <c r="AB322">
        <v>0.14142742999999999</v>
      </c>
      <c r="AC322">
        <v>0.13352822</v>
      </c>
      <c r="AD322">
        <v>0.12644236</v>
      </c>
      <c r="AE322">
        <v>0.12005</v>
      </c>
      <c r="AF322">
        <v>0.11425476</v>
      </c>
      <c r="AG322">
        <v>0.10897477999999999</v>
      </c>
      <c r="AH322">
        <v>0.10414373</v>
      </c>
      <c r="AI322">
        <v>9.9708192000000001E-2</v>
      </c>
      <c r="AJ322">
        <v>9.5621809000000002E-2</v>
      </c>
      <c r="AK322">
        <v>9.1843045999999998E-2</v>
      </c>
      <c r="AL322">
        <v>8.8338009999999995E-2</v>
      </c>
      <c r="AM322">
        <v>8.5078902999999997E-2</v>
      </c>
      <c r="AN322">
        <v>8.2040742E-2</v>
      </c>
      <c r="AO322">
        <v>7.9201258999999996E-2</v>
      </c>
      <c r="AP322">
        <v>7.6541774000000007E-2</v>
      </c>
      <c r="AQ322">
        <v>7.4044584999999996E-2</v>
      </c>
      <c r="AR322">
        <v>7.1696326000000005E-2</v>
      </c>
      <c r="AS322">
        <v>6.9483578000000004E-2</v>
      </c>
      <c r="AT322">
        <v>6.7395411000000002E-2</v>
      </c>
      <c r="AU322">
        <v>6.5420687000000005E-2</v>
      </c>
      <c r="AV322">
        <v>6.3550487000000003E-2</v>
      </c>
      <c r="AW322">
        <v>6.1777245000000001E-2</v>
      </c>
      <c r="AX322">
        <v>6.0093178999999997E-2</v>
      </c>
      <c r="AY322">
        <v>5.8491658000000002E-2</v>
      </c>
      <c r="AZ322">
        <v>5.6967139E-2</v>
      </c>
      <c r="BA322">
        <v>5.5514477E-2</v>
      </c>
      <c r="BB322">
        <v>5.4128612999999999E-2</v>
      </c>
      <c r="BC322">
        <v>5.2805195999999999E-2</v>
      </c>
      <c r="BD322">
        <v>5.1539946000000003E-2</v>
      </c>
      <c r="BE322">
        <v>5.0329081999999997E-2</v>
      </c>
      <c r="BF322">
        <v>4.9168706E-2</v>
      </c>
    </row>
    <row r="323" spans="1:58" x14ac:dyDescent="0.35">
      <c r="A323">
        <v>322</v>
      </c>
      <c r="B323">
        <v>40.800000000000004</v>
      </c>
      <c r="C323">
        <v>0.59297789999999995</v>
      </c>
      <c r="D323">
        <v>0.8</v>
      </c>
      <c r="E323">
        <v>8.2000000000000011</v>
      </c>
      <c r="F323">
        <v>2.2000000000000002</v>
      </c>
      <c r="G323">
        <v>0.8</v>
      </c>
      <c r="H323">
        <v>0.8</v>
      </c>
      <c r="I323">
        <v>335.3</v>
      </c>
      <c r="J323">
        <v>353</v>
      </c>
      <c r="K323" t="s">
        <v>35</v>
      </c>
      <c r="L323">
        <v>322</v>
      </c>
      <c r="M323">
        <v>1.6138855999999999</v>
      </c>
      <c r="N323">
        <v>1.3430861999999999</v>
      </c>
      <c r="O323">
        <v>1.1228182</v>
      </c>
      <c r="P323">
        <v>0.93843686999999998</v>
      </c>
      <c r="Q323">
        <v>0.79083203999999996</v>
      </c>
      <c r="R323">
        <v>0.67558008000000003</v>
      </c>
      <c r="S323">
        <v>0.58504146000000001</v>
      </c>
      <c r="T323">
        <v>0.51306748000000002</v>
      </c>
      <c r="U323">
        <v>0.45523024000000001</v>
      </c>
      <c r="V323">
        <v>0.40806776</v>
      </c>
      <c r="W323">
        <v>0.3690486</v>
      </c>
      <c r="X323">
        <v>0.33617067</v>
      </c>
      <c r="Y323">
        <v>0.30819595</v>
      </c>
      <c r="Z323">
        <v>0.28417577999999999</v>
      </c>
      <c r="AA323">
        <v>0.26337676999999998</v>
      </c>
      <c r="AB323">
        <v>0.24525313000000001</v>
      </c>
      <c r="AC323">
        <v>0.22928177999999999</v>
      </c>
      <c r="AD323">
        <v>0.2150996</v>
      </c>
      <c r="AE323">
        <v>0.20243648</v>
      </c>
      <c r="AF323">
        <v>0.19107615999999999</v>
      </c>
      <c r="AG323">
        <v>0.18083473</v>
      </c>
      <c r="AH323">
        <v>0.17155486</v>
      </c>
      <c r="AI323">
        <v>0.16311406000000001</v>
      </c>
      <c r="AJ323">
        <v>0.15539934</v>
      </c>
      <c r="AK323">
        <v>0.14832279000000001</v>
      </c>
      <c r="AL323">
        <v>0.14181258999999999</v>
      </c>
      <c r="AM323">
        <v>0.13581077999999999</v>
      </c>
      <c r="AN323">
        <v>0.13025044999999999</v>
      </c>
      <c r="AO323">
        <v>0.12507985999999999</v>
      </c>
      <c r="AP323">
        <v>0.12027156</v>
      </c>
      <c r="AQ323">
        <v>0.11578982</v>
      </c>
      <c r="AR323">
        <v>0.11159803</v>
      </c>
      <c r="AS323">
        <v>0.10766901</v>
      </c>
      <c r="AT323">
        <v>0.10397425</v>
      </c>
      <c r="AU323">
        <v>0.10049829</v>
      </c>
      <c r="AV323">
        <v>9.7224860999999996E-2</v>
      </c>
      <c r="AW323">
        <v>9.4138591999999993E-2</v>
      </c>
      <c r="AX323">
        <v>9.1222256000000002E-2</v>
      </c>
      <c r="AY323">
        <v>8.8463112999999996E-2</v>
      </c>
      <c r="AZ323">
        <v>8.5851833000000002E-2</v>
      </c>
      <c r="BA323">
        <v>8.3371833000000006E-2</v>
      </c>
      <c r="BB323">
        <v>8.1014938999999994E-2</v>
      </c>
      <c r="BC323">
        <v>7.8773245000000006E-2</v>
      </c>
      <c r="BD323">
        <v>7.6638109999999995E-2</v>
      </c>
      <c r="BE323">
        <v>7.4601628000000003E-2</v>
      </c>
      <c r="BF323">
        <v>7.2657532999999996E-2</v>
      </c>
    </row>
    <row r="324" spans="1:58" x14ac:dyDescent="0.35">
      <c r="A324">
        <v>323</v>
      </c>
      <c r="B324">
        <v>16.3</v>
      </c>
      <c r="C324">
        <v>0.68709909999999996</v>
      </c>
      <c r="D324">
        <v>1.8</v>
      </c>
      <c r="E324">
        <v>5.4</v>
      </c>
      <c r="F324">
        <v>2.6</v>
      </c>
      <c r="G324">
        <v>1.2000000000000002</v>
      </c>
      <c r="H324">
        <v>0.8</v>
      </c>
      <c r="I324">
        <v>441.3</v>
      </c>
      <c r="J324">
        <v>310.40000000000003</v>
      </c>
      <c r="K324" t="s">
        <v>35</v>
      </c>
      <c r="L324">
        <v>323</v>
      </c>
      <c r="M324">
        <v>0.99997610000000003</v>
      </c>
      <c r="N324">
        <v>0.78262812000000004</v>
      </c>
      <c r="O324">
        <v>0.63109307999999997</v>
      </c>
      <c r="P324">
        <v>0.52341389999999999</v>
      </c>
      <c r="Q324">
        <v>0.44444019000000001</v>
      </c>
      <c r="R324">
        <v>0.38443843</v>
      </c>
      <c r="S324">
        <v>0.33775677999999998</v>
      </c>
      <c r="T324">
        <v>0.3005622</v>
      </c>
      <c r="U324">
        <v>0.270316</v>
      </c>
      <c r="V324">
        <v>0.24529554000000001</v>
      </c>
      <c r="W324">
        <v>0.22428740999999999</v>
      </c>
      <c r="X324">
        <v>0.20642311999999999</v>
      </c>
      <c r="Y324">
        <v>0.19106339999999999</v>
      </c>
      <c r="Z324">
        <v>0.17772244000000001</v>
      </c>
      <c r="AA324">
        <v>0.16603472999999999</v>
      </c>
      <c r="AB324">
        <v>0.15571392000000001</v>
      </c>
      <c r="AC324">
        <v>0.14653542999999999</v>
      </c>
      <c r="AD324">
        <v>0.13832227999999999</v>
      </c>
      <c r="AE324">
        <v>0.13092817000000001</v>
      </c>
      <c r="AF324">
        <v>0.12423728000000001</v>
      </c>
      <c r="AG324">
        <v>0.11815997</v>
      </c>
      <c r="AH324">
        <v>0.11260596</v>
      </c>
      <c r="AI324">
        <v>0.10751639</v>
      </c>
      <c r="AJ324">
        <v>0.10283834</v>
      </c>
      <c r="AK324">
        <v>9.8520315999999997E-2</v>
      </c>
      <c r="AL324">
        <v>9.4522125999999998E-2</v>
      </c>
      <c r="AM324">
        <v>9.0810328999999995E-2</v>
      </c>
      <c r="AN324">
        <v>8.7355584E-2</v>
      </c>
      <c r="AO324">
        <v>8.4135487999999994E-2</v>
      </c>
      <c r="AP324">
        <v>8.1120527999999997E-2</v>
      </c>
      <c r="AQ324">
        <v>7.8295491999999994E-2</v>
      </c>
      <c r="AR324">
        <v>7.5645164000000001E-2</v>
      </c>
      <c r="AS324">
        <v>7.3152966999999999E-2</v>
      </c>
      <c r="AT324">
        <v>7.0803821000000003E-2</v>
      </c>
      <c r="AU324">
        <v>6.8585998999999995E-2</v>
      </c>
      <c r="AV324">
        <v>6.6489451000000005E-2</v>
      </c>
      <c r="AW324">
        <v>6.4504616000000001E-2</v>
      </c>
      <c r="AX324">
        <v>6.2623507999999994E-2</v>
      </c>
      <c r="AY324">
        <v>6.0837562999999997E-2</v>
      </c>
      <c r="AZ324">
        <v>5.9140897999999997E-2</v>
      </c>
      <c r="BA324">
        <v>5.7526328000000002E-2</v>
      </c>
      <c r="BB324">
        <v>5.5989302999999997E-2</v>
      </c>
      <c r="BC324">
        <v>5.452415E-2</v>
      </c>
      <c r="BD324">
        <v>5.3124614000000001E-2</v>
      </c>
      <c r="BE324">
        <v>5.1788140000000003E-2</v>
      </c>
      <c r="BF324">
        <v>5.0509881E-2</v>
      </c>
    </row>
    <row r="325" spans="1:58" x14ac:dyDescent="0.35">
      <c r="A325">
        <v>324</v>
      </c>
      <c r="B325">
        <v>34.200000000000003</v>
      </c>
      <c r="C325">
        <v>0.66995819999999995</v>
      </c>
      <c r="D325">
        <v>2</v>
      </c>
      <c r="E325">
        <v>3.8000000000000003</v>
      </c>
      <c r="F325">
        <v>1.4000000000000001</v>
      </c>
      <c r="G325">
        <v>1.2000000000000002</v>
      </c>
      <c r="H325">
        <v>0.60000000000000009</v>
      </c>
      <c r="I325">
        <v>342.1</v>
      </c>
      <c r="J325">
        <v>363.6</v>
      </c>
      <c r="K325" t="s">
        <v>34</v>
      </c>
      <c r="L325">
        <v>324</v>
      </c>
      <c r="M325">
        <v>0.98681468000000006</v>
      </c>
      <c r="N325">
        <v>0.76783288000000005</v>
      </c>
      <c r="O325">
        <v>0.61920821999999998</v>
      </c>
      <c r="P325">
        <v>0.51380711999999995</v>
      </c>
      <c r="Q325">
        <v>0.43697107000000002</v>
      </c>
      <c r="R325">
        <v>0.37879690999999999</v>
      </c>
      <c r="S325">
        <v>0.33290732000000001</v>
      </c>
      <c r="T325">
        <v>0.29642540000000001</v>
      </c>
      <c r="U325">
        <v>0.26686897999999998</v>
      </c>
      <c r="V325">
        <v>0.24239701</v>
      </c>
      <c r="W325">
        <v>0.22189188000000001</v>
      </c>
      <c r="X325">
        <v>0.20442593000000001</v>
      </c>
      <c r="Y325">
        <v>0.18940282999999999</v>
      </c>
      <c r="Z325">
        <v>0.17633529000000001</v>
      </c>
      <c r="AA325">
        <v>0.16488087000000001</v>
      </c>
      <c r="AB325">
        <v>0.15476924</v>
      </c>
      <c r="AC325">
        <v>0.14577365</v>
      </c>
      <c r="AD325">
        <v>0.13772545999999999</v>
      </c>
      <c r="AE325">
        <v>0.13048048000000001</v>
      </c>
      <c r="AF325">
        <v>0.12392659</v>
      </c>
      <c r="AG325">
        <v>0.11796924</v>
      </c>
      <c r="AH325">
        <v>0.11252664</v>
      </c>
      <c r="AI325">
        <v>0.1075381</v>
      </c>
      <c r="AJ325">
        <v>0.1029499</v>
      </c>
      <c r="AK325">
        <v>9.8715349999999993E-2</v>
      </c>
      <c r="AL325">
        <v>9.4792627000000004E-2</v>
      </c>
      <c r="AM325">
        <v>9.1151818999999995E-2</v>
      </c>
      <c r="AN325">
        <v>8.776138E-2</v>
      </c>
      <c r="AO325">
        <v>8.4598616000000001E-2</v>
      </c>
      <c r="AP325">
        <v>8.1639268000000001E-2</v>
      </c>
      <c r="AQ325">
        <v>7.8864305999999995E-2</v>
      </c>
      <c r="AR325">
        <v>7.6259665000000004E-2</v>
      </c>
      <c r="AS325">
        <v>7.3809690999999997E-2</v>
      </c>
      <c r="AT325">
        <v>7.1498654999999994E-2</v>
      </c>
      <c r="AU325">
        <v>6.9316022000000005E-2</v>
      </c>
      <c r="AV325">
        <v>6.7251191000000002E-2</v>
      </c>
      <c r="AW325">
        <v>6.5295814999999993E-2</v>
      </c>
      <c r="AX325">
        <v>6.3441559999999994E-2</v>
      </c>
      <c r="AY325">
        <v>6.1680552E-2</v>
      </c>
      <c r="AZ325">
        <v>6.0006034E-2</v>
      </c>
      <c r="BA325">
        <v>5.8412354E-2</v>
      </c>
      <c r="BB325">
        <v>5.6894227999999998E-2</v>
      </c>
      <c r="BC325">
        <v>5.5446368000000003E-2</v>
      </c>
      <c r="BD325">
        <v>5.4063818999999999E-2</v>
      </c>
      <c r="BE325">
        <v>5.2741337999999999E-2</v>
      </c>
      <c r="BF325">
        <v>5.1475267999999998E-2</v>
      </c>
    </row>
    <row r="326" spans="1:58" x14ac:dyDescent="0.35">
      <c r="A326">
        <v>325</v>
      </c>
      <c r="B326">
        <v>18.3</v>
      </c>
      <c r="C326">
        <v>0.24696549999999998</v>
      </c>
      <c r="D326">
        <v>1.2000000000000002</v>
      </c>
      <c r="E326">
        <v>3</v>
      </c>
      <c r="F326">
        <v>1</v>
      </c>
      <c r="G326">
        <v>1.6</v>
      </c>
      <c r="H326">
        <v>0.8</v>
      </c>
      <c r="I326">
        <v>359.90000000000003</v>
      </c>
      <c r="J326">
        <v>338.20000000000005</v>
      </c>
      <c r="K326" t="s">
        <v>34</v>
      </c>
      <c r="L326">
        <v>325</v>
      </c>
      <c r="M326">
        <v>0.65779805000000002</v>
      </c>
      <c r="N326">
        <v>0.51481818999999995</v>
      </c>
      <c r="O326">
        <v>0.41850257000000002</v>
      </c>
      <c r="P326">
        <v>0.35022900000000001</v>
      </c>
      <c r="Q326">
        <v>0.29966303999999999</v>
      </c>
      <c r="R326">
        <v>0.26090413000000001</v>
      </c>
      <c r="S326">
        <v>0.23036592</v>
      </c>
      <c r="T326">
        <v>0.20576090999999999</v>
      </c>
      <c r="U326">
        <v>0.18556703999999999</v>
      </c>
      <c r="V326">
        <v>0.16872548000000001</v>
      </c>
      <c r="W326">
        <v>0.15448727000000001</v>
      </c>
      <c r="X326">
        <v>0.14230246999999999</v>
      </c>
      <c r="Y326">
        <v>0.13176239000000001</v>
      </c>
      <c r="Z326">
        <v>0.12256151</v>
      </c>
      <c r="AA326">
        <v>0.11445974</v>
      </c>
      <c r="AB326">
        <v>0.10727759000000001</v>
      </c>
      <c r="AC326">
        <v>0.10086392</v>
      </c>
      <c r="AD326">
        <v>9.5106973999999997E-2</v>
      </c>
      <c r="AE326">
        <v>8.9911758999999994E-2</v>
      </c>
      <c r="AF326">
        <v>8.5200779000000004E-2</v>
      </c>
      <c r="AG326">
        <v>8.0912023999999999E-2</v>
      </c>
      <c r="AH326">
        <v>7.6992488999999997E-2</v>
      </c>
      <c r="AI326">
        <v>7.3397219E-2</v>
      </c>
      <c r="AJ326">
        <v>7.0089146000000005E-2</v>
      </c>
      <c r="AK326">
        <v>6.7034036000000005E-2</v>
      </c>
      <c r="AL326">
        <v>6.4206623000000004E-2</v>
      </c>
      <c r="AM326">
        <v>6.1581861000000002E-2</v>
      </c>
      <c r="AN326">
        <v>5.9141777E-2</v>
      </c>
      <c r="AO326">
        <v>5.6864664000000002E-2</v>
      </c>
      <c r="AP326">
        <v>5.4736655000000002E-2</v>
      </c>
      <c r="AQ326">
        <v>5.2744212999999998E-2</v>
      </c>
      <c r="AR326">
        <v>5.0874766000000002E-2</v>
      </c>
      <c r="AS326">
        <v>4.9119207999999998E-2</v>
      </c>
      <c r="AT326">
        <v>4.7466263000000002E-2</v>
      </c>
      <c r="AU326">
        <v>4.5906785999999998E-2</v>
      </c>
      <c r="AV326">
        <v>4.4434003999999999E-2</v>
      </c>
      <c r="AW326">
        <v>4.3041136000000001E-2</v>
      </c>
      <c r="AX326">
        <v>4.1722532E-2</v>
      </c>
      <c r="AY326">
        <v>4.0472715999999999E-2</v>
      </c>
      <c r="AZ326">
        <v>3.9286612999999998E-2</v>
      </c>
      <c r="BA326">
        <v>3.8159102E-2</v>
      </c>
      <c r="BB326">
        <v>3.7086405000000003E-2</v>
      </c>
      <c r="BC326">
        <v>3.6064873999999997E-2</v>
      </c>
      <c r="BD326">
        <v>3.5091209999999998E-2</v>
      </c>
      <c r="BE326">
        <v>3.4161996E-2</v>
      </c>
      <c r="BF326">
        <v>3.3274602E-2</v>
      </c>
    </row>
    <row r="327" spans="1:58" x14ac:dyDescent="0.35">
      <c r="A327">
        <v>326</v>
      </c>
      <c r="B327">
        <v>34.700000000000003</v>
      </c>
      <c r="C327">
        <v>0.179394</v>
      </c>
      <c r="D327">
        <v>2.4000000000000004</v>
      </c>
      <c r="E327">
        <v>6</v>
      </c>
      <c r="F327">
        <v>1.6</v>
      </c>
      <c r="G327">
        <v>0.60000000000000009</v>
      </c>
      <c r="H327">
        <v>1.4000000000000001</v>
      </c>
      <c r="I327">
        <v>333.8</v>
      </c>
      <c r="J327">
        <v>327.20000000000005</v>
      </c>
      <c r="K327" t="s">
        <v>35</v>
      </c>
      <c r="L327">
        <v>326</v>
      </c>
      <c r="M327">
        <v>2.3620765000000001</v>
      </c>
      <c r="N327">
        <v>1.9013466999999999</v>
      </c>
      <c r="O327">
        <v>1.5430632</v>
      </c>
      <c r="P327">
        <v>1.2736121</v>
      </c>
      <c r="Q327">
        <v>1.0680215</v>
      </c>
      <c r="R327">
        <v>0.91010141</v>
      </c>
      <c r="S327">
        <v>0.78733145999999998</v>
      </c>
      <c r="T327">
        <v>0.69033182000000004</v>
      </c>
      <c r="U327">
        <v>0.61256074999999999</v>
      </c>
      <c r="V327">
        <v>0.54941415999999998</v>
      </c>
      <c r="W327">
        <v>0.49810441999999999</v>
      </c>
      <c r="X327">
        <v>0.45506331</v>
      </c>
      <c r="Y327">
        <v>0.41769946000000002</v>
      </c>
      <c r="Z327">
        <v>0.38525524999999999</v>
      </c>
      <c r="AA327">
        <v>0.35735333000000002</v>
      </c>
      <c r="AB327">
        <v>0.33303764000000002</v>
      </c>
      <c r="AC327">
        <v>0.31169942</v>
      </c>
      <c r="AD327">
        <v>0.29282898000000002</v>
      </c>
      <c r="AE327">
        <v>0.27603539999999999</v>
      </c>
      <c r="AF327">
        <v>0.26099011</v>
      </c>
      <c r="AG327">
        <v>0.24744885</v>
      </c>
      <c r="AH327">
        <v>0.23520637999999999</v>
      </c>
      <c r="AI327">
        <v>0.22409772999999999</v>
      </c>
      <c r="AJ327">
        <v>0.21396782</v>
      </c>
      <c r="AK327">
        <v>0.20468891</v>
      </c>
      <c r="AL327">
        <v>0.19615035</v>
      </c>
      <c r="AM327">
        <v>0.18827173</v>
      </c>
      <c r="AN327">
        <v>0.18098470999999999</v>
      </c>
      <c r="AO327">
        <v>0.17422576000000001</v>
      </c>
      <c r="AP327">
        <v>0.16793980999999999</v>
      </c>
      <c r="AQ327">
        <v>0.1620829</v>
      </c>
      <c r="AR327">
        <v>0.15661006999999999</v>
      </c>
      <c r="AS327">
        <v>0.15148540999999999</v>
      </c>
      <c r="AT327">
        <v>0.14667635000000001</v>
      </c>
      <c r="AU327">
        <v>0.14215638999999999</v>
      </c>
      <c r="AV327">
        <v>0.13789915</v>
      </c>
      <c r="AW327">
        <v>0.13388064999999999</v>
      </c>
      <c r="AX327">
        <v>0.13007759999999999</v>
      </c>
      <c r="AY327">
        <v>0.12647137</v>
      </c>
      <c r="AZ327">
        <v>0.12305065</v>
      </c>
      <c r="BA327">
        <v>0.11980217999999999</v>
      </c>
      <c r="BB327">
        <v>0.11671334999999999</v>
      </c>
      <c r="BC327">
        <v>0.11377197999999999</v>
      </c>
      <c r="BD327">
        <v>0.11096984</v>
      </c>
      <c r="BE327">
        <v>0.10829384</v>
      </c>
      <c r="BF327">
        <v>0.10573816</v>
      </c>
    </row>
    <row r="328" spans="1:58" x14ac:dyDescent="0.35">
      <c r="A328">
        <v>327</v>
      </c>
      <c r="B328">
        <v>15.5</v>
      </c>
      <c r="C328">
        <v>0.74506190000000005</v>
      </c>
      <c r="D328">
        <v>0.8</v>
      </c>
      <c r="E328">
        <v>6.2</v>
      </c>
      <c r="F328">
        <v>2.8000000000000003</v>
      </c>
      <c r="G328">
        <v>0.60000000000000009</v>
      </c>
      <c r="H328">
        <v>0.8</v>
      </c>
      <c r="I328">
        <v>355.8</v>
      </c>
      <c r="J328">
        <v>295</v>
      </c>
      <c r="K328" t="s">
        <v>34</v>
      </c>
      <c r="L328">
        <v>327</v>
      </c>
      <c r="M328">
        <v>0.84641080999999996</v>
      </c>
      <c r="N328">
        <v>0.67598391000000002</v>
      </c>
      <c r="O328">
        <v>0.54991674000000001</v>
      </c>
      <c r="P328">
        <v>0.45786849000000002</v>
      </c>
      <c r="Q328">
        <v>0.38929533999999999</v>
      </c>
      <c r="R328">
        <v>0.33655277</v>
      </c>
      <c r="S328">
        <v>0.29507154000000002</v>
      </c>
      <c r="T328">
        <v>0.26183118999999999</v>
      </c>
      <c r="U328">
        <v>0.23471971999999999</v>
      </c>
      <c r="V328">
        <v>0.21224935</v>
      </c>
      <c r="W328">
        <v>0.19336165</v>
      </c>
      <c r="X328">
        <v>0.17729026000000001</v>
      </c>
      <c r="Y328">
        <v>0.16346161000000001</v>
      </c>
      <c r="Z328">
        <v>0.15145369</v>
      </c>
      <c r="AA328">
        <v>0.14093272000000001</v>
      </c>
      <c r="AB328">
        <v>0.13165009</v>
      </c>
      <c r="AC328">
        <v>0.12340366999999999</v>
      </c>
      <c r="AD328">
        <v>0.11602974000000001</v>
      </c>
      <c r="AE328">
        <v>0.10940165</v>
      </c>
      <c r="AF328">
        <v>0.10341596</v>
      </c>
      <c r="AG328">
        <v>9.7985946000000004E-2</v>
      </c>
      <c r="AH328">
        <v>9.3039080999999996E-2</v>
      </c>
      <c r="AI328">
        <v>8.8513127999999996E-2</v>
      </c>
      <c r="AJ328">
        <v>8.4360130000000005E-2</v>
      </c>
      <c r="AK328">
        <v>8.0537282000000002E-2</v>
      </c>
      <c r="AL328">
        <v>7.7005982000000001E-2</v>
      </c>
      <c r="AM328">
        <v>7.3735817999999995E-2</v>
      </c>
      <c r="AN328">
        <v>7.0699557999999996E-2</v>
      </c>
      <c r="AO328">
        <v>6.7875825000000001E-2</v>
      </c>
      <c r="AP328">
        <v>6.5242446999999995E-2</v>
      </c>
      <c r="AQ328">
        <v>6.2780536999999997E-2</v>
      </c>
      <c r="AR328">
        <v>6.0476440999999999E-2</v>
      </c>
      <c r="AS328">
        <v>5.8314356999999997E-2</v>
      </c>
      <c r="AT328">
        <v>5.6282396999999998E-2</v>
      </c>
      <c r="AU328">
        <v>5.4370727000000001E-2</v>
      </c>
      <c r="AV328">
        <v>5.2568398000000002E-2</v>
      </c>
      <c r="AW328">
        <v>5.0865608999999999E-2</v>
      </c>
      <c r="AX328">
        <v>4.9255400999999997E-2</v>
      </c>
      <c r="AY328">
        <v>4.7731406999999997E-2</v>
      </c>
      <c r="AZ328">
        <v>4.6287100999999997E-2</v>
      </c>
      <c r="BA328">
        <v>4.4917094999999997E-2</v>
      </c>
      <c r="BB328">
        <v>4.3616436000000001E-2</v>
      </c>
      <c r="BC328">
        <v>4.2378075000000001E-2</v>
      </c>
      <c r="BD328">
        <v>4.1198741999999997E-2</v>
      </c>
      <c r="BE328">
        <v>4.0075012E-2</v>
      </c>
      <c r="BF328">
        <v>3.9003021999999998E-2</v>
      </c>
    </row>
    <row r="329" spans="1:58" x14ac:dyDescent="0.35">
      <c r="A329">
        <v>328</v>
      </c>
      <c r="B329">
        <v>24.3</v>
      </c>
      <c r="C329">
        <v>0.52811759999999996</v>
      </c>
      <c r="D329">
        <v>1.2000000000000002</v>
      </c>
      <c r="E329">
        <v>2.2000000000000002</v>
      </c>
      <c r="F329">
        <v>1</v>
      </c>
      <c r="G329">
        <v>1.2000000000000002</v>
      </c>
      <c r="H329">
        <v>0.4</v>
      </c>
      <c r="I329">
        <v>325.60000000000002</v>
      </c>
      <c r="J329">
        <v>336.8</v>
      </c>
      <c r="K329" t="s">
        <v>35</v>
      </c>
      <c r="L329">
        <v>328</v>
      </c>
      <c r="M329">
        <v>0.40002504</v>
      </c>
      <c r="N329">
        <v>0.31838055999999998</v>
      </c>
      <c r="O329">
        <v>0.26265632999999999</v>
      </c>
      <c r="P329">
        <v>0.22255769</v>
      </c>
      <c r="Q329">
        <v>0.19244781</v>
      </c>
      <c r="R329">
        <v>0.16906102000000001</v>
      </c>
      <c r="S329">
        <v>0.15039705</v>
      </c>
      <c r="T329">
        <v>0.13516673000000001</v>
      </c>
      <c r="U329">
        <v>0.12251227000000001</v>
      </c>
      <c r="V329">
        <v>0.11184226999999999</v>
      </c>
      <c r="W329">
        <v>0.10273254</v>
      </c>
      <c r="X329">
        <v>9.4870016000000001E-2</v>
      </c>
      <c r="Y329">
        <v>8.8021837000000006E-2</v>
      </c>
      <c r="Z329">
        <v>8.2007088000000006E-2</v>
      </c>
      <c r="AA329">
        <v>7.6684876999999999E-2</v>
      </c>
      <c r="AB329">
        <v>7.1947992000000002E-2</v>
      </c>
      <c r="AC329">
        <v>6.7702084999999995E-2</v>
      </c>
      <c r="AD329">
        <v>6.3878931E-2</v>
      </c>
      <c r="AE329">
        <v>6.0421142999999997E-2</v>
      </c>
      <c r="AF329">
        <v>5.7278361E-2</v>
      </c>
      <c r="AG329">
        <v>5.4411385E-2</v>
      </c>
      <c r="AH329">
        <v>5.1787264999999999E-2</v>
      </c>
      <c r="AI329">
        <v>4.9375664E-2</v>
      </c>
      <c r="AJ329">
        <v>4.7153252999999999E-2</v>
      </c>
      <c r="AK329">
        <v>4.5099492999999997E-2</v>
      </c>
      <c r="AL329">
        <v>4.3196563E-2</v>
      </c>
      <c r="AM329">
        <v>4.1428070999999997E-2</v>
      </c>
      <c r="AN329">
        <v>3.9782733000000001E-2</v>
      </c>
      <c r="AO329">
        <v>3.8246699000000002E-2</v>
      </c>
      <c r="AP329">
        <v>3.6810695999999997E-2</v>
      </c>
      <c r="AQ329">
        <v>3.5465139999999999E-2</v>
      </c>
      <c r="AR329">
        <v>3.4202427000000001E-2</v>
      </c>
      <c r="AS329">
        <v>3.3015873000000001E-2</v>
      </c>
      <c r="AT329">
        <v>3.1898665999999999E-2</v>
      </c>
      <c r="AU329">
        <v>3.0844535999999999E-2</v>
      </c>
      <c r="AV329">
        <v>2.9849067E-2</v>
      </c>
      <c r="AW329">
        <v>2.8907671999999999E-2</v>
      </c>
      <c r="AX329">
        <v>2.8016582000000002E-2</v>
      </c>
      <c r="AY329">
        <v>2.7171905999999999E-2</v>
      </c>
      <c r="AZ329">
        <v>2.6369772999999999E-2</v>
      </c>
      <c r="BA329">
        <v>2.5607505999999999E-2</v>
      </c>
      <c r="BB329">
        <v>2.4882565999999998E-2</v>
      </c>
      <c r="BC329">
        <v>2.4192182E-2</v>
      </c>
      <c r="BD329">
        <v>2.3533874999999999E-2</v>
      </c>
      <c r="BE329">
        <v>2.2905879000000001E-2</v>
      </c>
      <c r="BF329">
        <v>2.2306025E-2</v>
      </c>
    </row>
    <row r="330" spans="1:58" x14ac:dyDescent="0.35">
      <c r="A330">
        <v>329</v>
      </c>
      <c r="B330">
        <v>11.5</v>
      </c>
      <c r="C330">
        <v>0.21160370000000001</v>
      </c>
      <c r="D330">
        <v>2.6</v>
      </c>
      <c r="E330">
        <v>8.2000000000000011</v>
      </c>
      <c r="F330">
        <v>2.8000000000000003</v>
      </c>
      <c r="G330">
        <v>0.60000000000000009</v>
      </c>
      <c r="H330">
        <v>2.4000000000000004</v>
      </c>
      <c r="I330">
        <v>450.5</v>
      </c>
      <c r="J330">
        <v>293.5</v>
      </c>
      <c r="K330" t="s">
        <v>34</v>
      </c>
      <c r="L330">
        <v>329</v>
      </c>
      <c r="M330">
        <v>2.2082038000000002</v>
      </c>
      <c r="N330">
        <v>1.8808597</v>
      </c>
      <c r="O330">
        <v>1.5767104999999999</v>
      </c>
      <c r="P330">
        <v>1.3117548999999999</v>
      </c>
      <c r="Q330">
        <v>1.100824</v>
      </c>
      <c r="R330">
        <v>0.93804233999999997</v>
      </c>
      <c r="S330">
        <v>0.81130016000000005</v>
      </c>
      <c r="T330">
        <v>0.71097748999999999</v>
      </c>
      <c r="U330">
        <v>0.63058572999999996</v>
      </c>
      <c r="V330">
        <v>0.56445944000000003</v>
      </c>
      <c r="W330">
        <v>0.50983970999999995</v>
      </c>
      <c r="X330">
        <v>0.46428570000000002</v>
      </c>
      <c r="Y330">
        <v>0.42580611000000002</v>
      </c>
      <c r="Z330">
        <v>0.39279788999999998</v>
      </c>
      <c r="AA330">
        <v>0.36415866000000002</v>
      </c>
      <c r="AB330">
        <v>0.33911917000000003</v>
      </c>
      <c r="AC330">
        <v>0.31708205</v>
      </c>
      <c r="AD330">
        <v>0.29756918999999998</v>
      </c>
      <c r="AE330">
        <v>0.28019682000000001</v>
      </c>
      <c r="AF330">
        <v>0.26462579000000003</v>
      </c>
      <c r="AG330">
        <v>0.25061387000000002</v>
      </c>
      <c r="AH330">
        <v>0.23793747000000001</v>
      </c>
      <c r="AI330">
        <v>0.22641177000000001</v>
      </c>
      <c r="AJ330">
        <v>0.21590069000000001</v>
      </c>
      <c r="AK330">
        <v>0.20627464000000001</v>
      </c>
      <c r="AL330">
        <v>0.19742939000000001</v>
      </c>
      <c r="AM330">
        <v>0.18927479999999999</v>
      </c>
      <c r="AN330">
        <v>0.18173338</v>
      </c>
      <c r="AO330">
        <v>0.17474097</v>
      </c>
      <c r="AP330">
        <v>0.16823921</v>
      </c>
      <c r="AQ330">
        <v>0.16218255000000001</v>
      </c>
      <c r="AR330">
        <v>0.15652237999999999</v>
      </c>
      <c r="AS330">
        <v>0.15122538999999999</v>
      </c>
      <c r="AT330">
        <v>0.14625531</v>
      </c>
      <c r="AU330">
        <v>0.14158351999999999</v>
      </c>
      <c r="AV330">
        <v>0.13718401999999999</v>
      </c>
      <c r="AW330">
        <v>0.13303482999999999</v>
      </c>
      <c r="AX330">
        <v>0.12911824999999999</v>
      </c>
      <c r="AY330">
        <v>0.12541037999999999</v>
      </c>
      <c r="AZ330">
        <v>0.1218988</v>
      </c>
      <c r="BA330">
        <v>0.11856876</v>
      </c>
      <c r="BB330">
        <v>0.11540298</v>
      </c>
      <c r="BC330">
        <v>0.11239202</v>
      </c>
      <c r="BD330">
        <v>0.10952604000000001</v>
      </c>
      <c r="BE330">
        <v>0.10679305</v>
      </c>
      <c r="BF330">
        <v>0.10418543</v>
      </c>
    </row>
    <row r="331" spans="1:58" x14ac:dyDescent="0.35">
      <c r="A331">
        <v>330</v>
      </c>
      <c r="B331">
        <v>38</v>
      </c>
      <c r="C331">
        <v>0.30674440000000003</v>
      </c>
      <c r="D331">
        <v>3</v>
      </c>
      <c r="E331">
        <v>3.2</v>
      </c>
      <c r="F331">
        <v>2.8000000000000003</v>
      </c>
      <c r="G331">
        <v>1.8</v>
      </c>
      <c r="H331">
        <v>2</v>
      </c>
      <c r="I331">
        <v>409.90000000000003</v>
      </c>
      <c r="J331">
        <v>355.6</v>
      </c>
      <c r="K331" t="s">
        <v>34</v>
      </c>
      <c r="L331">
        <v>330</v>
      </c>
      <c r="M331">
        <v>2.3930973999999998</v>
      </c>
      <c r="N331">
        <v>1.8667644000000001</v>
      </c>
      <c r="O331">
        <v>1.4986295999999999</v>
      </c>
      <c r="P331">
        <v>1.235414</v>
      </c>
      <c r="Q331">
        <v>1.0374175000000001</v>
      </c>
      <c r="R331">
        <v>0.88655751999999999</v>
      </c>
      <c r="S331">
        <v>0.76881135</v>
      </c>
      <c r="T331">
        <v>0.67396836999999998</v>
      </c>
      <c r="U331">
        <v>0.59775537000000001</v>
      </c>
      <c r="V331">
        <v>0.53663874</v>
      </c>
      <c r="W331">
        <v>0.48615032000000002</v>
      </c>
      <c r="X331">
        <v>0.44355968000000001</v>
      </c>
      <c r="Y331">
        <v>0.40665468999999999</v>
      </c>
      <c r="Z331">
        <v>0.37479517000000001</v>
      </c>
      <c r="AA331">
        <v>0.34756899000000002</v>
      </c>
      <c r="AB331">
        <v>0.32389075000000001</v>
      </c>
      <c r="AC331">
        <v>0.30316481000000001</v>
      </c>
      <c r="AD331">
        <v>0.28490499000000002</v>
      </c>
      <c r="AE331">
        <v>0.26863122</v>
      </c>
      <c r="AF331">
        <v>0.25405141999999997</v>
      </c>
      <c r="AG331">
        <v>0.24092464</v>
      </c>
      <c r="AH331">
        <v>0.22905370999999999</v>
      </c>
      <c r="AI331">
        <v>0.21824563999999999</v>
      </c>
      <c r="AJ331">
        <v>0.20837818</v>
      </c>
      <c r="AK331">
        <v>0.19933571</v>
      </c>
      <c r="AL331">
        <v>0.19101973999999999</v>
      </c>
      <c r="AM331">
        <v>0.18334427</v>
      </c>
      <c r="AN331">
        <v>0.17623722999999999</v>
      </c>
      <c r="AO331">
        <v>0.16963933</v>
      </c>
      <c r="AP331">
        <v>0.16350017</v>
      </c>
      <c r="AQ331">
        <v>0.15777215</v>
      </c>
      <c r="AR331">
        <v>0.15241468999999999</v>
      </c>
      <c r="AS331">
        <v>0.1473932</v>
      </c>
      <c r="AT331">
        <v>0.14268238999999999</v>
      </c>
      <c r="AU331">
        <v>0.13825129999999999</v>
      </c>
      <c r="AV331">
        <v>0.13407218000000001</v>
      </c>
      <c r="AW331">
        <v>0.13012365000000001</v>
      </c>
      <c r="AX331">
        <v>0.12638952000000001</v>
      </c>
      <c r="AY331">
        <v>0.12285531</v>
      </c>
      <c r="AZ331">
        <v>0.11950273</v>
      </c>
      <c r="BA331">
        <v>0.11631766</v>
      </c>
      <c r="BB331">
        <v>0.11329015000000001</v>
      </c>
      <c r="BC331">
        <v>0.1104065</v>
      </c>
      <c r="BD331">
        <v>0.10765768000000001</v>
      </c>
      <c r="BE331">
        <v>0.10503722</v>
      </c>
      <c r="BF331">
        <v>0.10253254000000001</v>
      </c>
    </row>
    <row r="332" spans="1:58" x14ac:dyDescent="0.35">
      <c r="A332">
        <v>331</v>
      </c>
      <c r="B332">
        <v>33.9</v>
      </c>
      <c r="C332">
        <v>0.76945160000000001</v>
      </c>
      <c r="D332">
        <v>1</v>
      </c>
      <c r="E332">
        <v>3.6</v>
      </c>
      <c r="F332">
        <v>0.60000000000000009</v>
      </c>
      <c r="G332">
        <v>0.8</v>
      </c>
      <c r="H332">
        <v>0.2</v>
      </c>
      <c r="I332">
        <v>332.3</v>
      </c>
      <c r="J332">
        <v>330.6</v>
      </c>
      <c r="K332" t="s">
        <v>34</v>
      </c>
      <c r="L332">
        <v>331</v>
      </c>
      <c r="M332">
        <v>0.39608330000000003</v>
      </c>
      <c r="N332">
        <v>0.31752177999999998</v>
      </c>
      <c r="O332">
        <v>0.26323995</v>
      </c>
      <c r="P332">
        <v>0.22372860999999999</v>
      </c>
      <c r="Q332">
        <v>0.19374917</v>
      </c>
      <c r="R332">
        <v>0.17030372999999999</v>
      </c>
      <c r="S332">
        <v>0.15150685999999999</v>
      </c>
      <c r="T332">
        <v>0.13612858999999999</v>
      </c>
      <c r="U332">
        <v>0.12332904</v>
      </c>
      <c r="V332">
        <v>0.1125207</v>
      </c>
      <c r="W332">
        <v>0.10328215</v>
      </c>
      <c r="X332">
        <v>9.5302208999999999E-2</v>
      </c>
      <c r="Y332">
        <v>8.8348173000000002E-2</v>
      </c>
      <c r="Z332">
        <v>8.2234651000000006E-2</v>
      </c>
      <c r="AA332">
        <v>7.6829016E-2</v>
      </c>
      <c r="AB332">
        <v>7.2012536000000002E-2</v>
      </c>
      <c r="AC332">
        <v>6.7696943999999995E-2</v>
      </c>
      <c r="AD332">
        <v>6.3813231999999998E-2</v>
      </c>
      <c r="AE332">
        <v>6.0300868000000001E-2</v>
      </c>
      <c r="AF332">
        <v>5.7109359999999998E-2</v>
      </c>
      <c r="AG332">
        <v>5.4199549999999999E-2</v>
      </c>
      <c r="AH332">
        <v>5.1537371999999998E-2</v>
      </c>
      <c r="AI332">
        <v>4.9091566000000003E-2</v>
      </c>
      <c r="AJ332">
        <v>4.6839800000000001E-2</v>
      </c>
      <c r="AK332">
        <v>4.4760126999999997E-2</v>
      </c>
      <c r="AL332">
        <v>4.2833861000000001E-2</v>
      </c>
      <c r="AM332">
        <v>4.1045547000000002E-2</v>
      </c>
      <c r="AN332">
        <v>3.9381973000000001E-2</v>
      </c>
      <c r="AO332">
        <v>3.7830784999999999E-2</v>
      </c>
      <c r="AP332">
        <v>3.6381851999999999E-2</v>
      </c>
      <c r="AQ332">
        <v>3.5024858999999998E-2</v>
      </c>
      <c r="AR332">
        <v>3.3752259E-2</v>
      </c>
      <c r="AS332">
        <v>3.2556715999999999E-2</v>
      </c>
      <c r="AT332">
        <v>3.1431880000000002E-2</v>
      </c>
      <c r="AU332">
        <v>3.0371736999999999E-2</v>
      </c>
      <c r="AV332">
        <v>2.9371393999999999E-2</v>
      </c>
      <c r="AW332">
        <v>2.8425842999999999E-2</v>
      </c>
      <c r="AX332">
        <v>2.7531222000000001E-2</v>
      </c>
      <c r="AY332">
        <v>2.6683733000000001E-2</v>
      </c>
      <c r="AZ332">
        <v>2.5879580999999999E-2</v>
      </c>
      <c r="BA332">
        <v>2.5115874E-2</v>
      </c>
      <c r="BB332">
        <v>2.4389971E-2</v>
      </c>
      <c r="BC332">
        <v>2.3699089999999999E-2</v>
      </c>
      <c r="BD332">
        <v>2.3040818000000001E-2</v>
      </c>
      <c r="BE332">
        <v>2.2413084E-2</v>
      </c>
      <c r="BF332">
        <v>2.1813823E-2</v>
      </c>
    </row>
    <row r="333" spans="1:58" x14ac:dyDescent="0.35">
      <c r="A333">
        <v>332</v>
      </c>
      <c r="B333">
        <v>11.5</v>
      </c>
      <c r="C333">
        <v>0.21902380000000002</v>
      </c>
      <c r="D333">
        <v>1.6</v>
      </c>
      <c r="E333">
        <v>1.4000000000000001</v>
      </c>
      <c r="F333">
        <v>2</v>
      </c>
      <c r="G333">
        <v>1.4000000000000001</v>
      </c>
      <c r="H333">
        <v>1.6</v>
      </c>
      <c r="I333">
        <v>356.40000000000003</v>
      </c>
      <c r="J333">
        <v>348.3</v>
      </c>
      <c r="K333" t="s">
        <v>34</v>
      </c>
      <c r="L333">
        <v>332</v>
      </c>
      <c r="M333">
        <v>0.40699726000000003</v>
      </c>
      <c r="N333">
        <v>0.33170899999999998</v>
      </c>
      <c r="O333">
        <v>0.27716668999999999</v>
      </c>
      <c r="P333">
        <v>0.23653800999999999</v>
      </c>
      <c r="Q333">
        <v>0.20536293</v>
      </c>
      <c r="R333">
        <v>0.18082102999999999</v>
      </c>
      <c r="S333">
        <v>0.16107082</v>
      </c>
      <c r="T333">
        <v>0.14487754999999999</v>
      </c>
      <c r="U333">
        <v>0.13138828999999999</v>
      </c>
      <c r="V333">
        <v>0.12000039999999999</v>
      </c>
      <c r="W333">
        <v>0.11026858</v>
      </c>
      <c r="X333">
        <v>0.10186692</v>
      </c>
      <c r="Y333">
        <v>9.4548829000000001E-2</v>
      </c>
      <c r="Z333">
        <v>8.8122330999999998E-2</v>
      </c>
      <c r="AA333">
        <v>8.2437082999999994E-2</v>
      </c>
      <c r="AB333">
        <v>7.7376388000000004E-2</v>
      </c>
      <c r="AC333">
        <v>7.2845182999999994E-2</v>
      </c>
      <c r="AD333">
        <v>6.8766705999999997E-2</v>
      </c>
      <c r="AE333">
        <v>6.5078213999999995E-2</v>
      </c>
      <c r="AF333">
        <v>6.1726782000000001E-2</v>
      </c>
      <c r="AG333">
        <v>5.8670106999999999E-2</v>
      </c>
      <c r="AH333">
        <v>5.5871523999999999E-2</v>
      </c>
      <c r="AI333">
        <v>5.3300988000000001E-2</v>
      </c>
      <c r="AJ333">
        <v>5.0933022000000001E-2</v>
      </c>
      <c r="AK333">
        <v>4.8743847999999999E-2</v>
      </c>
      <c r="AL333">
        <v>4.6715524000000001E-2</v>
      </c>
      <c r="AM333">
        <v>4.4831268000000001E-2</v>
      </c>
      <c r="AN333">
        <v>4.3077465000000002E-2</v>
      </c>
      <c r="AO333">
        <v>4.1439882999999997E-2</v>
      </c>
      <c r="AP333">
        <v>3.9908744000000003E-2</v>
      </c>
      <c r="AQ333">
        <v>3.8474161E-2</v>
      </c>
      <c r="AR333">
        <v>3.7126939999999997E-2</v>
      </c>
      <c r="AS333">
        <v>3.5860572E-2</v>
      </c>
      <c r="AT333">
        <v>3.4667629999999998E-2</v>
      </c>
      <c r="AU333">
        <v>3.3542256999999999E-2</v>
      </c>
      <c r="AV333">
        <v>3.2479186E-2</v>
      </c>
      <c r="AW333">
        <v>3.1473464999999999E-2</v>
      </c>
      <c r="AX333">
        <v>3.052121E-2</v>
      </c>
      <c r="AY333">
        <v>2.9618023E-2</v>
      </c>
      <c r="AZ333">
        <v>2.8760332999999999E-2</v>
      </c>
      <c r="BA333">
        <v>2.7944917E-2</v>
      </c>
      <c r="BB333">
        <v>2.7168947999999998E-2</v>
      </c>
      <c r="BC333">
        <v>2.6429744000000002E-2</v>
      </c>
      <c r="BD333">
        <v>2.5724802000000001E-2</v>
      </c>
      <c r="BE333">
        <v>2.5051940000000002E-2</v>
      </c>
      <c r="BF333">
        <v>2.4409123000000001E-2</v>
      </c>
    </row>
    <row r="334" spans="1:58" x14ac:dyDescent="0.35">
      <c r="A334">
        <v>333</v>
      </c>
      <c r="B334">
        <v>40</v>
      </c>
      <c r="C334">
        <v>0.25715710000000003</v>
      </c>
      <c r="D334">
        <v>2.6</v>
      </c>
      <c r="E334">
        <v>2.8000000000000003</v>
      </c>
      <c r="F334">
        <v>2.4000000000000004</v>
      </c>
      <c r="G334">
        <v>1.8</v>
      </c>
      <c r="H334">
        <v>1.8</v>
      </c>
      <c r="I334">
        <v>452.40000000000003</v>
      </c>
      <c r="J334">
        <v>345</v>
      </c>
      <c r="K334" t="s">
        <v>35</v>
      </c>
      <c r="L334">
        <v>333</v>
      </c>
      <c r="M334">
        <v>2.0957037999999999</v>
      </c>
      <c r="N334">
        <v>1.614031</v>
      </c>
      <c r="O334">
        <v>1.2894549</v>
      </c>
      <c r="P334">
        <v>1.0587571</v>
      </c>
      <c r="Q334">
        <v>0.89001076999999995</v>
      </c>
      <c r="R334">
        <v>0.76100438999999998</v>
      </c>
      <c r="S334">
        <v>0.65961265999999996</v>
      </c>
      <c r="T334">
        <v>0.58029412999999996</v>
      </c>
      <c r="U334">
        <v>0.51659935999999995</v>
      </c>
      <c r="V334">
        <v>0.46416911</v>
      </c>
      <c r="W334">
        <v>0.42001530999999998</v>
      </c>
      <c r="X334">
        <v>0.38321316</v>
      </c>
      <c r="Y334">
        <v>0.35225817999999998</v>
      </c>
      <c r="Z334">
        <v>0.32580029999999999</v>
      </c>
      <c r="AA334">
        <v>0.30293830999999999</v>
      </c>
      <c r="AB334">
        <v>0.28295555999999999</v>
      </c>
      <c r="AC334">
        <v>0.26536280000000001</v>
      </c>
      <c r="AD334">
        <v>0.24977727</v>
      </c>
      <c r="AE334">
        <v>0.23586264000000001</v>
      </c>
      <c r="AF334">
        <v>0.22337629000000001</v>
      </c>
      <c r="AG334">
        <v>0.21211255000000001</v>
      </c>
      <c r="AH334">
        <v>0.20190103000000001</v>
      </c>
      <c r="AI334">
        <v>0.19260495999999999</v>
      </c>
      <c r="AJ334">
        <v>0.18409365</v>
      </c>
      <c r="AK334">
        <v>0.17628102000000001</v>
      </c>
      <c r="AL334">
        <v>0.16907997</v>
      </c>
      <c r="AM334">
        <v>0.16241871999999999</v>
      </c>
      <c r="AN334">
        <v>0.1562461</v>
      </c>
      <c r="AO334">
        <v>0.1505001</v>
      </c>
      <c r="AP334">
        <v>0.14514165000000001</v>
      </c>
      <c r="AQ334">
        <v>0.1401328</v>
      </c>
      <c r="AR334">
        <v>0.13544271999999999</v>
      </c>
      <c r="AS334">
        <v>0.13104181000000001</v>
      </c>
      <c r="AT334">
        <v>0.12690274000000001</v>
      </c>
      <c r="AU334">
        <v>0.12300158</v>
      </c>
      <c r="AV334">
        <v>0.11931852</v>
      </c>
      <c r="AW334">
        <v>0.11583868</v>
      </c>
      <c r="AX334">
        <v>0.11254585</v>
      </c>
      <c r="AY334">
        <v>0.10942157</v>
      </c>
      <c r="AZ334">
        <v>0.10645588</v>
      </c>
      <c r="BA334">
        <v>0.10363801</v>
      </c>
      <c r="BB334">
        <v>0.10095444000000001</v>
      </c>
      <c r="BC334">
        <v>9.8395303000000003E-2</v>
      </c>
      <c r="BD334">
        <v>9.5952667000000005E-2</v>
      </c>
      <c r="BE334">
        <v>9.3621515000000002E-2</v>
      </c>
      <c r="BF334">
        <v>9.1393693999999998E-2</v>
      </c>
    </row>
    <row r="335" spans="1:58" x14ac:dyDescent="0.35">
      <c r="A335">
        <v>334</v>
      </c>
      <c r="B335">
        <v>11.100000000000001</v>
      </c>
      <c r="C335">
        <v>0.56002180000000001</v>
      </c>
      <c r="D335">
        <v>0.60000000000000009</v>
      </c>
      <c r="E335">
        <v>1.6</v>
      </c>
      <c r="F335">
        <v>2.2000000000000002</v>
      </c>
      <c r="G335">
        <v>0.8</v>
      </c>
      <c r="H335">
        <v>1</v>
      </c>
      <c r="I335">
        <v>305.8</v>
      </c>
      <c r="J335">
        <v>295.90000000000003</v>
      </c>
      <c r="K335" t="s">
        <v>35</v>
      </c>
      <c r="L335">
        <v>334</v>
      </c>
      <c r="M335">
        <v>0.31179994</v>
      </c>
      <c r="N335">
        <v>0.2465784</v>
      </c>
      <c r="O335">
        <v>0.20198582000000001</v>
      </c>
      <c r="P335">
        <v>0.16984067999999999</v>
      </c>
      <c r="Q335">
        <v>0.14572477</v>
      </c>
      <c r="R335">
        <v>0.12704831</v>
      </c>
      <c r="S335">
        <v>0.11219835</v>
      </c>
      <c r="T335">
        <v>0.10013684</v>
      </c>
      <c r="U335">
        <v>9.0163879000000002E-2</v>
      </c>
      <c r="V335">
        <v>8.1793516999999996E-2</v>
      </c>
      <c r="W335">
        <v>7.4677512000000001E-2</v>
      </c>
      <c r="X335">
        <v>6.8563469000000002E-2</v>
      </c>
      <c r="Y335">
        <v>6.3258312999999997E-2</v>
      </c>
      <c r="Z335">
        <v>5.8619391E-2</v>
      </c>
      <c r="AA335">
        <v>5.4531805000000003E-2</v>
      </c>
      <c r="AB335">
        <v>5.0906919000000002E-2</v>
      </c>
      <c r="AC335">
        <v>4.7673535000000003E-2</v>
      </c>
      <c r="AD335">
        <v>4.4774674E-2</v>
      </c>
      <c r="AE335">
        <v>4.2163223E-2</v>
      </c>
      <c r="AF335">
        <v>3.9799965999999999E-2</v>
      </c>
      <c r="AG335">
        <v>3.7652206000000001E-2</v>
      </c>
      <c r="AH335">
        <v>3.5693541000000002E-2</v>
      </c>
      <c r="AI335">
        <v>3.3901550000000003E-2</v>
      </c>
      <c r="AJ335">
        <v>3.2256264E-2</v>
      </c>
      <c r="AK335">
        <v>3.0741243000000001E-2</v>
      </c>
      <c r="AL335">
        <v>2.9342337999999999E-2</v>
      </c>
      <c r="AM335">
        <v>2.8047707000000002E-2</v>
      </c>
      <c r="AN335">
        <v>2.6846251000000002E-2</v>
      </c>
      <c r="AO335">
        <v>2.5728886999999999E-2</v>
      </c>
      <c r="AP335">
        <v>2.4687694E-2</v>
      </c>
      <c r="AQ335">
        <v>2.3715409999999999E-2</v>
      </c>
      <c r="AR335">
        <v>2.2805912000000001E-2</v>
      </c>
      <c r="AS335">
        <v>2.1953573000000001E-2</v>
      </c>
      <c r="AT335">
        <v>2.1153460999999998E-2</v>
      </c>
      <c r="AU335">
        <v>2.0401129E-2</v>
      </c>
      <c r="AV335">
        <v>1.9692641E-2</v>
      </c>
      <c r="AW335">
        <v>1.9024506E-2</v>
      </c>
      <c r="AX335">
        <v>1.8393652999999999E-2</v>
      </c>
      <c r="AY335">
        <v>1.7796952000000001E-2</v>
      </c>
      <c r="AZ335">
        <v>1.7232076999999998E-2</v>
      </c>
      <c r="BA335">
        <v>1.6696620999999998E-2</v>
      </c>
      <c r="BB335">
        <v>1.618845E-2</v>
      </c>
      <c r="BC335">
        <v>1.5705574E-2</v>
      </c>
      <c r="BD335">
        <v>1.5246397E-2</v>
      </c>
      <c r="BE335">
        <v>1.4809213999999999E-2</v>
      </c>
      <c r="BF335">
        <v>1.439264E-2</v>
      </c>
    </row>
    <row r="336" spans="1:58" x14ac:dyDescent="0.35">
      <c r="A336">
        <v>335</v>
      </c>
      <c r="B336">
        <v>42.900000000000006</v>
      </c>
      <c r="C336">
        <v>0.72730850000000002</v>
      </c>
      <c r="D336">
        <v>1.6</v>
      </c>
      <c r="E336">
        <v>7.6000000000000005</v>
      </c>
      <c r="F336">
        <v>0.60000000000000009</v>
      </c>
      <c r="G336">
        <v>1.2000000000000002</v>
      </c>
      <c r="H336">
        <v>0.2</v>
      </c>
      <c r="I336">
        <v>354</v>
      </c>
      <c r="J336">
        <v>339.40000000000003</v>
      </c>
      <c r="K336" t="s">
        <v>35</v>
      </c>
      <c r="L336">
        <v>335</v>
      </c>
      <c r="M336">
        <v>0.69789093999999996</v>
      </c>
      <c r="N336">
        <v>0.60176742000000005</v>
      </c>
      <c r="O336">
        <v>0.51976281000000002</v>
      </c>
      <c r="P336">
        <v>0.45080256000000002</v>
      </c>
      <c r="Q336">
        <v>0.39392766000000001</v>
      </c>
      <c r="R336">
        <v>0.34776955999999998</v>
      </c>
      <c r="S336">
        <v>0.31003246000000001</v>
      </c>
      <c r="T336">
        <v>0.27878183000000001</v>
      </c>
      <c r="U336">
        <v>0.25268300999999999</v>
      </c>
      <c r="V336">
        <v>0.23064651999999999</v>
      </c>
      <c r="W336">
        <v>0.21183899</v>
      </c>
      <c r="X336">
        <v>0.19563828</v>
      </c>
      <c r="Y336">
        <v>0.18156106999999999</v>
      </c>
      <c r="Z336">
        <v>0.1692099</v>
      </c>
      <c r="AA336">
        <v>0.15830490999999999</v>
      </c>
      <c r="AB336">
        <v>0.14860453000000001</v>
      </c>
      <c r="AC336">
        <v>0.13993037</v>
      </c>
      <c r="AD336">
        <v>0.13212834000000001</v>
      </c>
      <c r="AE336">
        <v>0.12507512000000001</v>
      </c>
      <c r="AF336">
        <v>0.11867279999999999</v>
      </c>
      <c r="AG336">
        <v>0.11283135</v>
      </c>
      <c r="AH336">
        <v>0.10748351</v>
      </c>
      <c r="AI336">
        <v>0.10257586</v>
      </c>
      <c r="AJ336">
        <v>9.8056494999999994E-2</v>
      </c>
      <c r="AK336">
        <v>9.3875632000000001E-2</v>
      </c>
      <c r="AL336">
        <v>8.9999764999999995E-2</v>
      </c>
      <c r="AM336">
        <v>8.6399703999999994E-2</v>
      </c>
      <c r="AN336">
        <v>8.3049618000000006E-2</v>
      </c>
      <c r="AO336">
        <v>7.9920746000000001E-2</v>
      </c>
      <c r="AP336">
        <v>7.6991245E-2</v>
      </c>
      <c r="AQ336">
        <v>7.4247167000000003E-2</v>
      </c>
      <c r="AR336">
        <v>7.1671634999999997E-2</v>
      </c>
      <c r="AS336">
        <v>6.9247209000000004E-2</v>
      </c>
      <c r="AT336">
        <v>6.6963516000000001E-2</v>
      </c>
      <c r="AU336">
        <v>6.4808324E-2</v>
      </c>
      <c r="AV336">
        <v>6.2770672E-2</v>
      </c>
      <c r="AW336">
        <v>6.0843768999999999E-2</v>
      </c>
      <c r="AX336">
        <v>5.9016987999999999E-2</v>
      </c>
      <c r="AY336">
        <v>5.7282607999999999E-2</v>
      </c>
      <c r="AZ336">
        <v>5.5635697999999997E-2</v>
      </c>
      <c r="BA336">
        <v>5.4070223000000001E-2</v>
      </c>
      <c r="BB336">
        <v>5.2580643000000003E-2</v>
      </c>
      <c r="BC336">
        <v>5.1160347000000002E-2</v>
      </c>
      <c r="BD336">
        <v>4.9805094000000001E-2</v>
      </c>
      <c r="BE336">
        <v>4.8510373000000002E-2</v>
      </c>
      <c r="BF336">
        <v>4.7272890999999997E-2</v>
      </c>
    </row>
    <row r="337" spans="1:58" x14ac:dyDescent="0.35">
      <c r="A337">
        <v>336</v>
      </c>
      <c r="B337">
        <v>37.300000000000004</v>
      </c>
      <c r="C337">
        <v>0.5825034</v>
      </c>
      <c r="D337">
        <v>2</v>
      </c>
      <c r="E337">
        <v>5.4</v>
      </c>
      <c r="F337">
        <v>1.4000000000000001</v>
      </c>
      <c r="G337">
        <v>1.8</v>
      </c>
      <c r="H337">
        <v>0.60000000000000009</v>
      </c>
      <c r="I337">
        <v>388.20000000000005</v>
      </c>
      <c r="J337">
        <v>330.20000000000005</v>
      </c>
      <c r="K337" t="s">
        <v>35</v>
      </c>
      <c r="L337">
        <v>336</v>
      </c>
      <c r="M337">
        <v>1.4055293</v>
      </c>
      <c r="N337">
        <v>1.1005096000000001</v>
      </c>
      <c r="O337">
        <v>0.88580638</v>
      </c>
      <c r="P337">
        <v>0.73199122999999999</v>
      </c>
      <c r="Q337">
        <v>0.61840373000000004</v>
      </c>
      <c r="R337">
        <v>0.53280132999999996</v>
      </c>
      <c r="S337">
        <v>0.46616149000000001</v>
      </c>
      <c r="T337">
        <v>0.41285416000000003</v>
      </c>
      <c r="U337">
        <v>0.36988261</v>
      </c>
      <c r="V337">
        <v>0.33474851</v>
      </c>
      <c r="W337">
        <v>0.30548024000000001</v>
      </c>
      <c r="X337">
        <v>0.28065543999999998</v>
      </c>
      <c r="Y337">
        <v>0.25937292000000001</v>
      </c>
      <c r="Z337">
        <v>0.24096379000000001</v>
      </c>
      <c r="AA337">
        <v>0.22489240999999999</v>
      </c>
      <c r="AB337">
        <v>0.21074319</v>
      </c>
      <c r="AC337">
        <v>0.19819250999999999</v>
      </c>
      <c r="AD337">
        <v>0.18699196000000001</v>
      </c>
      <c r="AE337">
        <v>0.17693739999999999</v>
      </c>
      <c r="AF337">
        <v>0.16786586000000001</v>
      </c>
      <c r="AG337">
        <v>0.15963722999999999</v>
      </c>
      <c r="AH337">
        <v>0.1521401</v>
      </c>
      <c r="AI337">
        <v>0.14528220999999999</v>
      </c>
      <c r="AJ337">
        <v>0.13898443999999999</v>
      </c>
      <c r="AK337">
        <v>0.13318126999999999</v>
      </c>
      <c r="AL337">
        <v>0.12781878999999999</v>
      </c>
      <c r="AM337">
        <v>0.1228461</v>
      </c>
      <c r="AN337">
        <v>0.1182203</v>
      </c>
      <c r="AO337">
        <v>0.11391058</v>
      </c>
      <c r="AP337">
        <v>0.10988307</v>
      </c>
      <c r="AQ337">
        <v>0.10611015</v>
      </c>
      <c r="AR337">
        <v>0.10256868</v>
      </c>
      <c r="AS337">
        <v>9.9240235999999996E-2</v>
      </c>
      <c r="AT337">
        <v>9.6105977999999995E-2</v>
      </c>
      <c r="AU337">
        <v>9.3147411999999999E-2</v>
      </c>
      <c r="AV337">
        <v>9.0349674000000005E-2</v>
      </c>
      <c r="AW337">
        <v>8.7701336000000005E-2</v>
      </c>
      <c r="AX337">
        <v>8.5191868000000004E-2</v>
      </c>
      <c r="AY337">
        <v>8.2812093000000003E-2</v>
      </c>
      <c r="AZ337">
        <v>8.0548346000000007E-2</v>
      </c>
      <c r="BA337">
        <v>7.8394203999999995E-2</v>
      </c>
      <c r="BB337">
        <v>7.6341278999999998E-2</v>
      </c>
      <c r="BC337">
        <v>7.4384078000000006E-2</v>
      </c>
      <c r="BD337">
        <v>7.2517267999999996E-2</v>
      </c>
      <c r="BE337">
        <v>7.0732146999999995E-2</v>
      </c>
      <c r="BF337">
        <v>6.9024137999999999E-2</v>
      </c>
    </row>
    <row r="338" spans="1:58" x14ac:dyDescent="0.35">
      <c r="A338">
        <v>337</v>
      </c>
      <c r="B338">
        <v>31.400000000000002</v>
      </c>
      <c r="C338">
        <v>0.2230771</v>
      </c>
      <c r="D338">
        <v>2.8000000000000003</v>
      </c>
      <c r="E338">
        <v>1.4000000000000001</v>
      </c>
      <c r="F338">
        <v>0.60000000000000009</v>
      </c>
      <c r="G338">
        <v>1.2000000000000002</v>
      </c>
      <c r="H338">
        <v>0.4</v>
      </c>
      <c r="I338">
        <v>431.70000000000005</v>
      </c>
      <c r="J338">
        <v>286.8</v>
      </c>
      <c r="K338" t="s">
        <v>35</v>
      </c>
      <c r="L338">
        <v>337</v>
      </c>
      <c r="M338">
        <v>0.28513633999999999</v>
      </c>
      <c r="N338">
        <v>0.22960632</v>
      </c>
      <c r="O338">
        <v>0.19114268000000001</v>
      </c>
      <c r="P338">
        <v>0.16307002000000001</v>
      </c>
      <c r="Q338">
        <v>0.14176004</v>
      </c>
      <c r="R338">
        <v>0.12508211999999999</v>
      </c>
      <c r="S338">
        <v>0.11168683</v>
      </c>
      <c r="T338">
        <v>0.10069684</v>
      </c>
      <c r="U338">
        <v>9.1528222000000006E-2</v>
      </c>
      <c r="V338">
        <v>8.3767727E-2</v>
      </c>
      <c r="W338">
        <v>7.7120385999999999E-2</v>
      </c>
      <c r="X338">
        <v>7.1368597000000006E-2</v>
      </c>
      <c r="Y338">
        <v>6.6346637999999999E-2</v>
      </c>
      <c r="Z338">
        <v>6.1926561999999997E-2</v>
      </c>
      <c r="AA338">
        <v>5.8008443999999999E-2</v>
      </c>
      <c r="AB338">
        <v>5.4513592E-2</v>
      </c>
      <c r="AC338">
        <v>5.1378366000000002E-2</v>
      </c>
      <c r="AD338">
        <v>4.8552344999999997E-2</v>
      </c>
      <c r="AE338">
        <v>4.5993261000000001E-2</v>
      </c>
      <c r="AF338">
        <v>4.3664105000000002E-2</v>
      </c>
      <c r="AG338">
        <v>4.1537847000000003E-2</v>
      </c>
      <c r="AH338">
        <v>3.9588798000000001E-2</v>
      </c>
      <c r="AI338">
        <v>3.7797092999999997E-2</v>
      </c>
      <c r="AJ338">
        <v>3.6144137E-2</v>
      </c>
      <c r="AK338">
        <v>3.4616210000000001E-2</v>
      </c>
      <c r="AL338">
        <v>3.3198989999999998E-2</v>
      </c>
      <c r="AM338">
        <v>3.1881685999999999E-2</v>
      </c>
      <c r="AN338">
        <v>3.0654780999999999E-2</v>
      </c>
      <c r="AO338">
        <v>2.9508640999999999E-2</v>
      </c>
      <c r="AP338">
        <v>2.8436327000000001E-2</v>
      </c>
      <c r="AQ338">
        <v>2.7430965000000002E-2</v>
      </c>
      <c r="AR338">
        <v>2.6486985000000001E-2</v>
      </c>
      <c r="AS338">
        <v>2.5599198E-2</v>
      </c>
      <c r="AT338">
        <v>2.4762553999999999E-2</v>
      </c>
      <c r="AU338">
        <v>2.3973053000000001E-2</v>
      </c>
      <c r="AV338">
        <v>2.3226973000000001E-2</v>
      </c>
      <c r="AW338">
        <v>2.2520933E-2</v>
      </c>
      <c r="AX338">
        <v>2.1852031000000001E-2</v>
      </c>
      <c r="AY338">
        <v>2.1217397999999998E-2</v>
      </c>
      <c r="AZ338">
        <v>2.0614642999999998E-2</v>
      </c>
      <c r="BA338">
        <v>2.0041606999999999E-2</v>
      </c>
      <c r="BB338">
        <v>1.9496118999999999E-2</v>
      </c>
      <c r="BC338">
        <v>1.8976236E-2</v>
      </c>
      <c r="BD338">
        <v>1.8480291999999999E-2</v>
      </c>
      <c r="BE338">
        <v>1.8006893E-2</v>
      </c>
      <c r="BF338">
        <v>1.7554449E-2</v>
      </c>
    </row>
    <row r="339" spans="1:58" x14ac:dyDescent="0.35">
      <c r="A339">
        <v>338</v>
      </c>
      <c r="B339">
        <v>40.5</v>
      </c>
      <c r="C339">
        <v>0.32374849999999999</v>
      </c>
      <c r="D339">
        <v>2.2000000000000002</v>
      </c>
      <c r="E339">
        <v>6</v>
      </c>
      <c r="F339">
        <v>2.8000000000000003</v>
      </c>
      <c r="G339">
        <v>0.2</v>
      </c>
      <c r="H339">
        <v>1.8</v>
      </c>
      <c r="I339">
        <v>365.20000000000005</v>
      </c>
      <c r="J339">
        <v>306.3</v>
      </c>
      <c r="K339" t="s">
        <v>35</v>
      </c>
      <c r="L339">
        <v>338</v>
      </c>
      <c r="M339">
        <v>3.1695316</v>
      </c>
      <c r="N339">
        <v>2.5654811999999998</v>
      </c>
      <c r="O339">
        <v>2.1066053</v>
      </c>
      <c r="P339">
        <v>1.7525573999999999</v>
      </c>
      <c r="Q339">
        <v>1.4772319</v>
      </c>
      <c r="R339">
        <v>1.2613477</v>
      </c>
      <c r="S339">
        <v>1.0910457</v>
      </c>
      <c r="T339">
        <v>0.95441204000000002</v>
      </c>
      <c r="U339">
        <v>0.84310567000000003</v>
      </c>
      <c r="V339">
        <v>0.75158124999999998</v>
      </c>
      <c r="W339">
        <v>0.67569559999999995</v>
      </c>
      <c r="X339">
        <v>0.61234449999999996</v>
      </c>
      <c r="Y339">
        <v>0.55951196000000003</v>
      </c>
      <c r="Z339">
        <v>0.51468658</v>
      </c>
      <c r="AA339">
        <v>0.47524561999999998</v>
      </c>
      <c r="AB339">
        <v>0.44059812999999998</v>
      </c>
      <c r="AC339">
        <v>0.41037667</v>
      </c>
      <c r="AD339">
        <v>0.38377628000000003</v>
      </c>
      <c r="AE339">
        <v>0.36020771000000001</v>
      </c>
      <c r="AF339">
        <v>0.33923577999999999</v>
      </c>
      <c r="AG339">
        <v>0.32042988999999999</v>
      </c>
      <c r="AH339">
        <v>0.30349936999999999</v>
      </c>
      <c r="AI339">
        <v>0.28817806000000001</v>
      </c>
      <c r="AJ339">
        <v>0.27425662000000001</v>
      </c>
      <c r="AK339">
        <v>0.26156548000000002</v>
      </c>
      <c r="AL339">
        <v>0.24995655</v>
      </c>
      <c r="AM339">
        <v>0.23929517</v>
      </c>
      <c r="AN339">
        <v>0.22946285</v>
      </c>
      <c r="AO339">
        <v>0.22037224</v>
      </c>
      <c r="AP339">
        <v>0.21194742999999999</v>
      </c>
      <c r="AQ339">
        <v>0.20411897000000001</v>
      </c>
      <c r="AR339">
        <v>0.19682567000000001</v>
      </c>
      <c r="AS339">
        <v>0.19001879999999999</v>
      </c>
      <c r="AT339">
        <v>0.18365432000000001</v>
      </c>
      <c r="AU339">
        <v>0.17768787</v>
      </c>
      <c r="AV339">
        <v>0.17208733000000001</v>
      </c>
      <c r="AW339">
        <v>0.16681617000000001</v>
      </c>
      <c r="AX339">
        <v>0.16184462999999999</v>
      </c>
      <c r="AY339">
        <v>0.15714819999999999</v>
      </c>
      <c r="AZ339">
        <v>0.15269828999999999</v>
      </c>
      <c r="BA339">
        <v>0.14848085999999999</v>
      </c>
      <c r="BB339">
        <v>0.14447557999999999</v>
      </c>
      <c r="BC339">
        <v>0.14066914</v>
      </c>
      <c r="BD339">
        <v>0.1370488</v>
      </c>
      <c r="BE339">
        <v>0.13359757999999999</v>
      </c>
      <c r="BF339">
        <v>0.13030881999999999</v>
      </c>
    </row>
    <row r="340" spans="1:58" x14ac:dyDescent="0.35">
      <c r="A340">
        <v>339</v>
      </c>
      <c r="B340">
        <v>27.200000000000003</v>
      </c>
      <c r="C340">
        <v>0.30702239999999997</v>
      </c>
      <c r="D340">
        <v>3</v>
      </c>
      <c r="E340">
        <v>6.6000000000000005</v>
      </c>
      <c r="F340">
        <v>2.8000000000000003</v>
      </c>
      <c r="G340">
        <v>0.2</v>
      </c>
      <c r="H340">
        <v>2</v>
      </c>
      <c r="I340">
        <v>440.3</v>
      </c>
      <c r="J340">
        <v>329.70000000000005</v>
      </c>
      <c r="K340" t="s">
        <v>35</v>
      </c>
      <c r="L340">
        <v>339</v>
      </c>
      <c r="M340">
        <v>3.0230098000000001</v>
      </c>
      <c r="N340">
        <v>2.4660367999999999</v>
      </c>
      <c r="O340">
        <v>2.0035569999999998</v>
      </c>
      <c r="P340">
        <v>1.6485491000000001</v>
      </c>
      <c r="Q340">
        <v>1.3786277</v>
      </c>
      <c r="R340">
        <v>1.1696004</v>
      </c>
      <c r="S340">
        <v>1.0061264999999999</v>
      </c>
      <c r="T340">
        <v>0.87694013000000004</v>
      </c>
      <c r="U340">
        <v>0.77381973999999998</v>
      </c>
      <c r="V340">
        <v>0.69050710999999998</v>
      </c>
      <c r="W340">
        <v>0.62367289999999997</v>
      </c>
      <c r="X340">
        <v>0.56781893999999999</v>
      </c>
      <c r="Y340">
        <v>0.51994854000000001</v>
      </c>
      <c r="Z340">
        <v>0.47807854</v>
      </c>
      <c r="AA340">
        <v>0.44180589999999997</v>
      </c>
      <c r="AB340">
        <v>0.41060542999999999</v>
      </c>
      <c r="AC340">
        <v>0.38342112</v>
      </c>
      <c r="AD340">
        <v>0.35945776000000002</v>
      </c>
      <c r="AE340">
        <v>0.33818880000000001</v>
      </c>
      <c r="AF340">
        <v>0.31920546</v>
      </c>
      <c r="AG340">
        <v>0.30219721999999999</v>
      </c>
      <c r="AH340">
        <v>0.28683308000000002</v>
      </c>
      <c r="AI340">
        <v>0.27289063000000002</v>
      </c>
      <c r="AJ340">
        <v>0.26020584000000002</v>
      </c>
      <c r="AK340">
        <v>0.24861863000000001</v>
      </c>
      <c r="AL340">
        <v>0.23798969</v>
      </c>
      <c r="AM340">
        <v>0.22819461999999999</v>
      </c>
      <c r="AN340">
        <v>0.21914926000000001</v>
      </c>
      <c r="AO340">
        <v>0.21076749</v>
      </c>
      <c r="AP340">
        <v>0.20299028</v>
      </c>
      <c r="AQ340">
        <v>0.19575502</v>
      </c>
      <c r="AR340">
        <v>0.18900311</v>
      </c>
      <c r="AS340">
        <v>0.18268739000000001</v>
      </c>
      <c r="AT340">
        <v>0.17676919999999999</v>
      </c>
      <c r="AU340">
        <v>0.17121491</v>
      </c>
      <c r="AV340">
        <v>0.16599019000000001</v>
      </c>
      <c r="AW340">
        <v>0.16106572999999999</v>
      </c>
      <c r="AX340">
        <v>0.15641426</v>
      </c>
      <c r="AY340">
        <v>0.15200797999999999</v>
      </c>
      <c r="AZ340">
        <v>0.14783193</v>
      </c>
      <c r="BA340">
        <v>0.14386745000000001</v>
      </c>
      <c r="BB340">
        <v>0.14010037</v>
      </c>
      <c r="BC340">
        <v>0.13651842</v>
      </c>
      <c r="BD340">
        <v>0.13310738999999999</v>
      </c>
      <c r="BE340">
        <v>0.12985742</v>
      </c>
      <c r="BF340">
        <v>0.12675533999999999</v>
      </c>
    </row>
    <row r="341" spans="1:58" x14ac:dyDescent="0.35">
      <c r="A341">
        <v>340</v>
      </c>
      <c r="B341">
        <v>16.700000000000003</v>
      </c>
      <c r="C341">
        <v>0.81437759999999992</v>
      </c>
      <c r="D341">
        <v>2.4000000000000004</v>
      </c>
      <c r="E341">
        <v>9.4</v>
      </c>
      <c r="F341">
        <v>2.8000000000000003</v>
      </c>
      <c r="G341">
        <v>1.2000000000000002</v>
      </c>
      <c r="H341">
        <v>0.60000000000000009</v>
      </c>
      <c r="I341">
        <v>368.70000000000005</v>
      </c>
      <c r="J341">
        <v>305.3</v>
      </c>
      <c r="K341" t="s">
        <v>35</v>
      </c>
      <c r="L341">
        <v>340</v>
      </c>
      <c r="M341">
        <v>0.88636415999999996</v>
      </c>
      <c r="N341">
        <v>0.76422679000000004</v>
      </c>
      <c r="O341">
        <v>0.67284827999999997</v>
      </c>
      <c r="P341">
        <v>0.59803390999999995</v>
      </c>
      <c r="Q341">
        <v>0.53265435000000005</v>
      </c>
      <c r="R341">
        <v>0.47554684000000003</v>
      </c>
      <c r="S341">
        <v>0.42636331999999999</v>
      </c>
      <c r="T341">
        <v>0.38450023999999999</v>
      </c>
      <c r="U341">
        <v>0.34904977999999998</v>
      </c>
      <c r="V341">
        <v>0.31873931999999999</v>
      </c>
      <c r="W341">
        <v>0.29264553999999998</v>
      </c>
      <c r="X341">
        <v>0.27006342999999999</v>
      </c>
      <c r="Y341">
        <v>0.25040196999999997</v>
      </c>
      <c r="Z341">
        <v>0.23317154000000001</v>
      </c>
      <c r="AA341">
        <v>0.21797644999999999</v>
      </c>
      <c r="AB341">
        <v>0.20449951</v>
      </c>
      <c r="AC341">
        <v>0.19246572000000001</v>
      </c>
      <c r="AD341">
        <v>0.18166551</v>
      </c>
      <c r="AE341">
        <v>0.17192948999999999</v>
      </c>
      <c r="AF341">
        <v>0.16310763</v>
      </c>
      <c r="AG341">
        <v>0.15508473</v>
      </c>
      <c r="AH341">
        <v>0.14775516</v>
      </c>
      <c r="AI341">
        <v>0.14103462999999999</v>
      </c>
      <c r="AJ341">
        <v>0.13485749</v>
      </c>
      <c r="AK341">
        <v>0.12915994</v>
      </c>
      <c r="AL341">
        <v>0.12388507</v>
      </c>
      <c r="AM341">
        <v>0.11899177</v>
      </c>
      <c r="AN341">
        <v>0.11444236000000001</v>
      </c>
      <c r="AO341">
        <v>0.11020244</v>
      </c>
      <c r="AP341">
        <v>0.1062381</v>
      </c>
      <c r="AQ341">
        <v>0.10252636</v>
      </c>
      <c r="AR341">
        <v>9.9044993999999997E-2</v>
      </c>
      <c r="AS341">
        <v>9.5774948999999998E-2</v>
      </c>
      <c r="AT341">
        <v>9.2696539999999994E-2</v>
      </c>
      <c r="AU341">
        <v>8.9790247000000004E-2</v>
      </c>
      <c r="AV341">
        <v>8.7045080999999996E-2</v>
      </c>
      <c r="AW341">
        <v>8.4447637000000006E-2</v>
      </c>
      <c r="AX341">
        <v>8.1988454000000002E-2</v>
      </c>
      <c r="AY341">
        <v>7.9656050000000006E-2</v>
      </c>
      <c r="AZ341">
        <v>7.7440426000000007E-2</v>
      </c>
      <c r="BA341">
        <v>7.5332887000000001E-2</v>
      </c>
      <c r="BB341">
        <v>7.3327622999999995E-2</v>
      </c>
      <c r="BC341">
        <v>7.1414380999999999E-2</v>
      </c>
      <c r="BD341">
        <v>6.9589406000000006E-2</v>
      </c>
      <c r="BE341">
        <v>6.7847244000000001E-2</v>
      </c>
      <c r="BF341">
        <v>6.6180616999999997E-2</v>
      </c>
    </row>
    <row r="342" spans="1:58" x14ac:dyDescent="0.35">
      <c r="A342">
        <v>341</v>
      </c>
      <c r="B342">
        <v>28.5</v>
      </c>
      <c r="C342">
        <v>0.10121240000000001</v>
      </c>
      <c r="D342">
        <v>0.60000000000000009</v>
      </c>
      <c r="E342">
        <v>1.2000000000000002</v>
      </c>
      <c r="F342">
        <v>1.4000000000000001</v>
      </c>
      <c r="G342">
        <v>0.2</v>
      </c>
      <c r="H342">
        <v>1.2000000000000002</v>
      </c>
      <c r="I342">
        <v>329.8</v>
      </c>
      <c r="J342">
        <v>322.8</v>
      </c>
      <c r="K342" t="s">
        <v>35</v>
      </c>
      <c r="L342">
        <v>341</v>
      </c>
      <c r="M342">
        <v>0.47665732999999999</v>
      </c>
      <c r="N342">
        <v>0.36961486999999998</v>
      </c>
      <c r="O342">
        <v>0.29888504999999999</v>
      </c>
      <c r="P342">
        <v>0.24938262</v>
      </c>
      <c r="Q342">
        <v>0.21298766</v>
      </c>
      <c r="R342">
        <v>0.18512919999999999</v>
      </c>
      <c r="S342">
        <v>0.16317852999999999</v>
      </c>
      <c r="T342">
        <v>0.14547394</v>
      </c>
      <c r="U342">
        <v>0.13092498</v>
      </c>
      <c r="V342">
        <v>0.11877639</v>
      </c>
      <c r="W342">
        <v>0.10849077</v>
      </c>
      <c r="X342">
        <v>9.9680036E-2</v>
      </c>
      <c r="Y342">
        <v>9.2057004999999997E-2</v>
      </c>
      <c r="Z342">
        <v>8.5402644999999999E-2</v>
      </c>
      <c r="AA342">
        <v>7.9546838999999994E-2</v>
      </c>
      <c r="AB342">
        <v>7.4359588000000004E-2</v>
      </c>
      <c r="AC342">
        <v>6.9734513999999997E-2</v>
      </c>
      <c r="AD342">
        <v>6.5588161000000006E-2</v>
      </c>
      <c r="AE342">
        <v>6.1852514999999997E-2</v>
      </c>
      <c r="AF342">
        <v>5.8470853000000003E-2</v>
      </c>
      <c r="AG342">
        <v>5.5397320999999999E-2</v>
      </c>
      <c r="AH342">
        <v>5.2592695000000002E-2</v>
      </c>
      <c r="AI342">
        <v>5.0024591E-2</v>
      </c>
      <c r="AJ342">
        <v>4.7665775000000001E-2</v>
      </c>
      <c r="AK342">
        <v>4.5492670999999998E-2</v>
      </c>
      <c r="AL342">
        <v>4.3483744999999997E-2</v>
      </c>
      <c r="AM342">
        <v>4.1623308999999997E-2</v>
      </c>
      <c r="AN342">
        <v>3.9895317999999999E-2</v>
      </c>
      <c r="AO342">
        <v>3.8287330000000001E-2</v>
      </c>
      <c r="AP342">
        <v>3.6787162999999998E-2</v>
      </c>
      <c r="AQ342">
        <v>3.5385475E-2</v>
      </c>
      <c r="AR342">
        <v>3.4073234000000001E-2</v>
      </c>
      <c r="AS342">
        <v>3.2841637999999999E-2</v>
      </c>
      <c r="AT342">
        <v>3.1684306000000002E-2</v>
      </c>
      <c r="AU342">
        <v>3.059504E-2</v>
      </c>
      <c r="AV342">
        <v>2.9568114999999999E-2</v>
      </c>
      <c r="AW342">
        <v>2.8599172999999999E-2</v>
      </c>
      <c r="AX342">
        <v>2.7683236E-2</v>
      </c>
      <c r="AY342">
        <v>2.6816119999999999E-2</v>
      </c>
      <c r="AZ342">
        <v>2.5994487E-2</v>
      </c>
      <c r="BA342">
        <v>2.5214813999999999E-2</v>
      </c>
      <c r="BB342">
        <v>2.4474196E-2</v>
      </c>
      <c r="BC342">
        <v>2.3770033999999999E-2</v>
      </c>
      <c r="BD342">
        <v>2.3099682999999999E-2</v>
      </c>
      <c r="BE342">
        <v>2.2460945E-2</v>
      </c>
      <c r="BF342">
        <v>2.1851795E-2</v>
      </c>
    </row>
    <row r="343" spans="1:58" x14ac:dyDescent="0.35">
      <c r="A343">
        <v>342</v>
      </c>
      <c r="B343">
        <v>23.1</v>
      </c>
      <c r="C343">
        <v>0.39866750000000001</v>
      </c>
      <c r="D343">
        <v>1.8</v>
      </c>
      <c r="E343">
        <v>5.8000000000000007</v>
      </c>
      <c r="F343">
        <v>0.60000000000000009</v>
      </c>
      <c r="G343">
        <v>0.60000000000000009</v>
      </c>
      <c r="H343">
        <v>0.4</v>
      </c>
      <c r="I343">
        <v>310.90000000000003</v>
      </c>
      <c r="J343">
        <v>325.3</v>
      </c>
      <c r="K343" t="s">
        <v>35</v>
      </c>
      <c r="L343">
        <v>342</v>
      </c>
      <c r="M343">
        <v>0.66977960000000003</v>
      </c>
      <c r="N343">
        <v>0.55048132000000005</v>
      </c>
      <c r="O343">
        <v>0.45914704000000001</v>
      </c>
      <c r="P343">
        <v>0.38921772999999998</v>
      </c>
      <c r="Q343">
        <v>0.33568378999999998</v>
      </c>
      <c r="R343">
        <v>0.29402213999999999</v>
      </c>
      <c r="S343">
        <v>0.26093158</v>
      </c>
      <c r="T343">
        <v>0.23412949</v>
      </c>
      <c r="U343">
        <v>0.21195317999999999</v>
      </c>
      <c r="V343">
        <v>0.19335441</v>
      </c>
      <c r="W343">
        <v>0.17757208999999999</v>
      </c>
      <c r="X343">
        <v>0.16402622</v>
      </c>
      <c r="Y343">
        <v>0.15228248</v>
      </c>
      <c r="Z343">
        <v>0.14200941</v>
      </c>
      <c r="AA343">
        <v>0.13295104999999999</v>
      </c>
      <c r="AB343">
        <v>0.12490699</v>
      </c>
      <c r="AC343">
        <v>0.11771885999999999</v>
      </c>
      <c r="AD343">
        <v>0.11125790000000001</v>
      </c>
      <c r="AE343">
        <v>0.10541844</v>
      </c>
      <c r="AF343">
        <v>0.10011853</v>
      </c>
      <c r="AG343">
        <v>9.5285944999999997E-2</v>
      </c>
      <c r="AH343">
        <v>9.0862236999999998E-2</v>
      </c>
      <c r="AI343">
        <v>8.6798996000000003E-2</v>
      </c>
      <c r="AJ343">
        <v>8.3054802999999996E-2</v>
      </c>
      <c r="AK343">
        <v>7.9592466000000001E-2</v>
      </c>
      <c r="AL343">
        <v>7.6382011E-2</v>
      </c>
      <c r="AM343">
        <v>7.3398925000000004E-2</v>
      </c>
      <c r="AN343">
        <v>7.0619337000000004E-2</v>
      </c>
      <c r="AO343">
        <v>6.8024397E-2</v>
      </c>
      <c r="AP343">
        <v>6.5594181000000001E-2</v>
      </c>
      <c r="AQ343">
        <v>6.3315667000000006E-2</v>
      </c>
      <c r="AR343">
        <v>6.1174857999999999E-2</v>
      </c>
      <c r="AS343">
        <v>5.9159986999999997E-2</v>
      </c>
      <c r="AT343">
        <v>5.7260167000000001E-2</v>
      </c>
      <c r="AU343">
        <v>5.5465992999999998E-2</v>
      </c>
      <c r="AV343">
        <v>5.376935E-2</v>
      </c>
      <c r="AW343">
        <v>5.2163117000000002E-2</v>
      </c>
      <c r="AX343">
        <v>5.0640101999999999E-2</v>
      </c>
      <c r="AY343">
        <v>4.9194178999999998E-2</v>
      </c>
      <c r="AZ343">
        <v>4.7820467999999998E-2</v>
      </c>
      <c r="BA343">
        <v>4.6513042999999997E-2</v>
      </c>
      <c r="BB343">
        <v>4.5267149999999999E-2</v>
      </c>
      <c r="BC343">
        <v>4.4079155000000002E-2</v>
      </c>
      <c r="BD343">
        <v>4.2944907999999997E-2</v>
      </c>
      <c r="BE343">
        <v>4.1861272999999997E-2</v>
      </c>
      <c r="BF343">
        <v>4.0824926999999997E-2</v>
      </c>
    </row>
    <row r="344" spans="1:58" x14ac:dyDescent="0.35">
      <c r="A344">
        <v>343</v>
      </c>
      <c r="B344">
        <v>18.3</v>
      </c>
      <c r="C344">
        <v>0.19319439999999999</v>
      </c>
      <c r="D344">
        <v>2.6</v>
      </c>
      <c r="E344">
        <v>9.4</v>
      </c>
      <c r="F344">
        <v>2</v>
      </c>
      <c r="G344">
        <v>1</v>
      </c>
      <c r="H344">
        <v>1.8</v>
      </c>
      <c r="I344">
        <v>330.20000000000005</v>
      </c>
      <c r="J344">
        <v>339.20000000000005</v>
      </c>
      <c r="K344" t="s">
        <v>34</v>
      </c>
      <c r="L344">
        <v>343</v>
      </c>
      <c r="M344">
        <v>2.2283086999999999</v>
      </c>
      <c r="N344">
        <v>1.9373275999999999</v>
      </c>
      <c r="O344">
        <v>1.7066857</v>
      </c>
      <c r="P344">
        <v>1.4968967</v>
      </c>
      <c r="Q344">
        <v>1.297995</v>
      </c>
      <c r="R344">
        <v>1.1220815</v>
      </c>
      <c r="S344">
        <v>0.97655599999999998</v>
      </c>
      <c r="T344">
        <v>0.85829215999999997</v>
      </c>
      <c r="U344">
        <v>0.76166319999999998</v>
      </c>
      <c r="V344">
        <v>0.68236231999999997</v>
      </c>
      <c r="W344">
        <v>0.61708927000000002</v>
      </c>
      <c r="X344">
        <v>0.56232588999999999</v>
      </c>
      <c r="Y344">
        <v>0.51488834999999999</v>
      </c>
      <c r="Z344">
        <v>0.47306398</v>
      </c>
      <c r="AA344">
        <v>0.43707043000000001</v>
      </c>
      <c r="AB344">
        <v>0.40587208000000002</v>
      </c>
      <c r="AC344">
        <v>0.37867086999999999</v>
      </c>
      <c r="AD344">
        <v>0.35484207000000001</v>
      </c>
      <c r="AE344">
        <v>0.33359413999999998</v>
      </c>
      <c r="AF344">
        <v>0.3145192</v>
      </c>
      <c r="AG344">
        <v>0.29735410000000001</v>
      </c>
      <c r="AH344">
        <v>0.28185486999999998</v>
      </c>
      <c r="AI344">
        <v>0.26782845999999999</v>
      </c>
      <c r="AJ344">
        <v>0.25508901</v>
      </c>
      <c r="AK344">
        <v>0.24345133999999999</v>
      </c>
      <c r="AL344">
        <v>0.23276645000000001</v>
      </c>
      <c r="AM344">
        <v>0.22292063000000001</v>
      </c>
      <c r="AN344">
        <v>0.21383974</v>
      </c>
      <c r="AO344">
        <v>0.20544353000000001</v>
      </c>
      <c r="AP344">
        <v>0.19765400999999999</v>
      </c>
      <c r="AQ344">
        <v>0.19041511</v>
      </c>
      <c r="AR344">
        <v>0.18366855000000001</v>
      </c>
      <c r="AS344">
        <v>0.17736255000000001</v>
      </c>
      <c r="AT344">
        <v>0.17145830000000001</v>
      </c>
      <c r="AU344">
        <v>0.16592012</v>
      </c>
      <c r="AV344">
        <v>0.16072316</v>
      </c>
      <c r="AW344">
        <v>0.15582509</v>
      </c>
      <c r="AX344">
        <v>0.15119922</v>
      </c>
      <c r="AY344">
        <v>0.14682797</v>
      </c>
      <c r="AZ344">
        <v>0.14269254000000001</v>
      </c>
      <c r="BA344">
        <v>0.13877365</v>
      </c>
      <c r="BB344">
        <v>0.13505576999999999</v>
      </c>
      <c r="BC344">
        <v>0.13152061000000001</v>
      </c>
      <c r="BD344">
        <v>0.12815803000000001</v>
      </c>
      <c r="BE344">
        <v>0.12495431</v>
      </c>
      <c r="BF344">
        <v>0.12189978</v>
      </c>
    </row>
    <row r="345" spans="1:58" x14ac:dyDescent="0.35">
      <c r="A345">
        <v>344</v>
      </c>
      <c r="B345">
        <v>36.700000000000003</v>
      </c>
      <c r="C345">
        <v>0.13216259999999999</v>
      </c>
      <c r="D345">
        <v>1.8</v>
      </c>
      <c r="E345">
        <v>0.60000000000000009</v>
      </c>
      <c r="F345">
        <v>2.4000000000000004</v>
      </c>
      <c r="G345">
        <v>1.8</v>
      </c>
      <c r="H345">
        <v>2</v>
      </c>
      <c r="I345">
        <v>435.3</v>
      </c>
      <c r="J345">
        <v>314.60000000000002</v>
      </c>
      <c r="K345" t="s">
        <v>35</v>
      </c>
      <c r="L345">
        <v>344</v>
      </c>
      <c r="M345">
        <v>0.70503234999999997</v>
      </c>
      <c r="N345">
        <v>0.58831465000000005</v>
      </c>
      <c r="O345">
        <v>0.49581710000000001</v>
      </c>
      <c r="P345">
        <v>0.42495464999999999</v>
      </c>
      <c r="Q345">
        <v>0.36982501000000001</v>
      </c>
      <c r="R345">
        <v>0.32631427000000002</v>
      </c>
      <c r="S345">
        <v>0.29115897000000002</v>
      </c>
      <c r="T345">
        <v>0.26233615999999998</v>
      </c>
      <c r="U345">
        <v>0.23832566999999999</v>
      </c>
      <c r="V345">
        <v>0.21804941</v>
      </c>
      <c r="W345">
        <v>0.20073173999999999</v>
      </c>
      <c r="X345">
        <v>0.18578476999999999</v>
      </c>
      <c r="Y345">
        <v>0.17276968000000001</v>
      </c>
      <c r="Z345">
        <v>0.16134155</v>
      </c>
      <c r="AA345">
        <v>0.15123074</v>
      </c>
      <c r="AB345">
        <v>0.14223158</v>
      </c>
      <c r="AC345">
        <v>0.13417003</v>
      </c>
      <c r="AD345">
        <v>0.12691142999999999</v>
      </c>
      <c r="AE345">
        <v>0.120338</v>
      </c>
      <c r="AF345">
        <v>0.11436184000000001</v>
      </c>
      <c r="AG345">
        <v>0.10890751999999999</v>
      </c>
      <c r="AH345">
        <v>0.10390985</v>
      </c>
      <c r="AI345">
        <v>9.9314137999999996E-2</v>
      </c>
      <c r="AJ345">
        <v>9.5074192000000002E-2</v>
      </c>
      <c r="AK345">
        <v>9.1150633999999994E-2</v>
      </c>
      <c r="AL345">
        <v>8.7509759000000006E-2</v>
      </c>
      <c r="AM345">
        <v>8.4122694999999997E-2</v>
      </c>
      <c r="AN345">
        <v>8.0963559000000004E-2</v>
      </c>
      <c r="AO345">
        <v>7.8014477999999998E-2</v>
      </c>
      <c r="AP345">
        <v>7.5249865999999999E-2</v>
      </c>
      <c r="AQ345">
        <v>7.2654522999999999E-2</v>
      </c>
      <c r="AR345">
        <v>7.0214540000000006E-2</v>
      </c>
      <c r="AS345">
        <v>6.7915499000000004E-2</v>
      </c>
      <c r="AT345">
        <v>6.5746754000000004E-2</v>
      </c>
      <c r="AU345">
        <v>6.3697003000000002E-2</v>
      </c>
      <c r="AV345">
        <v>6.1757144E-2</v>
      </c>
      <c r="AW345">
        <v>5.9919200999999998E-2</v>
      </c>
      <c r="AX345">
        <v>5.8175868999999998E-2</v>
      </c>
      <c r="AY345">
        <v>5.6520075000000003E-2</v>
      </c>
      <c r="AZ345">
        <v>5.4945002999999999E-2</v>
      </c>
      <c r="BA345">
        <v>5.3446196000000001E-2</v>
      </c>
      <c r="BB345">
        <v>5.2018470999999997E-2</v>
      </c>
      <c r="BC345">
        <v>5.0655697E-2</v>
      </c>
      <c r="BD345">
        <v>4.9354453E-2</v>
      </c>
      <c r="BE345">
        <v>4.8110912999999998E-2</v>
      </c>
      <c r="BF345">
        <v>4.6919808E-2</v>
      </c>
    </row>
    <row r="346" spans="1:58" x14ac:dyDescent="0.35">
      <c r="A346">
        <v>345</v>
      </c>
      <c r="B346">
        <v>20.9</v>
      </c>
      <c r="C346">
        <v>0.2969947</v>
      </c>
      <c r="D346">
        <v>0.60000000000000009</v>
      </c>
      <c r="E346">
        <v>7.8000000000000007</v>
      </c>
      <c r="F346">
        <v>2.8000000000000003</v>
      </c>
      <c r="G346">
        <v>2</v>
      </c>
      <c r="H346">
        <v>2</v>
      </c>
      <c r="I346">
        <v>344.8</v>
      </c>
      <c r="J346">
        <v>320.60000000000002</v>
      </c>
      <c r="K346" t="s">
        <v>34</v>
      </c>
      <c r="L346">
        <v>345</v>
      </c>
      <c r="M346">
        <v>2.0738276999999998</v>
      </c>
      <c r="N346">
        <v>1.7313684</v>
      </c>
      <c r="O346">
        <v>1.4272663999999999</v>
      </c>
      <c r="P346">
        <v>1.1797005</v>
      </c>
      <c r="Q346">
        <v>0.98605083999999998</v>
      </c>
      <c r="R346">
        <v>0.83599113999999997</v>
      </c>
      <c r="S346">
        <v>0.71883677999999995</v>
      </c>
      <c r="T346">
        <v>0.62630724999999998</v>
      </c>
      <c r="U346">
        <v>0.55215000999999997</v>
      </c>
      <c r="V346">
        <v>0.49151802</v>
      </c>
      <c r="W346">
        <v>0.4414959</v>
      </c>
      <c r="X346">
        <v>0.39976779000000001</v>
      </c>
      <c r="Y346">
        <v>0.36455208</v>
      </c>
      <c r="Z346">
        <v>0.33451465000000002</v>
      </c>
      <c r="AA346">
        <v>0.30866942000000003</v>
      </c>
      <c r="AB346">
        <v>0.28622695999999997</v>
      </c>
      <c r="AC346">
        <v>0.26657575</v>
      </c>
      <c r="AD346">
        <v>0.24922538</v>
      </c>
      <c r="AE346">
        <v>0.2338191</v>
      </c>
      <c r="AF346">
        <v>0.22006087999999999</v>
      </c>
      <c r="AG346">
        <v>0.20770253</v>
      </c>
      <c r="AH346">
        <v>0.196551</v>
      </c>
      <c r="AI346">
        <v>0.18644299</v>
      </c>
      <c r="AJ346">
        <v>0.17723353</v>
      </c>
      <c r="AK346">
        <v>0.16881645000000001</v>
      </c>
      <c r="AL346">
        <v>0.16109082</v>
      </c>
      <c r="AM346">
        <v>0.1539799</v>
      </c>
      <c r="AN346">
        <v>0.14741287</v>
      </c>
      <c r="AO346">
        <v>0.14133644000000001</v>
      </c>
      <c r="AP346">
        <v>0.13568735000000001</v>
      </c>
      <c r="AQ346">
        <v>0.13043404</v>
      </c>
      <c r="AR346">
        <v>0.12552640000000001</v>
      </c>
      <c r="AS346">
        <v>0.12094199</v>
      </c>
      <c r="AT346">
        <v>0.11664594</v>
      </c>
      <c r="AU346">
        <v>0.11261021</v>
      </c>
      <c r="AV346">
        <v>0.10881873</v>
      </c>
      <c r="AW346">
        <v>0.10525014000000001</v>
      </c>
      <c r="AX346">
        <v>0.10188112000000001</v>
      </c>
      <c r="AY346">
        <v>9.8696008000000002E-2</v>
      </c>
      <c r="AZ346">
        <v>9.5683723999999998E-2</v>
      </c>
      <c r="BA346">
        <v>9.2829637000000007E-2</v>
      </c>
      <c r="BB346">
        <v>9.0118303999999996E-2</v>
      </c>
      <c r="BC346">
        <v>8.7542295000000006E-2</v>
      </c>
      <c r="BD346">
        <v>8.5092223999999994E-2</v>
      </c>
      <c r="BE346">
        <v>8.2761794E-2</v>
      </c>
      <c r="BF346">
        <v>8.0541826999999996E-2</v>
      </c>
    </row>
    <row r="347" spans="1:58" x14ac:dyDescent="0.35">
      <c r="A347">
        <v>346</v>
      </c>
      <c r="B347">
        <v>38.300000000000004</v>
      </c>
      <c r="C347">
        <v>0.27481639999999996</v>
      </c>
      <c r="D347">
        <v>0.4</v>
      </c>
      <c r="E347">
        <v>9.4</v>
      </c>
      <c r="F347">
        <v>1.2000000000000002</v>
      </c>
      <c r="G347">
        <v>0.4</v>
      </c>
      <c r="H347">
        <v>0.8</v>
      </c>
      <c r="I347">
        <v>361</v>
      </c>
      <c r="J347">
        <v>319.3</v>
      </c>
      <c r="K347" t="s">
        <v>35</v>
      </c>
      <c r="L347">
        <v>346</v>
      </c>
      <c r="M347">
        <v>1.1626508</v>
      </c>
      <c r="N347">
        <v>0.95808768</v>
      </c>
      <c r="O347">
        <v>0.81177913999999995</v>
      </c>
      <c r="P347">
        <v>0.69969124000000005</v>
      </c>
      <c r="Q347">
        <v>0.60768728999999999</v>
      </c>
      <c r="R347">
        <v>0.53018646999999997</v>
      </c>
      <c r="S347">
        <v>0.46553317</v>
      </c>
      <c r="T347">
        <v>0.41215627999999999</v>
      </c>
      <c r="U347">
        <v>0.36808297000000001</v>
      </c>
      <c r="V347">
        <v>0.3313469</v>
      </c>
      <c r="W347">
        <v>0.30043995000000001</v>
      </c>
      <c r="X347">
        <v>0.27421691999999998</v>
      </c>
      <c r="Y347">
        <v>0.25176635000000003</v>
      </c>
      <c r="Z347">
        <v>0.23238276999999999</v>
      </c>
      <c r="AA347">
        <v>0.21552867000000001</v>
      </c>
      <c r="AB347">
        <v>0.20072727000000001</v>
      </c>
      <c r="AC347">
        <v>0.18762641999999999</v>
      </c>
      <c r="AD347">
        <v>0.17597745000000001</v>
      </c>
      <c r="AE347">
        <v>0.16555928</v>
      </c>
      <c r="AF347">
        <v>0.15618907000000001</v>
      </c>
      <c r="AG347">
        <v>0.14772624000000001</v>
      </c>
      <c r="AH347">
        <v>0.14004493000000001</v>
      </c>
      <c r="AI347">
        <v>0.13304576000000001</v>
      </c>
      <c r="AJ347">
        <v>0.12664259999999999</v>
      </c>
      <c r="AK347">
        <v>0.12076290000000001</v>
      </c>
      <c r="AL347">
        <v>0.11534806</v>
      </c>
      <c r="AM347">
        <v>0.11035269</v>
      </c>
      <c r="AN347">
        <v>0.10572661999999999</v>
      </c>
      <c r="AO347">
        <v>0.10142664</v>
      </c>
      <c r="AP347">
        <v>9.7424060000000007E-2</v>
      </c>
      <c r="AQ347">
        <v>9.3692385000000003E-2</v>
      </c>
      <c r="AR347">
        <v>9.0204014999999999E-2</v>
      </c>
      <c r="AS347">
        <v>8.6932018E-2</v>
      </c>
      <c r="AT347">
        <v>8.3864376000000004E-2</v>
      </c>
      <c r="AU347">
        <v>8.0980308000000001E-2</v>
      </c>
      <c r="AV347">
        <v>7.8265293999999999E-2</v>
      </c>
      <c r="AW347">
        <v>7.5704485000000002E-2</v>
      </c>
      <c r="AX347">
        <v>7.3285378999999998E-2</v>
      </c>
      <c r="AY347">
        <v>7.0997863999999994E-2</v>
      </c>
      <c r="AZ347">
        <v>6.8830958999999997E-2</v>
      </c>
      <c r="BA347">
        <v>6.6775635E-2</v>
      </c>
      <c r="BB347">
        <v>6.4823881E-2</v>
      </c>
      <c r="BC347">
        <v>6.2969445999999998E-2</v>
      </c>
      <c r="BD347">
        <v>6.1205145000000002E-2</v>
      </c>
      <c r="BE347">
        <v>5.9525829000000002E-2</v>
      </c>
      <c r="BF347">
        <v>5.7923697000000003E-2</v>
      </c>
    </row>
    <row r="348" spans="1:58" x14ac:dyDescent="0.35">
      <c r="A348">
        <v>347</v>
      </c>
      <c r="B348">
        <v>13.3</v>
      </c>
      <c r="C348">
        <v>0.3109999</v>
      </c>
      <c r="D348">
        <v>1.8</v>
      </c>
      <c r="E348">
        <v>8.2000000000000011</v>
      </c>
      <c r="F348">
        <v>2.6</v>
      </c>
      <c r="G348">
        <v>0.2</v>
      </c>
      <c r="H348">
        <v>1.8</v>
      </c>
      <c r="I348">
        <v>338.5</v>
      </c>
      <c r="J348">
        <v>349</v>
      </c>
      <c r="K348" t="s">
        <v>34</v>
      </c>
      <c r="L348">
        <v>347</v>
      </c>
      <c r="M348">
        <v>1.6406468999999999</v>
      </c>
      <c r="N348">
        <v>1.4133135999999999</v>
      </c>
      <c r="O348">
        <v>1.2115864000000001</v>
      </c>
      <c r="P348">
        <v>1.0292455</v>
      </c>
      <c r="Q348">
        <v>0.87645309999999998</v>
      </c>
      <c r="R348">
        <v>0.75422507999999999</v>
      </c>
      <c r="S348">
        <v>0.65705835999999995</v>
      </c>
      <c r="T348">
        <v>0.57897162000000002</v>
      </c>
      <c r="U348">
        <v>0.51542299999999996</v>
      </c>
      <c r="V348">
        <v>0.46310016999999998</v>
      </c>
      <c r="W348">
        <v>0.41953625999999999</v>
      </c>
      <c r="X348">
        <v>0.38285613000000002</v>
      </c>
      <c r="Y348">
        <v>0.35178280000000001</v>
      </c>
      <c r="Z348">
        <v>0.32505216999999997</v>
      </c>
      <c r="AA348">
        <v>0.30181971000000002</v>
      </c>
      <c r="AB348">
        <v>0.2814855</v>
      </c>
      <c r="AC348">
        <v>0.26355568000000001</v>
      </c>
      <c r="AD348">
        <v>0.24765118999999999</v>
      </c>
      <c r="AE348">
        <v>0.23346198000000001</v>
      </c>
      <c r="AF348">
        <v>0.22072195999999999</v>
      </c>
      <c r="AG348">
        <v>0.20921870000000001</v>
      </c>
      <c r="AH348">
        <v>0.19878203</v>
      </c>
      <c r="AI348">
        <v>0.18927869</v>
      </c>
      <c r="AJ348">
        <v>0.18059373000000001</v>
      </c>
      <c r="AK348">
        <v>0.1726258</v>
      </c>
      <c r="AL348">
        <v>0.16528991000000001</v>
      </c>
      <c r="AM348">
        <v>0.15851407000000001</v>
      </c>
      <c r="AN348">
        <v>0.15223708999999999</v>
      </c>
      <c r="AO348">
        <v>0.14640719999999999</v>
      </c>
      <c r="AP348">
        <v>0.14097704</v>
      </c>
      <c r="AQ348">
        <v>0.13591096999999999</v>
      </c>
      <c r="AR348">
        <v>0.13116905000000001</v>
      </c>
      <c r="AS348">
        <v>0.12672301999999999</v>
      </c>
      <c r="AT348">
        <v>0.12254342</v>
      </c>
      <c r="AU348">
        <v>0.11860975</v>
      </c>
      <c r="AV348">
        <v>0.11490151</v>
      </c>
      <c r="AW348">
        <v>0.11139855</v>
      </c>
      <c r="AX348">
        <v>0.10808595</v>
      </c>
      <c r="AY348">
        <v>0.10495125</v>
      </c>
      <c r="AZ348">
        <v>0.10197823</v>
      </c>
      <c r="BA348">
        <v>9.9154055000000005E-2</v>
      </c>
      <c r="BB348">
        <v>9.6466630999999997E-2</v>
      </c>
      <c r="BC348">
        <v>9.3907594999999996E-2</v>
      </c>
      <c r="BD348">
        <v>9.1469548999999997E-2</v>
      </c>
      <c r="BE348">
        <v>8.9144811000000004E-2</v>
      </c>
      <c r="BF348">
        <v>8.6924328999999995E-2</v>
      </c>
    </row>
    <row r="349" spans="1:58" x14ac:dyDescent="0.35">
      <c r="A349">
        <v>348</v>
      </c>
      <c r="B349">
        <v>34.6</v>
      </c>
      <c r="C349">
        <v>0.88167689999999999</v>
      </c>
      <c r="D349">
        <v>1.8</v>
      </c>
      <c r="E349">
        <v>8.6</v>
      </c>
      <c r="F349">
        <v>0.8</v>
      </c>
      <c r="G349">
        <v>2</v>
      </c>
      <c r="H349">
        <v>0.2</v>
      </c>
      <c r="I349">
        <v>354.1</v>
      </c>
      <c r="J349">
        <v>365.6</v>
      </c>
      <c r="K349" t="s">
        <v>34</v>
      </c>
      <c r="L349">
        <v>348</v>
      </c>
      <c r="M349">
        <v>0.70920508999999998</v>
      </c>
      <c r="N349">
        <v>0.61153447999999999</v>
      </c>
      <c r="O349">
        <v>0.53249466000000001</v>
      </c>
      <c r="P349">
        <v>0.46586913000000002</v>
      </c>
      <c r="Q349">
        <v>0.40993652000000003</v>
      </c>
      <c r="R349">
        <v>0.36354417</v>
      </c>
      <c r="S349">
        <v>0.32507876000000002</v>
      </c>
      <c r="T349">
        <v>0.29293939000000002</v>
      </c>
      <c r="U349">
        <v>0.26588124000000002</v>
      </c>
      <c r="V349">
        <v>0.24290502</v>
      </c>
      <c r="W349">
        <v>0.22322038</v>
      </c>
      <c r="X349">
        <v>0.20620076000000001</v>
      </c>
      <c r="Y349">
        <v>0.19136396</v>
      </c>
      <c r="Z349">
        <v>0.17833303</v>
      </c>
      <c r="AA349">
        <v>0.16680423999999999</v>
      </c>
      <c r="AB349">
        <v>0.15654455</v>
      </c>
      <c r="AC349">
        <v>0.14735799999999999</v>
      </c>
      <c r="AD349">
        <v>0.13909471000000001</v>
      </c>
      <c r="AE349">
        <v>0.13162296000000001</v>
      </c>
      <c r="AF349">
        <v>0.1248372</v>
      </c>
      <c r="AG349">
        <v>0.11865104999999999</v>
      </c>
      <c r="AH349">
        <v>0.11299119000000001</v>
      </c>
      <c r="AI349">
        <v>0.10779767</v>
      </c>
      <c r="AJ349">
        <v>0.10301396</v>
      </c>
      <c r="AK349">
        <v>9.8592654000000002E-2</v>
      </c>
      <c r="AL349">
        <v>9.4497092000000005E-2</v>
      </c>
      <c r="AM349">
        <v>9.0692258999999997E-2</v>
      </c>
      <c r="AN349">
        <v>8.7149910999999997E-2</v>
      </c>
      <c r="AO349">
        <v>8.3844035999999997E-2</v>
      </c>
      <c r="AP349">
        <v>8.0752193999999999E-2</v>
      </c>
      <c r="AQ349">
        <v>7.7857137000000007E-2</v>
      </c>
      <c r="AR349">
        <v>7.5136326000000003E-2</v>
      </c>
      <c r="AS349">
        <v>7.2581544999999997E-2</v>
      </c>
      <c r="AT349">
        <v>7.0175244999999997E-2</v>
      </c>
      <c r="AU349">
        <v>6.7900143999999996E-2</v>
      </c>
      <c r="AV349">
        <v>6.5753049999999993E-2</v>
      </c>
      <c r="AW349">
        <v>6.3720769999999996E-2</v>
      </c>
      <c r="AX349">
        <v>6.1796729000000002E-2</v>
      </c>
      <c r="AY349">
        <v>5.9972491000000003E-2</v>
      </c>
      <c r="AZ349">
        <v>5.8238246E-2</v>
      </c>
      <c r="BA349">
        <v>5.6588764999999999E-2</v>
      </c>
      <c r="BB349">
        <v>5.5018798000000001E-2</v>
      </c>
      <c r="BC349">
        <v>5.3522892000000002E-2</v>
      </c>
      <c r="BD349">
        <v>5.2095889999999999E-2</v>
      </c>
      <c r="BE349">
        <v>5.0733401999999997E-2</v>
      </c>
      <c r="BF349">
        <v>4.9431770999999999E-2</v>
      </c>
    </row>
    <row r="350" spans="1:58" x14ac:dyDescent="0.35">
      <c r="A350">
        <v>349</v>
      </c>
      <c r="B350">
        <v>32.700000000000003</v>
      </c>
      <c r="C350">
        <v>0.42328189999999999</v>
      </c>
      <c r="D350">
        <v>1.8</v>
      </c>
      <c r="E350">
        <v>0.60000000000000009</v>
      </c>
      <c r="F350">
        <v>1.4000000000000001</v>
      </c>
      <c r="G350">
        <v>0.2</v>
      </c>
      <c r="H350">
        <v>0.8</v>
      </c>
      <c r="I350">
        <v>432.90000000000003</v>
      </c>
      <c r="J350">
        <v>343.8</v>
      </c>
      <c r="K350" t="s">
        <v>35</v>
      </c>
      <c r="L350">
        <v>349</v>
      </c>
      <c r="M350">
        <v>0.30802906000000002</v>
      </c>
      <c r="N350">
        <v>0.24557472999999999</v>
      </c>
      <c r="O350">
        <v>0.2033655</v>
      </c>
      <c r="P350">
        <v>0.17313688999999999</v>
      </c>
      <c r="Q350">
        <v>0.15045085999999999</v>
      </c>
      <c r="R350">
        <v>0.13278425999999999</v>
      </c>
      <c r="S350">
        <v>0.11865799</v>
      </c>
      <c r="T350">
        <v>0.10712101</v>
      </c>
      <c r="U350">
        <v>9.7530938999999997E-2</v>
      </c>
      <c r="V350">
        <v>8.9437023000000004E-2</v>
      </c>
      <c r="W350">
        <v>8.2518420999999995E-2</v>
      </c>
      <c r="X350">
        <v>7.6539621000000002E-2</v>
      </c>
      <c r="Y350">
        <v>7.1323432000000006E-2</v>
      </c>
      <c r="Z350">
        <v>6.6732809000000004E-2</v>
      </c>
      <c r="AA350">
        <v>6.2663458000000005E-2</v>
      </c>
      <c r="AB350">
        <v>5.9031757999999997E-2</v>
      </c>
      <c r="AC350">
        <v>5.5772020999999998E-2</v>
      </c>
      <c r="AD350">
        <v>5.2830796999999999E-2</v>
      </c>
      <c r="AE350">
        <v>5.0162977999999997E-2</v>
      </c>
      <c r="AF350">
        <v>4.7732808000000002E-2</v>
      </c>
      <c r="AG350">
        <v>4.5510489000000001E-2</v>
      </c>
      <c r="AH350">
        <v>4.3470524000000003E-2</v>
      </c>
      <c r="AI350">
        <v>4.1592351999999999E-2</v>
      </c>
      <c r="AJ350">
        <v>3.9857100999999999E-2</v>
      </c>
      <c r="AK350">
        <v>3.8249343999999998E-2</v>
      </c>
      <c r="AL350">
        <v>3.6756064999999997E-2</v>
      </c>
      <c r="AM350">
        <v>3.5365163999999998E-2</v>
      </c>
      <c r="AN350">
        <v>3.4067184E-2</v>
      </c>
      <c r="AO350">
        <v>3.2852991999999998E-2</v>
      </c>
      <c r="AP350">
        <v>3.1714827000000001E-2</v>
      </c>
      <c r="AQ350">
        <v>3.0646082000000002E-2</v>
      </c>
      <c r="AR350">
        <v>2.964025E-2</v>
      </c>
      <c r="AS350">
        <v>2.8692273000000001E-2</v>
      </c>
      <c r="AT350">
        <v>2.7797544E-2</v>
      </c>
      <c r="AU350">
        <v>2.6951585E-2</v>
      </c>
      <c r="AV350">
        <v>2.6150722000000001E-2</v>
      </c>
      <c r="AW350">
        <v>2.5391554E-2</v>
      </c>
      <c r="AX350">
        <v>2.4670853999999999E-2</v>
      </c>
      <c r="AY350">
        <v>2.3985864999999999E-2</v>
      </c>
      <c r="AZ350">
        <v>2.3334199999999999E-2</v>
      </c>
      <c r="BA350">
        <v>2.2713467000000001E-2</v>
      </c>
      <c r="BB350">
        <v>2.2121614000000001E-2</v>
      </c>
      <c r="BC350">
        <v>2.1556549000000001E-2</v>
      </c>
      <c r="BD350">
        <v>2.1016633E-2</v>
      </c>
      <c r="BE350">
        <v>2.0500339999999999E-2</v>
      </c>
      <c r="BF350">
        <v>2.0006105E-2</v>
      </c>
    </row>
    <row r="351" spans="1:58" x14ac:dyDescent="0.35">
      <c r="A351">
        <v>350</v>
      </c>
      <c r="B351">
        <v>9.5</v>
      </c>
      <c r="C351">
        <v>0.40622819999999998</v>
      </c>
      <c r="D351">
        <v>2</v>
      </c>
      <c r="E351">
        <v>6.8000000000000007</v>
      </c>
      <c r="F351">
        <v>2.2000000000000002</v>
      </c>
      <c r="G351">
        <v>1.2000000000000002</v>
      </c>
      <c r="H351">
        <v>1.4000000000000001</v>
      </c>
      <c r="I351">
        <v>431.6</v>
      </c>
      <c r="J351">
        <v>348.5</v>
      </c>
      <c r="K351" t="s">
        <v>34</v>
      </c>
      <c r="L351">
        <v>350</v>
      </c>
      <c r="M351">
        <v>1.2474215</v>
      </c>
      <c r="N351">
        <v>1.0111555999999999</v>
      </c>
      <c r="O351">
        <v>0.82518314999999998</v>
      </c>
      <c r="P351">
        <v>0.68493431999999999</v>
      </c>
      <c r="Q351">
        <v>0.57955557000000002</v>
      </c>
      <c r="R351">
        <v>0.49920613000000003</v>
      </c>
      <c r="S351">
        <v>0.43628949</v>
      </c>
      <c r="T351">
        <v>0.38613844000000003</v>
      </c>
      <c r="U351">
        <v>0.34550463999999997</v>
      </c>
      <c r="V351">
        <v>0.31207636</v>
      </c>
      <c r="W351">
        <v>0.28420164999999997</v>
      </c>
      <c r="X351">
        <v>0.26066329999999999</v>
      </c>
      <c r="Y351">
        <v>0.24054754</v>
      </c>
      <c r="Z351">
        <v>0.22316957000000001</v>
      </c>
      <c r="AA351">
        <v>0.20801662000000001</v>
      </c>
      <c r="AB351">
        <v>0.19468342999999999</v>
      </c>
      <c r="AC351">
        <v>0.18286893000000001</v>
      </c>
      <c r="AD351">
        <v>0.17232695000000001</v>
      </c>
      <c r="AE351">
        <v>0.16286861999999999</v>
      </c>
      <c r="AF351">
        <v>0.15433426</v>
      </c>
      <c r="AG351">
        <v>0.14659543</v>
      </c>
      <c r="AH351">
        <v>0.13954920000000001</v>
      </c>
      <c r="AI351">
        <v>0.13310368</v>
      </c>
      <c r="AJ351">
        <v>0.12718971000000001</v>
      </c>
      <c r="AK351">
        <v>0.12174438999999999</v>
      </c>
      <c r="AL351">
        <v>0.11671709</v>
      </c>
      <c r="AM351">
        <v>0.11205256</v>
      </c>
      <c r="AN351">
        <v>0.10771994</v>
      </c>
      <c r="AO351">
        <v>0.10368505</v>
      </c>
      <c r="AP351">
        <v>9.9914296999999999E-2</v>
      </c>
      <c r="AQ351">
        <v>9.6385472E-2</v>
      </c>
      <c r="AR351">
        <v>9.3077555000000006E-2</v>
      </c>
      <c r="AS351">
        <v>8.9970559000000006E-2</v>
      </c>
      <c r="AT351">
        <v>8.7049052000000002E-2</v>
      </c>
      <c r="AU351">
        <v>8.4292731999999995E-2</v>
      </c>
      <c r="AV351">
        <v>8.1688218000000007E-2</v>
      </c>
      <c r="AW351">
        <v>7.9226032000000002E-2</v>
      </c>
      <c r="AX351">
        <v>7.6893024000000004E-2</v>
      </c>
      <c r="AY351">
        <v>7.4680887000000001E-2</v>
      </c>
      <c r="AZ351">
        <v>7.2581090000000001E-2</v>
      </c>
      <c r="BA351">
        <v>7.0585153999999997E-2</v>
      </c>
      <c r="BB351">
        <v>6.8687119000000005E-2</v>
      </c>
      <c r="BC351">
        <v>6.6877961E-2</v>
      </c>
      <c r="BD351">
        <v>6.5151677000000005E-2</v>
      </c>
      <c r="BE351">
        <v>6.3503302999999997E-2</v>
      </c>
      <c r="BF351">
        <v>6.192806E-2</v>
      </c>
    </row>
    <row r="352" spans="1:58" x14ac:dyDescent="0.35">
      <c r="A352">
        <v>351</v>
      </c>
      <c r="B352">
        <v>21.6</v>
      </c>
      <c r="C352">
        <v>0.1604534</v>
      </c>
      <c r="D352">
        <v>0.60000000000000009</v>
      </c>
      <c r="E352">
        <v>1.6</v>
      </c>
      <c r="F352">
        <v>2.6</v>
      </c>
      <c r="G352">
        <v>0.4</v>
      </c>
      <c r="H352">
        <v>2.2000000000000002</v>
      </c>
      <c r="I352">
        <v>286.3</v>
      </c>
      <c r="J352">
        <v>350.6</v>
      </c>
      <c r="K352" t="s">
        <v>34</v>
      </c>
      <c r="L352">
        <v>351</v>
      </c>
      <c r="M352">
        <v>0.77393555999999997</v>
      </c>
      <c r="N352">
        <v>0.60113000999999999</v>
      </c>
      <c r="O352">
        <v>0.48294409999999999</v>
      </c>
      <c r="P352">
        <v>0.39953232</v>
      </c>
      <c r="Q352">
        <v>0.33856702</v>
      </c>
      <c r="R352">
        <v>0.29243388999999997</v>
      </c>
      <c r="S352">
        <v>0.25634214</v>
      </c>
      <c r="T352">
        <v>0.22745691000000001</v>
      </c>
      <c r="U352">
        <v>0.20390773000000001</v>
      </c>
      <c r="V352">
        <v>0.18440744000000001</v>
      </c>
      <c r="W352">
        <v>0.16800499999999999</v>
      </c>
      <c r="X352">
        <v>0.15402299</v>
      </c>
      <c r="Y352">
        <v>0.14198516</v>
      </c>
      <c r="Z352">
        <v>0.13152330000000001</v>
      </c>
      <c r="AA352">
        <v>0.12235411</v>
      </c>
      <c r="AB352">
        <v>0.11425643000000001</v>
      </c>
      <c r="AC352">
        <v>0.10705955</v>
      </c>
      <c r="AD352">
        <v>0.10062295</v>
      </c>
      <c r="AE352">
        <v>9.4835497000000005E-2</v>
      </c>
      <c r="AF352">
        <v>8.9609048999999996E-2</v>
      </c>
      <c r="AG352">
        <v>8.4863849000000005E-2</v>
      </c>
      <c r="AH352">
        <v>8.0540501E-2</v>
      </c>
      <c r="AI352">
        <v>7.6587482999999998E-2</v>
      </c>
      <c r="AJ352">
        <v>7.2958112000000006E-2</v>
      </c>
      <c r="AK352">
        <v>6.9619088999999995E-2</v>
      </c>
      <c r="AL352">
        <v>6.6536285000000001E-2</v>
      </c>
      <c r="AM352">
        <v>6.3680448000000001E-2</v>
      </c>
      <c r="AN352">
        <v>6.1031025000000003E-2</v>
      </c>
      <c r="AO352">
        <v>5.8566496000000003E-2</v>
      </c>
      <c r="AP352">
        <v>5.6269097999999997E-2</v>
      </c>
      <c r="AQ352">
        <v>5.4122675000000002E-2</v>
      </c>
      <c r="AR352">
        <v>5.2113526E-2</v>
      </c>
      <c r="AS352">
        <v>5.0230126999999999E-2</v>
      </c>
      <c r="AT352">
        <v>4.8461676000000002E-2</v>
      </c>
      <c r="AU352">
        <v>4.6797972E-2</v>
      </c>
      <c r="AV352">
        <v>4.5229490999999997E-2</v>
      </c>
      <c r="AW352">
        <v>4.3748005999999999E-2</v>
      </c>
      <c r="AX352">
        <v>4.2348421999999997E-2</v>
      </c>
      <c r="AY352">
        <v>4.1025567999999998E-2</v>
      </c>
      <c r="AZ352">
        <v>3.9771181000000003E-2</v>
      </c>
      <c r="BA352">
        <v>3.8580757E-2</v>
      </c>
      <c r="BB352">
        <v>3.7450280000000002E-2</v>
      </c>
      <c r="BC352">
        <v>3.6375273E-2</v>
      </c>
      <c r="BD352">
        <v>3.5352491E-2</v>
      </c>
      <c r="BE352">
        <v>3.4378185999999998E-2</v>
      </c>
      <c r="BF352">
        <v>3.3448577E-2</v>
      </c>
    </row>
    <row r="353" spans="1:58" x14ac:dyDescent="0.35">
      <c r="A353">
        <v>352</v>
      </c>
      <c r="B353">
        <v>31.200000000000003</v>
      </c>
      <c r="C353">
        <v>0.56411489999999997</v>
      </c>
      <c r="D353">
        <v>1.8</v>
      </c>
      <c r="E353">
        <v>9.6000000000000014</v>
      </c>
      <c r="F353">
        <v>1.8</v>
      </c>
      <c r="G353">
        <v>2</v>
      </c>
      <c r="H353">
        <v>0.8</v>
      </c>
      <c r="I353">
        <v>430.6</v>
      </c>
      <c r="J353">
        <v>293.10000000000002</v>
      </c>
      <c r="K353" t="s">
        <v>35</v>
      </c>
      <c r="L353">
        <v>352</v>
      </c>
      <c r="M353">
        <v>1.8597606</v>
      </c>
      <c r="N353">
        <v>1.5670972999999999</v>
      </c>
      <c r="O353">
        <v>1.3456383000000001</v>
      </c>
      <c r="P353">
        <v>1.1581718999999999</v>
      </c>
      <c r="Q353">
        <v>0.99619888999999995</v>
      </c>
      <c r="R353">
        <v>0.86103266000000001</v>
      </c>
      <c r="S353">
        <v>0.75146603999999995</v>
      </c>
      <c r="T353">
        <v>0.66288279999999999</v>
      </c>
      <c r="U353">
        <v>0.59073007</v>
      </c>
      <c r="V353">
        <v>0.53167838000000001</v>
      </c>
      <c r="W353">
        <v>0.48240116</v>
      </c>
      <c r="X353">
        <v>0.44078680999999997</v>
      </c>
      <c r="Y353">
        <v>0.40520313000000002</v>
      </c>
      <c r="Z353">
        <v>0.37450862000000001</v>
      </c>
      <c r="AA353">
        <v>0.34782671999999998</v>
      </c>
      <c r="AB353">
        <v>0.32444704000000002</v>
      </c>
      <c r="AC353">
        <v>0.30382669000000001</v>
      </c>
      <c r="AD353">
        <v>0.28551301000000001</v>
      </c>
      <c r="AE353">
        <v>0.26915482000000002</v>
      </c>
      <c r="AF353">
        <v>0.25446640999999998</v>
      </c>
      <c r="AG353">
        <v>0.24120375999999999</v>
      </c>
      <c r="AH353">
        <v>0.22916909999999999</v>
      </c>
      <c r="AI353">
        <v>0.21821135</v>
      </c>
      <c r="AJ353">
        <v>0.20818906000000001</v>
      </c>
      <c r="AK353">
        <v>0.19899058</v>
      </c>
      <c r="AL353">
        <v>0.19052714000000001</v>
      </c>
      <c r="AM353">
        <v>0.18270802</v>
      </c>
      <c r="AN353">
        <v>0.17546502999999999</v>
      </c>
      <c r="AO353">
        <v>0.16873320999999999</v>
      </c>
      <c r="AP353">
        <v>0.16246673</v>
      </c>
      <c r="AQ353">
        <v>0.15661040000000001</v>
      </c>
      <c r="AR353">
        <v>0.15112566999999999</v>
      </c>
      <c r="AS353">
        <v>0.14597552</v>
      </c>
      <c r="AT353">
        <v>0.14113988</v>
      </c>
      <c r="AU353">
        <v>0.13658959000000001</v>
      </c>
      <c r="AV353">
        <v>0.13229856000000001</v>
      </c>
      <c r="AW353">
        <v>0.12824529000000001</v>
      </c>
      <c r="AX353">
        <v>0.1244093</v>
      </c>
      <c r="AY353">
        <v>0.12077959000000001</v>
      </c>
      <c r="AZ353">
        <v>0.11735437999999999</v>
      </c>
      <c r="BA353">
        <v>0.11409944</v>
      </c>
      <c r="BB353">
        <v>0.11099312</v>
      </c>
      <c r="BC353">
        <v>0.10803559</v>
      </c>
      <c r="BD353">
        <v>0.10521780999999999</v>
      </c>
      <c r="BE353">
        <v>0.10252587000000001</v>
      </c>
      <c r="BF353">
        <v>9.9956780999999995E-2</v>
      </c>
    </row>
    <row r="354" spans="1:58" x14ac:dyDescent="0.35">
      <c r="A354">
        <v>353</v>
      </c>
      <c r="B354">
        <v>36.6</v>
      </c>
      <c r="C354">
        <v>0.61060579999999998</v>
      </c>
      <c r="D354">
        <v>1.4000000000000001</v>
      </c>
      <c r="E354">
        <v>8</v>
      </c>
      <c r="F354">
        <v>1</v>
      </c>
      <c r="G354">
        <v>0.4</v>
      </c>
      <c r="H354">
        <v>0.4</v>
      </c>
      <c r="I354">
        <v>407.8</v>
      </c>
      <c r="J354">
        <v>356.6</v>
      </c>
      <c r="K354" t="s">
        <v>35</v>
      </c>
      <c r="L354">
        <v>353</v>
      </c>
      <c r="M354">
        <v>0.92231560000000001</v>
      </c>
      <c r="N354">
        <v>0.79431516000000002</v>
      </c>
      <c r="O354">
        <v>0.69020610999999998</v>
      </c>
      <c r="P354">
        <v>0.59921002000000001</v>
      </c>
      <c r="Q354">
        <v>0.52142823000000005</v>
      </c>
      <c r="R354">
        <v>0.45798492000000002</v>
      </c>
      <c r="S354">
        <v>0.40668762000000003</v>
      </c>
      <c r="T354">
        <v>0.36481792000000002</v>
      </c>
      <c r="U354">
        <v>0.33005710999999999</v>
      </c>
      <c r="V354">
        <v>0.30081787999999998</v>
      </c>
      <c r="W354">
        <v>0.27595034000000002</v>
      </c>
      <c r="X354">
        <v>0.25458097000000002</v>
      </c>
      <c r="Y354">
        <v>0.23604860999999999</v>
      </c>
      <c r="Z354">
        <v>0.21985003</v>
      </c>
      <c r="AA354">
        <v>0.20557302</v>
      </c>
      <c r="AB354">
        <v>0.19289885000000001</v>
      </c>
      <c r="AC354">
        <v>0.18158179999999999</v>
      </c>
      <c r="AD354">
        <v>0.17141838000000001</v>
      </c>
      <c r="AE354">
        <v>0.16224214000000001</v>
      </c>
      <c r="AF354">
        <v>0.15392061000000001</v>
      </c>
      <c r="AG354">
        <v>0.14633990999999999</v>
      </c>
      <c r="AH354">
        <v>0.13940732</v>
      </c>
      <c r="AI354">
        <v>0.13304263</v>
      </c>
      <c r="AJ354">
        <v>0.12718115999999999</v>
      </c>
      <c r="AK354">
        <v>0.1217657</v>
      </c>
      <c r="AL354">
        <v>0.11674834000000001</v>
      </c>
      <c r="AM354">
        <v>0.1120887</v>
      </c>
      <c r="AN354">
        <v>0.10775071</v>
      </c>
      <c r="AO354">
        <v>0.10370071</v>
      </c>
      <c r="AP354">
        <v>9.9912560999999997E-2</v>
      </c>
      <c r="AQ354">
        <v>9.6363030000000002E-2</v>
      </c>
      <c r="AR354">
        <v>9.3030400999999999E-2</v>
      </c>
      <c r="AS354">
        <v>8.9896053000000004E-2</v>
      </c>
      <c r="AT354">
        <v>8.6943060000000003E-2</v>
      </c>
      <c r="AU354">
        <v>8.4155612000000005E-2</v>
      </c>
      <c r="AV354">
        <v>8.1522457000000006E-2</v>
      </c>
      <c r="AW354">
        <v>7.9029553000000002E-2</v>
      </c>
      <c r="AX354">
        <v>7.6666585999999995E-2</v>
      </c>
      <c r="AY354">
        <v>7.4424541999999996E-2</v>
      </c>
      <c r="AZ354">
        <v>7.2295092000000005E-2</v>
      </c>
      <c r="BA354">
        <v>7.0271431999999995E-2</v>
      </c>
      <c r="BB354">
        <v>6.8345681000000005E-2</v>
      </c>
      <c r="BC354">
        <v>6.6508621000000004E-2</v>
      </c>
      <c r="BD354">
        <v>6.4755194000000002E-2</v>
      </c>
      <c r="BE354">
        <v>6.3081114999999993E-2</v>
      </c>
      <c r="BF354">
        <v>6.1481167000000003E-2</v>
      </c>
    </row>
    <row r="355" spans="1:58" x14ac:dyDescent="0.35">
      <c r="A355">
        <v>354</v>
      </c>
      <c r="B355">
        <v>39.6</v>
      </c>
      <c r="C355">
        <v>0.865116</v>
      </c>
      <c r="D355">
        <v>0.8</v>
      </c>
      <c r="E355">
        <v>4.4000000000000004</v>
      </c>
      <c r="F355">
        <v>2.6</v>
      </c>
      <c r="G355">
        <v>1</v>
      </c>
      <c r="H355">
        <v>0.4</v>
      </c>
      <c r="I355">
        <v>409.20000000000005</v>
      </c>
      <c r="J355">
        <v>368.40000000000003</v>
      </c>
      <c r="K355" t="s">
        <v>34</v>
      </c>
      <c r="L355">
        <v>354</v>
      </c>
      <c r="M355">
        <v>0.77230507000000004</v>
      </c>
      <c r="N355">
        <v>0.60348402999999995</v>
      </c>
      <c r="O355">
        <v>0.48878570999999998</v>
      </c>
      <c r="P355">
        <v>0.40771663000000002</v>
      </c>
      <c r="Q355">
        <v>0.34765831000000003</v>
      </c>
      <c r="R355">
        <v>0.30155563000000002</v>
      </c>
      <c r="S355">
        <v>0.26529717000000003</v>
      </c>
      <c r="T355">
        <v>0.23616466999999999</v>
      </c>
      <c r="U355">
        <v>0.21231245000000001</v>
      </c>
      <c r="V355">
        <v>0.19247019000000001</v>
      </c>
      <c r="W355">
        <v>0.1757292</v>
      </c>
      <c r="X355">
        <v>0.16142502</v>
      </c>
      <c r="Y355">
        <v>0.14907943000000001</v>
      </c>
      <c r="Z355">
        <v>0.13831940000000001</v>
      </c>
      <c r="AA355">
        <v>0.12887175000000001</v>
      </c>
      <c r="AB355">
        <v>0.12051132000000001</v>
      </c>
      <c r="AC355">
        <v>0.11307149</v>
      </c>
      <c r="AD355">
        <v>0.10640209</v>
      </c>
      <c r="AE355">
        <v>0.1003995</v>
      </c>
      <c r="AF355">
        <v>9.4971806000000006E-2</v>
      </c>
      <c r="AG355">
        <v>9.0039089000000003E-2</v>
      </c>
      <c r="AH355">
        <v>8.5537024000000003E-2</v>
      </c>
      <c r="AI355">
        <v>8.1417455999999999E-2</v>
      </c>
      <c r="AJ355">
        <v>7.7634967999999999E-2</v>
      </c>
      <c r="AK355">
        <v>7.4147939999999996E-2</v>
      </c>
      <c r="AL355">
        <v>7.0923701000000006E-2</v>
      </c>
      <c r="AM355">
        <v>6.7939021000000002E-2</v>
      </c>
      <c r="AN355">
        <v>6.5164587999999996E-2</v>
      </c>
      <c r="AO355">
        <v>6.2582619000000006E-2</v>
      </c>
      <c r="AP355">
        <v>6.0172528000000003E-2</v>
      </c>
      <c r="AQ355">
        <v>5.7919100000000001E-2</v>
      </c>
      <c r="AR355">
        <v>5.5809013999999997E-2</v>
      </c>
      <c r="AS355">
        <v>5.3827785000000003E-2</v>
      </c>
      <c r="AT355">
        <v>5.196638E-2</v>
      </c>
      <c r="AU355">
        <v>5.0213039000000001E-2</v>
      </c>
      <c r="AV355">
        <v>4.8558678000000001E-2</v>
      </c>
      <c r="AW355">
        <v>4.6995691999999999E-2</v>
      </c>
      <c r="AX355">
        <v>4.5517106000000002E-2</v>
      </c>
      <c r="AY355">
        <v>4.4117297999999999E-2</v>
      </c>
      <c r="AZ355">
        <v>4.2790543E-2</v>
      </c>
      <c r="BA355">
        <v>4.1531585000000003E-2</v>
      </c>
      <c r="BB355">
        <v>4.0334835999999999E-2</v>
      </c>
      <c r="BC355">
        <v>3.9195835999999998E-2</v>
      </c>
      <c r="BD355">
        <v>3.8111091E-2</v>
      </c>
      <c r="BE355">
        <v>3.7077192000000002E-2</v>
      </c>
      <c r="BF355">
        <v>3.6090064999999998E-2</v>
      </c>
    </row>
    <row r="356" spans="1:58" x14ac:dyDescent="0.35">
      <c r="A356">
        <v>355</v>
      </c>
      <c r="B356">
        <v>40</v>
      </c>
      <c r="C356">
        <v>0.7195783</v>
      </c>
      <c r="D356">
        <v>2</v>
      </c>
      <c r="E356">
        <v>4</v>
      </c>
      <c r="F356">
        <v>2.8000000000000003</v>
      </c>
      <c r="G356">
        <v>1.4000000000000001</v>
      </c>
      <c r="H356">
        <v>0.8</v>
      </c>
      <c r="I356">
        <v>447.40000000000003</v>
      </c>
      <c r="J356">
        <v>358.8</v>
      </c>
      <c r="K356" t="s">
        <v>35</v>
      </c>
      <c r="L356">
        <v>355</v>
      </c>
      <c r="M356">
        <v>1.4196594</v>
      </c>
      <c r="N356">
        <v>1.0881125</v>
      </c>
      <c r="O356">
        <v>0.86728245000000004</v>
      </c>
      <c r="P356">
        <v>0.71181881000000002</v>
      </c>
      <c r="Q356">
        <v>0.59827507000000002</v>
      </c>
      <c r="R356">
        <v>0.51390009999999997</v>
      </c>
      <c r="S356">
        <v>0.44817077999999999</v>
      </c>
      <c r="T356">
        <v>0.39583119999999999</v>
      </c>
      <c r="U356">
        <v>0.35385934000000002</v>
      </c>
      <c r="V356">
        <v>0.31971337999999999</v>
      </c>
      <c r="W356">
        <v>0.29140532000000002</v>
      </c>
      <c r="X356">
        <v>0.26753633999999998</v>
      </c>
      <c r="Y356">
        <v>0.24715324</v>
      </c>
      <c r="Z356">
        <v>0.22954786999999999</v>
      </c>
      <c r="AA356">
        <v>0.21420396999999999</v>
      </c>
      <c r="AB356">
        <v>0.20071678000000001</v>
      </c>
      <c r="AC356">
        <v>0.18877809000000001</v>
      </c>
      <c r="AD356">
        <v>0.17814070000000001</v>
      </c>
      <c r="AE356">
        <v>0.16860293000000001</v>
      </c>
      <c r="AF356">
        <v>0.16000523999999999</v>
      </c>
      <c r="AG356">
        <v>0.15221704999999999</v>
      </c>
      <c r="AH356">
        <v>0.14512164999999999</v>
      </c>
      <c r="AI356">
        <v>0.13863447000000001</v>
      </c>
      <c r="AJ356">
        <v>0.13267982</v>
      </c>
      <c r="AK356">
        <v>0.12719369999999999</v>
      </c>
      <c r="AL356">
        <v>0.12212373999999999</v>
      </c>
      <c r="AM356">
        <v>0.11742105</v>
      </c>
      <c r="AN356">
        <v>0.1130488</v>
      </c>
      <c r="AO356">
        <v>0.1089739</v>
      </c>
      <c r="AP356">
        <v>0.10516687</v>
      </c>
      <c r="AQ356">
        <v>0.10159787000000001</v>
      </c>
      <c r="AR356">
        <v>9.8244852999999993E-2</v>
      </c>
      <c r="AS356">
        <v>9.5094092000000005E-2</v>
      </c>
      <c r="AT356">
        <v>9.2126250000000007E-2</v>
      </c>
      <c r="AU356">
        <v>8.9324832000000007E-2</v>
      </c>
      <c r="AV356">
        <v>8.6675822999999999E-2</v>
      </c>
      <c r="AW356">
        <v>8.4165565999999997E-2</v>
      </c>
      <c r="AX356">
        <v>8.1786469000000001E-2</v>
      </c>
      <c r="AY356">
        <v>7.9527713E-2</v>
      </c>
      <c r="AZ356">
        <v>7.7381230999999995E-2</v>
      </c>
      <c r="BA356">
        <v>7.5338586999999999E-2</v>
      </c>
      <c r="BB356">
        <v>7.3390618000000005E-2</v>
      </c>
      <c r="BC356">
        <v>7.1532532999999995E-2</v>
      </c>
      <c r="BD356">
        <v>6.9760694999999998E-2</v>
      </c>
      <c r="BE356">
        <v>6.8065747999999995E-2</v>
      </c>
      <c r="BF356">
        <v>6.6444129000000005E-2</v>
      </c>
    </row>
    <row r="357" spans="1:58" x14ac:dyDescent="0.35">
      <c r="A357">
        <v>356</v>
      </c>
      <c r="B357">
        <v>41.8</v>
      </c>
      <c r="C357">
        <v>0.67274089999999998</v>
      </c>
      <c r="D357">
        <v>3</v>
      </c>
      <c r="E357">
        <v>3.4000000000000004</v>
      </c>
      <c r="F357">
        <v>0.4</v>
      </c>
      <c r="G357">
        <v>0</v>
      </c>
      <c r="H357">
        <v>0.2</v>
      </c>
      <c r="I357">
        <v>396.5</v>
      </c>
      <c r="J357">
        <v>358.20000000000005</v>
      </c>
      <c r="K357" t="s">
        <v>34</v>
      </c>
      <c r="L357">
        <v>356</v>
      </c>
      <c r="M357">
        <v>0.41678517999999998</v>
      </c>
      <c r="N357">
        <v>0.33778235000000001</v>
      </c>
      <c r="O357">
        <v>0.28235057000000002</v>
      </c>
      <c r="P357">
        <v>0.24174403</v>
      </c>
      <c r="Q357">
        <v>0.21092588000000001</v>
      </c>
      <c r="R357">
        <v>0.18678246000000001</v>
      </c>
      <c r="S357">
        <v>0.16740766000000001</v>
      </c>
      <c r="T357">
        <v>0.15150999000000001</v>
      </c>
      <c r="U357">
        <v>0.13822166999999999</v>
      </c>
      <c r="V357">
        <v>0.12695986000000001</v>
      </c>
      <c r="W357">
        <v>0.117303</v>
      </c>
      <c r="X357">
        <v>0.10893406</v>
      </c>
      <c r="Y357">
        <v>0.10161364000000001</v>
      </c>
      <c r="Z357">
        <v>9.5160528999999994E-2</v>
      </c>
      <c r="AA357">
        <v>8.9429735999999996E-2</v>
      </c>
      <c r="AB357">
        <v>8.4308855000000002E-2</v>
      </c>
      <c r="AC357">
        <v>7.9704112999999993E-2</v>
      </c>
      <c r="AD357">
        <v>7.5544982999999996E-2</v>
      </c>
      <c r="AE357">
        <v>7.1769305000000005E-2</v>
      </c>
      <c r="AF357">
        <v>6.8326257000000001E-2</v>
      </c>
      <c r="AG357">
        <v>6.5176412000000003E-2</v>
      </c>
      <c r="AH357">
        <v>6.2283188000000003E-2</v>
      </c>
      <c r="AI357">
        <v>5.9616040000000002E-2</v>
      </c>
      <c r="AJ357">
        <v>5.7150769999999997E-2</v>
      </c>
      <c r="AK357">
        <v>5.4866235999999999E-2</v>
      </c>
      <c r="AL357">
        <v>5.2742484999999999E-2</v>
      </c>
      <c r="AM357">
        <v>5.0764862000000001E-2</v>
      </c>
      <c r="AN357">
        <v>4.8917509999999997E-2</v>
      </c>
      <c r="AO357">
        <v>4.7189153999999997E-2</v>
      </c>
      <c r="AP357">
        <v>4.5568011999999998E-2</v>
      </c>
      <c r="AQ357">
        <v>4.4045652999999997E-2</v>
      </c>
      <c r="AR357">
        <v>4.2612270000000001E-2</v>
      </c>
      <c r="AS357">
        <v>4.1260819999999997E-2</v>
      </c>
      <c r="AT357">
        <v>3.99855E-2</v>
      </c>
      <c r="AU357">
        <v>3.8779233000000003E-2</v>
      </c>
      <c r="AV357">
        <v>3.7637126E-2</v>
      </c>
      <c r="AW357">
        <v>3.6553752000000002E-2</v>
      </c>
      <c r="AX357">
        <v>3.5525568E-2</v>
      </c>
      <c r="AY357">
        <v>3.4548201000000001E-2</v>
      </c>
      <c r="AZ357">
        <v>3.3618233999999997E-2</v>
      </c>
      <c r="BA357">
        <v>3.2732483E-2</v>
      </c>
      <c r="BB357">
        <v>3.1887591E-2</v>
      </c>
      <c r="BC357">
        <v>3.1081063999999999E-2</v>
      </c>
      <c r="BD357">
        <v>3.0310555999999999E-2</v>
      </c>
      <c r="BE357">
        <v>2.9573603E-2</v>
      </c>
      <c r="BF357">
        <v>2.8867792E-2</v>
      </c>
    </row>
    <row r="358" spans="1:58" x14ac:dyDescent="0.35">
      <c r="A358">
        <v>357</v>
      </c>
      <c r="B358">
        <v>70</v>
      </c>
      <c r="C358">
        <v>0.82291069999999999</v>
      </c>
      <c r="D358">
        <v>1</v>
      </c>
      <c r="E358">
        <v>3</v>
      </c>
      <c r="F358">
        <v>2</v>
      </c>
      <c r="G358">
        <v>0.2</v>
      </c>
      <c r="H358">
        <v>0.4</v>
      </c>
      <c r="I358">
        <v>393.5</v>
      </c>
      <c r="J358">
        <v>365.40000000000003</v>
      </c>
      <c r="K358" t="s">
        <v>34</v>
      </c>
      <c r="L358">
        <v>357</v>
      </c>
      <c r="M358">
        <v>0.76902139000000003</v>
      </c>
      <c r="N358">
        <v>0.58923274000000003</v>
      </c>
      <c r="O358">
        <v>0.47434017000000001</v>
      </c>
      <c r="P358">
        <v>0.39442824999999998</v>
      </c>
      <c r="Q358">
        <v>0.33534937999999997</v>
      </c>
      <c r="R358">
        <v>0.29098487000000001</v>
      </c>
      <c r="S358">
        <v>0.25644526000000001</v>
      </c>
      <c r="T358">
        <v>0.22883917000000001</v>
      </c>
      <c r="U358">
        <v>0.20631864999999999</v>
      </c>
      <c r="V358">
        <v>0.18762340999999999</v>
      </c>
      <c r="W358">
        <v>0.17187983000000001</v>
      </c>
      <c r="X358">
        <v>0.15845039</v>
      </c>
      <c r="Y358">
        <v>0.1468661</v>
      </c>
      <c r="Z358">
        <v>0.13677368000000001</v>
      </c>
      <c r="AA358">
        <v>0.12790185000000001</v>
      </c>
      <c r="AB358">
        <v>0.12004503</v>
      </c>
      <c r="AC358">
        <v>0.11303692</v>
      </c>
      <c r="AD358">
        <v>0.10674731</v>
      </c>
      <c r="AE358">
        <v>0.10106922</v>
      </c>
      <c r="AF358">
        <v>9.5919505000000002E-2</v>
      </c>
      <c r="AG358">
        <v>9.1228418000000006E-2</v>
      </c>
      <c r="AH358">
        <v>8.6936995000000003E-2</v>
      </c>
      <c r="AI358">
        <v>8.2997433999999995E-2</v>
      </c>
      <c r="AJ358">
        <v>7.9366855E-2</v>
      </c>
      <c r="AK358">
        <v>7.6012455000000007E-2</v>
      </c>
      <c r="AL358">
        <v>7.2902828000000003E-2</v>
      </c>
      <c r="AM358">
        <v>7.0012897000000004E-2</v>
      </c>
      <c r="AN358">
        <v>6.7321591E-2</v>
      </c>
      <c r="AO358">
        <v>6.4808092999999997E-2</v>
      </c>
      <c r="AP358">
        <v>6.2456664000000002E-2</v>
      </c>
      <c r="AQ358">
        <v>6.0251570999999997E-2</v>
      </c>
      <c r="AR358">
        <v>5.8179981999999998E-2</v>
      </c>
      <c r="AS358">
        <v>5.6231357000000003E-2</v>
      </c>
      <c r="AT358">
        <v>5.439401E-2</v>
      </c>
      <c r="AU358">
        <v>5.2658834000000002E-2</v>
      </c>
      <c r="AV358">
        <v>5.1018648E-2</v>
      </c>
      <c r="AW358">
        <v>4.9465808999999999E-2</v>
      </c>
      <c r="AX358">
        <v>4.7993968999999997E-2</v>
      </c>
      <c r="AY358">
        <v>4.6597838000000003E-2</v>
      </c>
      <c r="AZ358">
        <v>4.5271285000000001E-2</v>
      </c>
      <c r="BA358">
        <v>4.4008753999999997E-2</v>
      </c>
      <c r="BB358">
        <v>4.2806450000000003E-2</v>
      </c>
      <c r="BC358">
        <v>4.1659977000000001E-2</v>
      </c>
      <c r="BD358">
        <v>4.0566037999999999E-2</v>
      </c>
      <c r="BE358">
        <v>3.9521242999999998E-2</v>
      </c>
      <c r="BF358">
        <v>3.8522225E-2</v>
      </c>
    </row>
    <row r="359" spans="1:58" x14ac:dyDescent="0.35">
      <c r="A359">
        <v>358</v>
      </c>
      <c r="B359">
        <v>17.5</v>
      </c>
      <c r="C359">
        <v>0.56054160000000008</v>
      </c>
      <c r="D359">
        <v>1.8</v>
      </c>
      <c r="E359">
        <v>6.2</v>
      </c>
      <c r="F359">
        <v>0.60000000000000009</v>
      </c>
      <c r="G359">
        <v>0.60000000000000009</v>
      </c>
      <c r="H359">
        <v>0.2</v>
      </c>
      <c r="I359">
        <v>289</v>
      </c>
      <c r="J359">
        <v>312.90000000000003</v>
      </c>
      <c r="K359" t="s">
        <v>35</v>
      </c>
      <c r="L359">
        <v>358</v>
      </c>
      <c r="M359">
        <v>0.35063731999999997</v>
      </c>
      <c r="N359">
        <v>0.29812654999999999</v>
      </c>
      <c r="O359">
        <v>0.25563311999999999</v>
      </c>
      <c r="P359">
        <v>0.22181066999999999</v>
      </c>
      <c r="Q359">
        <v>0.19469748000000001</v>
      </c>
      <c r="R359">
        <v>0.17269303</v>
      </c>
      <c r="S359">
        <v>0.15461710000000001</v>
      </c>
      <c r="T359">
        <v>0.13958118999999999</v>
      </c>
      <c r="U359">
        <v>0.12691749999999999</v>
      </c>
      <c r="V359">
        <v>0.1161355</v>
      </c>
      <c r="W359">
        <v>0.10686276</v>
      </c>
      <c r="X359">
        <v>9.8813876999999994E-2</v>
      </c>
      <c r="Y359">
        <v>9.1771930000000002E-2</v>
      </c>
      <c r="Z359">
        <v>8.5566364000000006E-2</v>
      </c>
      <c r="AA359">
        <v>8.0061412999999998E-2</v>
      </c>
      <c r="AB359">
        <v>7.5149007000000004E-2</v>
      </c>
      <c r="AC359">
        <v>7.0740089000000006E-2</v>
      </c>
      <c r="AD359">
        <v>6.6766179999999994E-2</v>
      </c>
      <c r="AE359">
        <v>6.3167028E-2</v>
      </c>
      <c r="AF359">
        <v>5.9892371E-2</v>
      </c>
      <c r="AG359">
        <v>5.6903626999999998E-2</v>
      </c>
      <c r="AH359">
        <v>5.4166034000000002E-2</v>
      </c>
      <c r="AI359">
        <v>5.1648520000000003E-2</v>
      </c>
      <c r="AJ359">
        <v>4.9327821000000001E-2</v>
      </c>
      <c r="AK359">
        <v>4.7184058000000001E-2</v>
      </c>
      <c r="AL359">
        <v>4.5195587000000002E-2</v>
      </c>
      <c r="AM359">
        <v>4.3348495000000001E-2</v>
      </c>
      <c r="AN359">
        <v>4.1628748E-2</v>
      </c>
      <c r="AO359">
        <v>4.0023587999999999E-2</v>
      </c>
      <c r="AP359">
        <v>3.8523395000000002E-2</v>
      </c>
      <c r="AQ359">
        <v>3.7117804999999997E-2</v>
      </c>
      <c r="AR359">
        <v>3.5798102999999998E-2</v>
      </c>
      <c r="AS359">
        <v>3.4557580999999997E-2</v>
      </c>
      <c r="AT359">
        <v>3.3389720999999997E-2</v>
      </c>
      <c r="AU359">
        <v>3.2288409999999997E-2</v>
      </c>
      <c r="AV359">
        <v>3.1248603E-2</v>
      </c>
      <c r="AW359">
        <v>3.0265317999999999E-2</v>
      </c>
      <c r="AX359">
        <v>2.9334148000000001E-2</v>
      </c>
      <c r="AY359">
        <v>2.8451701999999999E-2</v>
      </c>
      <c r="AZ359">
        <v>2.7614041999999998E-2</v>
      </c>
      <c r="BA359">
        <v>2.6818137999999998E-2</v>
      </c>
      <c r="BB359">
        <v>2.6061063999999998E-2</v>
      </c>
      <c r="BC359">
        <v>2.5340062999999999E-2</v>
      </c>
      <c r="BD359">
        <v>2.4652805E-2</v>
      </c>
      <c r="BE359">
        <v>2.3997126000000001E-2</v>
      </c>
      <c r="BF359">
        <v>2.3370884000000001E-2</v>
      </c>
    </row>
    <row r="360" spans="1:58" x14ac:dyDescent="0.35">
      <c r="A360">
        <v>359</v>
      </c>
      <c r="B360">
        <v>25.900000000000002</v>
      </c>
      <c r="C360">
        <v>0.43190660000000003</v>
      </c>
      <c r="D360">
        <v>2.4000000000000004</v>
      </c>
      <c r="E360">
        <v>1.4000000000000001</v>
      </c>
      <c r="F360">
        <v>0.8</v>
      </c>
      <c r="G360">
        <v>0.8</v>
      </c>
      <c r="H360">
        <v>0.4</v>
      </c>
      <c r="I360">
        <v>340</v>
      </c>
      <c r="J360">
        <v>312.70000000000005</v>
      </c>
      <c r="K360" t="s">
        <v>35</v>
      </c>
      <c r="L360">
        <v>359</v>
      </c>
      <c r="M360">
        <v>0.23369649000000001</v>
      </c>
      <c r="N360">
        <v>0.18834655</v>
      </c>
      <c r="O360">
        <v>0.15693252999999999</v>
      </c>
      <c r="P360">
        <v>0.13406468999999999</v>
      </c>
      <c r="Q360">
        <v>0.11669517</v>
      </c>
      <c r="R360">
        <v>0.1030518</v>
      </c>
      <c r="S360">
        <v>9.2064357999999999E-2</v>
      </c>
      <c r="T360">
        <v>8.3039865000000004E-2</v>
      </c>
      <c r="U360">
        <v>7.5506128000000006E-2</v>
      </c>
      <c r="V360">
        <v>6.9128700000000001E-2</v>
      </c>
      <c r="W360">
        <v>6.3663713999999996E-2</v>
      </c>
      <c r="X360">
        <v>5.8932698999999998E-2</v>
      </c>
      <c r="Y360">
        <v>5.4800942999999998E-2</v>
      </c>
      <c r="Z360">
        <v>5.1162973E-2</v>
      </c>
      <c r="AA360">
        <v>4.7938428999999998E-2</v>
      </c>
      <c r="AB360">
        <v>4.5060455999999999E-2</v>
      </c>
      <c r="AC360">
        <v>4.2478441999999998E-2</v>
      </c>
      <c r="AD360">
        <v>4.0149971999999999E-2</v>
      </c>
      <c r="AE360">
        <v>3.8041147999999997E-2</v>
      </c>
      <c r="AF360">
        <v>3.6121863999999997E-2</v>
      </c>
      <c r="AG360">
        <v>3.4369357000000003E-2</v>
      </c>
      <c r="AH360">
        <v>3.2762579999999999E-2</v>
      </c>
      <c r="AI360">
        <v>3.1285792999999999E-2</v>
      </c>
      <c r="AJ360">
        <v>2.9922903000000001E-2</v>
      </c>
      <c r="AK360">
        <v>2.8662749000000001E-2</v>
      </c>
      <c r="AL360">
        <v>2.7493806999999999E-2</v>
      </c>
      <c r="AM360">
        <v>2.6407419000000001E-2</v>
      </c>
      <c r="AN360">
        <v>2.5395135999999999E-2</v>
      </c>
      <c r="AO360">
        <v>2.4449538E-2</v>
      </c>
      <c r="AP360">
        <v>2.3564636999999999E-2</v>
      </c>
      <c r="AQ360">
        <v>2.2735136999999999E-2</v>
      </c>
      <c r="AR360">
        <v>2.1956013999999999E-2</v>
      </c>
      <c r="AS360">
        <v>2.1223228E-2</v>
      </c>
      <c r="AT360">
        <v>2.0532541000000001E-2</v>
      </c>
      <c r="AU360">
        <v>1.9880769999999999E-2</v>
      </c>
      <c r="AV360">
        <v>1.9264760999999998E-2</v>
      </c>
      <c r="AW360">
        <v>1.8681742000000001E-2</v>
      </c>
      <c r="AX360">
        <v>1.8129312000000002E-2</v>
      </c>
      <c r="AY360">
        <v>1.7605144999999999E-2</v>
      </c>
      <c r="AZ360">
        <v>1.7107204000000001E-2</v>
      </c>
      <c r="BA360">
        <v>1.6633702E-2</v>
      </c>
      <c r="BB360">
        <v>1.6182946E-2</v>
      </c>
      <c r="BC360">
        <v>1.5753262000000001E-2</v>
      </c>
      <c r="BD360">
        <v>1.5343336000000001E-2</v>
      </c>
      <c r="BE360">
        <v>1.4951911999999999E-2</v>
      </c>
      <c r="BF360">
        <v>1.4577797999999999E-2</v>
      </c>
    </row>
    <row r="361" spans="1:58" x14ac:dyDescent="0.35">
      <c r="A361">
        <v>360</v>
      </c>
      <c r="B361">
        <v>40.800000000000004</v>
      </c>
      <c r="C361">
        <v>0.54343540000000001</v>
      </c>
      <c r="D361">
        <v>0.8</v>
      </c>
      <c r="E361">
        <v>7.8000000000000007</v>
      </c>
      <c r="F361">
        <v>1.6</v>
      </c>
      <c r="G361">
        <v>0.8</v>
      </c>
      <c r="H361">
        <v>0.8</v>
      </c>
      <c r="I361">
        <v>430.6</v>
      </c>
      <c r="J361">
        <v>359.1</v>
      </c>
      <c r="K361" t="s">
        <v>35</v>
      </c>
      <c r="L361">
        <v>360</v>
      </c>
      <c r="M361">
        <v>1.6517097999999999</v>
      </c>
      <c r="N361">
        <v>1.362743</v>
      </c>
      <c r="O361">
        <v>1.1336035</v>
      </c>
      <c r="P361">
        <v>0.94409787999999994</v>
      </c>
      <c r="Q361">
        <v>0.79348474999999996</v>
      </c>
      <c r="R361">
        <v>0.67649477999999996</v>
      </c>
      <c r="S361">
        <v>0.58485913</v>
      </c>
      <c r="T361">
        <v>0.51244383999999998</v>
      </c>
      <c r="U361">
        <v>0.45429619999999998</v>
      </c>
      <c r="V361">
        <v>0.40685204000000003</v>
      </c>
      <c r="W361">
        <v>0.36751108999999998</v>
      </c>
      <c r="X361">
        <v>0.33450359000000002</v>
      </c>
      <c r="Y361">
        <v>0.30650112000000002</v>
      </c>
      <c r="Z361">
        <v>0.28250547999999998</v>
      </c>
      <c r="AA361">
        <v>0.26175316999999998</v>
      </c>
      <c r="AB361">
        <v>0.24366226999999999</v>
      </c>
      <c r="AC361">
        <v>0.22771487000000001</v>
      </c>
      <c r="AD361">
        <v>0.21358263</v>
      </c>
      <c r="AE361">
        <v>0.20098758</v>
      </c>
      <c r="AF361">
        <v>0.18969093000000001</v>
      </c>
      <c r="AG361">
        <v>0.17951125000000001</v>
      </c>
      <c r="AH361">
        <v>0.17029242</v>
      </c>
      <c r="AI361">
        <v>0.16190392000000001</v>
      </c>
      <c r="AJ361">
        <v>0.15424335</v>
      </c>
      <c r="AK361">
        <v>0.1472107</v>
      </c>
      <c r="AL361">
        <v>0.14075062999999999</v>
      </c>
      <c r="AM361">
        <v>0.13478839000000001</v>
      </c>
      <c r="AN361">
        <v>0.12925751999999999</v>
      </c>
      <c r="AO361">
        <v>0.12412455</v>
      </c>
      <c r="AP361">
        <v>0.11934786999999999</v>
      </c>
      <c r="AQ361">
        <v>0.11489906</v>
      </c>
      <c r="AR361">
        <v>0.11073719999999999</v>
      </c>
      <c r="AS361">
        <v>0.10683163</v>
      </c>
      <c r="AT361">
        <v>0.10316394</v>
      </c>
      <c r="AU361">
        <v>9.9714786E-2</v>
      </c>
      <c r="AV361">
        <v>9.6464894999999995E-2</v>
      </c>
      <c r="AW361">
        <v>9.3399934000000004E-2</v>
      </c>
      <c r="AX361">
        <v>9.0504794999999999E-2</v>
      </c>
      <c r="AY361">
        <v>8.7765715999999994E-2</v>
      </c>
      <c r="AZ361">
        <v>8.5168034000000004E-2</v>
      </c>
      <c r="BA361">
        <v>8.2704395E-2</v>
      </c>
      <c r="BB361">
        <v>8.0366409999999999E-2</v>
      </c>
      <c r="BC361">
        <v>7.8140944000000004E-2</v>
      </c>
      <c r="BD361">
        <v>7.6020926000000003E-2</v>
      </c>
      <c r="BE361">
        <v>7.3997228999999998E-2</v>
      </c>
      <c r="BF361">
        <v>7.2067126999999995E-2</v>
      </c>
    </row>
    <row r="362" spans="1:58" x14ac:dyDescent="0.35">
      <c r="A362">
        <v>361</v>
      </c>
      <c r="B362">
        <v>33.5</v>
      </c>
      <c r="C362">
        <v>0.26368039999999998</v>
      </c>
      <c r="D362">
        <v>3</v>
      </c>
      <c r="E362">
        <v>6.4</v>
      </c>
      <c r="F362">
        <v>2.4000000000000004</v>
      </c>
      <c r="G362">
        <v>0.2</v>
      </c>
      <c r="H362">
        <v>1.8</v>
      </c>
      <c r="I362">
        <v>352.40000000000003</v>
      </c>
      <c r="J362">
        <v>326.3</v>
      </c>
      <c r="K362" t="s">
        <v>35</v>
      </c>
      <c r="L362">
        <v>361</v>
      </c>
      <c r="M362">
        <v>2.8388561999999999</v>
      </c>
      <c r="N362">
        <v>2.3447523000000001</v>
      </c>
      <c r="O362">
        <v>1.9340634000000001</v>
      </c>
      <c r="P362">
        <v>1.6100810000000001</v>
      </c>
      <c r="Q362">
        <v>1.3582019999999999</v>
      </c>
      <c r="R362">
        <v>1.1614431000000001</v>
      </c>
      <c r="S362">
        <v>1.0059547</v>
      </c>
      <c r="T362">
        <v>0.88135951999999995</v>
      </c>
      <c r="U362">
        <v>0.78020822999999995</v>
      </c>
      <c r="V362">
        <v>0.69734101999999998</v>
      </c>
      <c r="W362">
        <v>0.62880038999999999</v>
      </c>
      <c r="X362">
        <v>0.57153856999999997</v>
      </c>
      <c r="Y362">
        <v>0.52471672999999996</v>
      </c>
      <c r="Z362">
        <v>0.48466796000000001</v>
      </c>
      <c r="AA362">
        <v>0.44943607000000002</v>
      </c>
      <c r="AB362">
        <v>0.41786354999999997</v>
      </c>
      <c r="AC362">
        <v>0.38988574999999998</v>
      </c>
      <c r="AD362">
        <v>0.36537470999999999</v>
      </c>
      <c r="AE362">
        <v>0.34368077000000002</v>
      </c>
      <c r="AF362">
        <v>0.32431876999999998</v>
      </c>
      <c r="AG362">
        <v>0.30696668999999999</v>
      </c>
      <c r="AH362">
        <v>0.29132976999999999</v>
      </c>
      <c r="AI362">
        <v>0.27714520999999998</v>
      </c>
      <c r="AJ362">
        <v>0.26422769000000002</v>
      </c>
      <c r="AK362">
        <v>0.25243554000000001</v>
      </c>
      <c r="AL362">
        <v>0.24163142000000001</v>
      </c>
      <c r="AM362">
        <v>0.23169546999999999</v>
      </c>
      <c r="AN362">
        <v>0.22251979999999999</v>
      </c>
      <c r="AO362">
        <v>0.21402610999999999</v>
      </c>
      <c r="AP362">
        <v>0.20614657</v>
      </c>
      <c r="AQ362">
        <v>0.19881046999999999</v>
      </c>
      <c r="AR362">
        <v>0.19196413000000001</v>
      </c>
      <c r="AS362">
        <v>0.18556144999999999</v>
      </c>
      <c r="AT362">
        <v>0.17956444999999999</v>
      </c>
      <c r="AU362">
        <v>0.17393474</v>
      </c>
      <c r="AV362">
        <v>0.16863942000000001</v>
      </c>
      <c r="AW362">
        <v>0.16365156</v>
      </c>
      <c r="AX362">
        <v>0.15894406</v>
      </c>
      <c r="AY362">
        <v>0.15448833000000001</v>
      </c>
      <c r="AZ362">
        <v>0.15026339999999999</v>
      </c>
      <c r="BA362">
        <v>0.14625476000000001</v>
      </c>
      <c r="BB362">
        <v>0.1424454</v>
      </c>
      <c r="BC362">
        <v>0.13882405</v>
      </c>
      <c r="BD362">
        <v>0.13537632999999999</v>
      </c>
      <c r="BE362">
        <v>0.13208924</v>
      </c>
      <c r="BF362">
        <v>0.12894990000000001</v>
      </c>
    </row>
    <row r="363" spans="1:58" x14ac:dyDescent="0.35">
      <c r="A363">
        <v>362</v>
      </c>
      <c r="B363">
        <v>18.899999999999999</v>
      </c>
      <c r="C363">
        <v>0.71008070000000001</v>
      </c>
      <c r="D363">
        <v>2.6</v>
      </c>
      <c r="E363">
        <v>8.6</v>
      </c>
      <c r="F363">
        <v>2.2000000000000002</v>
      </c>
      <c r="G363">
        <v>0.8</v>
      </c>
      <c r="H363">
        <v>0.8</v>
      </c>
      <c r="I363">
        <v>285.60000000000002</v>
      </c>
      <c r="J363">
        <v>353.40000000000003</v>
      </c>
      <c r="K363" t="s">
        <v>34</v>
      </c>
      <c r="L363">
        <v>362</v>
      </c>
      <c r="M363">
        <v>1.1026347999999999</v>
      </c>
      <c r="N363">
        <v>0.95188801999999995</v>
      </c>
      <c r="O363">
        <v>0.82418245000000001</v>
      </c>
      <c r="P363">
        <v>0.71183680999999999</v>
      </c>
      <c r="Q363">
        <v>0.61699134</v>
      </c>
      <c r="R363">
        <v>0.53997678000000005</v>
      </c>
      <c r="S363">
        <v>0.47783621999999998</v>
      </c>
      <c r="T363">
        <v>0.42670828</v>
      </c>
      <c r="U363">
        <v>0.38395855000000001</v>
      </c>
      <c r="V363">
        <v>0.34784686999999997</v>
      </c>
      <c r="W363">
        <v>0.31756833000000001</v>
      </c>
      <c r="X363">
        <v>0.29187927000000002</v>
      </c>
      <c r="Y363">
        <v>0.26993268999999998</v>
      </c>
      <c r="Z363">
        <v>0.25098288000000002</v>
      </c>
      <c r="AA363">
        <v>0.23430416000000001</v>
      </c>
      <c r="AB363">
        <v>0.21955526</v>
      </c>
      <c r="AC363">
        <v>0.20646136000000001</v>
      </c>
      <c r="AD363">
        <v>0.19475748000000001</v>
      </c>
      <c r="AE363">
        <v>0.18424539000000001</v>
      </c>
      <c r="AF363">
        <v>0.17475300999999999</v>
      </c>
      <c r="AG363">
        <v>0.16614377</v>
      </c>
      <c r="AH363">
        <v>0.15829565000000001</v>
      </c>
      <c r="AI363">
        <v>0.15111332999999999</v>
      </c>
      <c r="AJ363">
        <v>0.14452586000000001</v>
      </c>
      <c r="AK363">
        <v>0.13845935000000001</v>
      </c>
      <c r="AL363">
        <v>0.13285412999999999</v>
      </c>
      <c r="AM363">
        <v>0.12766026999999999</v>
      </c>
      <c r="AN363">
        <v>0.12283694000000001</v>
      </c>
      <c r="AO363">
        <v>0.11834488</v>
      </c>
      <c r="AP363">
        <v>0.11414935</v>
      </c>
      <c r="AQ363">
        <v>0.11022688</v>
      </c>
      <c r="AR363">
        <v>0.10654752000000001</v>
      </c>
      <c r="AS363">
        <v>0.10308681</v>
      </c>
      <c r="AT363">
        <v>9.9829382999999994E-2</v>
      </c>
      <c r="AU363">
        <v>9.6757196000000004E-2</v>
      </c>
      <c r="AV363">
        <v>9.3855604999999995E-2</v>
      </c>
      <c r="AW363">
        <v>9.1110184999999996E-2</v>
      </c>
      <c r="AX363">
        <v>8.8508799999999999E-2</v>
      </c>
      <c r="AY363">
        <v>8.6041242000000004E-2</v>
      </c>
      <c r="AZ363">
        <v>8.3697215000000005E-2</v>
      </c>
      <c r="BA363">
        <v>8.1468783000000003E-2</v>
      </c>
      <c r="BB363">
        <v>7.9346477999999998E-2</v>
      </c>
      <c r="BC363">
        <v>7.7323422000000003E-2</v>
      </c>
      <c r="BD363">
        <v>7.5393051000000003E-2</v>
      </c>
      <c r="BE363">
        <v>7.3549233000000006E-2</v>
      </c>
      <c r="BF363">
        <v>7.1786232000000005E-2</v>
      </c>
    </row>
    <row r="364" spans="1:58" x14ac:dyDescent="0.35">
      <c r="A364">
        <v>363</v>
      </c>
      <c r="B364">
        <v>38.1</v>
      </c>
      <c r="C364">
        <v>0.53703100000000004</v>
      </c>
      <c r="D364">
        <v>1.8</v>
      </c>
      <c r="E364">
        <v>6.6000000000000005</v>
      </c>
      <c r="F364">
        <v>0.4</v>
      </c>
      <c r="G364">
        <v>0</v>
      </c>
      <c r="H364">
        <v>0.2</v>
      </c>
      <c r="I364">
        <v>327</v>
      </c>
      <c r="J364">
        <v>355.6</v>
      </c>
      <c r="K364" t="s">
        <v>35</v>
      </c>
      <c r="L364">
        <v>363</v>
      </c>
      <c r="M364">
        <v>0.51782744999999997</v>
      </c>
      <c r="N364">
        <v>0.44848347</v>
      </c>
      <c r="O364">
        <v>0.38870971999999998</v>
      </c>
      <c r="P364">
        <v>0.33934199999999998</v>
      </c>
      <c r="Q364">
        <v>0.29944020999999998</v>
      </c>
      <c r="R364">
        <v>0.26702823999999997</v>
      </c>
      <c r="S364">
        <v>0.24037182000000001</v>
      </c>
      <c r="T364">
        <v>0.2181111</v>
      </c>
      <c r="U364">
        <v>0.19933653000000001</v>
      </c>
      <c r="V364">
        <v>0.18334362000000001</v>
      </c>
      <c r="W364">
        <v>0.16956350000000001</v>
      </c>
      <c r="X364">
        <v>0.15757309</v>
      </c>
      <c r="Y364">
        <v>0.14706201999999999</v>
      </c>
      <c r="Z364">
        <v>0.13776904000000001</v>
      </c>
      <c r="AA364">
        <v>0.12950037</v>
      </c>
      <c r="AB364">
        <v>0.12209296</v>
      </c>
      <c r="AC364">
        <v>0.11542427</v>
      </c>
      <c r="AD364">
        <v>0.10938745</v>
      </c>
      <c r="AE364">
        <v>0.10389710000000001</v>
      </c>
      <c r="AF364">
        <v>9.8884902999999996E-2</v>
      </c>
      <c r="AG364">
        <v>9.4289094000000004E-2</v>
      </c>
      <c r="AH364">
        <v>9.0062454E-2</v>
      </c>
      <c r="AI364">
        <v>8.6161799999999997E-2</v>
      </c>
      <c r="AJ364">
        <v>8.2551681000000002E-2</v>
      </c>
      <c r="AK364">
        <v>7.9201682999999995E-2</v>
      </c>
      <c r="AL364">
        <v>7.6086894000000002E-2</v>
      </c>
      <c r="AM364">
        <v>7.3181331000000002E-2</v>
      </c>
      <c r="AN364">
        <v>7.0465564999999994E-2</v>
      </c>
      <c r="AO364">
        <v>6.7921995999999998E-2</v>
      </c>
      <c r="AP364">
        <v>6.5535187999999994E-2</v>
      </c>
      <c r="AQ364">
        <v>6.3292392000000003E-2</v>
      </c>
      <c r="AR364">
        <v>6.1181877000000003E-2</v>
      </c>
      <c r="AS364">
        <v>5.9191383E-2</v>
      </c>
      <c r="AT364">
        <v>5.7309939999999997E-2</v>
      </c>
      <c r="AU364">
        <v>5.5530887000000001E-2</v>
      </c>
      <c r="AV364">
        <v>5.3845826999999999E-2</v>
      </c>
      <c r="AW364">
        <v>5.2248266000000002E-2</v>
      </c>
      <c r="AX364">
        <v>5.0731595999999997E-2</v>
      </c>
      <c r="AY364">
        <v>4.9289963999999999E-2</v>
      </c>
      <c r="AZ364">
        <v>4.7918413E-2</v>
      </c>
      <c r="BA364">
        <v>4.6612881000000002E-2</v>
      </c>
      <c r="BB364">
        <v>4.5367587000000001E-2</v>
      </c>
      <c r="BC364">
        <v>4.4177822999999998E-2</v>
      </c>
      <c r="BD364">
        <v>4.3041206999999998E-2</v>
      </c>
      <c r="BE364">
        <v>4.1954595999999997E-2</v>
      </c>
      <c r="BF364">
        <v>4.0914882E-2</v>
      </c>
    </row>
    <row r="365" spans="1:58" x14ac:dyDescent="0.35">
      <c r="A365">
        <v>364</v>
      </c>
      <c r="B365">
        <v>24.3</v>
      </c>
      <c r="C365">
        <v>0.19007639999999998</v>
      </c>
      <c r="D365">
        <v>1.6</v>
      </c>
      <c r="E365">
        <v>4.4000000000000004</v>
      </c>
      <c r="F365">
        <v>2.2000000000000002</v>
      </c>
      <c r="G365">
        <v>1.8</v>
      </c>
      <c r="H365">
        <v>1.8</v>
      </c>
      <c r="I365">
        <v>363.90000000000003</v>
      </c>
      <c r="J365">
        <v>335.1</v>
      </c>
      <c r="K365" t="s">
        <v>35</v>
      </c>
      <c r="L365">
        <v>364</v>
      </c>
      <c r="M365">
        <v>2.1372122999999998</v>
      </c>
      <c r="N365">
        <v>1.6416206</v>
      </c>
      <c r="O365">
        <v>1.3063848</v>
      </c>
      <c r="P365">
        <v>1.0684062000000001</v>
      </c>
      <c r="Q365">
        <v>0.89311361</v>
      </c>
      <c r="R365">
        <v>0.75940591000000002</v>
      </c>
      <c r="S365">
        <v>0.65599275000000001</v>
      </c>
      <c r="T365">
        <v>0.57445924999999998</v>
      </c>
      <c r="U365">
        <v>0.50913900000000001</v>
      </c>
      <c r="V365">
        <v>0.45607631999999998</v>
      </c>
      <c r="W365">
        <v>0.41219678999999998</v>
      </c>
      <c r="X365">
        <v>0.37543923000000001</v>
      </c>
      <c r="Y365">
        <v>0.34431949000000001</v>
      </c>
      <c r="Z365">
        <v>0.31768098</v>
      </c>
      <c r="AA365">
        <v>0.29464644000000001</v>
      </c>
      <c r="AB365">
        <v>0.27455485000000002</v>
      </c>
      <c r="AC365">
        <v>0.25690383</v>
      </c>
      <c r="AD365">
        <v>0.24129034999999999</v>
      </c>
      <c r="AE365">
        <v>0.22738259</v>
      </c>
      <c r="AF365">
        <v>0.21493408</v>
      </c>
      <c r="AG365">
        <v>0.20371668000000001</v>
      </c>
      <c r="AH365">
        <v>0.19356002</v>
      </c>
      <c r="AI365">
        <v>0.18432380000000001</v>
      </c>
      <c r="AJ365">
        <v>0.17588504999999999</v>
      </c>
      <c r="AK365">
        <v>0.16815035</v>
      </c>
      <c r="AL365">
        <v>0.16102886</v>
      </c>
      <c r="AM365">
        <v>0.15445484000000001</v>
      </c>
      <c r="AN365">
        <v>0.14837046000000001</v>
      </c>
      <c r="AO365">
        <v>0.14271519999999999</v>
      </c>
      <c r="AP365">
        <v>0.13743962000000001</v>
      </c>
      <c r="AQ365">
        <v>0.13251310999999999</v>
      </c>
      <c r="AR365">
        <v>0.12790541</v>
      </c>
      <c r="AS365">
        <v>0.12358415</v>
      </c>
      <c r="AT365">
        <v>0.11952478</v>
      </c>
      <c r="AU365">
        <v>0.11570166</v>
      </c>
      <c r="AV365">
        <v>0.11209619999999999</v>
      </c>
      <c r="AW365">
        <v>0.10869226999999999</v>
      </c>
      <c r="AX365">
        <v>0.10546966000000001</v>
      </c>
      <c r="AY365">
        <v>0.10241575999999999</v>
      </c>
      <c r="AZ365">
        <v>9.9519044000000001E-2</v>
      </c>
      <c r="BA365">
        <v>9.6768059000000003E-2</v>
      </c>
      <c r="BB365">
        <v>9.4151780000000004E-2</v>
      </c>
      <c r="BC365">
        <v>9.1657951000000001E-2</v>
      </c>
      <c r="BD365">
        <v>8.9280768999999996E-2</v>
      </c>
      <c r="BE365">
        <v>8.7012433E-2</v>
      </c>
      <c r="BF365">
        <v>8.4845290000000004E-2</v>
      </c>
    </row>
    <row r="366" spans="1:58" x14ac:dyDescent="0.35">
      <c r="A366">
        <v>365</v>
      </c>
      <c r="B366">
        <v>37.200000000000003</v>
      </c>
      <c r="C366">
        <v>0.48099009999999998</v>
      </c>
      <c r="D366">
        <v>0.60000000000000009</v>
      </c>
      <c r="E366">
        <v>4.6000000000000005</v>
      </c>
      <c r="F366">
        <v>2.6</v>
      </c>
      <c r="G366">
        <v>0.60000000000000009</v>
      </c>
      <c r="H366">
        <v>1.4000000000000001</v>
      </c>
      <c r="I366">
        <v>361.1</v>
      </c>
      <c r="J366">
        <v>359.40000000000003</v>
      </c>
      <c r="K366" t="s">
        <v>35</v>
      </c>
      <c r="L366">
        <v>365</v>
      </c>
      <c r="M366">
        <v>1.7216053</v>
      </c>
      <c r="N366">
        <v>1.2678437</v>
      </c>
      <c r="O366">
        <v>0.98045117000000004</v>
      </c>
      <c r="P366">
        <v>0.78717272999999999</v>
      </c>
      <c r="Q366">
        <v>0.64986801000000005</v>
      </c>
      <c r="R366">
        <v>0.54859924000000004</v>
      </c>
      <c r="S366">
        <v>0.47187895000000002</v>
      </c>
      <c r="T366">
        <v>0.41229397000000001</v>
      </c>
      <c r="U366">
        <v>0.36475793000000001</v>
      </c>
      <c r="V366">
        <v>0.32621589000000001</v>
      </c>
      <c r="W366">
        <v>0.29442467999999999</v>
      </c>
      <c r="X366">
        <v>0.26781639000000002</v>
      </c>
      <c r="Y366">
        <v>0.24528337</v>
      </c>
      <c r="Z366">
        <v>0.22598381000000001</v>
      </c>
      <c r="AA366">
        <v>0.20929696</v>
      </c>
      <c r="AB366">
        <v>0.19474274999999999</v>
      </c>
      <c r="AC366">
        <v>0.18194693000000001</v>
      </c>
      <c r="AD366">
        <v>0.17061928000000001</v>
      </c>
      <c r="AE366">
        <v>0.16052601999999999</v>
      </c>
      <c r="AF366">
        <v>0.15147567000000001</v>
      </c>
      <c r="AG366">
        <v>0.14331869999999999</v>
      </c>
      <c r="AH366">
        <v>0.13593461000000001</v>
      </c>
      <c r="AI366">
        <v>0.12921758999999999</v>
      </c>
      <c r="AJ366">
        <v>0.12307626000000001</v>
      </c>
      <c r="AK366">
        <v>0.1174501</v>
      </c>
      <c r="AL366">
        <v>0.11227202</v>
      </c>
      <c r="AM366">
        <v>0.10749411</v>
      </c>
      <c r="AN366">
        <v>0.10306949999999999</v>
      </c>
      <c r="AO366">
        <v>9.8958708000000006E-2</v>
      </c>
      <c r="AP366">
        <v>9.5134616000000005E-2</v>
      </c>
      <c r="AQ366">
        <v>9.1568074999999999E-2</v>
      </c>
      <c r="AR366">
        <v>8.8233023999999993E-2</v>
      </c>
      <c r="AS366">
        <v>8.5108249999999996E-2</v>
      </c>
      <c r="AT366">
        <v>8.2173459000000004E-2</v>
      </c>
      <c r="AU366">
        <v>7.9414002999999997E-2</v>
      </c>
      <c r="AV366">
        <v>7.6815261999999995E-2</v>
      </c>
      <c r="AW366">
        <v>7.4365846999999999E-2</v>
      </c>
      <c r="AX366">
        <v>7.2051004000000002E-2</v>
      </c>
      <c r="AY366">
        <v>6.9858029000000002E-2</v>
      </c>
      <c r="AZ366">
        <v>6.7780993999999997E-2</v>
      </c>
      <c r="BA366">
        <v>6.5809555000000006E-2</v>
      </c>
      <c r="BB366">
        <v>6.3936740000000006E-2</v>
      </c>
      <c r="BC366">
        <v>6.2156218999999999E-2</v>
      </c>
      <c r="BD366">
        <v>6.0460117000000001E-2</v>
      </c>
      <c r="BE366">
        <v>5.8842782000000003E-2</v>
      </c>
      <c r="BF366">
        <v>5.7299404999999998E-2</v>
      </c>
    </row>
    <row r="367" spans="1:58" x14ac:dyDescent="0.35">
      <c r="A367">
        <v>366</v>
      </c>
      <c r="B367">
        <v>13.3</v>
      </c>
      <c r="C367">
        <v>0.2232402</v>
      </c>
      <c r="D367">
        <v>1.6</v>
      </c>
      <c r="E367">
        <v>4.8000000000000007</v>
      </c>
      <c r="F367">
        <v>1.8</v>
      </c>
      <c r="G367">
        <v>1.4000000000000001</v>
      </c>
      <c r="H367">
        <v>1.4000000000000001</v>
      </c>
      <c r="I367">
        <v>308.5</v>
      </c>
      <c r="J367">
        <v>292.70000000000005</v>
      </c>
      <c r="K367" t="s">
        <v>35</v>
      </c>
      <c r="L367">
        <v>366</v>
      </c>
      <c r="M367">
        <v>1.2137401000000001</v>
      </c>
      <c r="N367">
        <v>0.94417452999999996</v>
      </c>
      <c r="O367">
        <v>0.75907009999999997</v>
      </c>
      <c r="P367">
        <v>0.62696940000000001</v>
      </c>
      <c r="Q367">
        <v>0.52948982</v>
      </c>
      <c r="R367">
        <v>0.45569554000000001</v>
      </c>
      <c r="S367">
        <v>0.39859429000000002</v>
      </c>
      <c r="T367">
        <v>0.35317510000000002</v>
      </c>
      <c r="U367">
        <v>0.31633967000000002</v>
      </c>
      <c r="V367">
        <v>0.28599574999999999</v>
      </c>
      <c r="W367">
        <v>0.26065642</v>
      </c>
      <c r="X367">
        <v>0.23921163000000001</v>
      </c>
      <c r="Y367">
        <v>0.22086096999999999</v>
      </c>
      <c r="Z367">
        <v>0.20498665999999999</v>
      </c>
      <c r="AA367">
        <v>0.19113036999999999</v>
      </c>
      <c r="AB367">
        <v>0.17892844999999999</v>
      </c>
      <c r="AC367">
        <v>0.16810684000000001</v>
      </c>
      <c r="AD367">
        <v>0.15844646000000001</v>
      </c>
      <c r="AE367">
        <v>0.14976703999999999</v>
      </c>
      <c r="AF367">
        <v>0.14193188000000001</v>
      </c>
      <c r="AG367">
        <v>0.13482305</v>
      </c>
      <c r="AH367">
        <v>0.12834638000000001</v>
      </c>
      <c r="AI367">
        <v>0.12242119999999999</v>
      </c>
      <c r="AJ367">
        <v>0.11698189000000001</v>
      </c>
      <c r="AK367">
        <v>0.11197147</v>
      </c>
      <c r="AL367">
        <v>0.10734067</v>
      </c>
      <c r="AM367">
        <v>0.10305283</v>
      </c>
      <c r="AN367">
        <v>9.9063702000000003E-2</v>
      </c>
      <c r="AO367">
        <v>9.5347515999999993E-2</v>
      </c>
      <c r="AP367">
        <v>9.1878161E-2</v>
      </c>
      <c r="AQ367">
        <v>8.8631496000000004E-2</v>
      </c>
      <c r="AR367">
        <v>8.5585973999999995E-2</v>
      </c>
      <c r="AS367">
        <v>8.2724877000000002E-2</v>
      </c>
      <c r="AT367">
        <v>8.0032900000000004E-2</v>
      </c>
      <c r="AU367">
        <v>7.7494249000000001E-2</v>
      </c>
      <c r="AV367">
        <v>7.5096510000000005E-2</v>
      </c>
      <c r="AW367">
        <v>7.2828113999999999E-2</v>
      </c>
      <c r="AX367">
        <v>7.0679753999999997E-2</v>
      </c>
      <c r="AY367">
        <v>6.8641953000000006E-2</v>
      </c>
      <c r="AZ367">
        <v>6.6706433999999995E-2</v>
      </c>
      <c r="BA367">
        <v>6.4867257999999997E-2</v>
      </c>
      <c r="BB367">
        <v>6.3115768000000003E-2</v>
      </c>
      <c r="BC367">
        <v>6.1446953999999998E-2</v>
      </c>
      <c r="BD367">
        <v>5.9855651000000003E-2</v>
      </c>
      <c r="BE367">
        <v>5.833526E-2</v>
      </c>
      <c r="BF367">
        <v>5.6882444999999997E-2</v>
      </c>
    </row>
    <row r="368" spans="1:58" x14ac:dyDescent="0.35">
      <c r="A368">
        <v>367</v>
      </c>
      <c r="B368">
        <v>21.200000000000003</v>
      </c>
      <c r="C368">
        <v>0.81393000000000004</v>
      </c>
      <c r="D368">
        <v>0.8</v>
      </c>
      <c r="E368">
        <v>4.4000000000000004</v>
      </c>
      <c r="F368">
        <v>1.8</v>
      </c>
      <c r="G368">
        <v>1.4000000000000001</v>
      </c>
      <c r="H368">
        <v>0.4</v>
      </c>
      <c r="I368">
        <v>373.20000000000005</v>
      </c>
      <c r="J368">
        <v>300.5</v>
      </c>
      <c r="K368" t="s">
        <v>35</v>
      </c>
      <c r="L368">
        <v>367</v>
      </c>
      <c r="M368">
        <v>0.56924735999999998</v>
      </c>
      <c r="N368">
        <v>0.45234403000000001</v>
      </c>
      <c r="O368">
        <v>0.37133706</v>
      </c>
      <c r="P368">
        <v>0.31253445000000002</v>
      </c>
      <c r="Q368">
        <v>0.26834106000000002</v>
      </c>
      <c r="R368">
        <v>0.23414794999999999</v>
      </c>
      <c r="S368">
        <v>0.20702344</v>
      </c>
      <c r="T368">
        <v>0.18502446</v>
      </c>
      <c r="U368">
        <v>0.16685259</v>
      </c>
      <c r="V368">
        <v>0.15161215</v>
      </c>
      <c r="W368">
        <v>0.13865937</v>
      </c>
      <c r="X368">
        <v>0.12752751000000001</v>
      </c>
      <c r="Y368">
        <v>0.11786869</v>
      </c>
      <c r="Z368">
        <v>0.10941976</v>
      </c>
      <c r="AA368">
        <v>0.10196785</v>
      </c>
      <c r="AB368">
        <v>9.5356151E-2</v>
      </c>
      <c r="AC368">
        <v>8.9452437999999995E-2</v>
      </c>
      <c r="AD368">
        <v>8.4152184000000005E-2</v>
      </c>
      <c r="AE368">
        <v>7.9372048000000001E-2</v>
      </c>
      <c r="AF368">
        <v>7.5042352000000007E-2</v>
      </c>
      <c r="AG368">
        <v>7.1102320999999996E-2</v>
      </c>
      <c r="AH368">
        <v>6.7507468000000001E-2</v>
      </c>
      <c r="AI368">
        <v>6.4212701999999997E-2</v>
      </c>
      <c r="AJ368">
        <v>6.1184361999999999E-2</v>
      </c>
      <c r="AK368">
        <v>5.8390968000000001E-2</v>
      </c>
      <c r="AL368">
        <v>5.5811039999999999E-2</v>
      </c>
      <c r="AM368">
        <v>5.3419068E-2</v>
      </c>
      <c r="AN368">
        <v>5.1197543999999998E-2</v>
      </c>
      <c r="AO368">
        <v>4.9127899000000003E-2</v>
      </c>
      <c r="AP368">
        <v>4.7197528000000002E-2</v>
      </c>
      <c r="AQ368">
        <v>4.5392613999999998E-2</v>
      </c>
      <c r="AR368">
        <v>4.3702713999999997E-2</v>
      </c>
      <c r="AS368">
        <v>4.2116739E-2</v>
      </c>
      <c r="AT368">
        <v>4.0626954E-2</v>
      </c>
      <c r="AU368">
        <v>3.9223808999999998E-2</v>
      </c>
      <c r="AV368">
        <v>3.7900925000000002E-2</v>
      </c>
      <c r="AW368">
        <v>3.6652486999999997E-2</v>
      </c>
      <c r="AX368">
        <v>3.5472273999999998E-2</v>
      </c>
      <c r="AY368">
        <v>3.4355394999999997E-2</v>
      </c>
      <c r="AZ368">
        <v>3.3296932000000001E-2</v>
      </c>
      <c r="BA368">
        <v>3.2292921000000002E-2</v>
      </c>
      <c r="BB368">
        <v>3.1338785000000001E-2</v>
      </c>
      <c r="BC368">
        <v>3.0431684000000001E-2</v>
      </c>
      <c r="BD368">
        <v>2.9568332999999999E-2</v>
      </c>
      <c r="BE368">
        <v>2.8745908000000001E-2</v>
      </c>
      <c r="BF368">
        <v>2.7961254000000001E-2</v>
      </c>
    </row>
    <row r="369" spans="1:58" x14ac:dyDescent="0.35">
      <c r="A369">
        <v>368</v>
      </c>
      <c r="B369">
        <v>26.3</v>
      </c>
      <c r="C369">
        <v>0.50809340000000003</v>
      </c>
      <c r="D369">
        <v>1.6</v>
      </c>
      <c r="E369">
        <v>3.2</v>
      </c>
      <c r="F369">
        <v>0.8</v>
      </c>
      <c r="G369">
        <v>0.4</v>
      </c>
      <c r="H369">
        <v>0.4</v>
      </c>
      <c r="I369">
        <v>382.3</v>
      </c>
      <c r="J369">
        <v>320.70000000000005</v>
      </c>
      <c r="K369" t="s">
        <v>35</v>
      </c>
      <c r="L369">
        <v>368</v>
      </c>
      <c r="M369">
        <v>0.47368038000000001</v>
      </c>
      <c r="N369">
        <v>0.37375844000000003</v>
      </c>
      <c r="O369">
        <v>0.30616987000000001</v>
      </c>
      <c r="P369">
        <v>0.25813745999999999</v>
      </c>
      <c r="Q369">
        <v>0.22250418</v>
      </c>
      <c r="R369">
        <v>0.19510430000000001</v>
      </c>
      <c r="S369">
        <v>0.17340377000000001</v>
      </c>
      <c r="T369">
        <v>0.15581149</v>
      </c>
      <c r="U369">
        <v>0.14128389999999999</v>
      </c>
      <c r="V369">
        <v>0.12910046999999999</v>
      </c>
      <c r="W369">
        <v>0.11874396</v>
      </c>
      <c r="X369">
        <v>0.10983755000000001</v>
      </c>
      <c r="Y369">
        <v>0.10210015</v>
      </c>
      <c r="Z369">
        <v>9.5318936000000007E-2</v>
      </c>
      <c r="AA369">
        <v>8.9327499000000005E-2</v>
      </c>
      <c r="AB369">
        <v>8.3997920000000004E-2</v>
      </c>
      <c r="AC369">
        <v>7.9226642999999999E-2</v>
      </c>
      <c r="AD369">
        <v>7.4931419999999999E-2</v>
      </c>
      <c r="AE369">
        <v>7.1045034000000007E-2</v>
      </c>
      <c r="AF369">
        <v>6.7511878999999997E-2</v>
      </c>
      <c r="AG369">
        <v>6.4287103999999998E-2</v>
      </c>
      <c r="AH369">
        <v>6.1332271000000001E-2</v>
      </c>
      <c r="AI369">
        <v>5.8615733000000003E-2</v>
      </c>
      <c r="AJ369">
        <v>5.6109507000000003E-2</v>
      </c>
      <c r="AK369">
        <v>5.3790211999999997E-2</v>
      </c>
      <c r="AL369">
        <v>5.1639247999999999E-2</v>
      </c>
      <c r="AM369">
        <v>4.9638956999999997E-2</v>
      </c>
      <c r="AN369">
        <v>4.7773492000000001E-2</v>
      </c>
      <c r="AO369">
        <v>4.6030267999999999E-2</v>
      </c>
      <c r="AP369">
        <v>4.4397383999999998E-2</v>
      </c>
      <c r="AQ369">
        <v>4.2865831E-2</v>
      </c>
      <c r="AR369">
        <v>4.1426155999999999E-2</v>
      </c>
      <c r="AS369">
        <v>4.0070556E-2</v>
      </c>
      <c r="AT369">
        <v>3.8791537000000001E-2</v>
      </c>
      <c r="AU369">
        <v>3.7583767999999997E-2</v>
      </c>
      <c r="AV369">
        <v>3.6441226E-2</v>
      </c>
      <c r="AW369">
        <v>3.5358860999999998E-2</v>
      </c>
      <c r="AX369">
        <v>3.4332334999999999E-2</v>
      </c>
      <c r="AY369">
        <v>3.3357459999999999E-2</v>
      </c>
      <c r="AZ369">
        <v>3.2430652999999997E-2</v>
      </c>
      <c r="BA369">
        <v>3.1548294999999997E-2</v>
      </c>
      <c r="BB369">
        <v>3.0707539999999998E-2</v>
      </c>
      <c r="BC369">
        <v>2.9905694E-2</v>
      </c>
      <c r="BD369">
        <v>2.9140024E-2</v>
      </c>
      <c r="BE369">
        <v>2.8408271999999998E-2</v>
      </c>
      <c r="BF369">
        <v>2.7708216000000001E-2</v>
      </c>
    </row>
    <row r="370" spans="1:58" x14ac:dyDescent="0.35">
      <c r="A370">
        <v>369</v>
      </c>
      <c r="B370">
        <v>47.3</v>
      </c>
      <c r="C370">
        <v>0.74678219999999995</v>
      </c>
      <c r="D370">
        <v>2.8000000000000003</v>
      </c>
      <c r="E370">
        <v>8.2000000000000011</v>
      </c>
      <c r="F370">
        <v>2</v>
      </c>
      <c r="G370">
        <v>1.4000000000000001</v>
      </c>
      <c r="H370">
        <v>0.60000000000000009</v>
      </c>
      <c r="I370">
        <v>346.3</v>
      </c>
      <c r="J370">
        <v>368.20000000000005</v>
      </c>
      <c r="K370" t="s">
        <v>34</v>
      </c>
      <c r="L370">
        <v>369</v>
      </c>
      <c r="M370">
        <v>1.7370713</v>
      </c>
      <c r="N370">
        <v>1.4884485999999999</v>
      </c>
      <c r="O370">
        <v>1.2591085</v>
      </c>
      <c r="P370">
        <v>1.0590389</v>
      </c>
      <c r="Q370">
        <v>0.89819305999999999</v>
      </c>
      <c r="R370">
        <v>0.77246641999999999</v>
      </c>
      <c r="S370">
        <v>0.67394805000000002</v>
      </c>
      <c r="T370">
        <v>0.59618908000000004</v>
      </c>
      <c r="U370">
        <v>0.53357303</v>
      </c>
      <c r="V370">
        <v>0.48206279000000002</v>
      </c>
      <c r="W370">
        <v>0.43865862</v>
      </c>
      <c r="X370">
        <v>0.40101250999999999</v>
      </c>
      <c r="Y370">
        <v>0.36882960999999997</v>
      </c>
      <c r="Z370">
        <v>0.34143758000000002</v>
      </c>
      <c r="AA370">
        <v>0.31767573999999998</v>
      </c>
      <c r="AB370">
        <v>0.29683372000000002</v>
      </c>
      <c r="AC370">
        <v>0.27844988999999998</v>
      </c>
      <c r="AD370">
        <v>0.26212099</v>
      </c>
      <c r="AE370">
        <v>0.24753823999999999</v>
      </c>
      <c r="AF370">
        <v>0.23439537999999999</v>
      </c>
      <c r="AG370">
        <v>0.22251306000000001</v>
      </c>
      <c r="AH370">
        <v>0.21173479000000001</v>
      </c>
      <c r="AI370">
        <v>0.20190932</v>
      </c>
      <c r="AJ370">
        <v>0.19291570999999999</v>
      </c>
      <c r="AK370">
        <v>0.18465406000000001</v>
      </c>
      <c r="AL370">
        <v>0.1770438</v>
      </c>
      <c r="AM370">
        <v>0.17000565000000001</v>
      </c>
      <c r="AN370">
        <v>0.16348489999999999</v>
      </c>
      <c r="AO370">
        <v>0.15742990000000001</v>
      </c>
      <c r="AP370">
        <v>0.15178637</v>
      </c>
      <c r="AQ370">
        <v>0.14651246000000001</v>
      </c>
      <c r="AR370">
        <v>0.14157715000000001</v>
      </c>
      <c r="AS370">
        <v>0.13695307000000001</v>
      </c>
      <c r="AT370">
        <v>0.13260794000000001</v>
      </c>
      <c r="AU370">
        <v>0.12851655000000001</v>
      </c>
      <c r="AV370">
        <v>0.12465656999999999</v>
      </c>
      <c r="AW370">
        <v>0.12101313</v>
      </c>
      <c r="AX370">
        <v>0.11756733</v>
      </c>
      <c r="AY370">
        <v>0.11430264</v>
      </c>
      <c r="AZ370">
        <v>0.11120459000000001</v>
      </c>
      <c r="BA370">
        <v>0.10826071</v>
      </c>
      <c r="BB370">
        <v>0.10545997999999999</v>
      </c>
      <c r="BC370">
        <v>0.10279322</v>
      </c>
      <c r="BD370">
        <v>0.10025032</v>
      </c>
      <c r="BE370">
        <v>9.7823925000000006E-2</v>
      </c>
      <c r="BF370">
        <v>9.5507069999999999E-2</v>
      </c>
    </row>
    <row r="371" spans="1:58" x14ac:dyDescent="0.35">
      <c r="A371">
        <v>370</v>
      </c>
      <c r="B371">
        <v>37.700000000000003</v>
      </c>
      <c r="C371">
        <v>0.85527439999999999</v>
      </c>
      <c r="D371">
        <v>0.4</v>
      </c>
      <c r="E371">
        <v>0.4</v>
      </c>
      <c r="F371">
        <v>1.8</v>
      </c>
      <c r="G371">
        <v>0.60000000000000009</v>
      </c>
      <c r="H371">
        <v>0.2</v>
      </c>
      <c r="I371">
        <v>354.90000000000003</v>
      </c>
      <c r="J371">
        <v>340</v>
      </c>
      <c r="K371" t="s">
        <v>35</v>
      </c>
      <c r="L371">
        <v>370</v>
      </c>
      <c r="M371">
        <v>6.3868821000000006E-2</v>
      </c>
      <c r="N371">
        <v>5.0762772999999997E-2</v>
      </c>
      <c r="O371">
        <v>4.1620589999999999E-2</v>
      </c>
      <c r="P371">
        <v>3.4937184000000003E-2</v>
      </c>
      <c r="Q371">
        <v>2.9869659E-2</v>
      </c>
      <c r="R371">
        <v>2.5916063999999999E-2</v>
      </c>
      <c r="S371">
        <v>2.2759168999999999E-2</v>
      </c>
      <c r="T371">
        <v>2.0189908999999999E-2</v>
      </c>
      <c r="U371">
        <v>1.8065511999999999E-2</v>
      </c>
      <c r="V371">
        <v>1.6284858999999999E-2</v>
      </c>
      <c r="W371">
        <v>1.4774636000000001E-2</v>
      </c>
      <c r="X371">
        <v>1.3480715000000001E-2</v>
      </c>
      <c r="Y371">
        <v>1.2362112999999999E-2</v>
      </c>
      <c r="Z371">
        <v>1.1387289E-2</v>
      </c>
      <c r="AA371">
        <v>1.0531696E-2</v>
      </c>
      <c r="AB371">
        <v>9.7759132999999995E-3</v>
      </c>
      <c r="AC371">
        <v>9.1044316000000007E-3</v>
      </c>
      <c r="AD371">
        <v>8.5046980999999994E-3</v>
      </c>
      <c r="AE371">
        <v>7.9664113000000002E-3</v>
      </c>
      <c r="AF371">
        <v>7.4811838999999996E-3</v>
      </c>
      <c r="AG371">
        <v>7.0419688999999999E-3</v>
      </c>
      <c r="AH371">
        <v>6.6429404999999997E-3</v>
      </c>
      <c r="AI371">
        <v>6.2791482000000001E-3</v>
      </c>
      <c r="AJ371">
        <v>5.946415E-3</v>
      </c>
      <c r="AK371">
        <v>5.6411693999999998E-3</v>
      </c>
      <c r="AL371">
        <v>5.3603542000000004E-3</v>
      </c>
      <c r="AM371">
        <v>5.1013515000000002E-3</v>
      </c>
      <c r="AN371">
        <v>4.8618717000000001E-3</v>
      </c>
      <c r="AO371">
        <v>4.6399542999999996E-3</v>
      </c>
      <c r="AP371">
        <v>4.4338279000000003E-3</v>
      </c>
      <c r="AQ371">
        <v>4.2419861999999997E-3</v>
      </c>
      <c r="AR371">
        <v>4.0631000999999996E-3</v>
      </c>
      <c r="AS371">
        <v>3.8959957E-3</v>
      </c>
      <c r="AT371">
        <v>3.7396052000000001E-3</v>
      </c>
      <c r="AU371">
        <v>3.5930203999999999E-3</v>
      </c>
      <c r="AV371">
        <v>3.4554048999999999E-3</v>
      </c>
      <c r="AW371">
        <v>3.3260110999999998E-3</v>
      </c>
      <c r="AX371">
        <v>3.2041859999999999E-3</v>
      </c>
      <c r="AY371">
        <v>3.0893227000000001E-3</v>
      </c>
      <c r="AZ371">
        <v>2.9808916E-3</v>
      </c>
      <c r="BA371">
        <v>2.8783963000000002E-3</v>
      </c>
      <c r="BB371">
        <v>2.7814042E-3</v>
      </c>
      <c r="BC371">
        <v>2.6895158999999998E-3</v>
      </c>
      <c r="BD371">
        <v>2.6023588000000002E-3</v>
      </c>
      <c r="BE371">
        <v>2.5196128999999999E-3</v>
      </c>
      <c r="BF371">
        <v>2.4409762000000002E-3</v>
      </c>
    </row>
    <row r="372" spans="1:58" x14ac:dyDescent="0.35">
      <c r="A372">
        <v>371</v>
      </c>
      <c r="B372">
        <v>26.8</v>
      </c>
      <c r="C372">
        <v>0.54564259999999998</v>
      </c>
      <c r="D372">
        <v>0.8</v>
      </c>
      <c r="E372">
        <v>8.6</v>
      </c>
      <c r="F372">
        <v>1</v>
      </c>
      <c r="G372">
        <v>1.6</v>
      </c>
      <c r="H372">
        <v>0.4</v>
      </c>
      <c r="I372">
        <v>400.70000000000005</v>
      </c>
      <c r="J372">
        <v>299.3</v>
      </c>
      <c r="K372" t="s">
        <v>35</v>
      </c>
      <c r="L372">
        <v>371</v>
      </c>
      <c r="M372">
        <v>0.81276404999999996</v>
      </c>
      <c r="N372">
        <v>0.69162190000000001</v>
      </c>
      <c r="O372">
        <v>0.59639816999999995</v>
      </c>
      <c r="P372">
        <v>0.51758265000000003</v>
      </c>
      <c r="Q372">
        <v>0.45186657000000002</v>
      </c>
      <c r="R372">
        <v>0.39768183000000001</v>
      </c>
      <c r="S372">
        <v>0.35307965000000002</v>
      </c>
      <c r="T372">
        <v>0.31607246</v>
      </c>
      <c r="U372">
        <v>0.28508644999999999</v>
      </c>
      <c r="V372">
        <v>0.25889546000000002</v>
      </c>
      <c r="W372">
        <v>0.2365592</v>
      </c>
      <c r="X372">
        <v>0.21734291</v>
      </c>
      <c r="Y372">
        <v>0.20067183999999999</v>
      </c>
      <c r="Z372">
        <v>0.18610349000000001</v>
      </c>
      <c r="AA372">
        <v>0.17328107000000001</v>
      </c>
      <c r="AB372">
        <v>0.16192384000000001</v>
      </c>
      <c r="AC372">
        <v>0.15180689</v>
      </c>
      <c r="AD372">
        <v>0.14274223</v>
      </c>
      <c r="AE372">
        <v>0.13458242000000001</v>
      </c>
      <c r="AF372">
        <v>0.12720477999999999</v>
      </c>
      <c r="AG372">
        <v>0.12050328</v>
      </c>
      <c r="AH372">
        <v>0.11439251</v>
      </c>
      <c r="AI372">
        <v>0.10879978999999999</v>
      </c>
      <c r="AJ372">
        <v>0.10366649</v>
      </c>
      <c r="AK372">
        <v>9.8941654000000004E-2</v>
      </c>
      <c r="AL372">
        <v>9.4573720999999999E-2</v>
      </c>
      <c r="AM372">
        <v>9.0532354999999995E-2</v>
      </c>
      <c r="AN372">
        <v>8.6780294999999993E-2</v>
      </c>
      <c r="AO372">
        <v>8.3293088000000001E-2</v>
      </c>
      <c r="AP372">
        <v>8.0037668000000006E-2</v>
      </c>
      <c r="AQ372">
        <v>7.6993458000000001E-2</v>
      </c>
      <c r="AR372">
        <v>7.4145816000000003E-2</v>
      </c>
      <c r="AS372">
        <v>7.1471959000000002E-2</v>
      </c>
      <c r="AT372">
        <v>6.8959786999999995E-2</v>
      </c>
      <c r="AU372">
        <v>6.6593625000000004E-2</v>
      </c>
      <c r="AV372">
        <v>6.4362778999999995E-2</v>
      </c>
      <c r="AW372">
        <v>6.2257792999999999E-2</v>
      </c>
      <c r="AX372">
        <v>6.0267425999999999E-2</v>
      </c>
      <c r="AY372">
        <v>5.8384131999999998E-2</v>
      </c>
      <c r="AZ372">
        <v>5.6599516000000002E-2</v>
      </c>
      <c r="BA372">
        <v>5.4905698000000003E-2</v>
      </c>
      <c r="BB372">
        <v>5.3297061E-2</v>
      </c>
      <c r="BC372">
        <v>5.1767769999999998E-2</v>
      </c>
      <c r="BD372">
        <v>5.0311557999999999E-2</v>
      </c>
      <c r="BE372">
        <v>4.8924363999999998E-2</v>
      </c>
      <c r="BF372">
        <v>4.7601074E-2</v>
      </c>
    </row>
    <row r="373" spans="1:58" x14ac:dyDescent="0.35">
      <c r="A373">
        <v>372</v>
      </c>
      <c r="B373">
        <v>63.2</v>
      </c>
      <c r="C373">
        <v>0.73882779999999992</v>
      </c>
      <c r="D373">
        <v>2.4000000000000004</v>
      </c>
      <c r="E373">
        <v>4.4000000000000004</v>
      </c>
      <c r="F373">
        <v>1.6</v>
      </c>
      <c r="G373">
        <v>1</v>
      </c>
      <c r="H373">
        <v>0.60000000000000009</v>
      </c>
      <c r="I373">
        <v>416.3</v>
      </c>
      <c r="J373">
        <v>367.3</v>
      </c>
      <c r="K373" t="s">
        <v>34</v>
      </c>
      <c r="L373">
        <v>372</v>
      </c>
      <c r="M373">
        <v>1.5344422</v>
      </c>
      <c r="N373">
        <v>1.1795614999999999</v>
      </c>
      <c r="O373">
        <v>0.94060653000000005</v>
      </c>
      <c r="P373">
        <v>0.77138006999999997</v>
      </c>
      <c r="Q373">
        <v>0.64822608000000004</v>
      </c>
      <c r="R373">
        <v>0.55600631</v>
      </c>
      <c r="S373">
        <v>0.48586351</v>
      </c>
      <c r="T373">
        <v>0.43108431000000003</v>
      </c>
      <c r="U373">
        <v>0.38591394000000001</v>
      </c>
      <c r="V373">
        <v>0.34854200000000002</v>
      </c>
      <c r="W373">
        <v>0.31774943999999999</v>
      </c>
      <c r="X373">
        <v>0.29184827000000002</v>
      </c>
      <c r="Y373">
        <v>0.26977178000000002</v>
      </c>
      <c r="Z373">
        <v>0.25074997999999998</v>
      </c>
      <c r="AA373">
        <v>0.23420671000000001</v>
      </c>
      <c r="AB373">
        <v>0.21969807</v>
      </c>
      <c r="AC373">
        <v>0.20684332</v>
      </c>
      <c r="AD373">
        <v>0.19538111999999999</v>
      </c>
      <c r="AE373">
        <v>0.18509497999999999</v>
      </c>
      <c r="AF373">
        <v>0.17581627</v>
      </c>
      <c r="AG373">
        <v>0.16740612999999999</v>
      </c>
      <c r="AH373">
        <v>0.15975260999999999</v>
      </c>
      <c r="AI373">
        <v>0.15275026999999999</v>
      </c>
      <c r="AJ373">
        <v>0.14632091999999999</v>
      </c>
      <c r="AK373">
        <v>0.14039887000000001</v>
      </c>
      <c r="AL373">
        <v>0.13492681000000001</v>
      </c>
      <c r="AM373">
        <v>0.12984978999999999</v>
      </c>
      <c r="AN373">
        <v>0.12512980000000001</v>
      </c>
      <c r="AO373">
        <v>0.12072868</v>
      </c>
      <c r="AP373">
        <v>0.11661452</v>
      </c>
      <c r="AQ373">
        <v>0.11276078</v>
      </c>
      <c r="AR373">
        <v>0.10914662999999999</v>
      </c>
      <c r="AS373">
        <v>0.10574356</v>
      </c>
      <c r="AT373">
        <v>0.10253558</v>
      </c>
      <c r="AU373">
        <v>9.9508821999999997E-2</v>
      </c>
      <c r="AV373">
        <v>9.6645407000000003E-2</v>
      </c>
      <c r="AW373">
        <v>9.3933389000000006E-2</v>
      </c>
      <c r="AX373">
        <v>9.1360040000000003E-2</v>
      </c>
      <c r="AY373">
        <v>8.8915482000000004E-2</v>
      </c>
      <c r="AZ373">
        <v>8.6590133999999999E-2</v>
      </c>
      <c r="BA373">
        <v>8.4375440999999995E-2</v>
      </c>
      <c r="BB373">
        <v>8.2264349000000001E-2</v>
      </c>
      <c r="BC373">
        <v>8.0250360000000007E-2</v>
      </c>
      <c r="BD373">
        <v>7.8324913999999995E-2</v>
      </c>
      <c r="BE373">
        <v>7.6483175E-2</v>
      </c>
      <c r="BF373">
        <v>7.4720562000000004E-2</v>
      </c>
    </row>
    <row r="374" spans="1:58" x14ac:dyDescent="0.35">
      <c r="A374">
        <v>373</v>
      </c>
      <c r="B374">
        <v>22.200000000000003</v>
      </c>
      <c r="C374">
        <v>0.81175759999999997</v>
      </c>
      <c r="D374">
        <v>1.8</v>
      </c>
      <c r="E374">
        <v>2.4000000000000004</v>
      </c>
      <c r="F374">
        <v>2.2000000000000002</v>
      </c>
      <c r="G374">
        <v>0.8</v>
      </c>
      <c r="H374">
        <v>0.4</v>
      </c>
      <c r="I374">
        <v>289.20000000000005</v>
      </c>
      <c r="J374">
        <v>330.40000000000003</v>
      </c>
      <c r="K374" t="s">
        <v>35</v>
      </c>
      <c r="L374">
        <v>373</v>
      </c>
      <c r="M374">
        <v>0.35636183999999999</v>
      </c>
      <c r="N374">
        <v>0.28390944000000001</v>
      </c>
      <c r="O374">
        <v>0.23447488</v>
      </c>
      <c r="P374">
        <v>0.19896833999999999</v>
      </c>
      <c r="Q374">
        <v>0.17234211999999999</v>
      </c>
      <c r="R374">
        <v>0.15165956</v>
      </c>
      <c r="S374">
        <v>0.13511047000000001</v>
      </c>
      <c r="T374">
        <v>0.1215919</v>
      </c>
      <c r="U374">
        <v>0.11036131</v>
      </c>
      <c r="V374">
        <v>0.10089133</v>
      </c>
      <c r="W374">
        <v>9.2807263000000001E-2</v>
      </c>
      <c r="X374">
        <v>8.5829109000000001E-2</v>
      </c>
      <c r="Y374">
        <v>7.9751245999999998E-2</v>
      </c>
      <c r="Z374">
        <v>7.4411466999999995E-2</v>
      </c>
      <c r="AA374">
        <v>6.9686501999999997E-2</v>
      </c>
      <c r="AB374">
        <v>6.5479918999999998E-2</v>
      </c>
      <c r="AC374">
        <v>6.1708870999999998E-2</v>
      </c>
      <c r="AD374">
        <v>5.8312378999999998E-2</v>
      </c>
      <c r="AE374">
        <v>5.5238634000000002E-2</v>
      </c>
      <c r="AF374">
        <v>5.2444071000000002E-2</v>
      </c>
      <c r="AG374">
        <v>4.9893856E-2</v>
      </c>
      <c r="AH374">
        <v>4.7558221999999997E-2</v>
      </c>
      <c r="AI374">
        <v>4.5411881000000001E-2</v>
      </c>
      <c r="AJ374">
        <v>4.3432592999999999E-2</v>
      </c>
      <c r="AK374">
        <v>4.1601945000000001E-2</v>
      </c>
      <c r="AL374">
        <v>3.9905178999999999E-2</v>
      </c>
      <c r="AM374">
        <v>3.8327436999999999E-2</v>
      </c>
      <c r="AN374">
        <v>3.6858070999999999E-2</v>
      </c>
      <c r="AO374">
        <v>3.5485840999999997E-2</v>
      </c>
      <c r="AP374">
        <v>3.4201950000000002E-2</v>
      </c>
      <c r="AQ374">
        <v>3.2998054999999998E-2</v>
      </c>
      <c r="AR374">
        <v>3.1867340000000001E-2</v>
      </c>
      <c r="AS374">
        <v>3.0803479000000002E-2</v>
      </c>
      <c r="AT374">
        <v>2.9801096999999999E-2</v>
      </c>
      <c r="AU374">
        <v>2.8854886E-2</v>
      </c>
      <c r="AV374">
        <v>2.7960602000000001E-2</v>
      </c>
      <c r="AW374">
        <v>2.7114129000000001E-2</v>
      </c>
      <c r="AX374">
        <v>2.6311995000000001E-2</v>
      </c>
      <c r="AY374">
        <v>2.5550939000000002E-2</v>
      </c>
      <c r="AZ374">
        <v>2.4827803999999998E-2</v>
      </c>
      <c r="BA374">
        <v>2.4140063999999999E-2</v>
      </c>
      <c r="BB374">
        <v>2.3485198999999998E-2</v>
      </c>
      <c r="BC374">
        <v>2.2860911000000001E-2</v>
      </c>
      <c r="BD374">
        <v>2.2265254000000002E-2</v>
      </c>
      <c r="BE374">
        <v>2.1696394000000001E-2</v>
      </c>
      <c r="BF374">
        <v>2.1152588E-2</v>
      </c>
    </row>
    <row r="375" spans="1:58" x14ac:dyDescent="0.35">
      <c r="A375">
        <v>374</v>
      </c>
      <c r="B375">
        <v>20.8</v>
      </c>
      <c r="C375">
        <v>0.18092159999999999</v>
      </c>
      <c r="D375">
        <v>2.6</v>
      </c>
      <c r="E375">
        <v>2.2000000000000002</v>
      </c>
      <c r="F375">
        <v>1.6</v>
      </c>
      <c r="G375">
        <v>1.2000000000000002</v>
      </c>
      <c r="H375">
        <v>1.4000000000000001</v>
      </c>
      <c r="I375">
        <v>432</v>
      </c>
      <c r="J375">
        <v>321.40000000000003</v>
      </c>
      <c r="K375" t="s">
        <v>35</v>
      </c>
      <c r="L375">
        <v>374</v>
      </c>
      <c r="M375">
        <v>0.95434576000000004</v>
      </c>
      <c r="N375">
        <v>0.73731117999999995</v>
      </c>
      <c r="O375">
        <v>0.59342450000000002</v>
      </c>
      <c r="P375">
        <v>0.49336708000000001</v>
      </c>
      <c r="Q375">
        <v>0.42047699999999999</v>
      </c>
      <c r="R375">
        <v>0.36395748999999999</v>
      </c>
      <c r="S375">
        <v>0.31991774000000001</v>
      </c>
      <c r="T375">
        <v>0.28488404000000001</v>
      </c>
      <c r="U375">
        <v>0.25645470999999997</v>
      </c>
      <c r="V375">
        <v>0.23293622</v>
      </c>
      <c r="W375">
        <v>0.21319084999999999</v>
      </c>
      <c r="X375">
        <v>0.1964061</v>
      </c>
      <c r="Y375">
        <v>0.18198420000000001</v>
      </c>
      <c r="Z375">
        <v>0.16946821000000001</v>
      </c>
      <c r="AA375">
        <v>0.15850633</v>
      </c>
      <c r="AB375">
        <v>0.14882946</v>
      </c>
      <c r="AC375">
        <v>0.14022457999999999</v>
      </c>
      <c r="AD375">
        <v>0.13252042</v>
      </c>
      <c r="AE375">
        <v>0.12558453999999999</v>
      </c>
      <c r="AF375">
        <v>0.119307</v>
      </c>
      <c r="AG375">
        <v>0.11359996999999999</v>
      </c>
      <c r="AH375">
        <v>0.10838932</v>
      </c>
      <c r="AI375">
        <v>0.10361265</v>
      </c>
      <c r="AJ375">
        <v>9.9216603E-2</v>
      </c>
      <c r="AK375">
        <v>9.5159314999999994E-2</v>
      </c>
      <c r="AL375">
        <v>9.1403596000000004E-2</v>
      </c>
      <c r="AM375">
        <v>8.7915823000000004E-2</v>
      </c>
      <c r="AN375">
        <v>8.4668673999999999E-2</v>
      </c>
      <c r="AO375">
        <v>8.1639274999999997E-2</v>
      </c>
      <c r="AP375">
        <v>7.8804000999999999E-2</v>
      </c>
      <c r="AQ375">
        <v>7.6145820000000003E-2</v>
      </c>
      <c r="AR375">
        <v>7.3650770000000004E-2</v>
      </c>
      <c r="AS375">
        <v>7.1303874000000003E-2</v>
      </c>
      <c r="AT375">
        <v>6.9089733E-2</v>
      </c>
      <c r="AU375">
        <v>6.6998488999999994E-2</v>
      </c>
      <c r="AV375">
        <v>6.5021560000000006E-2</v>
      </c>
      <c r="AW375">
        <v>6.3149608999999995E-2</v>
      </c>
      <c r="AX375">
        <v>6.1374482000000001E-2</v>
      </c>
      <c r="AY375">
        <v>5.9690728999999998E-2</v>
      </c>
      <c r="AZ375">
        <v>5.8087422999999999E-2</v>
      </c>
      <c r="BA375">
        <v>5.6561012000000001E-2</v>
      </c>
      <c r="BB375">
        <v>5.5107313999999998E-2</v>
      </c>
      <c r="BC375">
        <v>5.3721617999999999E-2</v>
      </c>
      <c r="BD375">
        <v>5.2397001999999998E-2</v>
      </c>
      <c r="BE375">
        <v>5.1131098999999999E-2</v>
      </c>
      <c r="BF375">
        <v>4.9920029999999997E-2</v>
      </c>
    </row>
    <row r="376" spans="1:58" x14ac:dyDescent="0.35">
      <c r="A376">
        <v>375</v>
      </c>
      <c r="B376">
        <v>23.900000000000002</v>
      </c>
      <c r="C376">
        <v>0.37732579999999999</v>
      </c>
      <c r="D376">
        <v>2.6</v>
      </c>
      <c r="E376">
        <v>6.4</v>
      </c>
      <c r="F376">
        <v>0.8</v>
      </c>
      <c r="G376">
        <v>1.6</v>
      </c>
      <c r="H376">
        <v>0.60000000000000009</v>
      </c>
      <c r="I376">
        <v>297</v>
      </c>
      <c r="J376">
        <v>341.90000000000003</v>
      </c>
      <c r="K376" t="s">
        <v>34</v>
      </c>
      <c r="L376">
        <v>375</v>
      </c>
      <c r="M376">
        <v>1.0995587</v>
      </c>
      <c r="N376">
        <v>0.89573740999999996</v>
      </c>
      <c r="O376">
        <v>0.73734409000000001</v>
      </c>
      <c r="P376">
        <v>0.61809367000000004</v>
      </c>
      <c r="Q376">
        <v>0.52788442000000002</v>
      </c>
      <c r="R376">
        <v>0.45925078000000003</v>
      </c>
      <c r="S376">
        <v>0.40510910999999999</v>
      </c>
      <c r="T376">
        <v>0.36093577999999998</v>
      </c>
      <c r="U376">
        <v>0.32496005</v>
      </c>
      <c r="V376">
        <v>0.29522678000000002</v>
      </c>
      <c r="W376">
        <v>0.27039751000000001</v>
      </c>
      <c r="X376">
        <v>0.24922548</v>
      </c>
      <c r="Y376">
        <v>0.23092947999999999</v>
      </c>
      <c r="Z376">
        <v>0.21500543</v>
      </c>
      <c r="AA376">
        <v>0.20103899</v>
      </c>
      <c r="AB376">
        <v>0.18868220999999999</v>
      </c>
      <c r="AC376">
        <v>0.17767967000000001</v>
      </c>
      <c r="AD376">
        <v>0.16782552000000001</v>
      </c>
      <c r="AE376">
        <v>0.15895524999999999</v>
      </c>
      <c r="AF376">
        <v>0.15092802</v>
      </c>
      <c r="AG376">
        <v>0.14362897999999999</v>
      </c>
      <c r="AH376">
        <v>0.1369631</v>
      </c>
      <c r="AI376">
        <v>0.13085516</v>
      </c>
      <c r="AJ376">
        <v>0.12523566</v>
      </c>
      <c r="AK376">
        <v>0.12005072</v>
      </c>
      <c r="AL376">
        <v>0.11525150000000001</v>
      </c>
      <c r="AM376">
        <v>0.11079524</v>
      </c>
      <c r="AN376">
        <v>0.10664761</v>
      </c>
      <c r="AO376">
        <v>0.10277857999999999</v>
      </c>
      <c r="AP376">
        <v>9.9161595000000005E-2</v>
      </c>
      <c r="AQ376">
        <v>9.5770976999999993E-2</v>
      </c>
      <c r="AR376">
        <v>9.2589541999999997E-2</v>
      </c>
      <c r="AS376">
        <v>8.9595965999999999E-2</v>
      </c>
      <c r="AT376">
        <v>8.6774676999999995E-2</v>
      </c>
      <c r="AU376">
        <v>8.4111661000000004E-2</v>
      </c>
      <c r="AV376">
        <v>8.1594064999999993E-2</v>
      </c>
      <c r="AW376">
        <v>7.9210958999999997E-2</v>
      </c>
      <c r="AX376">
        <v>7.6951817000000006E-2</v>
      </c>
      <c r="AY376">
        <v>7.4807882000000006E-2</v>
      </c>
      <c r="AZ376">
        <v>7.2769641999999995E-2</v>
      </c>
      <c r="BA376">
        <v>7.0830299999999999E-2</v>
      </c>
      <c r="BB376">
        <v>6.8982847E-2</v>
      </c>
      <c r="BC376">
        <v>6.7221634000000002E-2</v>
      </c>
      <c r="BD376">
        <v>6.5540872999999999E-2</v>
      </c>
      <c r="BE376">
        <v>6.3934945000000007E-2</v>
      </c>
      <c r="BF376">
        <v>6.2398620000000002E-2</v>
      </c>
    </row>
    <row r="377" spans="1:58" x14ac:dyDescent="0.35">
      <c r="A377">
        <v>376</v>
      </c>
      <c r="B377">
        <v>28.4</v>
      </c>
      <c r="C377">
        <v>0.69186409999999998</v>
      </c>
      <c r="D377">
        <v>2.2000000000000002</v>
      </c>
      <c r="E377">
        <v>3.4000000000000004</v>
      </c>
      <c r="F377">
        <v>0.60000000000000009</v>
      </c>
      <c r="G377">
        <v>1.8</v>
      </c>
      <c r="H377">
        <v>0.2</v>
      </c>
      <c r="I377">
        <v>364.40000000000003</v>
      </c>
      <c r="J377">
        <v>348.3</v>
      </c>
      <c r="K377" t="s">
        <v>34</v>
      </c>
      <c r="L377">
        <v>376</v>
      </c>
      <c r="M377">
        <v>0.42764804000000001</v>
      </c>
      <c r="N377">
        <v>0.34334104999999998</v>
      </c>
      <c r="O377">
        <v>0.28469570999999999</v>
      </c>
      <c r="P377">
        <v>0.24187728999999999</v>
      </c>
      <c r="Q377">
        <v>0.20943481999999999</v>
      </c>
      <c r="R377">
        <v>0.1841073</v>
      </c>
      <c r="S377">
        <v>0.16385016999999999</v>
      </c>
      <c r="T377">
        <v>0.14730552</v>
      </c>
      <c r="U377">
        <v>0.13355603999999999</v>
      </c>
      <c r="V377">
        <v>0.12196046000000001</v>
      </c>
      <c r="W377">
        <v>0.11205573000000001</v>
      </c>
      <c r="X377">
        <v>0.10350352</v>
      </c>
      <c r="Y377">
        <v>9.6049814999999997E-2</v>
      </c>
      <c r="Z377">
        <v>8.9501016000000003E-2</v>
      </c>
      <c r="AA377">
        <v>8.3705484999999996E-2</v>
      </c>
      <c r="AB377">
        <v>7.8544863000000006E-2</v>
      </c>
      <c r="AC377">
        <v>7.3919452999999996E-2</v>
      </c>
      <c r="AD377">
        <v>6.9756359000000004E-2</v>
      </c>
      <c r="AE377">
        <v>6.5992108999999993E-2</v>
      </c>
      <c r="AF377">
        <v>6.2569283000000003E-2</v>
      </c>
      <c r="AG377">
        <v>5.9448618000000002E-2</v>
      </c>
      <c r="AH377">
        <v>5.6591783E-2</v>
      </c>
      <c r="AI377">
        <v>5.3967394000000002E-2</v>
      </c>
      <c r="AJ377">
        <v>5.1549189000000002E-2</v>
      </c>
      <c r="AK377">
        <v>4.9315858999999997E-2</v>
      </c>
      <c r="AL377">
        <v>4.7245669999999997E-2</v>
      </c>
      <c r="AM377">
        <v>4.5323383000000002E-2</v>
      </c>
      <c r="AN377">
        <v>4.3533481999999998E-2</v>
      </c>
      <c r="AO377">
        <v>4.1864298000000001E-2</v>
      </c>
      <c r="AP377">
        <v>4.0304053999999999E-2</v>
      </c>
      <c r="AQ377">
        <v>3.8841475E-2</v>
      </c>
      <c r="AR377">
        <v>3.7469137E-2</v>
      </c>
      <c r="AS377">
        <v>3.6179087999999998E-2</v>
      </c>
      <c r="AT377">
        <v>3.4964732999999998E-2</v>
      </c>
      <c r="AU377">
        <v>3.3819795E-2</v>
      </c>
      <c r="AV377">
        <v>3.2738388E-2</v>
      </c>
      <c r="AW377">
        <v>3.1715638999999997E-2</v>
      </c>
      <c r="AX377">
        <v>3.0747297999999999E-2</v>
      </c>
      <c r="AY377">
        <v>2.9829194999999999E-2</v>
      </c>
      <c r="AZ377">
        <v>2.8957805E-2</v>
      </c>
      <c r="BA377">
        <v>2.8129522000000001E-2</v>
      </c>
      <c r="BB377">
        <v>2.7341712000000001E-2</v>
      </c>
      <c r="BC377">
        <v>2.6591441E-2</v>
      </c>
      <c r="BD377">
        <v>2.5876209000000001E-2</v>
      </c>
      <c r="BE377">
        <v>2.5193700999999999E-2</v>
      </c>
      <c r="BF377">
        <v>2.4541938999999999E-2</v>
      </c>
    </row>
    <row r="378" spans="1:58" x14ac:dyDescent="0.35">
      <c r="A378">
        <v>377</v>
      </c>
      <c r="B378">
        <v>31.200000000000003</v>
      </c>
      <c r="C378">
        <v>0.44109749999999998</v>
      </c>
      <c r="D378">
        <v>1.2000000000000002</v>
      </c>
      <c r="E378">
        <v>9</v>
      </c>
      <c r="F378">
        <v>1.4000000000000001</v>
      </c>
      <c r="G378">
        <v>0.4</v>
      </c>
      <c r="H378">
        <v>0.8</v>
      </c>
      <c r="I378">
        <v>333.8</v>
      </c>
      <c r="J378">
        <v>344.90000000000003</v>
      </c>
      <c r="K378" t="s">
        <v>34</v>
      </c>
      <c r="L378">
        <v>377</v>
      </c>
      <c r="M378">
        <v>1.4104403999999999</v>
      </c>
      <c r="N378">
        <v>1.2103097</v>
      </c>
      <c r="O378">
        <v>1.0489584000000001</v>
      </c>
      <c r="P378">
        <v>0.90793204000000005</v>
      </c>
      <c r="Q378">
        <v>0.78471351</v>
      </c>
      <c r="R378">
        <v>0.68228834999999999</v>
      </c>
      <c r="S378">
        <v>0.59801358000000004</v>
      </c>
      <c r="T378">
        <v>0.52943474000000001</v>
      </c>
      <c r="U378">
        <v>0.47342589000000002</v>
      </c>
      <c r="V378">
        <v>0.42710768999999998</v>
      </c>
      <c r="W378">
        <v>0.38835785</v>
      </c>
      <c r="X378">
        <v>0.35568094</v>
      </c>
      <c r="Y378">
        <v>0.32769178999999998</v>
      </c>
      <c r="Z378">
        <v>0.30340862000000002</v>
      </c>
      <c r="AA378">
        <v>0.28220555000000003</v>
      </c>
      <c r="AB378">
        <v>0.26355115000000001</v>
      </c>
      <c r="AC378">
        <v>0.24704630999999999</v>
      </c>
      <c r="AD378">
        <v>0.23234613000000001</v>
      </c>
      <c r="AE378">
        <v>0.21917297999999999</v>
      </c>
      <c r="AF378">
        <v>0.20729406</v>
      </c>
      <c r="AG378">
        <v>0.19653291000000001</v>
      </c>
      <c r="AH378">
        <v>0.18674548999999999</v>
      </c>
      <c r="AI378">
        <v>0.17780617000000001</v>
      </c>
      <c r="AJ378">
        <v>0.16961235</v>
      </c>
      <c r="AK378">
        <v>0.16207878000000001</v>
      </c>
      <c r="AL378">
        <v>0.15513213000000001</v>
      </c>
      <c r="AM378">
        <v>0.14870501</v>
      </c>
      <c r="AN378">
        <v>0.14274332000000001</v>
      </c>
      <c r="AO378">
        <v>0.13720022000000001</v>
      </c>
      <c r="AP378">
        <v>0.13203176999999999</v>
      </c>
      <c r="AQ378">
        <v>0.12719976999999999</v>
      </c>
      <c r="AR378">
        <v>0.12267675</v>
      </c>
      <c r="AS378">
        <v>0.11843155</v>
      </c>
      <c r="AT378">
        <v>0.11443997</v>
      </c>
      <c r="AU378">
        <v>0.11068185</v>
      </c>
      <c r="AV378">
        <v>0.10713896000000001</v>
      </c>
      <c r="AW378">
        <v>0.10379343000000001</v>
      </c>
      <c r="AX378">
        <v>0.10063175000000001</v>
      </c>
      <c r="AY378">
        <v>9.7636006999999997E-2</v>
      </c>
      <c r="AZ378">
        <v>9.4792820999999999E-2</v>
      </c>
      <c r="BA378">
        <v>9.2093310999999997E-2</v>
      </c>
      <c r="BB378">
        <v>8.9526414999999998E-2</v>
      </c>
      <c r="BC378">
        <v>8.7081827000000001E-2</v>
      </c>
      <c r="BD378">
        <v>8.4754347999999993E-2</v>
      </c>
      <c r="BE378">
        <v>8.2534149000000001E-2</v>
      </c>
      <c r="BF378">
        <v>8.0414220999999994E-2</v>
      </c>
    </row>
    <row r="379" spans="1:58" x14ac:dyDescent="0.35">
      <c r="A379">
        <v>378</v>
      </c>
      <c r="B379">
        <v>38.700000000000003</v>
      </c>
      <c r="C379">
        <v>0.73461340000000008</v>
      </c>
      <c r="D379">
        <v>0.60000000000000009</v>
      </c>
      <c r="E379">
        <v>4</v>
      </c>
      <c r="F379">
        <v>0.60000000000000009</v>
      </c>
      <c r="G379">
        <v>2</v>
      </c>
      <c r="H379">
        <v>0.2</v>
      </c>
      <c r="I379">
        <v>439.8</v>
      </c>
      <c r="J379">
        <v>338.70000000000005</v>
      </c>
      <c r="K379" t="s">
        <v>35</v>
      </c>
      <c r="L379">
        <v>378</v>
      </c>
      <c r="M379">
        <v>0.47607785000000002</v>
      </c>
      <c r="N379">
        <v>0.38546225000000001</v>
      </c>
      <c r="O379">
        <v>0.32075509000000002</v>
      </c>
      <c r="P379">
        <v>0.27261570000000002</v>
      </c>
      <c r="Q379">
        <v>0.23566545999999999</v>
      </c>
      <c r="R379">
        <v>0.20656695999999999</v>
      </c>
      <c r="S379">
        <v>0.18315398999999999</v>
      </c>
      <c r="T379">
        <v>0.16396922999999999</v>
      </c>
      <c r="U379">
        <v>0.14800131</v>
      </c>
      <c r="V379">
        <v>0.13453387</v>
      </c>
      <c r="W379">
        <v>0.12304311</v>
      </c>
      <c r="X379">
        <v>0.11313786000000001</v>
      </c>
      <c r="Y379">
        <v>0.10452691</v>
      </c>
      <c r="Z379">
        <v>9.6976413999999997E-2</v>
      </c>
      <c r="AA379">
        <v>9.0309269999999997E-2</v>
      </c>
      <c r="AB379">
        <v>8.4387504000000002E-2</v>
      </c>
      <c r="AC379">
        <v>7.9093664999999994E-2</v>
      </c>
      <c r="AD379">
        <v>7.4337273999999995E-2</v>
      </c>
      <c r="AE379">
        <v>7.0049651000000004E-2</v>
      </c>
      <c r="AF379">
        <v>6.6160574999999999E-2</v>
      </c>
      <c r="AG379">
        <v>6.2622495E-2</v>
      </c>
      <c r="AH379">
        <v>5.9392362999999997E-2</v>
      </c>
      <c r="AI379">
        <v>5.6434805999999997E-2</v>
      </c>
      <c r="AJ379">
        <v>5.371571E-2</v>
      </c>
      <c r="AK379">
        <v>5.1210302999999999E-2</v>
      </c>
      <c r="AL379">
        <v>4.8895523000000003E-2</v>
      </c>
      <c r="AM379">
        <v>4.6751941999999998E-2</v>
      </c>
      <c r="AN379">
        <v>4.4760961000000002E-2</v>
      </c>
      <c r="AO379">
        <v>4.2908638999999998E-2</v>
      </c>
      <c r="AP379">
        <v>4.1181769E-2</v>
      </c>
      <c r="AQ379">
        <v>3.9567560000000002E-2</v>
      </c>
      <c r="AR379">
        <v>3.8057208000000002E-2</v>
      </c>
      <c r="AS379">
        <v>3.6640640000000002E-2</v>
      </c>
      <c r="AT379">
        <v>3.5310416999999997E-2</v>
      </c>
      <c r="AU379">
        <v>3.4059214999999997E-2</v>
      </c>
      <c r="AV379">
        <v>3.2880470000000002E-2</v>
      </c>
      <c r="AW379">
        <v>3.1768452000000003E-2</v>
      </c>
      <c r="AX379">
        <v>3.071834E-2</v>
      </c>
      <c r="AY379">
        <v>2.9725003999999999E-2</v>
      </c>
      <c r="AZ379">
        <v>2.8784187999999999E-2</v>
      </c>
      <c r="BA379">
        <v>2.7892368000000001E-2</v>
      </c>
      <c r="BB379">
        <v>2.7045777E-2</v>
      </c>
      <c r="BC379">
        <v>2.6241351E-2</v>
      </c>
      <c r="BD379">
        <v>2.5476232000000001E-2</v>
      </c>
      <c r="BE379">
        <v>2.4747932E-2</v>
      </c>
      <c r="BF379">
        <v>2.4053577E-2</v>
      </c>
    </row>
    <row r="380" spans="1:58" x14ac:dyDescent="0.35">
      <c r="A380">
        <v>379</v>
      </c>
      <c r="B380">
        <v>28.200000000000003</v>
      </c>
      <c r="C380">
        <v>0.1079205</v>
      </c>
      <c r="D380">
        <v>2.6</v>
      </c>
      <c r="E380">
        <v>8.6</v>
      </c>
      <c r="F380">
        <v>0.60000000000000009</v>
      </c>
      <c r="G380">
        <v>1</v>
      </c>
      <c r="H380">
        <v>0.60000000000000009</v>
      </c>
      <c r="I380">
        <v>383</v>
      </c>
      <c r="J380">
        <v>333.6</v>
      </c>
      <c r="K380" t="s">
        <v>35</v>
      </c>
      <c r="L380">
        <v>379</v>
      </c>
      <c r="M380">
        <v>1.2046686</v>
      </c>
      <c r="N380">
        <v>1.0329552</v>
      </c>
      <c r="O380">
        <v>0.88909936000000001</v>
      </c>
      <c r="P380">
        <v>0.76403725</v>
      </c>
      <c r="Q380">
        <v>0.66039537999999998</v>
      </c>
      <c r="R380">
        <v>0.57718086000000002</v>
      </c>
      <c r="S380">
        <v>0.50935209000000004</v>
      </c>
      <c r="T380">
        <v>0.45365246999999997</v>
      </c>
      <c r="U380">
        <v>0.40729356</v>
      </c>
      <c r="V380">
        <v>0.36893397999999999</v>
      </c>
      <c r="W380">
        <v>0.33683934999999998</v>
      </c>
      <c r="X380">
        <v>0.30974558000000002</v>
      </c>
      <c r="Y380">
        <v>0.28654942</v>
      </c>
      <c r="Z380">
        <v>0.26633595999999998</v>
      </c>
      <c r="AA380">
        <v>0.2486157</v>
      </c>
      <c r="AB380">
        <v>0.23297866</v>
      </c>
      <c r="AC380">
        <v>0.21909820999999999</v>
      </c>
      <c r="AD380">
        <v>0.20669978999999999</v>
      </c>
      <c r="AE380">
        <v>0.19556778999999999</v>
      </c>
      <c r="AF380">
        <v>0.18551318</v>
      </c>
      <c r="AG380">
        <v>0.176394</v>
      </c>
      <c r="AH380">
        <v>0.16809199999999999</v>
      </c>
      <c r="AI380">
        <v>0.16049714000000001</v>
      </c>
      <c r="AJ380">
        <v>0.15352673999999999</v>
      </c>
      <c r="AK380">
        <v>0.14711192000000001</v>
      </c>
      <c r="AL380">
        <v>0.14118451000000001</v>
      </c>
      <c r="AM380">
        <v>0.13569075</v>
      </c>
      <c r="AN380">
        <v>0.13058858000000001</v>
      </c>
      <c r="AO380">
        <v>0.12583759</v>
      </c>
      <c r="AP380">
        <v>0.12140718</v>
      </c>
      <c r="AQ380">
        <v>0.11725785</v>
      </c>
      <c r="AR380">
        <v>0.11336233</v>
      </c>
      <c r="AS380">
        <v>0.1097007</v>
      </c>
      <c r="AT380">
        <v>0.10625464</v>
      </c>
      <c r="AU380">
        <v>0.10300452</v>
      </c>
      <c r="AV380">
        <v>9.9935285999999998E-2</v>
      </c>
      <c r="AW380">
        <v>9.7030185000000005E-2</v>
      </c>
      <c r="AX380">
        <v>9.4278604000000002E-2</v>
      </c>
      <c r="AY380">
        <v>9.1669127000000003E-2</v>
      </c>
      <c r="AZ380">
        <v>8.9190006000000002E-2</v>
      </c>
      <c r="BA380">
        <v>8.6831591999999999E-2</v>
      </c>
      <c r="BB380">
        <v>8.4586545999999999E-2</v>
      </c>
      <c r="BC380">
        <v>8.2444318000000003E-2</v>
      </c>
      <c r="BD380">
        <v>8.0398424999999996E-2</v>
      </c>
      <c r="BE380">
        <v>7.8444748999999994E-2</v>
      </c>
      <c r="BF380">
        <v>7.6575845000000003E-2</v>
      </c>
    </row>
    <row r="381" spans="1:58" x14ac:dyDescent="0.35">
      <c r="A381">
        <v>380</v>
      </c>
      <c r="B381">
        <v>35.300000000000004</v>
      </c>
      <c r="C381">
        <v>0.12399060000000001</v>
      </c>
      <c r="D381">
        <v>0.60000000000000009</v>
      </c>
      <c r="E381">
        <v>5.8000000000000007</v>
      </c>
      <c r="F381">
        <v>0.8</v>
      </c>
      <c r="G381">
        <v>1</v>
      </c>
      <c r="H381">
        <v>0.8</v>
      </c>
      <c r="I381">
        <v>445.6</v>
      </c>
      <c r="J381">
        <v>307.60000000000002</v>
      </c>
      <c r="K381" t="s">
        <v>35</v>
      </c>
      <c r="L381">
        <v>380</v>
      </c>
      <c r="M381">
        <v>1.3239539</v>
      </c>
      <c r="N381">
        <v>1.0278457000000001</v>
      </c>
      <c r="O381">
        <v>0.81555080000000002</v>
      </c>
      <c r="P381">
        <v>0.66437858000000005</v>
      </c>
      <c r="Q381">
        <v>0.55471300999999995</v>
      </c>
      <c r="R381">
        <v>0.47278363000000001</v>
      </c>
      <c r="S381">
        <v>0.40966538000000002</v>
      </c>
      <c r="T381">
        <v>0.35988310000000001</v>
      </c>
      <c r="U381">
        <v>0.31986399999999998</v>
      </c>
      <c r="V381">
        <v>0.28714538000000001</v>
      </c>
      <c r="W381">
        <v>0.25998886999999998</v>
      </c>
      <c r="X381">
        <v>0.23714221999999999</v>
      </c>
      <c r="Y381">
        <v>0.21768865000000001</v>
      </c>
      <c r="Z381">
        <v>0.20094482999999999</v>
      </c>
      <c r="AA381">
        <v>0.18639174</v>
      </c>
      <c r="AB381">
        <v>0.17364602000000001</v>
      </c>
      <c r="AC381">
        <v>0.16238362000000001</v>
      </c>
      <c r="AD381">
        <v>0.15237624999999999</v>
      </c>
      <c r="AE381">
        <v>0.14343116</v>
      </c>
      <c r="AF381">
        <v>0.13537872000000001</v>
      </c>
      <c r="AG381">
        <v>0.12810515</v>
      </c>
      <c r="AH381">
        <v>0.12150587</v>
      </c>
      <c r="AI381">
        <v>0.11548506</v>
      </c>
      <c r="AJ381">
        <v>0.1099745</v>
      </c>
      <c r="AK381">
        <v>0.10491887</v>
      </c>
      <c r="AL381">
        <v>0.10026322</v>
      </c>
      <c r="AM381">
        <v>9.5965140000000004E-2</v>
      </c>
      <c r="AN381">
        <v>9.1976910999999995E-2</v>
      </c>
      <c r="AO381">
        <v>8.8271953E-2</v>
      </c>
      <c r="AP381">
        <v>8.4828280000000006E-2</v>
      </c>
      <c r="AQ381">
        <v>8.1612117999999997E-2</v>
      </c>
      <c r="AR381">
        <v>7.8601389999999993E-2</v>
      </c>
      <c r="AS381">
        <v>7.5782396000000002E-2</v>
      </c>
      <c r="AT381">
        <v>7.3134743000000002E-2</v>
      </c>
      <c r="AU381">
        <v>7.0646755000000006E-2</v>
      </c>
      <c r="AV381">
        <v>6.8304285000000006E-2</v>
      </c>
      <c r="AW381">
        <v>6.6095226000000007E-2</v>
      </c>
      <c r="AX381">
        <v>6.4008056999999993E-2</v>
      </c>
      <c r="AY381">
        <v>6.2032159000000003E-2</v>
      </c>
      <c r="AZ381">
        <v>6.0159209999999998E-2</v>
      </c>
      <c r="BA381">
        <v>5.8383070000000002E-2</v>
      </c>
      <c r="BB381">
        <v>5.6696693999999999E-2</v>
      </c>
      <c r="BC381">
        <v>5.5095131999999998E-2</v>
      </c>
      <c r="BD381">
        <v>5.3570062000000002E-2</v>
      </c>
      <c r="BE381">
        <v>5.2116270999999999E-2</v>
      </c>
      <c r="BF381">
        <v>5.0730243000000001E-2</v>
      </c>
    </row>
    <row r="382" spans="1:58" x14ac:dyDescent="0.35">
      <c r="A382">
        <v>381</v>
      </c>
      <c r="B382">
        <v>11.4</v>
      </c>
      <c r="C382">
        <v>0.56440060000000003</v>
      </c>
      <c r="D382">
        <v>1.2000000000000002</v>
      </c>
      <c r="E382">
        <v>7</v>
      </c>
      <c r="F382">
        <v>2.6</v>
      </c>
      <c r="G382">
        <v>0.4</v>
      </c>
      <c r="H382">
        <v>1.2000000000000002</v>
      </c>
      <c r="I382">
        <v>294.20000000000005</v>
      </c>
      <c r="J382">
        <v>308</v>
      </c>
      <c r="K382" t="s">
        <v>34</v>
      </c>
      <c r="L382">
        <v>381</v>
      </c>
      <c r="M382">
        <v>1.0140212</v>
      </c>
      <c r="N382">
        <v>0.83856189000000003</v>
      </c>
      <c r="O382">
        <v>0.69401752999999999</v>
      </c>
      <c r="P382">
        <v>0.58098775000000002</v>
      </c>
      <c r="Q382">
        <v>0.49447977999999998</v>
      </c>
      <c r="R382">
        <v>0.42757933999999997</v>
      </c>
      <c r="S382">
        <v>0.37495798000000002</v>
      </c>
      <c r="T382">
        <v>0.33288634</v>
      </c>
      <c r="U382">
        <v>0.29849928999999997</v>
      </c>
      <c r="V382">
        <v>0.27003452</v>
      </c>
      <c r="W382">
        <v>0.246141</v>
      </c>
      <c r="X382">
        <v>0.22585595999999999</v>
      </c>
      <c r="Y382">
        <v>0.20848132999999999</v>
      </c>
      <c r="Z382">
        <v>0.19340836</v>
      </c>
      <c r="AA382">
        <v>0.18020897999999999</v>
      </c>
      <c r="AB382">
        <v>0.16857262000000001</v>
      </c>
      <c r="AC382">
        <v>0.15824708000000001</v>
      </c>
      <c r="AD382">
        <v>0.14902488999999999</v>
      </c>
      <c r="AE382">
        <v>0.14074326000000001</v>
      </c>
      <c r="AF382">
        <v>0.13326526999999999</v>
      </c>
      <c r="AG382">
        <v>0.12648052000000001</v>
      </c>
      <c r="AH382">
        <v>0.12030325</v>
      </c>
      <c r="AI382">
        <v>0.11464565</v>
      </c>
      <c r="AJ382">
        <v>0.10945065</v>
      </c>
      <c r="AK382">
        <v>0.10466752</v>
      </c>
      <c r="AL382">
        <v>0.10024703</v>
      </c>
      <c r="AM382">
        <v>9.6151389000000004E-2</v>
      </c>
      <c r="AN382">
        <v>9.2341251999999999E-2</v>
      </c>
      <c r="AO382">
        <v>8.8791825000000005E-2</v>
      </c>
      <c r="AP382">
        <v>8.5482693999999998E-2</v>
      </c>
      <c r="AQ382">
        <v>8.2385607E-2</v>
      </c>
      <c r="AR382">
        <v>7.9479925000000007E-2</v>
      </c>
      <c r="AS382">
        <v>7.6751158E-2</v>
      </c>
      <c r="AT382">
        <v>7.4182332000000004E-2</v>
      </c>
      <c r="AU382">
        <v>7.1762949000000006E-2</v>
      </c>
      <c r="AV382">
        <v>6.9479965000000005E-2</v>
      </c>
      <c r="AW382">
        <v>6.7320719000000001E-2</v>
      </c>
      <c r="AX382">
        <v>6.5275661999999998E-2</v>
      </c>
      <c r="AY382">
        <v>6.3336327999999997E-2</v>
      </c>
      <c r="AZ382">
        <v>6.1495617000000002E-2</v>
      </c>
      <c r="BA382">
        <v>5.9746954999999997E-2</v>
      </c>
      <c r="BB382">
        <v>5.8084834000000002E-2</v>
      </c>
      <c r="BC382">
        <v>5.6501634000000002E-2</v>
      </c>
      <c r="BD382">
        <v>5.499275E-2</v>
      </c>
      <c r="BE382">
        <v>5.3552672000000003E-2</v>
      </c>
      <c r="BF382">
        <v>5.2177183000000002E-2</v>
      </c>
    </row>
    <row r="383" spans="1:58" x14ac:dyDescent="0.35">
      <c r="A383">
        <v>382</v>
      </c>
      <c r="B383">
        <v>32.5</v>
      </c>
      <c r="C383">
        <v>0.76737420000000001</v>
      </c>
      <c r="D383">
        <v>1.4000000000000001</v>
      </c>
      <c r="E383">
        <v>4.4000000000000004</v>
      </c>
      <c r="F383">
        <v>0.8</v>
      </c>
      <c r="G383">
        <v>1.2000000000000002</v>
      </c>
      <c r="H383">
        <v>0.2</v>
      </c>
      <c r="I383">
        <v>424.70000000000005</v>
      </c>
      <c r="J383">
        <v>322.5</v>
      </c>
      <c r="K383" t="s">
        <v>34</v>
      </c>
      <c r="L383">
        <v>382</v>
      </c>
      <c r="M383">
        <v>0.48565229999999998</v>
      </c>
      <c r="N383">
        <v>0.39053789</v>
      </c>
      <c r="O383">
        <v>0.32385944999999999</v>
      </c>
      <c r="P383">
        <v>0.27518960999999997</v>
      </c>
      <c r="Q383">
        <v>0.23824788999999999</v>
      </c>
      <c r="R383">
        <v>0.20937636000000001</v>
      </c>
      <c r="S383">
        <v>0.18626477999999999</v>
      </c>
      <c r="T383">
        <v>0.16739216000000001</v>
      </c>
      <c r="U383">
        <v>0.15171707000000001</v>
      </c>
      <c r="V383">
        <v>0.13850781000000001</v>
      </c>
      <c r="W383">
        <v>0.12723722000000001</v>
      </c>
      <c r="X383">
        <v>0.11751196999999999</v>
      </c>
      <c r="Y383">
        <v>0.1090421</v>
      </c>
      <c r="Z383">
        <v>0.10160155999999999</v>
      </c>
      <c r="AA383">
        <v>9.5021330000000001E-2</v>
      </c>
      <c r="AB383">
        <v>8.9159853999999997E-2</v>
      </c>
      <c r="AC383">
        <v>8.3906024999999995E-2</v>
      </c>
      <c r="AD383">
        <v>7.9178207E-2</v>
      </c>
      <c r="AE383">
        <v>7.4897371000000004E-2</v>
      </c>
      <c r="AF383">
        <v>7.1006237999999999E-2</v>
      </c>
      <c r="AG383">
        <v>6.7458451000000003E-2</v>
      </c>
      <c r="AH383">
        <v>6.4209051000000003E-2</v>
      </c>
      <c r="AI383">
        <v>6.1222251999999998E-2</v>
      </c>
      <c r="AJ383">
        <v>5.8469414999999997E-2</v>
      </c>
      <c r="AK383">
        <v>5.5925991000000001E-2</v>
      </c>
      <c r="AL383">
        <v>5.3568578999999998E-2</v>
      </c>
      <c r="AM383">
        <v>5.1377556999999997E-2</v>
      </c>
      <c r="AN383">
        <v>4.9338373999999997E-2</v>
      </c>
      <c r="AO383">
        <v>4.7434906999999998E-2</v>
      </c>
      <c r="AP383">
        <v>4.5655776000000002E-2</v>
      </c>
      <c r="AQ383">
        <v>4.398825E-2</v>
      </c>
      <c r="AR383">
        <v>4.2423423000000002E-2</v>
      </c>
      <c r="AS383">
        <v>4.0952786999999997E-2</v>
      </c>
      <c r="AT383">
        <v>3.9567764999999998E-2</v>
      </c>
      <c r="AU383">
        <v>3.8261033999999999E-2</v>
      </c>
      <c r="AV383">
        <v>3.7026881999999997E-2</v>
      </c>
      <c r="AW383">
        <v>3.5859723000000003E-2</v>
      </c>
      <c r="AX383">
        <v>3.4754403000000003E-2</v>
      </c>
      <c r="AY383">
        <v>3.3706903000000003E-2</v>
      </c>
      <c r="AZ383">
        <v>3.2712709E-2</v>
      </c>
      <c r="BA383">
        <v>3.1767654999999999E-2</v>
      </c>
      <c r="BB383">
        <v>3.0868587999999999E-2</v>
      </c>
      <c r="BC383">
        <v>3.0012377999999999E-2</v>
      </c>
      <c r="BD383">
        <v>2.9195922999999999E-2</v>
      </c>
      <c r="BE383">
        <v>2.8416911E-2</v>
      </c>
      <c r="BF383">
        <v>2.7673040999999999E-2</v>
      </c>
    </row>
    <row r="384" spans="1:58" x14ac:dyDescent="0.35">
      <c r="A384">
        <v>383</v>
      </c>
      <c r="B384">
        <v>9.2000000000000011</v>
      </c>
      <c r="C384">
        <v>0.49747669999999999</v>
      </c>
      <c r="D384">
        <v>1</v>
      </c>
      <c r="E384">
        <v>5.8000000000000007</v>
      </c>
      <c r="F384">
        <v>1.4000000000000001</v>
      </c>
      <c r="G384">
        <v>0.4</v>
      </c>
      <c r="H384">
        <v>0.8</v>
      </c>
      <c r="I384">
        <v>386.5</v>
      </c>
      <c r="J384">
        <v>287.5</v>
      </c>
      <c r="K384" t="s">
        <v>34</v>
      </c>
      <c r="L384">
        <v>383</v>
      </c>
      <c r="M384">
        <v>0.62222688999999998</v>
      </c>
      <c r="N384">
        <v>0.50743919999999998</v>
      </c>
      <c r="O384">
        <v>0.42026341</v>
      </c>
      <c r="P384">
        <v>0.354902</v>
      </c>
      <c r="Q384">
        <v>0.30500704000000001</v>
      </c>
      <c r="R384">
        <v>0.26604824999999999</v>
      </c>
      <c r="S384">
        <v>0.23501509000000001</v>
      </c>
      <c r="T384">
        <v>0.20983937</v>
      </c>
      <c r="U384">
        <v>0.18907982000000001</v>
      </c>
      <c r="V384">
        <v>0.17170866000000001</v>
      </c>
      <c r="W384">
        <v>0.1569875</v>
      </c>
      <c r="X384">
        <v>0.14437132</v>
      </c>
      <c r="Y384">
        <v>0.13345359000000001</v>
      </c>
      <c r="Z384">
        <v>0.12391995</v>
      </c>
      <c r="AA384">
        <v>0.11552864</v>
      </c>
      <c r="AB384">
        <v>0.10809393</v>
      </c>
      <c r="AC384">
        <v>0.10146366</v>
      </c>
      <c r="AD384">
        <v>9.5516614999999999E-2</v>
      </c>
      <c r="AE384">
        <v>9.0156189999999997E-2</v>
      </c>
      <c r="AF384">
        <v>8.5301354999999995E-2</v>
      </c>
      <c r="AG384">
        <v>8.0885245999999994E-2</v>
      </c>
      <c r="AH384">
        <v>7.6853781999999995E-2</v>
      </c>
      <c r="AI384">
        <v>7.3159694999999997E-2</v>
      </c>
      <c r="AJ384">
        <v>6.9764346000000005E-2</v>
      </c>
      <c r="AK384">
        <v>6.6632912000000002E-2</v>
      </c>
      <c r="AL384">
        <v>6.3737965999999993E-2</v>
      </c>
      <c r="AM384">
        <v>6.1054408999999997E-2</v>
      </c>
      <c r="AN384">
        <v>5.8560513000000002E-2</v>
      </c>
      <c r="AO384">
        <v>5.6237582000000001E-2</v>
      </c>
      <c r="AP384">
        <v>5.4069247000000001E-2</v>
      </c>
      <c r="AQ384">
        <v>5.2042435999999997E-2</v>
      </c>
      <c r="AR384">
        <v>5.0142799000000002E-2</v>
      </c>
      <c r="AS384">
        <v>4.8359505999999997E-2</v>
      </c>
      <c r="AT384">
        <v>4.6682131000000002E-2</v>
      </c>
      <c r="AU384">
        <v>4.5102681999999998E-2</v>
      </c>
      <c r="AV384">
        <v>4.3613169E-2</v>
      </c>
      <c r="AW384">
        <v>4.2206283999999997E-2</v>
      </c>
      <c r="AX384">
        <v>4.0875636E-2</v>
      </c>
      <c r="AY384">
        <v>3.9615147000000003E-2</v>
      </c>
      <c r="AZ384">
        <v>3.8419983999999997E-2</v>
      </c>
      <c r="BA384">
        <v>3.7285766999999997E-2</v>
      </c>
      <c r="BB384">
        <v>3.6207624000000001E-2</v>
      </c>
      <c r="BC384">
        <v>3.5181995000000001E-2</v>
      </c>
      <c r="BD384">
        <v>3.4205212999999998E-2</v>
      </c>
      <c r="BE384">
        <v>3.3273768000000002E-2</v>
      </c>
      <c r="BF384">
        <v>3.2384916999999999E-2</v>
      </c>
    </row>
    <row r="385" spans="1:58" x14ac:dyDescent="0.35">
      <c r="A385">
        <v>384</v>
      </c>
      <c r="B385">
        <v>38.5</v>
      </c>
      <c r="C385">
        <v>0.88019670000000005</v>
      </c>
      <c r="D385">
        <v>1.8</v>
      </c>
      <c r="E385">
        <v>8.4</v>
      </c>
      <c r="F385">
        <v>2</v>
      </c>
      <c r="G385">
        <v>0.8</v>
      </c>
      <c r="H385">
        <v>0.2</v>
      </c>
      <c r="I385">
        <v>402.6</v>
      </c>
      <c r="J385">
        <v>288.70000000000005</v>
      </c>
      <c r="K385" t="s">
        <v>35</v>
      </c>
      <c r="L385">
        <v>384</v>
      </c>
      <c r="M385">
        <v>0.61558687999999995</v>
      </c>
      <c r="N385">
        <v>0.53765810000000003</v>
      </c>
      <c r="O385">
        <v>0.47492081000000003</v>
      </c>
      <c r="P385">
        <v>0.42087340000000001</v>
      </c>
      <c r="Q385">
        <v>0.37393215000000002</v>
      </c>
      <c r="R385">
        <v>0.33391488000000003</v>
      </c>
      <c r="S385">
        <v>0.30019212000000001</v>
      </c>
      <c r="T385">
        <v>0.27168688000000002</v>
      </c>
      <c r="U385">
        <v>0.24747827999999999</v>
      </c>
      <c r="V385">
        <v>0.22677653</v>
      </c>
      <c r="W385">
        <v>0.20892225</v>
      </c>
      <c r="X385">
        <v>0.19340652</v>
      </c>
      <c r="Y385">
        <v>0.17983793000000001</v>
      </c>
      <c r="Z385">
        <v>0.16787647999999999</v>
      </c>
      <c r="AA385">
        <v>0.15726945000000001</v>
      </c>
      <c r="AB385">
        <v>0.14780523000000001</v>
      </c>
      <c r="AC385">
        <v>0.13932064</v>
      </c>
      <c r="AD385">
        <v>0.13167258000000001</v>
      </c>
      <c r="AE385">
        <v>0.12474687</v>
      </c>
      <c r="AF385">
        <v>0.11844784</v>
      </c>
      <c r="AG385">
        <v>0.11269756</v>
      </c>
      <c r="AH385">
        <v>0.1074285</v>
      </c>
      <c r="AI385">
        <v>0.10258316000000001</v>
      </c>
      <c r="AJ385">
        <v>9.8117187999999994E-2</v>
      </c>
      <c r="AK385">
        <v>9.3985155000000001E-2</v>
      </c>
      <c r="AL385">
        <v>9.0151711999999995E-2</v>
      </c>
      <c r="AM385">
        <v>8.6587786999999999E-2</v>
      </c>
      <c r="AN385">
        <v>8.3267614000000004E-2</v>
      </c>
      <c r="AO385">
        <v>8.0166154000000003E-2</v>
      </c>
      <c r="AP385">
        <v>7.7262527999999997E-2</v>
      </c>
      <c r="AQ385">
        <v>7.4540793999999994E-2</v>
      </c>
      <c r="AR385">
        <v>7.1983143999999999E-2</v>
      </c>
      <c r="AS385">
        <v>6.9576262999999999E-2</v>
      </c>
      <c r="AT385">
        <v>6.7308999999999994E-2</v>
      </c>
      <c r="AU385">
        <v>6.5166592999999995E-2</v>
      </c>
      <c r="AV385">
        <v>6.3139759000000004E-2</v>
      </c>
      <c r="AW385">
        <v>6.1221304999999997E-2</v>
      </c>
      <c r="AX385">
        <v>5.9402686000000003E-2</v>
      </c>
      <c r="AY385">
        <v>5.7676553999999998E-2</v>
      </c>
      <c r="AZ385">
        <v>5.6036401999999999E-2</v>
      </c>
      <c r="BA385">
        <v>5.4477282000000002E-2</v>
      </c>
      <c r="BB385">
        <v>5.2991923000000003E-2</v>
      </c>
      <c r="BC385">
        <v>5.1574743999999999E-2</v>
      </c>
      <c r="BD385">
        <v>5.0222553000000003E-2</v>
      </c>
      <c r="BE385">
        <v>4.8930660000000001E-2</v>
      </c>
      <c r="BF385">
        <v>4.7695328000000002E-2</v>
      </c>
    </row>
    <row r="386" spans="1:58" x14ac:dyDescent="0.35">
      <c r="A386">
        <v>385</v>
      </c>
      <c r="B386">
        <v>45.3</v>
      </c>
      <c r="C386">
        <v>0.42090949999999999</v>
      </c>
      <c r="D386">
        <v>1.8</v>
      </c>
      <c r="E386">
        <v>1</v>
      </c>
      <c r="F386">
        <v>1.2000000000000002</v>
      </c>
      <c r="G386">
        <v>1</v>
      </c>
      <c r="H386">
        <v>0.8</v>
      </c>
      <c r="I386">
        <v>435.70000000000005</v>
      </c>
      <c r="J386">
        <v>367</v>
      </c>
      <c r="K386" t="s">
        <v>34</v>
      </c>
      <c r="L386">
        <v>385</v>
      </c>
      <c r="M386">
        <v>0.42315533999999999</v>
      </c>
      <c r="N386">
        <v>0.33724346999999999</v>
      </c>
      <c r="O386">
        <v>0.27870055999999999</v>
      </c>
      <c r="P386">
        <v>0.23673277000000001</v>
      </c>
      <c r="Q386">
        <v>0.20527830999999999</v>
      </c>
      <c r="R386">
        <v>0.18085182999999999</v>
      </c>
      <c r="S386">
        <v>0.16138858</v>
      </c>
      <c r="T386">
        <v>0.14554204000000001</v>
      </c>
      <c r="U386">
        <v>0.13239894999999999</v>
      </c>
      <c r="V386">
        <v>0.12132504</v>
      </c>
      <c r="W386">
        <v>0.11186846</v>
      </c>
      <c r="X386">
        <v>0.10370524</v>
      </c>
      <c r="Y386">
        <v>9.6588165000000004E-2</v>
      </c>
      <c r="Z386">
        <v>9.0330146E-2</v>
      </c>
      <c r="AA386">
        <v>8.4785870999999999E-2</v>
      </c>
      <c r="AB386">
        <v>7.9840988000000002E-2</v>
      </c>
      <c r="AC386">
        <v>7.5405255000000004E-2</v>
      </c>
      <c r="AD386">
        <v>7.1402639000000004E-2</v>
      </c>
      <c r="AE386">
        <v>6.7774735000000003E-2</v>
      </c>
      <c r="AF386">
        <v>6.4471886000000006E-2</v>
      </c>
      <c r="AG386">
        <v>6.1451089E-2</v>
      </c>
      <c r="AH386">
        <v>5.8679882000000003E-2</v>
      </c>
      <c r="AI386">
        <v>5.6128158999999997E-2</v>
      </c>
      <c r="AJ386">
        <v>5.3772150999999997E-2</v>
      </c>
      <c r="AK386">
        <v>5.1588248000000003E-2</v>
      </c>
      <c r="AL386">
        <v>4.9560152000000003E-2</v>
      </c>
      <c r="AM386">
        <v>4.7671676000000003E-2</v>
      </c>
      <c r="AN386">
        <v>4.5910485000000001E-2</v>
      </c>
      <c r="AO386">
        <v>4.4262986999999997E-2</v>
      </c>
      <c r="AP386">
        <v>4.2718279999999997E-2</v>
      </c>
      <c r="AQ386">
        <v>4.1267838000000001E-2</v>
      </c>
      <c r="AR386">
        <v>3.9903075000000003E-2</v>
      </c>
      <c r="AS386">
        <v>3.861763E-2</v>
      </c>
      <c r="AT386">
        <v>3.7403922999999999E-2</v>
      </c>
      <c r="AU386">
        <v>3.6256172000000003E-2</v>
      </c>
      <c r="AV386">
        <v>3.5169736E-2</v>
      </c>
      <c r="AW386">
        <v>3.4140064999999997E-2</v>
      </c>
      <c r="AX386">
        <v>3.3163089E-2</v>
      </c>
      <c r="AY386">
        <v>3.2234825000000002E-2</v>
      </c>
      <c r="AZ386">
        <v>3.1351364999999999E-2</v>
      </c>
      <c r="BA386">
        <v>3.0509971E-2</v>
      </c>
      <c r="BB386">
        <v>2.9707618000000002E-2</v>
      </c>
      <c r="BC386">
        <v>2.8941847E-2</v>
      </c>
      <c r="BD386">
        <v>2.8210450000000001E-2</v>
      </c>
      <c r="BE386">
        <v>2.7511134999999999E-2</v>
      </c>
      <c r="BF386">
        <v>2.6841693999999999E-2</v>
      </c>
    </row>
    <row r="387" spans="1:58" x14ac:dyDescent="0.35">
      <c r="A387">
        <v>386</v>
      </c>
      <c r="B387">
        <v>37.300000000000004</v>
      </c>
      <c r="C387">
        <v>0.53508239999999996</v>
      </c>
      <c r="D387">
        <v>2.2000000000000002</v>
      </c>
      <c r="E387">
        <v>9.6000000000000014</v>
      </c>
      <c r="F387">
        <v>2.8000000000000003</v>
      </c>
      <c r="G387">
        <v>0</v>
      </c>
      <c r="H387">
        <v>1.4000000000000001</v>
      </c>
      <c r="I387">
        <v>370.40000000000003</v>
      </c>
      <c r="J387">
        <v>358.90000000000003</v>
      </c>
      <c r="K387" t="s">
        <v>35</v>
      </c>
      <c r="L387">
        <v>386</v>
      </c>
      <c r="M387">
        <v>2.4863409999999999</v>
      </c>
      <c r="N387">
        <v>2.1596603000000001</v>
      </c>
      <c r="O387">
        <v>1.9213792999999999</v>
      </c>
      <c r="P387">
        <v>1.7114986000000001</v>
      </c>
      <c r="Q387">
        <v>1.5091889000000001</v>
      </c>
      <c r="R387">
        <v>1.3229289</v>
      </c>
      <c r="S387">
        <v>1.1629902000000001</v>
      </c>
      <c r="T387">
        <v>1.0302785999999999</v>
      </c>
      <c r="U387">
        <v>0.92023938999999999</v>
      </c>
      <c r="V387">
        <v>0.82934289999999999</v>
      </c>
      <c r="W387">
        <v>0.75288319999999997</v>
      </c>
      <c r="X387">
        <v>0.68730365999999998</v>
      </c>
      <c r="Y387">
        <v>0.63071524999999995</v>
      </c>
      <c r="Z387">
        <v>0.58164017999999995</v>
      </c>
      <c r="AA387">
        <v>0.53798520999999999</v>
      </c>
      <c r="AB387">
        <v>0.49960538999999998</v>
      </c>
      <c r="AC387">
        <v>0.46559316000000001</v>
      </c>
      <c r="AD387">
        <v>0.43575233000000002</v>
      </c>
      <c r="AE387">
        <v>0.40928831999999998</v>
      </c>
      <c r="AF387">
        <v>0.38562801000000002</v>
      </c>
      <c r="AG387">
        <v>0.36437195999999999</v>
      </c>
      <c r="AH387">
        <v>0.34522444000000002</v>
      </c>
      <c r="AI387">
        <v>0.32786052999999998</v>
      </c>
      <c r="AJ387">
        <v>0.31204696999999998</v>
      </c>
      <c r="AK387">
        <v>0.29759648</v>
      </c>
      <c r="AL387">
        <v>0.28433657000000001</v>
      </c>
      <c r="AM387">
        <v>0.27213386000000001</v>
      </c>
      <c r="AN387">
        <v>0.26087790999999999</v>
      </c>
      <c r="AO387">
        <v>0.25046793000000001</v>
      </c>
      <c r="AP387">
        <v>0.24081567000000001</v>
      </c>
      <c r="AQ387">
        <v>0.23184352999999999</v>
      </c>
      <c r="AR387">
        <v>0.22348459000000001</v>
      </c>
      <c r="AS387">
        <v>0.21567947000000001</v>
      </c>
      <c r="AT387">
        <v>0.20837145000000001</v>
      </c>
      <c r="AU387">
        <v>0.20150646999999999</v>
      </c>
      <c r="AV387">
        <v>0.19505276999999999</v>
      </c>
      <c r="AW387">
        <v>0.18897112999999999</v>
      </c>
      <c r="AX387">
        <v>0.18323202</v>
      </c>
      <c r="AY387">
        <v>0.17779945</v>
      </c>
      <c r="AZ387">
        <v>0.17265913999999999</v>
      </c>
      <c r="BA387">
        <v>0.16779023000000001</v>
      </c>
      <c r="BB387">
        <v>0.16317232000000001</v>
      </c>
      <c r="BC387">
        <v>0.15878892999999999</v>
      </c>
      <c r="BD387">
        <v>0.15461945999999999</v>
      </c>
      <c r="BE387">
        <v>0.15064768000000001</v>
      </c>
      <c r="BF387">
        <v>0.14686009</v>
      </c>
    </row>
    <row r="388" spans="1:58" x14ac:dyDescent="0.35">
      <c r="A388">
        <v>387</v>
      </c>
      <c r="B388">
        <v>40.800000000000004</v>
      </c>
      <c r="C388">
        <v>0.66567330000000002</v>
      </c>
      <c r="D388">
        <v>1.6</v>
      </c>
      <c r="E388">
        <v>2.2000000000000002</v>
      </c>
      <c r="F388">
        <v>3</v>
      </c>
      <c r="G388">
        <v>1.6</v>
      </c>
      <c r="H388">
        <v>1</v>
      </c>
      <c r="I388">
        <v>306.90000000000003</v>
      </c>
      <c r="J388">
        <v>355.3</v>
      </c>
      <c r="K388" t="s">
        <v>35</v>
      </c>
      <c r="L388">
        <v>387</v>
      </c>
      <c r="M388">
        <v>1.0785358</v>
      </c>
      <c r="N388">
        <v>0.84385878000000003</v>
      </c>
      <c r="O388">
        <v>0.68344795999999997</v>
      </c>
      <c r="P388">
        <v>0.56900488999999999</v>
      </c>
      <c r="Q388">
        <v>0.48332491999999999</v>
      </c>
      <c r="R388">
        <v>0.41807556000000001</v>
      </c>
      <c r="S388">
        <v>0.36689019</v>
      </c>
      <c r="T388">
        <v>0.32610865999999999</v>
      </c>
      <c r="U388">
        <v>0.29312694</v>
      </c>
      <c r="V388">
        <v>0.26585835000000002</v>
      </c>
      <c r="W388">
        <v>0.24304319999999999</v>
      </c>
      <c r="X388">
        <v>0.22365512000000001</v>
      </c>
      <c r="Y388">
        <v>0.20701048999999999</v>
      </c>
      <c r="Z388">
        <v>0.19258367000000001</v>
      </c>
      <c r="AA388">
        <v>0.17996562999999999</v>
      </c>
      <c r="AB388">
        <v>0.16884440000000001</v>
      </c>
      <c r="AC388">
        <v>0.15896134000000001</v>
      </c>
      <c r="AD388">
        <v>0.15012181999999999</v>
      </c>
      <c r="AE388">
        <v>0.14216930999999999</v>
      </c>
      <c r="AF388">
        <v>0.13497917000000001</v>
      </c>
      <c r="AG388">
        <v>0.12844639999999999</v>
      </c>
      <c r="AH388">
        <v>0.12248289</v>
      </c>
      <c r="AI388">
        <v>0.11701766</v>
      </c>
      <c r="AJ388">
        <v>0.11199262</v>
      </c>
      <c r="AK388">
        <v>0.10735694</v>
      </c>
      <c r="AL388">
        <v>0.10306562</v>
      </c>
      <c r="AM388">
        <v>9.9083953000000002E-2</v>
      </c>
      <c r="AN388">
        <v>9.5376349999999999E-2</v>
      </c>
      <c r="AO388">
        <v>9.1915697000000005E-2</v>
      </c>
      <c r="AP388">
        <v>8.8679439999999998E-2</v>
      </c>
      <c r="AQ388">
        <v>8.5645966000000004E-2</v>
      </c>
      <c r="AR388">
        <v>8.2797058000000007E-2</v>
      </c>
      <c r="AS388">
        <v>8.0116667000000003E-2</v>
      </c>
      <c r="AT388">
        <v>7.7590651999999996E-2</v>
      </c>
      <c r="AU388">
        <v>7.5205236999999994E-2</v>
      </c>
      <c r="AV388">
        <v>7.2948419E-2</v>
      </c>
      <c r="AW388">
        <v>7.0810660999999997E-2</v>
      </c>
      <c r="AX388">
        <v>6.8783446999999998E-2</v>
      </c>
      <c r="AY388">
        <v>6.6859446000000003E-2</v>
      </c>
      <c r="AZ388">
        <v>6.5028943000000006E-2</v>
      </c>
      <c r="BA388">
        <v>6.3286439E-2</v>
      </c>
      <c r="BB388">
        <v>6.1625513999999999E-2</v>
      </c>
      <c r="BC388">
        <v>6.0041718000000001E-2</v>
      </c>
      <c r="BD388">
        <v>5.8529451000000003E-2</v>
      </c>
      <c r="BE388">
        <v>5.7083149E-2</v>
      </c>
      <c r="BF388">
        <v>5.5699281000000003E-2</v>
      </c>
    </row>
    <row r="389" spans="1:58" x14ac:dyDescent="0.35">
      <c r="A389">
        <v>388</v>
      </c>
      <c r="B389">
        <v>36.6</v>
      </c>
      <c r="C389">
        <v>0.57089500000000004</v>
      </c>
      <c r="D389">
        <v>0.8</v>
      </c>
      <c r="E389">
        <v>9.6000000000000014</v>
      </c>
      <c r="F389">
        <v>2.4000000000000004</v>
      </c>
      <c r="G389">
        <v>1.6</v>
      </c>
      <c r="H389">
        <v>1.2000000000000002</v>
      </c>
      <c r="I389">
        <v>361.5</v>
      </c>
      <c r="J389">
        <v>360.8</v>
      </c>
      <c r="K389" t="s">
        <v>34</v>
      </c>
      <c r="L389">
        <v>388</v>
      </c>
      <c r="M389">
        <v>2.2731952999999998</v>
      </c>
      <c r="N389">
        <v>1.8660102000000001</v>
      </c>
      <c r="O389">
        <v>1.5761232000000001</v>
      </c>
      <c r="P389">
        <v>1.3460345</v>
      </c>
      <c r="Q389">
        <v>1.149945</v>
      </c>
      <c r="R389">
        <v>0.98498892999999998</v>
      </c>
      <c r="S389">
        <v>0.85089678000000002</v>
      </c>
      <c r="T389">
        <v>0.74293482</v>
      </c>
      <c r="U389">
        <v>0.65568243999999998</v>
      </c>
      <c r="V389">
        <v>0.58479691</v>
      </c>
      <c r="W389">
        <v>0.52599828999999998</v>
      </c>
      <c r="X389">
        <v>0.47667675999999998</v>
      </c>
      <c r="Y389">
        <v>0.43492743</v>
      </c>
      <c r="Z389">
        <v>0.39924204000000002</v>
      </c>
      <c r="AA389">
        <v>0.36844318999999998</v>
      </c>
      <c r="AB389">
        <v>0.34166004999999999</v>
      </c>
      <c r="AC389">
        <v>0.31819262999999998</v>
      </c>
      <c r="AD389">
        <v>0.29748996999999999</v>
      </c>
      <c r="AE389">
        <v>0.27910677</v>
      </c>
      <c r="AF389">
        <v>0.26268040999999998</v>
      </c>
      <c r="AG389">
        <v>0.24792969000000001</v>
      </c>
      <c r="AH389">
        <v>0.23462169999999999</v>
      </c>
      <c r="AI389">
        <v>0.22255984000000001</v>
      </c>
      <c r="AJ389">
        <v>0.21157951999999999</v>
      </c>
      <c r="AK389">
        <v>0.20154670999999999</v>
      </c>
      <c r="AL389">
        <v>0.19235636</v>
      </c>
      <c r="AM389">
        <v>0.18391119</v>
      </c>
      <c r="AN389">
        <v>0.17611478</v>
      </c>
      <c r="AO389">
        <v>0.16891</v>
      </c>
      <c r="AP389">
        <v>0.16221728999999999</v>
      </c>
      <c r="AQ389">
        <v>0.15598723</v>
      </c>
      <c r="AR389">
        <v>0.15017915000000001</v>
      </c>
      <c r="AS389">
        <v>0.14474022</v>
      </c>
      <c r="AT389">
        <v>0.13964130999999999</v>
      </c>
      <c r="AU389">
        <v>0.13485393000000001</v>
      </c>
      <c r="AV389">
        <v>0.13036026000000001</v>
      </c>
      <c r="AW389">
        <v>0.12613805</v>
      </c>
      <c r="AX389">
        <v>0.12215004</v>
      </c>
      <c r="AY389">
        <v>0.11837561000000001</v>
      </c>
      <c r="AZ389">
        <v>0.11481086</v>
      </c>
      <c r="BA389">
        <v>0.11144299000000001</v>
      </c>
      <c r="BB389">
        <v>0.10825093</v>
      </c>
      <c r="BC389">
        <v>0.10521355</v>
      </c>
      <c r="BD389">
        <v>0.10232305</v>
      </c>
      <c r="BE389">
        <v>9.9568515999999996E-2</v>
      </c>
      <c r="BF389">
        <v>9.6940227000000004E-2</v>
      </c>
    </row>
    <row r="390" spans="1:58" x14ac:dyDescent="0.35">
      <c r="A390">
        <v>389</v>
      </c>
      <c r="B390">
        <v>17.600000000000001</v>
      </c>
      <c r="C390">
        <v>0.85494029999999999</v>
      </c>
      <c r="D390">
        <v>0.4</v>
      </c>
      <c r="E390">
        <v>7.8000000000000007</v>
      </c>
      <c r="F390">
        <v>2.6</v>
      </c>
      <c r="G390">
        <v>0</v>
      </c>
      <c r="H390">
        <v>0.4</v>
      </c>
      <c r="I390">
        <v>388.40000000000003</v>
      </c>
      <c r="J390">
        <v>315.20000000000005</v>
      </c>
      <c r="K390" t="s">
        <v>34</v>
      </c>
      <c r="L390">
        <v>389</v>
      </c>
      <c r="M390">
        <v>0.43533983999999998</v>
      </c>
      <c r="N390">
        <v>0.37440011000000001</v>
      </c>
      <c r="O390">
        <v>0.32707348000000003</v>
      </c>
      <c r="P390">
        <v>0.28763232</v>
      </c>
      <c r="Q390">
        <v>0.25419482999999998</v>
      </c>
      <c r="R390">
        <v>0.2259533</v>
      </c>
      <c r="S390">
        <v>0.20217173999999999</v>
      </c>
      <c r="T390">
        <v>0.18207945</v>
      </c>
      <c r="U390">
        <v>0.16500704999999999</v>
      </c>
      <c r="V390">
        <v>0.15040049</v>
      </c>
      <c r="W390">
        <v>0.13780786</v>
      </c>
      <c r="X390">
        <v>0.12687535999999999</v>
      </c>
      <c r="Y390">
        <v>0.11731875999999999</v>
      </c>
      <c r="Z390">
        <v>0.10890888</v>
      </c>
      <c r="AA390">
        <v>0.10146315</v>
      </c>
      <c r="AB390">
        <v>9.4835505E-2</v>
      </c>
      <c r="AC390">
        <v>8.8904611999999994E-2</v>
      </c>
      <c r="AD390">
        <v>8.3572498999999995E-2</v>
      </c>
      <c r="AE390">
        <v>7.8757592000000001E-2</v>
      </c>
      <c r="AF390">
        <v>7.4392974000000001E-2</v>
      </c>
      <c r="AG390">
        <v>7.0419229999999999E-2</v>
      </c>
      <c r="AH390">
        <v>6.6790268E-2</v>
      </c>
      <c r="AI390">
        <v>6.3465572999999997E-2</v>
      </c>
      <c r="AJ390">
        <v>6.0409952000000003E-2</v>
      </c>
      <c r="AK390">
        <v>5.7593129999999999E-2</v>
      </c>
      <c r="AL390">
        <v>5.4990618999999998E-2</v>
      </c>
      <c r="AM390">
        <v>5.2579398999999999E-2</v>
      </c>
      <c r="AN390">
        <v>5.0340619000000003E-2</v>
      </c>
      <c r="AO390">
        <v>4.8257172000000001E-2</v>
      </c>
      <c r="AP390">
        <v>4.6314370000000001E-2</v>
      </c>
      <c r="AQ390">
        <v>4.4499434999999997E-2</v>
      </c>
      <c r="AR390">
        <v>4.2800467000000002E-2</v>
      </c>
      <c r="AS390">
        <v>4.1207357999999999E-2</v>
      </c>
      <c r="AT390">
        <v>3.9711073E-2</v>
      </c>
      <c r="AU390">
        <v>3.8303651000000001E-2</v>
      </c>
      <c r="AV390">
        <v>3.6977831000000003E-2</v>
      </c>
      <c r="AW390">
        <v>3.5727266000000001E-2</v>
      </c>
      <c r="AX390">
        <v>3.4545798000000003E-2</v>
      </c>
      <c r="AY390">
        <v>3.3428281999999997E-2</v>
      </c>
      <c r="AZ390">
        <v>3.2370199000000002E-2</v>
      </c>
      <c r="BA390">
        <v>3.1366933E-2</v>
      </c>
      <c r="BB390">
        <v>3.0414759999999999E-2</v>
      </c>
      <c r="BC390">
        <v>2.9509980000000002E-2</v>
      </c>
      <c r="BD390">
        <v>2.8649118000000001E-2</v>
      </c>
      <c r="BE390">
        <v>2.7829553999999999E-2</v>
      </c>
      <c r="BF390">
        <v>2.704848E-2</v>
      </c>
    </row>
    <row r="391" spans="1:58" x14ac:dyDescent="0.35">
      <c r="A391">
        <v>390</v>
      </c>
      <c r="B391">
        <v>17.400000000000002</v>
      </c>
      <c r="C391">
        <v>0.61578460000000002</v>
      </c>
      <c r="D391">
        <v>2.4000000000000004</v>
      </c>
      <c r="E391">
        <v>4.8000000000000007</v>
      </c>
      <c r="F391">
        <v>2.8000000000000003</v>
      </c>
      <c r="G391">
        <v>1.4000000000000001</v>
      </c>
      <c r="H391">
        <v>1.2000000000000002</v>
      </c>
      <c r="I391">
        <v>296.5</v>
      </c>
      <c r="J391">
        <v>344.90000000000003</v>
      </c>
      <c r="K391" t="s">
        <v>34</v>
      </c>
      <c r="L391">
        <v>390</v>
      </c>
      <c r="M391">
        <v>1.2687413999999999</v>
      </c>
      <c r="N391">
        <v>0.99312705000000001</v>
      </c>
      <c r="O391">
        <v>0.80317837000000003</v>
      </c>
      <c r="P391">
        <v>0.66677344000000005</v>
      </c>
      <c r="Q391">
        <v>0.56537926000000005</v>
      </c>
      <c r="R391">
        <v>0.48795840000000001</v>
      </c>
      <c r="S391">
        <v>0.42825815</v>
      </c>
      <c r="T391">
        <v>0.38019839</v>
      </c>
      <c r="U391">
        <v>0.34094846000000001</v>
      </c>
      <c r="V391">
        <v>0.30867373999999997</v>
      </c>
      <c r="W391">
        <v>0.28181249000000003</v>
      </c>
      <c r="X391">
        <v>0.25911595999999998</v>
      </c>
      <c r="Y391">
        <v>0.23963593999999999</v>
      </c>
      <c r="Z391">
        <v>0.22274046</v>
      </c>
      <c r="AA391">
        <v>0.20795214000000001</v>
      </c>
      <c r="AB391">
        <v>0.19489512000000001</v>
      </c>
      <c r="AC391">
        <v>0.18329567999999999</v>
      </c>
      <c r="AD391">
        <v>0.17293360999999999</v>
      </c>
      <c r="AE391">
        <v>0.16361928000000001</v>
      </c>
      <c r="AF391">
        <v>0.15520632000000001</v>
      </c>
      <c r="AG391">
        <v>0.14757033</v>
      </c>
      <c r="AH391">
        <v>0.14061045999999999</v>
      </c>
      <c r="AI391">
        <v>0.13424282000000001</v>
      </c>
      <c r="AJ391">
        <v>0.12839692999999999</v>
      </c>
      <c r="AK391">
        <v>0.12300997</v>
      </c>
      <c r="AL391">
        <v>0.11803253</v>
      </c>
      <c r="AM391">
        <v>0.11341859</v>
      </c>
      <c r="AN391">
        <v>0.10912821</v>
      </c>
      <c r="AO391">
        <v>0.10513119</v>
      </c>
      <c r="AP391">
        <v>0.10139728000000001</v>
      </c>
      <c r="AQ391">
        <v>9.7904608000000004E-2</v>
      </c>
      <c r="AR391">
        <v>9.4626590999999996E-2</v>
      </c>
      <c r="AS391">
        <v>9.1545588999999997E-2</v>
      </c>
      <c r="AT391">
        <v>8.8644481999999997E-2</v>
      </c>
      <c r="AU391">
        <v>8.5907980999999994E-2</v>
      </c>
      <c r="AV391">
        <v>8.3323150999999998E-2</v>
      </c>
      <c r="AW391">
        <v>8.0878451000000004E-2</v>
      </c>
      <c r="AX391">
        <v>7.8562140000000003E-2</v>
      </c>
      <c r="AY391">
        <v>7.6365194999999997E-2</v>
      </c>
      <c r="AZ391">
        <v>7.4278845999999996E-2</v>
      </c>
      <c r="BA391">
        <v>7.2292984000000005E-2</v>
      </c>
      <c r="BB391">
        <v>7.0402659000000006E-2</v>
      </c>
      <c r="BC391">
        <v>6.8600193000000004E-2</v>
      </c>
      <c r="BD391">
        <v>6.6881195000000004E-2</v>
      </c>
      <c r="BE391">
        <v>6.5240197E-2</v>
      </c>
      <c r="BF391">
        <v>6.3670821000000002E-2</v>
      </c>
    </row>
    <row r="392" spans="1:58" x14ac:dyDescent="0.35">
      <c r="A392">
        <v>391</v>
      </c>
      <c r="B392">
        <v>15.600000000000001</v>
      </c>
      <c r="C392">
        <v>0.75984879999999999</v>
      </c>
      <c r="D392">
        <v>0.60000000000000009</v>
      </c>
      <c r="E392">
        <v>7.6000000000000005</v>
      </c>
      <c r="F392">
        <v>2</v>
      </c>
      <c r="G392">
        <v>0.8</v>
      </c>
      <c r="H392">
        <v>0.60000000000000009</v>
      </c>
      <c r="I392">
        <v>322.10000000000002</v>
      </c>
      <c r="J392">
        <v>367.6</v>
      </c>
      <c r="K392" t="s">
        <v>34</v>
      </c>
      <c r="L392">
        <v>391</v>
      </c>
      <c r="M392">
        <v>0.66883110999999995</v>
      </c>
      <c r="N392">
        <v>0.56469994999999995</v>
      </c>
      <c r="O392">
        <v>0.48176560000000002</v>
      </c>
      <c r="P392">
        <v>0.41402441000000001</v>
      </c>
      <c r="Q392">
        <v>0.35917544000000001</v>
      </c>
      <c r="R392">
        <v>0.31485146000000003</v>
      </c>
      <c r="S392">
        <v>0.27872114999999997</v>
      </c>
      <c r="T392">
        <v>0.24897184999999999</v>
      </c>
      <c r="U392">
        <v>0.2242104</v>
      </c>
      <c r="V392">
        <v>0.20337199</v>
      </c>
      <c r="W392">
        <v>0.18565291</v>
      </c>
      <c r="X392">
        <v>0.17043506</v>
      </c>
      <c r="Y392">
        <v>0.15725373000000001</v>
      </c>
      <c r="Z392">
        <v>0.14574002999999999</v>
      </c>
      <c r="AA392">
        <v>0.13561249</v>
      </c>
      <c r="AB392">
        <v>0.12664300000000001</v>
      </c>
      <c r="AC392">
        <v>0.1186527</v>
      </c>
      <c r="AD392">
        <v>0.11149628</v>
      </c>
      <c r="AE392">
        <v>0.10505506000000001</v>
      </c>
      <c r="AF392">
        <v>9.9229939000000003E-2</v>
      </c>
      <c r="AG392">
        <v>9.3940958000000005E-2</v>
      </c>
      <c r="AH392">
        <v>8.9119084000000001E-2</v>
      </c>
      <c r="AI392">
        <v>8.4708302999999999E-2</v>
      </c>
      <c r="AJ392">
        <v>8.0658547999999997E-2</v>
      </c>
      <c r="AK392">
        <v>7.6931505999999997E-2</v>
      </c>
      <c r="AL392">
        <v>7.3488936000000005E-2</v>
      </c>
      <c r="AM392">
        <v>7.0302233000000006E-2</v>
      </c>
      <c r="AN392">
        <v>6.7344919000000003E-2</v>
      </c>
      <c r="AO392">
        <v>6.4594202000000003E-2</v>
      </c>
      <c r="AP392">
        <v>6.2030438E-2</v>
      </c>
      <c r="AQ392">
        <v>5.9635057999999998E-2</v>
      </c>
      <c r="AR392">
        <v>5.7393159999999999E-2</v>
      </c>
      <c r="AS392">
        <v>5.5290542999999998E-2</v>
      </c>
      <c r="AT392">
        <v>5.3315975000000002E-2</v>
      </c>
      <c r="AU392">
        <v>5.1458281000000002E-2</v>
      </c>
      <c r="AV392">
        <v>4.9707099999999997E-2</v>
      </c>
      <c r="AW392">
        <v>4.8055250000000001E-2</v>
      </c>
      <c r="AX392">
        <v>4.6494566000000001E-2</v>
      </c>
      <c r="AY392">
        <v>4.5017942999999998E-2</v>
      </c>
      <c r="AZ392">
        <v>4.3619294000000003E-2</v>
      </c>
      <c r="BA392">
        <v>4.2293057000000002E-2</v>
      </c>
      <c r="BB392">
        <v>4.1033926999999998E-2</v>
      </c>
      <c r="BC392">
        <v>3.9837236999999998E-2</v>
      </c>
      <c r="BD392">
        <v>3.8698290000000003E-2</v>
      </c>
      <c r="BE392">
        <v>3.7613477999999999E-2</v>
      </c>
      <c r="BF392">
        <v>3.6578949999999999E-2</v>
      </c>
    </row>
    <row r="393" spans="1:58" x14ac:dyDescent="0.35">
      <c r="A393">
        <v>392</v>
      </c>
      <c r="B393">
        <v>14.700000000000001</v>
      </c>
      <c r="C393">
        <v>0.39058360000000003</v>
      </c>
      <c r="D393">
        <v>2</v>
      </c>
      <c r="E393">
        <v>2</v>
      </c>
      <c r="F393">
        <v>2.6</v>
      </c>
      <c r="G393">
        <v>0.4</v>
      </c>
      <c r="H393">
        <v>1.6</v>
      </c>
      <c r="I393">
        <v>327</v>
      </c>
      <c r="J393">
        <v>283.8</v>
      </c>
      <c r="K393" t="s">
        <v>35</v>
      </c>
      <c r="L393">
        <v>392</v>
      </c>
      <c r="M393">
        <v>0.64751756000000005</v>
      </c>
      <c r="N393">
        <v>0.50437480000000001</v>
      </c>
      <c r="O393">
        <v>0.40929237000000002</v>
      </c>
      <c r="P393">
        <v>0.34302675999999999</v>
      </c>
      <c r="Q393">
        <v>0.29330688999999999</v>
      </c>
      <c r="R393">
        <v>0.25548947</v>
      </c>
      <c r="S393">
        <v>0.22599515000000001</v>
      </c>
      <c r="T393">
        <v>0.20243866999999999</v>
      </c>
      <c r="U393">
        <v>0.18312729999999999</v>
      </c>
      <c r="V393">
        <v>0.16702523999999999</v>
      </c>
      <c r="W393">
        <v>0.15340224</v>
      </c>
      <c r="X393">
        <v>0.14173928999999999</v>
      </c>
      <c r="Y393">
        <v>0.13164832000000001</v>
      </c>
      <c r="Z393">
        <v>0.12283209</v>
      </c>
      <c r="AA393">
        <v>0.11506692</v>
      </c>
      <c r="AB393">
        <v>0.10817593</v>
      </c>
      <c r="AC393">
        <v>0.1020219</v>
      </c>
      <c r="AD393">
        <v>9.6493408000000003E-2</v>
      </c>
      <c r="AE393">
        <v>9.1499030999999995E-2</v>
      </c>
      <c r="AF393">
        <v>8.6967251999999995E-2</v>
      </c>
      <c r="AG393">
        <v>8.2836389999999996E-2</v>
      </c>
      <c r="AH393">
        <v>7.9055071000000005E-2</v>
      </c>
      <c r="AI393">
        <v>7.5582213999999995E-2</v>
      </c>
      <c r="AJ393">
        <v>7.2384603000000006E-2</v>
      </c>
      <c r="AK393">
        <v>6.9427840000000005E-2</v>
      </c>
      <c r="AL393">
        <v>6.6684932000000002E-2</v>
      </c>
      <c r="AM393">
        <v>6.4136027999999998E-2</v>
      </c>
      <c r="AN393">
        <v>6.1760038000000003E-2</v>
      </c>
      <c r="AO393">
        <v>5.9541304000000003E-2</v>
      </c>
      <c r="AP393">
        <v>5.7465013000000002E-2</v>
      </c>
      <c r="AQ393">
        <v>5.5516454999999999E-2</v>
      </c>
      <c r="AR393">
        <v>5.3686440000000002E-2</v>
      </c>
      <c r="AS393">
        <v>5.1963281E-2</v>
      </c>
      <c r="AT393">
        <v>5.0339057999999999E-2</v>
      </c>
      <c r="AU393">
        <v>4.8805072999999997E-2</v>
      </c>
      <c r="AV393">
        <v>4.7353763E-2</v>
      </c>
      <c r="AW393">
        <v>4.5978594999999997E-2</v>
      </c>
      <c r="AX393">
        <v>4.4673968000000001E-2</v>
      </c>
      <c r="AY393">
        <v>4.3435264000000001E-2</v>
      </c>
      <c r="AZ393">
        <v>4.2257997999999998E-2</v>
      </c>
      <c r="BA393">
        <v>4.1137021000000003E-2</v>
      </c>
      <c r="BB393">
        <v>4.0069219000000003E-2</v>
      </c>
      <c r="BC393">
        <v>3.9050173000000001E-2</v>
      </c>
      <c r="BD393">
        <v>3.8076608999999997E-2</v>
      </c>
      <c r="BE393">
        <v>3.7146155E-2</v>
      </c>
      <c r="BF393">
        <v>3.6255781000000001E-2</v>
      </c>
    </row>
    <row r="394" spans="1:58" x14ac:dyDescent="0.35">
      <c r="A394">
        <v>393</v>
      </c>
      <c r="B394">
        <v>26.400000000000002</v>
      </c>
      <c r="C394">
        <v>0.72589139999999996</v>
      </c>
      <c r="D394">
        <v>2</v>
      </c>
      <c r="E394">
        <v>8.6</v>
      </c>
      <c r="F394">
        <v>0.8</v>
      </c>
      <c r="G394">
        <v>0.2</v>
      </c>
      <c r="H394">
        <v>0.2</v>
      </c>
      <c r="I394">
        <v>398.40000000000003</v>
      </c>
      <c r="J394">
        <v>321.90000000000003</v>
      </c>
      <c r="K394" t="s">
        <v>35</v>
      </c>
      <c r="L394">
        <v>393</v>
      </c>
      <c r="M394">
        <v>0.44644207000000002</v>
      </c>
      <c r="N394">
        <v>0.39398496999999999</v>
      </c>
      <c r="O394">
        <v>0.35295925</v>
      </c>
      <c r="P394">
        <v>0.31755808000000002</v>
      </c>
      <c r="Q394">
        <v>0.28625869999999998</v>
      </c>
      <c r="R394">
        <v>0.2588973</v>
      </c>
      <c r="S394">
        <v>0.23521869000000001</v>
      </c>
      <c r="T394">
        <v>0.21480695999999999</v>
      </c>
      <c r="U394">
        <v>0.19719597999999999</v>
      </c>
      <c r="V394">
        <v>0.18193852999999999</v>
      </c>
      <c r="W394">
        <v>0.16865032999999999</v>
      </c>
      <c r="X394">
        <v>0.15700059999999999</v>
      </c>
      <c r="Y394">
        <v>0.14671944000000001</v>
      </c>
      <c r="Z394">
        <v>0.13759478999999999</v>
      </c>
      <c r="AA394">
        <v>0.12944931000000001</v>
      </c>
      <c r="AB394">
        <v>0.12213905999999999</v>
      </c>
      <c r="AC394">
        <v>0.11554509</v>
      </c>
      <c r="AD394">
        <v>0.10956876</v>
      </c>
      <c r="AE394">
        <v>0.10413098</v>
      </c>
      <c r="AF394">
        <v>9.9161639999999995E-2</v>
      </c>
      <c r="AG394">
        <v>9.4604305999999999E-2</v>
      </c>
      <c r="AH394">
        <v>9.0412049999999994E-2</v>
      </c>
      <c r="AI394">
        <v>8.6540908E-2</v>
      </c>
      <c r="AJ394">
        <v>8.2957156000000004E-2</v>
      </c>
      <c r="AK394">
        <v>7.9631113000000003E-2</v>
      </c>
      <c r="AL394">
        <v>7.6536148999999998E-2</v>
      </c>
      <c r="AM394">
        <v>7.3649004000000004E-2</v>
      </c>
      <c r="AN394">
        <v>7.0950164999999996E-2</v>
      </c>
      <c r="AO394">
        <v>6.8422489000000003E-2</v>
      </c>
      <c r="AP394">
        <v>6.6049523999999998E-2</v>
      </c>
      <c r="AQ394">
        <v>6.3819430999999996E-2</v>
      </c>
      <c r="AR394">
        <v>6.1718818000000002E-2</v>
      </c>
      <c r="AS394">
        <v>5.9735861000000001E-2</v>
      </c>
      <c r="AT394">
        <v>5.7862516000000003E-2</v>
      </c>
      <c r="AU394">
        <v>5.6090056999999999E-2</v>
      </c>
      <c r="AV394">
        <v>5.4410685E-2</v>
      </c>
      <c r="AW394">
        <v>5.2818164000000001E-2</v>
      </c>
      <c r="AX394">
        <v>5.1305044000000001E-2</v>
      </c>
      <c r="AY394">
        <v>4.9865927999999997E-2</v>
      </c>
      <c r="AZ394">
        <v>4.8496034E-2</v>
      </c>
      <c r="BA394">
        <v>4.7190450000000002E-2</v>
      </c>
      <c r="BB394">
        <v>4.5945200999999998E-2</v>
      </c>
      <c r="BC394">
        <v>4.4756021E-2</v>
      </c>
      <c r="BD394">
        <v>4.3619408999999998E-2</v>
      </c>
      <c r="BE394">
        <v>4.2532044999999997E-2</v>
      </c>
      <c r="BF394">
        <v>4.1490994000000003E-2</v>
      </c>
    </row>
    <row r="395" spans="1:58" x14ac:dyDescent="0.35">
      <c r="A395">
        <v>394</v>
      </c>
      <c r="B395">
        <v>24.3</v>
      </c>
      <c r="C395">
        <v>0.26225950000000003</v>
      </c>
      <c r="D395">
        <v>1.4000000000000001</v>
      </c>
      <c r="E395">
        <v>2</v>
      </c>
      <c r="F395">
        <v>1.8</v>
      </c>
      <c r="G395">
        <v>0.8</v>
      </c>
      <c r="H395">
        <v>1.4000000000000001</v>
      </c>
      <c r="I395">
        <v>372.70000000000005</v>
      </c>
      <c r="J395">
        <v>308.3</v>
      </c>
      <c r="K395" t="s">
        <v>35</v>
      </c>
      <c r="L395">
        <v>394</v>
      </c>
      <c r="M395">
        <v>0.85440092999999995</v>
      </c>
      <c r="N395">
        <v>0.66103208000000002</v>
      </c>
      <c r="O395">
        <v>0.53233713000000005</v>
      </c>
      <c r="P395">
        <v>0.44277592999999998</v>
      </c>
      <c r="Q395">
        <v>0.3762393</v>
      </c>
      <c r="R395">
        <v>0.32588940999999999</v>
      </c>
      <c r="S395">
        <v>0.28691970999999999</v>
      </c>
      <c r="T395">
        <v>0.25586203000000002</v>
      </c>
      <c r="U395">
        <v>0.23056699</v>
      </c>
      <c r="V395">
        <v>0.20962662000000001</v>
      </c>
      <c r="W395">
        <v>0.19202155000000001</v>
      </c>
      <c r="X395">
        <v>0.17702201000000001</v>
      </c>
      <c r="Y395">
        <v>0.16409642999999999</v>
      </c>
      <c r="Z395">
        <v>0.15284352000000001</v>
      </c>
      <c r="AA395">
        <v>0.14295803000000001</v>
      </c>
      <c r="AB395">
        <v>0.13420628000000001</v>
      </c>
      <c r="AC395">
        <v>0.1264063</v>
      </c>
      <c r="AD395">
        <v>0.11940903999999999</v>
      </c>
      <c r="AE395">
        <v>0.11309900000000001</v>
      </c>
      <c r="AF395">
        <v>0.10737695999999999</v>
      </c>
      <c r="AG395">
        <v>0.10216672</v>
      </c>
      <c r="AH395">
        <v>9.7401990999999993E-2</v>
      </c>
      <c r="AI395">
        <v>9.3028046000000003E-2</v>
      </c>
      <c r="AJ395">
        <v>8.8999242000000006E-2</v>
      </c>
      <c r="AK395">
        <v>8.5280374000000006E-2</v>
      </c>
      <c r="AL395">
        <v>8.1831098000000005E-2</v>
      </c>
      <c r="AM395">
        <v>7.8623697000000006E-2</v>
      </c>
      <c r="AN395">
        <v>7.5637914000000001E-2</v>
      </c>
      <c r="AO395">
        <v>7.2851330000000006E-2</v>
      </c>
      <c r="AP395">
        <v>7.0242590999999993E-2</v>
      </c>
      <c r="AQ395">
        <v>6.7795201999999999E-2</v>
      </c>
      <c r="AR395">
        <v>6.5496832000000005E-2</v>
      </c>
      <c r="AS395">
        <v>6.3333451999999998E-2</v>
      </c>
      <c r="AT395">
        <v>6.1294463E-2</v>
      </c>
      <c r="AU395">
        <v>5.9371158E-2</v>
      </c>
      <c r="AV395">
        <v>5.7551752999999997E-2</v>
      </c>
      <c r="AW395">
        <v>5.5826567000000001E-2</v>
      </c>
      <c r="AX395">
        <v>5.4190330000000002E-2</v>
      </c>
      <c r="AY395">
        <v>5.2637450000000002E-2</v>
      </c>
      <c r="AZ395">
        <v>5.1162186999999998E-2</v>
      </c>
      <c r="BA395">
        <v>4.9758110000000001E-2</v>
      </c>
      <c r="BB395">
        <v>4.8420845999999997E-2</v>
      </c>
      <c r="BC395">
        <v>4.7145445000000001E-2</v>
      </c>
      <c r="BD395">
        <v>4.5927342000000003E-2</v>
      </c>
      <c r="BE395">
        <v>4.4763829999999998E-2</v>
      </c>
      <c r="BF395">
        <v>4.3651462000000002E-2</v>
      </c>
    </row>
    <row r="396" spans="1:58" x14ac:dyDescent="0.35">
      <c r="A396">
        <v>395</v>
      </c>
      <c r="B396">
        <v>30.200000000000003</v>
      </c>
      <c r="C396">
        <v>0.12978780000000001</v>
      </c>
      <c r="D396">
        <v>1.8</v>
      </c>
      <c r="E396">
        <v>1.2000000000000002</v>
      </c>
      <c r="F396">
        <v>1.2000000000000002</v>
      </c>
      <c r="G396">
        <v>0.8</v>
      </c>
      <c r="H396">
        <v>1</v>
      </c>
      <c r="I396">
        <v>384.8</v>
      </c>
      <c r="J396">
        <v>335.8</v>
      </c>
      <c r="K396" t="s">
        <v>35</v>
      </c>
      <c r="L396">
        <v>395</v>
      </c>
      <c r="M396">
        <v>0.50476032000000004</v>
      </c>
      <c r="N396">
        <v>0.39754683000000002</v>
      </c>
      <c r="O396">
        <v>0.32606816</v>
      </c>
      <c r="P396">
        <v>0.27455139000000001</v>
      </c>
      <c r="Q396">
        <v>0.23652003999999999</v>
      </c>
      <c r="R396">
        <v>0.20748237999999999</v>
      </c>
      <c r="S396">
        <v>0.18452825</v>
      </c>
      <c r="T396">
        <v>0.16594766</v>
      </c>
      <c r="U396">
        <v>0.15062584000000001</v>
      </c>
      <c r="V396">
        <v>0.13778153000000001</v>
      </c>
      <c r="W396">
        <v>0.12686053999999999</v>
      </c>
      <c r="X396">
        <v>0.11746954</v>
      </c>
      <c r="Y396">
        <v>0.10931075</v>
      </c>
      <c r="Z396">
        <v>0.10215853</v>
      </c>
      <c r="AA396">
        <v>9.5835878999999999E-2</v>
      </c>
      <c r="AB396">
        <v>9.0210563999999993E-2</v>
      </c>
      <c r="AC396">
        <v>8.5172079999999997E-2</v>
      </c>
      <c r="AD396">
        <v>8.0634490000000003E-2</v>
      </c>
      <c r="AE396">
        <v>7.6526604999999998E-2</v>
      </c>
      <c r="AF396">
        <v>7.2790481000000004E-2</v>
      </c>
      <c r="AG396">
        <v>6.9378233999999997E-2</v>
      </c>
      <c r="AH396">
        <v>6.6250115999999998E-2</v>
      </c>
      <c r="AI396">
        <v>6.3373058999999995E-2</v>
      </c>
      <c r="AJ396">
        <v>6.0717727999999999E-2</v>
      </c>
      <c r="AK396">
        <v>5.8258701000000003E-2</v>
      </c>
      <c r="AL396">
        <v>5.5975473999999997E-2</v>
      </c>
      <c r="AM396">
        <v>5.3850211000000002E-2</v>
      </c>
      <c r="AN396">
        <v>5.1868334000000002E-2</v>
      </c>
      <c r="AO396">
        <v>5.0016145999999997E-2</v>
      </c>
      <c r="AP396">
        <v>4.8279606000000003E-2</v>
      </c>
      <c r="AQ396">
        <v>4.6650062999999999E-2</v>
      </c>
      <c r="AR396">
        <v>4.5116771E-2</v>
      </c>
      <c r="AS396">
        <v>4.3672825999999998E-2</v>
      </c>
      <c r="AT396">
        <v>4.2310676999999998E-2</v>
      </c>
      <c r="AU396">
        <v>4.1022642999999998E-2</v>
      </c>
      <c r="AV396">
        <v>3.9802562E-2</v>
      </c>
      <c r="AW396">
        <v>3.8646108999999998E-2</v>
      </c>
      <c r="AX396">
        <v>3.7548944000000001E-2</v>
      </c>
      <c r="AY396">
        <v>3.6506385000000002E-2</v>
      </c>
      <c r="AZ396">
        <v>3.5514987999999997E-2</v>
      </c>
      <c r="BA396">
        <v>3.4570612000000001E-2</v>
      </c>
      <c r="BB396">
        <v>3.3669747E-2</v>
      </c>
      <c r="BC396">
        <v>3.2809690000000002E-2</v>
      </c>
      <c r="BD396">
        <v>3.1988206999999998E-2</v>
      </c>
      <c r="BE396">
        <v>3.1202778E-2</v>
      </c>
      <c r="BF396">
        <v>3.0450710999999998E-2</v>
      </c>
    </row>
    <row r="397" spans="1:58" x14ac:dyDescent="0.35">
      <c r="A397">
        <v>396</v>
      </c>
      <c r="B397">
        <v>42.5</v>
      </c>
      <c r="C397">
        <v>0.38154510000000003</v>
      </c>
      <c r="D397">
        <v>1</v>
      </c>
      <c r="E397">
        <v>6.8000000000000007</v>
      </c>
      <c r="F397">
        <v>2.6</v>
      </c>
      <c r="G397">
        <v>1.6</v>
      </c>
      <c r="H397">
        <v>1.6</v>
      </c>
      <c r="I397">
        <v>326.40000000000003</v>
      </c>
      <c r="J397">
        <v>321.20000000000005</v>
      </c>
      <c r="K397" t="s">
        <v>35</v>
      </c>
      <c r="L397">
        <v>396</v>
      </c>
      <c r="M397">
        <v>3.2415671000000001</v>
      </c>
      <c r="N397">
        <v>2.5681992</v>
      </c>
      <c r="O397">
        <v>2.050678</v>
      </c>
      <c r="P397">
        <v>1.6663988999999999</v>
      </c>
      <c r="Q397">
        <v>1.3785453000000001</v>
      </c>
      <c r="R397">
        <v>1.1587645</v>
      </c>
      <c r="S397">
        <v>0.98837602000000002</v>
      </c>
      <c r="T397">
        <v>0.85446781000000005</v>
      </c>
      <c r="U397">
        <v>0.74785864000000002</v>
      </c>
      <c r="V397">
        <v>0.66184997999999995</v>
      </c>
      <c r="W397">
        <v>0.59217494999999998</v>
      </c>
      <c r="X397">
        <v>0.53412389999999998</v>
      </c>
      <c r="Y397">
        <v>0.48560962000000002</v>
      </c>
      <c r="Z397">
        <v>0.44441238</v>
      </c>
      <c r="AA397">
        <v>0.40913379</v>
      </c>
      <c r="AB397">
        <v>0.37865093</v>
      </c>
      <c r="AC397">
        <v>0.35207093</v>
      </c>
      <c r="AD397">
        <v>0.32866982</v>
      </c>
      <c r="AE397">
        <v>0.30793661</v>
      </c>
      <c r="AF397">
        <v>0.28947782999999999</v>
      </c>
      <c r="AG397">
        <v>0.27295402000000002</v>
      </c>
      <c r="AH397">
        <v>0.25808772000000002</v>
      </c>
      <c r="AI397">
        <v>0.24464205</v>
      </c>
      <c r="AJ397">
        <v>0.23243293000000001</v>
      </c>
      <c r="AK397">
        <v>0.22130342</v>
      </c>
      <c r="AL397">
        <v>0.21111931</v>
      </c>
      <c r="AM397">
        <v>0.20177834</v>
      </c>
      <c r="AN397">
        <v>0.19317496000000001</v>
      </c>
      <c r="AO397">
        <v>0.18522485</v>
      </c>
      <c r="AP397">
        <v>0.17786439000000001</v>
      </c>
      <c r="AQ397">
        <v>0.17102496</v>
      </c>
      <c r="AR397">
        <v>0.16465204999999999</v>
      </c>
      <c r="AS397">
        <v>0.15870224999999999</v>
      </c>
      <c r="AT397">
        <v>0.15314242</v>
      </c>
      <c r="AU397">
        <v>0.14792551000000001</v>
      </c>
      <c r="AV397">
        <v>0.14302729</v>
      </c>
      <c r="AW397">
        <v>0.13841991000000001</v>
      </c>
      <c r="AX397">
        <v>0.13407524000000001</v>
      </c>
      <c r="AY397">
        <v>0.12997259</v>
      </c>
      <c r="AZ397">
        <v>0.12609343000000001</v>
      </c>
      <c r="BA397">
        <v>0.12242243</v>
      </c>
      <c r="BB397">
        <v>0.11894658</v>
      </c>
      <c r="BC397">
        <v>0.11564176</v>
      </c>
      <c r="BD397">
        <v>0.11250342000000001</v>
      </c>
      <c r="BE397">
        <v>0.10951685999999999</v>
      </c>
      <c r="BF397">
        <v>0.10667293</v>
      </c>
    </row>
    <row r="398" spans="1:58" x14ac:dyDescent="0.35">
      <c r="A398">
        <v>397</v>
      </c>
      <c r="B398">
        <v>24.2</v>
      </c>
      <c r="C398">
        <v>0.86989810000000001</v>
      </c>
      <c r="D398">
        <v>3</v>
      </c>
      <c r="E398">
        <v>6.8000000000000007</v>
      </c>
      <c r="F398">
        <v>0.8</v>
      </c>
      <c r="G398">
        <v>0.60000000000000009</v>
      </c>
      <c r="H398">
        <v>0.2</v>
      </c>
      <c r="I398">
        <v>340.5</v>
      </c>
      <c r="J398">
        <v>358.8</v>
      </c>
      <c r="K398" t="s">
        <v>34</v>
      </c>
      <c r="L398">
        <v>397</v>
      </c>
      <c r="M398">
        <v>0.44289457999999998</v>
      </c>
      <c r="N398">
        <v>0.38210934000000002</v>
      </c>
      <c r="O398">
        <v>0.33107972000000002</v>
      </c>
      <c r="P398">
        <v>0.2887921</v>
      </c>
      <c r="Q398">
        <v>0.25418784999999999</v>
      </c>
      <c r="R398">
        <v>0.22590046</v>
      </c>
      <c r="S398">
        <v>0.2025777</v>
      </c>
      <c r="T398">
        <v>0.18308225</v>
      </c>
      <c r="U398">
        <v>0.16661279000000001</v>
      </c>
      <c r="V398">
        <v>0.15256370999999999</v>
      </c>
      <c r="W398">
        <v>0.14047398999999999</v>
      </c>
      <c r="X398">
        <v>0.12997966</v>
      </c>
      <c r="Y398">
        <v>0.12079906</v>
      </c>
      <c r="Z398">
        <v>0.11270922999999999</v>
      </c>
      <c r="AA398">
        <v>0.10553234</v>
      </c>
      <c r="AB398">
        <v>9.9129102999999996E-2</v>
      </c>
      <c r="AC398">
        <v>9.3385047999999998E-2</v>
      </c>
      <c r="AD398">
        <v>8.8205418999999993E-2</v>
      </c>
      <c r="AE398">
        <v>8.3514697999999998E-2</v>
      </c>
      <c r="AF398">
        <v>7.9248071000000003E-2</v>
      </c>
      <c r="AG398">
        <v>7.5353122999999994E-2</v>
      </c>
      <c r="AH398">
        <v>7.1785300999999996E-2</v>
      </c>
      <c r="AI398">
        <v>6.8505845999999995E-2</v>
      </c>
      <c r="AJ398">
        <v>6.5481707E-2</v>
      </c>
      <c r="AK398">
        <v>6.2685132000000005E-2</v>
      </c>
      <c r="AL398">
        <v>6.0092773000000002E-2</v>
      </c>
      <c r="AM398">
        <v>5.7684038E-2</v>
      </c>
      <c r="AN398">
        <v>5.5440120000000002E-2</v>
      </c>
      <c r="AO398">
        <v>5.3345121000000002E-2</v>
      </c>
      <c r="AP398">
        <v>5.1386420000000002E-2</v>
      </c>
      <c r="AQ398">
        <v>4.9550612000000001E-2</v>
      </c>
      <c r="AR398">
        <v>4.7826972000000002E-2</v>
      </c>
      <c r="AS398">
        <v>4.6206380999999998E-2</v>
      </c>
      <c r="AT398">
        <v>4.4679536999999998E-2</v>
      </c>
      <c r="AU398">
        <v>4.3238785000000002E-2</v>
      </c>
      <c r="AV398">
        <v>4.1877914000000002E-2</v>
      </c>
      <c r="AW398">
        <v>4.0590312000000003E-2</v>
      </c>
      <c r="AX398">
        <v>3.9370823999999999E-2</v>
      </c>
      <c r="AY398">
        <v>3.8214359000000003E-2</v>
      </c>
      <c r="AZ398">
        <v>3.7117004000000002E-2</v>
      </c>
      <c r="BA398">
        <v>3.6073595E-2</v>
      </c>
      <c r="BB398">
        <v>3.5079919000000001E-2</v>
      </c>
      <c r="BC398">
        <v>3.4133512999999997E-2</v>
      </c>
      <c r="BD398">
        <v>3.3231124000000001E-2</v>
      </c>
      <c r="BE398">
        <v>3.2369587999999998E-2</v>
      </c>
      <c r="BF398">
        <v>3.1546496E-2</v>
      </c>
    </row>
    <row r="399" spans="1:58" x14ac:dyDescent="0.35">
      <c r="A399">
        <v>398</v>
      </c>
      <c r="B399">
        <v>10.600000000000001</v>
      </c>
      <c r="C399">
        <v>0.2796305</v>
      </c>
      <c r="D399">
        <v>0.60000000000000009</v>
      </c>
      <c r="E399">
        <v>5.8000000000000007</v>
      </c>
      <c r="F399">
        <v>0.8</v>
      </c>
      <c r="G399">
        <v>0.8</v>
      </c>
      <c r="H399">
        <v>0.60000000000000009</v>
      </c>
      <c r="I399">
        <v>338.6</v>
      </c>
      <c r="J399">
        <v>315.40000000000003</v>
      </c>
      <c r="K399" t="s">
        <v>34</v>
      </c>
      <c r="L399">
        <v>398</v>
      </c>
      <c r="M399">
        <v>0.51492970999999998</v>
      </c>
      <c r="N399">
        <v>0.42290485</v>
      </c>
      <c r="O399">
        <v>0.35252842000000001</v>
      </c>
      <c r="P399">
        <v>0.29905704</v>
      </c>
      <c r="Q399">
        <v>0.25776500000000002</v>
      </c>
      <c r="R399">
        <v>0.22521532999999999</v>
      </c>
      <c r="S399">
        <v>0.19907983000000001</v>
      </c>
      <c r="T399">
        <v>0.17773663000000001</v>
      </c>
      <c r="U399">
        <v>0.1600472</v>
      </c>
      <c r="V399">
        <v>0.14518742000000001</v>
      </c>
      <c r="W399">
        <v>0.13255769000000001</v>
      </c>
      <c r="X399">
        <v>0.12170913999999999</v>
      </c>
      <c r="Y399">
        <v>0.11230306</v>
      </c>
      <c r="Z399">
        <v>0.10408357999999999</v>
      </c>
      <c r="AA399">
        <v>9.6845276999999994E-2</v>
      </c>
      <c r="AB399">
        <v>9.0430289999999997E-2</v>
      </c>
      <c r="AC399">
        <v>8.4710753999999999E-2</v>
      </c>
      <c r="AD399">
        <v>7.9583003999999999E-2</v>
      </c>
      <c r="AE399">
        <v>7.4963956999999998E-2</v>
      </c>
      <c r="AF399">
        <v>7.0784569000000006E-2</v>
      </c>
      <c r="AG399">
        <v>6.6986433999999997E-2</v>
      </c>
      <c r="AH399">
        <v>6.3521965999999999E-2</v>
      </c>
      <c r="AI399">
        <v>6.0350164999999997E-2</v>
      </c>
      <c r="AJ399">
        <v>5.7439129999999998E-2</v>
      </c>
      <c r="AK399">
        <v>5.4758257999999997E-2</v>
      </c>
      <c r="AL399">
        <v>5.2282672000000002E-2</v>
      </c>
      <c r="AM399">
        <v>4.9990565000000001E-2</v>
      </c>
      <c r="AN399">
        <v>4.7863599E-2</v>
      </c>
      <c r="AO399">
        <v>4.5885552000000003E-2</v>
      </c>
      <c r="AP399">
        <v>4.4042364000000001E-2</v>
      </c>
      <c r="AQ399">
        <v>4.2321040999999997E-2</v>
      </c>
      <c r="AR399">
        <v>4.0710006E-2</v>
      </c>
      <c r="AS399">
        <v>3.9199858999999997E-2</v>
      </c>
      <c r="AT399">
        <v>3.7782043000000001E-2</v>
      </c>
      <c r="AU399">
        <v>3.6448419000000003E-2</v>
      </c>
      <c r="AV399">
        <v>3.5192757999999998E-2</v>
      </c>
      <c r="AW399">
        <v>3.4008175000000002E-2</v>
      </c>
      <c r="AX399">
        <v>3.2889210000000002E-2</v>
      </c>
      <c r="AY399">
        <v>3.1831118999999998E-2</v>
      </c>
      <c r="AZ399">
        <v>3.0829052999999999E-2</v>
      </c>
      <c r="BA399">
        <v>2.9879256999999999E-2</v>
      </c>
      <c r="BB399">
        <v>2.8977742000000001E-2</v>
      </c>
      <c r="BC399">
        <v>2.8121185999999999E-2</v>
      </c>
      <c r="BD399">
        <v>2.7306325999999999E-2</v>
      </c>
      <c r="BE399">
        <v>2.6530396000000001E-2</v>
      </c>
      <c r="BF399">
        <v>2.5790919999999998E-2</v>
      </c>
    </row>
    <row r="400" spans="1:58" x14ac:dyDescent="0.35">
      <c r="A400">
        <v>399</v>
      </c>
      <c r="B400">
        <v>41.800000000000004</v>
      </c>
      <c r="C400">
        <v>0.238813</v>
      </c>
      <c r="D400">
        <v>0.8</v>
      </c>
      <c r="E400">
        <v>7.4</v>
      </c>
      <c r="F400">
        <v>1</v>
      </c>
      <c r="G400">
        <v>0.8</v>
      </c>
      <c r="H400">
        <v>0.8</v>
      </c>
      <c r="I400">
        <v>341.40000000000003</v>
      </c>
      <c r="J400">
        <v>344.6</v>
      </c>
      <c r="K400" t="s">
        <v>35</v>
      </c>
      <c r="L400">
        <v>399</v>
      </c>
      <c r="M400">
        <v>1.6373356999999999</v>
      </c>
      <c r="N400">
        <v>1.3529484000000001</v>
      </c>
      <c r="O400">
        <v>1.1186286000000001</v>
      </c>
      <c r="P400">
        <v>0.92652540999999999</v>
      </c>
      <c r="Q400">
        <v>0.77662419999999999</v>
      </c>
      <c r="R400">
        <v>0.66165244999999995</v>
      </c>
      <c r="S400">
        <v>0.57233018000000002</v>
      </c>
      <c r="T400">
        <v>0.50160223000000004</v>
      </c>
      <c r="U400">
        <v>0.44488369999999999</v>
      </c>
      <c r="V400">
        <v>0.39867538000000002</v>
      </c>
      <c r="W400">
        <v>0.36044618</v>
      </c>
      <c r="X400">
        <v>0.32828816999999999</v>
      </c>
      <c r="Y400">
        <v>0.30096105000000001</v>
      </c>
      <c r="Z400">
        <v>0.27751511000000001</v>
      </c>
      <c r="AA400">
        <v>0.25724461999999998</v>
      </c>
      <c r="AB400">
        <v>0.23955499999999999</v>
      </c>
      <c r="AC400">
        <v>0.2239563</v>
      </c>
      <c r="AD400">
        <v>0.21010782</v>
      </c>
      <c r="AE400">
        <v>0.19775314999999999</v>
      </c>
      <c r="AF400">
        <v>0.18667358000000001</v>
      </c>
      <c r="AG400">
        <v>0.17668274</v>
      </c>
      <c r="AH400">
        <v>0.16763009000000001</v>
      </c>
      <c r="AI400">
        <v>0.15939291</v>
      </c>
      <c r="AJ400">
        <v>0.15186548</v>
      </c>
      <c r="AK400">
        <v>0.14496255</v>
      </c>
      <c r="AL400">
        <v>0.13861053000000001</v>
      </c>
      <c r="AM400">
        <v>0.1327506</v>
      </c>
      <c r="AN400">
        <v>0.12732226999999999</v>
      </c>
      <c r="AO400">
        <v>0.12227695</v>
      </c>
      <c r="AP400">
        <v>0.11758391</v>
      </c>
      <c r="AQ400">
        <v>0.11320877</v>
      </c>
      <c r="AR400">
        <v>0.10911313</v>
      </c>
      <c r="AS400">
        <v>0.10527391</v>
      </c>
      <c r="AT400">
        <v>0.10166827000000001</v>
      </c>
      <c r="AU400">
        <v>9.8276532999999999E-2</v>
      </c>
      <c r="AV400">
        <v>9.5083632000000001E-2</v>
      </c>
      <c r="AW400">
        <v>9.2071682000000002E-2</v>
      </c>
      <c r="AX400">
        <v>8.9224279000000004E-2</v>
      </c>
      <c r="AY400">
        <v>8.6530342999999996E-2</v>
      </c>
      <c r="AZ400">
        <v>8.3980500999999999E-2</v>
      </c>
      <c r="BA400">
        <v>8.1558338999999994E-2</v>
      </c>
      <c r="BB400">
        <v>7.9256058000000004E-2</v>
      </c>
      <c r="BC400">
        <v>7.7067531999999994E-2</v>
      </c>
      <c r="BD400">
        <v>7.4983156999999995E-2</v>
      </c>
      <c r="BE400">
        <v>7.2994328999999997E-2</v>
      </c>
      <c r="BF400">
        <v>7.1095913999999996E-2</v>
      </c>
    </row>
    <row r="401" spans="1:58" x14ac:dyDescent="0.35">
      <c r="A401">
        <v>400</v>
      </c>
      <c r="B401">
        <v>31.8</v>
      </c>
      <c r="C401">
        <v>0.63679459999999999</v>
      </c>
      <c r="D401">
        <v>2.2000000000000002</v>
      </c>
      <c r="E401">
        <v>7.6000000000000005</v>
      </c>
      <c r="F401">
        <v>1.6</v>
      </c>
      <c r="G401">
        <v>0.2</v>
      </c>
      <c r="H401">
        <v>0.60000000000000009</v>
      </c>
      <c r="I401">
        <v>330</v>
      </c>
      <c r="J401">
        <v>323.70000000000005</v>
      </c>
      <c r="K401" t="s">
        <v>34</v>
      </c>
      <c r="L401">
        <v>400</v>
      </c>
      <c r="M401">
        <v>1.0863685999999999</v>
      </c>
      <c r="N401">
        <v>0.9309364</v>
      </c>
      <c r="O401">
        <v>0.79981904999999998</v>
      </c>
      <c r="P401">
        <v>0.68692189000000003</v>
      </c>
      <c r="Q401">
        <v>0.59429704999999999</v>
      </c>
      <c r="R401">
        <v>0.52054012000000005</v>
      </c>
      <c r="S401">
        <v>0.46145624000000002</v>
      </c>
      <c r="T401">
        <v>0.41336486</v>
      </c>
      <c r="U401">
        <v>0.37272896999999999</v>
      </c>
      <c r="V401">
        <v>0.33897915000000001</v>
      </c>
      <c r="W401">
        <v>0.31082736999999999</v>
      </c>
      <c r="X401">
        <v>0.28692392</v>
      </c>
      <c r="Y401">
        <v>0.26626334000000002</v>
      </c>
      <c r="Z401">
        <v>0.24826036000000001</v>
      </c>
      <c r="AA401">
        <v>0.23248427999999999</v>
      </c>
      <c r="AB401">
        <v>0.21853642000000001</v>
      </c>
      <c r="AC401">
        <v>0.20608529</v>
      </c>
      <c r="AD401">
        <v>0.19492787</v>
      </c>
      <c r="AE401">
        <v>0.18487213999999999</v>
      </c>
      <c r="AF401">
        <v>0.17577319999999999</v>
      </c>
      <c r="AG401">
        <v>0.16749457000000001</v>
      </c>
      <c r="AH401">
        <v>0.1599353</v>
      </c>
      <c r="AI401">
        <v>0.15300156000000001</v>
      </c>
      <c r="AJ401">
        <v>0.1466181</v>
      </c>
      <c r="AK401">
        <v>0.14072348000000001</v>
      </c>
      <c r="AL401">
        <v>0.13526176000000001</v>
      </c>
      <c r="AM401">
        <v>0.13018732</v>
      </c>
      <c r="AN401">
        <v>0.12545988999999999</v>
      </c>
      <c r="AO401">
        <v>0.1210439</v>
      </c>
      <c r="AP401">
        <v>0.11690884</v>
      </c>
      <c r="AQ401">
        <v>0.11302879</v>
      </c>
      <c r="AR401">
        <v>0.10938201</v>
      </c>
      <c r="AS401">
        <v>0.10594704000000001</v>
      </c>
      <c r="AT401">
        <v>0.10270720999999999</v>
      </c>
      <c r="AU401">
        <v>9.9644794999999994E-2</v>
      </c>
      <c r="AV401">
        <v>9.6746377999999994E-2</v>
      </c>
      <c r="AW401">
        <v>9.3998953999999996E-2</v>
      </c>
      <c r="AX401">
        <v>9.1390378999999994E-2</v>
      </c>
      <c r="AY401">
        <v>8.8911227999999995E-2</v>
      </c>
      <c r="AZ401">
        <v>8.6551486999999996E-2</v>
      </c>
      <c r="BA401">
        <v>8.4303199999999995E-2</v>
      </c>
      <c r="BB401">
        <v>8.2158714999999993E-2</v>
      </c>
      <c r="BC401">
        <v>8.0110654000000003E-2</v>
      </c>
      <c r="BD401">
        <v>7.8155189999999999E-2</v>
      </c>
      <c r="BE401">
        <v>7.6284744000000002E-2</v>
      </c>
      <c r="BF401">
        <v>7.4492148999999994E-2</v>
      </c>
    </row>
    <row r="402" spans="1:58" x14ac:dyDescent="0.35">
      <c r="A402">
        <v>401</v>
      </c>
      <c r="B402">
        <v>31.400000000000002</v>
      </c>
      <c r="C402">
        <v>0.1100143</v>
      </c>
      <c r="D402">
        <v>1.4000000000000001</v>
      </c>
      <c r="E402">
        <v>1.2000000000000002</v>
      </c>
      <c r="F402">
        <v>1.6</v>
      </c>
      <c r="G402">
        <v>1.2000000000000002</v>
      </c>
      <c r="H402">
        <v>1.6</v>
      </c>
      <c r="I402">
        <v>309.90000000000003</v>
      </c>
      <c r="J402">
        <v>341.8</v>
      </c>
      <c r="K402" t="s">
        <v>34</v>
      </c>
      <c r="L402">
        <v>401</v>
      </c>
      <c r="M402">
        <v>0.73188412000000003</v>
      </c>
      <c r="N402">
        <v>0.58189153999999998</v>
      </c>
      <c r="O402">
        <v>0.47755489000000001</v>
      </c>
      <c r="P402">
        <v>0.40261742</v>
      </c>
      <c r="Q402">
        <v>0.34632682999999997</v>
      </c>
      <c r="R402">
        <v>0.30301719999999999</v>
      </c>
      <c r="S402">
        <v>0.2688469</v>
      </c>
      <c r="T402">
        <v>0.24115062000000001</v>
      </c>
      <c r="U402">
        <v>0.21832251999999999</v>
      </c>
      <c r="V402">
        <v>0.19921807999999999</v>
      </c>
      <c r="W402">
        <v>0.18302067999999999</v>
      </c>
      <c r="X402">
        <v>0.16912614000000001</v>
      </c>
      <c r="Y402">
        <v>0.15709033999999999</v>
      </c>
      <c r="Z402">
        <v>0.14656489</v>
      </c>
      <c r="AA402">
        <v>0.13728513000000001</v>
      </c>
      <c r="AB402">
        <v>0.12904333000000001</v>
      </c>
      <c r="AC402">
        <v>0.12167668</v>
      </c>
      <c r="AD402">
        <v>0.11505093</v>
      </c>
      <c r="AE402">
        <v>0.10905881000000001</v>
      </c>
      <c r="AF402">
        <v>0.10361337</v>
      </c>
      <c r="AG402">
        <v>9.8644814999999997E-2</v>
      </c>
      <c r="AH402">
        <v>9.4094268999999994E-2</v>
      </c>
      <c r="AI402">
        <v>8.9910484999999998E-2</v>
      </c>
      <c r="AJ402">
        <v>8.6051054000000002E-2</v>
      </c>
      <c r="AK402">
        <v>8.2480721000000007E-2</v>
      </c>
      <c r="AL402">
        <v>7.9167954999999998E-2</v>
      </c>
      <c r="AM402">
        <v>7.6086006999999997E-2</v>
      </c>
      <c r="AN402">
        <v>7.3212624000000004E-2</v>
      </c>
      <c r="AO402">
        <v>7.0530139000000006E-2</v>
      </c>
      <c r="AP402">
        <v>6.8015426000000004E-2</v>
      </c>
      <c r="AQ402">
        <v>6.5655752999999997E-2</v>
      </c>
      <c r="AR402">
        <v>6.3438319000000007E-2</v>
      </c>
      <c r="AS402">
        <v>6.1349750000000002E-2</v>
      </c>
      <c r="AT402">
        <v>5.9380575999999997E-2</v>
      </c>
      <c r="AU402">
        <v>5.7520527000000002E-2</v>
      </c>
      <c r="AV402">
        <v>5.5759854999999997E-2</v>
      </c>
      <c r="AW402">
        <v>5.4091930000000003E-2</v>
      </c>
      <c r="AX402">
        <v>5.2509751E-2</v>
      </c>
      <c r="AY402">
        <v>5.1007996999999999E-2</v>
      </c>
      <c r="AZ402">
        <v>4.9580798000000002E-2</v>
      </c>
      <c r="BA402">
        <v>4.8222460000000002E-2</v>
      </c>
      <c r="BB402">
        <v>4.6927906999999998E-2</v>
      </c>
      <c r="BC402">
        <v>4.5692618999999997E-2</v>
      </c>
      <c r="BD402">
        <v>4.4512916E-2</v>
      </c>
      <c r="BE402">
        <v>4.338583E-2</v>
      </c>
      <c r="BF402">
        <v>4.2307592999999998E-2</v>
      </c>
    </row>
    <row r="403" spans="1:58" x14ac:dyDescent="0.35">
      <c r="A403">
        <v>402</v>
      </c>
      <c r="B403">
        <v>39.400000000000006</v>
      </c>
      <c r="C403">
        <v>0.70382350000000005</v>
      </c>
      <c r="D403">
        <v>0.4</v>
      </c>
      <c r="E403">
        <v>6.6000000000000005</v>
      </c>
      <c r="F403">
        <v>2.2000000000000002</v>
      </c>
      <c r="G403">
        <v>0.8</v>
      </c>
      <c r="H403">
        <v>0.60000000000000009</v>
      </c>
      <c r="I403">
        <v>384.5</v>
      </c>
      <c r="J403">
        <v>311.20000000000005</v>
      </c>
      <c r="K403" t="s">
        <v>35</v>
      </c>
      <c r="L403">
        <v>402</v>
      </c>
      <c r="M403">
        <v>0.98393911000000001</v>
      </c>
      <c r="N403">
        <v>0.78679209999999999</v>
      </c>
      <c r="O403">
        <v>0.63749009000000001</v>
      </c>
      <c r="P403">
        <v>0.52699547999999996</v>
      </c>
      <c r="Q403">
        <v>0.44458555999999999</v>
      </c>
      <c r="R403">
        <v>0.38154691000000002</v>
      </c>
      <c r="S403">
        <v>0.33225929999999998</v>
      </c>
      <c r="T403">
        <v>0.29301201999999998</v>
      </c>
      <c r="U403">
        <v>0.26120460000000001</v>
      </c>
      <c r="V403">
        <v>0.23500277</v>
      </c>
      <c r="W403">
        <v>0.21311738</v>
      </c>
      <c r="X403">
        <v>0.19459654000000001</v>
      </c>
      <c r="Y403">
        <v>0.17874356999999999</v>
      </c>
      <c r="Z403">
        <v>0.16504321999999999</v>
      </c>
      <c r="AA403">
        <v>0.15309603999999999</v>
      </c>
      <c r="AB403">
        <v>0.14259574999999999</v>
      </c>
      <c r="AC403">
        <v>0.13330296</v>
      </c>
      <c r="AD403">
        <v>0.12502693000000001</v>
      </c>
      <c r="AE403">
        <v>0.11761049</v>
      </c>
      <c r="AF403">
        <v>0.1109325</v>
      </c>
      <c r="AG403">
        <v>0.10489373</v>
      </c>
      <c r="AH403">
        <v>9.9408819999999995E-2</v>
      </c>
      <c r="AI403">
        <v>9.4403847999999999E-2</v>
      </c>
      <c r="AJ403">
        <v>8.9821367999999999E-2</v>
      </c>
      <c r="AK403">
        <v>8.5612670000000002E-2</v>
      </c>
      <c r="AL403">
        <v>8.1735440000000006E-2</v>
      </c>
      <c r="AM403">
        <v>7.8151248000000006E-2</v>
      </c>
      <c r="AN403">
        <v>7.4830383E-2</v>
      </c>
      <c r="AO403">
        <v>7.1746065999999997E-2</v>
      </c>
      <c r="AP403">
        <v>6.8875507000000002E-2</v>
      </c>
      <c r="AQ403">
        <v>6.6196701999999996E-2</v>
      </c>
      <c r="AR403">
        <v>6.3692420999999999E-2</v>
      </c>
      <c r="AS403">
        <v>6.134655E-2</v>
      </c>
      <c r="AT403">
        <v>5.9145145000000003E-2</v>
      </c>
      <c r="AU403">
        <v>5.7076811999999998E-2</v>
      </c>
      <c r="AV403">
        <v>5.5130160999999997E-2</v>
      </c>
      <c r="AW403">
        <v>5.3294800000000003E-2</v>
      </c>
      <c r="AX403">
        <v>5.1560520999999998E-2</v>
      </c>
      <c r="AY403">
        <v>4.9920293999999997E-2</v>
      </c>
      <c r="AZ403">
        <v>4.8367797999999997E-2</v>
      </c>
      <c r="BA403">
        <v>4.6895913999999997E-2</v>
      </c>
      <c r="BB403">
        <v>4.550067E-2</v>
      </c>
      <c r="BC403">
        <v>4.4175308000000003E-2</v>
      </c>
      <c r="BD403">
        <v>4.2913076000000001E-2</v>
      </c>
      <c r="BE403">
        <v>4.1711811000000001E-2</v>
      </c>
      <c r="BF403">
        <v>4.0567059000000003E-2</v>
      </c>
    </row>
    <row r="404" spans="1:58" x14ac:dyDescent="0.35">
      <c r="A404">
        <v>403</v>
      </c>
      <c r="B404">
        <v>36.5</v>
      </c>
      <c r="C404">
        <v>0.2457009</v>
      </c>
      <c r="D404">
        <v>1</v>
      </c>
      <c r="E404">
        <v>1.8</v>
      </c>
      <c r="F404">
        <v>2.6</v>
      </c>
      <c r="G404">
        <v>0.4</v>
      </c>
      <c r="H404">
        <v>2</v>
      </c>
      <c r="I404">
        <v>439.5</v>
      </c>
      <c r="J404">
        <v>357.8</v>
      </c>
      <c r="K404" t="s">
        <v>35</v>
      </c>
      <c r="L404">
        <v>403</v>
      </c>
      <c r="M404">
        <v>1.176301</v>
      </c>
      <c r="N404">
        <v>0.89645695999999997</v>
      </c>
      <c r="O404">
        <v>0.71065568999999995</v>
      </c>
      <c r="P404">
        <v>0.58378810000000003</v>
      </c>
      <c r="Q404">
        <v>0.49152356000000003</v>
      </c>
      <c r="R404">
        <v>0.42145437000000002</v>
      </c>
      <c r="S404">
        <v>0.36776352000000001</v>
      </c>
      <c r="T404">
        <v>0.32552510000000001</v>
      </c>
      <c r="U404">
        <v>0.29145094999999999</v>
      </c>
      <c r="V404">
        <v>0.26342964000000002</v>
      </c>
      <c r="W404">
        <v>0.24002435999999999</v>
      </c>
      <c r="X404">
        <v>0.22020276999999999</v>
      </c>
      <c r="Y404">
        <v>0.20322187</v>
      </c>
      <c r="Z404">
        <v>0.18851752999999999</v>
      </c>
      <c r="AA404">
        <v>0.17566646999999999</v>
      </c>
      <c r="AB404">
        <v>0.16434188</v>
      </c>
      <c r="AC404">
        <v>0.15429308999999999</v>
      </c>
      <c r="AD404">
        <v>0.14531930000000001</v>
      </c>
      <c r="AE404">
        <v>0.13725883</v>
      </c>
      <c r="AF404">
        <v>0.12997687999999999</v>
      </c>
      <c r="AG404">
        <v>0.12336411999999999</v>
      </c>
      <c r="AH404">
        <v>0.1173415</v>
      </c>
      <c r="AI404">
        <v>0.11182578999999999</v>
      </c>
      <c r="AJ404">
        <v>0.10676476</v>
      </c>
      <c r="AK404">
        <v>0.10209805</v>
      </c>
      <c r="AL404">
        <v>9.7789540999999994E-2</v>
      </c>
      <c r="AM404">
        <v>9.3793675000000007E-2</v>
      </c>
      <c r="AN404">
        <v>9.0076304999999995E-2</v>
      </c>
      <c r="AO404">
        <v>8.6616486000000006E-2</v>
      </c>
      <c r="AP404">
        <v>8.3386904999999997E-2</v>
      </c>
      <c r="AQ404">
        <v>8.0363668999999999E-2</v>
      </c>
      <c r="AR404">
        <v>7.7528864000000003E-2</v>
      </c>
      <c r="AS404">
        <v>7.4864558999999997E-2</v>
      </c>
      <c r="AT404">
        <v>7.2358631000000007E-2</v>
      </c>
      <c r="AU404">
        <v>6.9999731999999995E-2</v>
      </c>
      <c r="AV404">
        <v>6.7774220999999996E-2</v>
      </c>
      <c r="AW404">
        <v>6.5669052000000006E-2</v>
      </c>
      <c r="AX404">
        <v>6.3672594999999998E-2</v>
      </c>
      <c r="AY404">
        <v>6.1779171000000001E-2</v>
      </c>
      <c r="AZ404">
        <v>5.9983175E-2</v>
      </c>
      <c r="BA404">
        <v>5.8278151E-2</v>
      </c>
      <c r="BB404">
        <v>5.6656577E-2</v>
      </c>
      <c r="BC404">
        <v>5.5112178999999997E-2</v>
      </c>
      <c r="BD404">
        <v>5.3639623999999997E-2</v>
      </c>
      <c r="BE404">
        <v>5.2234444999999997E-2</v>
      </c>
      <c r="BF404">
        <v>5.0892646999999999E-2</v>
      </c>
    </row>
    <row r="405" spans="1:58" x14ac:dyDescent="0.35">
      <c r="A405">
        <v>404</v>
      </c>
      <c r="B405">
        <v>42</v>
      </c>
      <c r="C405">
        <v>0.70206489999999999</v>
      </c>
      <c r="D405">
        <v>2</v>
      </c>
      <c r="E405">
        <v>7.4</v>
      </c>
      <c r="F405">
        <v>0.60000000000000009</v>
      </c>
      <c r="G405">
        <v>1.8</v>
      </c>
      <c r="H405">
        <v>0.2</v>
      </c>
      <c r="I405">
        <v>438.40000000000003</v>
      </c>
      <c r="J405">
        <v>346.20000000000005</v>
      </c>
      <c r="K405" t="s">
        <v>34</v>
      </c>
      <c r="L405">
        <v>404</v>
      </c>
      <c r="M405">
        <v>0.76547217000000001</v>
      </c>
      <c r="N405">
        <v>0.65207881000000001</v>
      </c>
      <c r="O405">
        <v>0.55831450000000005</v>
      </c>
      <c r="P405">
        <v>0.48118839000000002</v>
      </c>
      <c r="Q405">
        <v>0.41890588000000001</v>
      </c>
      <c r="R405">
        <v>0.36884075</v>
      </c>
      <c r="S405">
        <v>0.32826516</v>
      </c>
      <c r="T405">
        <v>0.29487493999999997</v>
      </c>
      <c r="U405">
        <v>0.26704686999999999</v>
      </c>
      <c r="V405">
        <v>0.24359363000000001</v>
      </c>
      <c r="W405">
        <v>0.22359432000000001</v>
      </c>
      <c r="X405">
        <v>0.20638074000000001</v>
      </c>
      <c r="Y405">
        <v>0.19143415999999999</v>
      </c>
      <c r="Z405">
        <v>0.17834227</v>
      </c>
      <c r="AA405">
        <v>0.16679531</v>
      </c>
      <c r="AB405">
        <v>0.15653871999999999</v>
      </c>
      <c r="AC405">
        <v>0.14737708999999999</v>
      </c>
      <c r="AD405">
        <v>0.13914847</v>
      </c>
      <c r="AE405">
        <v>0.13171670999999999</v>
      </c>
      <c r="AF405">
        <v>0.12497568000000001</v>
      </c>
      <c r="AG405">
        <v>0.11883623</v>
      </c>
      <c r="AH405">
        <v>0.11321841000000001</v>
      </c>
      <c r="AI405">
        <v>0.10806626</v>
      </c>
      <c r="AJ405">
        <v>0.10331998000000001</v>
      </c>
      <c r="AK405">
        <v>9.8937206E-2</v>
      </c>
      <c r="AL405">
        <v>9.4876884999999994E-2</v>
      </c>
      <c r="AM405">
        <v>9.1103247999999998E-2</v>
      </c>
      <c r="AN405">
        <v>8.7590246999999996E-2</v>
      </c>
      <c r="AO405">
        <v>8.4310301000000004E-2</v>
      </c>
      <c r="AP405">
        <v>8.1242575999999997E-2</v>
      </c>
      <c r="AQ405">
        <v>7.8370646000000002E-2</v>
      </c>
      <c r="AR405">
        <v>7.5672700999999995E-2</v>
      </c>
      <c r="AS405">
        <v>7.3134050000000006E-2</v>
      </c>
      <c r="AT405">
        <v>7.0744097000000006E-2</v>
      </c>
      <c r="AU405">
        <v>6.8486579000000006E-2</v>
      </c>
      <c r="AV405">
        <v>6.6353537000000004E-2</v>
      </c>
      <c r="AW405">
        <v>6.4336731999999994E-2</v>
      </c>
      <c r="AX405">
        <v>6.2423213999999998E-2</v>
      </c>
      <c r="AY405">
        <v>6.060857E-2</v>
      </c>
      <c r="AZ405">
        <v>5.8884541999999998E-2</v>
      </c>
      <c r="BA405">
        <v>5.7245645999999997E-2</v>
      </c>
      <c r="BB405">
        <v>5.5684786E-2</v>
      </c>
      <c r="BC405">
        <v>5.4197336999999998E-2</v>
      </c>
      <c r="BD405">
        <v>5.2777823000000001E-2</v>
      </c>
      <c r="BE405">
        <v>5.1422137999999999E-2</v>
      </c>
      <c r="BF405">
        <v>5.0126641999999999E-2</v>
      </c>
    </row>
    <row r="406" spans="1:58" x14ac:dyDescent="0.35">
      <c r="A406">
        <v>405</v>
      </c>
      <c r="B406">
        <v>28.900000000000002</v>
      </c>
      <c r="C406">
        <v>0.65241870000000002</v>
      </c>
      <c r="D406">
        <v>2.4000000000000004</v>
      </c>
      <c r="E406">
        <v>3.2</v>
      </c>
      <c r="F406">
        <v>2</v>
      </c>
      <c r="G406">
        <v>1</v>
      </c>
      <c r="H406">
        <v>0.60000000000000009</v>
      </c>
      <c r="I406">
        <v>349.6</v>
      </c>
      <c r="J406">
        <v>333.70000000000005</v>
      </c>
      <c r="K406" t="s">
        <v>35</v>
      </c>
      <c r="L406">
        <v>405</v>
      </c>
      <c r="M406">
        <v>0.72832399999999997</v>
      </c>
      <c r="N406">
        <v>0.56711376000000002</v>
      </c>
      <c r="O406">
        <v>0.45921835</v>
      </c>
      <c r="P406">
        <v>0.38352153</v>
      </c>
      <c r="Q406">
        <v>0.32820760999999998</v>
      </c>
      <c r="R406">
        <v>0.28569012999999999</v>
      </c>
      <c r="S406">
        <v>0.25239643</v>
      </c>
      <c r="T406">
        <v>0.22572461999999999</v>
      </c>
      <c r="U406">
        <v>0.20389244000000001</v>
      </c>
      <c r="V406">
        <v>0.18576865000000001</v>
      </c>
      <c r="W406">
        <v>0.17045151</v>
      </c>
      <c r="X406">
        <v>0.15734901000000001</v>
      </c>
      <c r="Y406">
        <v>0.14603023000000001</v>
      </c>
      <c r="Z406">
        <v>0.13616312</v>
      </c>
      <c r="AA406">
        <v>0.12749004</v>
      </c>
      <c r="AB406">
        <v>0.11980546</v>
      </c>
      <c r="AC406">
        <v>0.11294918</v>
      </c>
      <c r="AD406">
        <v>0.10679826000000001</v>
      </c>
      <c r="AE406">
        <v>0.10124646</v>
      </c>
      <c r="AF406">
        <v>9.6215196000000003E-2</v>
      </c>
      <c r="AG406">
        <v>9.1632700999999997E-2</v>
      </c>
      <c r="AH406">
        <v>8.7440907999999998E-2</v>
      </c>
      <c r="AI406">
        <v>8.3593734000000003E-2</v>
      </c>
      <c r="AJ406">
        <v>8.0051906000000006E-2</v>
      </c>
      <c r="AK406">
        <v>7.6778196000000007E-2</v>
      </c>
      <c r="AL406">
        <v>7.3744520999999993E-2</v>
      </c>
      <c r="AM406">
        <v>7.0925228000000007E-2</v>
      </c>
      <c r="AN406">
        <v>6.8299792999999998E-2</v>
      </c>
      <c r="AO406">
        <v>6.5849258999999993E-2</v>
      </c>
      <c r="AP406">
        <v>6.3554280000000005E-2</v>
      </c>
      <c r="AQ406">
        <v>6.1402749E-2</v>
      </c>
      <c r="AR406">
        <v>5.9383024E-2</v>
      </c>
      <c r="AS406">
        <v>5.7481624000000002E-2</v>
      </c>
      <c r="AT406">
        <v>5.5687524000000002E-2</v>
      </c>
      <c r="AU406">
        <v>5.3993109999999997E-2</v>
      </c>
      <c r="AV406">
        <v>5.2390374000000003E-2</v>
      </c>
      <c r="AW406">
        <v>5.0872623999999998E-2</v>
      </c>
      <c r="AX406">
        <v>4.9433528999999997E-2</v>
      </c>
      <c r="AY406">
        <v>4.8066790999999998E-2</v>
      </c>
      <c r="AZ406">
        <v>4.6767402E-2</v>
      </c>
      <c r="BA406">
        <v>4.5530437999999999E-2</v>
      </c>
      <c r="BB406">
        <v>4.4352352999999997E-2</v>
      </c>
      <c r="BC406">
        <v>4.3228935000000003E-2</v>
      </c>
      <c r="BD406">
        <v>4.2155128E-2</v>
      </c>
      <c r="BE406">
        <v>4.1128457E-2</v>
      </c>
      <c r="BF406">
        <v>4.0146134999999999E-2</v>
      </c>
    </row>
    <row r="407" spans="1:58" x14ac:dyDescent="0.35">
      <c r="A407">
        <v>406</v>
      </c>
      <c r="B407">
        <v>39.300000000000004</v>
      </c>
      <c r="C407">
        <v>0.28754089999999999</v>
      </c>
      <c r="D407">
        <v>0.60000000000000009</v>
      </c>
      <c r="E407">
        <v>8.2000000000000011</v>
      </c>
      <c r="F407">
        <v>2.8000000000000003</v>
      </c>
      <c r="G407">
        <v>0.8</v>
      </c>
      <c r="H407">
        <v>2</v>
      </c>
      <c r="I407">
        <v>318.20000000000005</v>
      </c>
      <c r="J407">
        <v>341.90000000000003</v>
      </c>
      <c r="K407" t="s">
        <v>35</v>
      </c>
      <c r="L407">
        <v>406</v>
      </c>
      <c r="M407">
        <v>2.9216620999999998</v>
      </c>
      <c r="N407">
        <v>2.3794724999999999</v>
      </c>
      <c r="O407">
        <v>1.9562930000000001</v>
      </c>
      <c r="P407">
        <v>1.6079871999999999</v>
      </c>
      <c r="Q407">
        <v>1.3299832</v>
      </c>
      <c r="R407">
        <v>1.1147937999999999</v>
      </c>
      <c r="S407">
        <v>0.94828533999999998</v>
      </c>
      <c r="T407">
        <v>0.81791729000000002</v>
      </c>
      <c r="U407">
        <v>0.71430779</v>
      </c>
      <c r="V407">
        <v>0.63092685000000004</v>
      </c>
      <c r="W407">
        <v>0.56301349000000001</v>
      </c>
      <c r="X407">
        <v>0.50718974999999999</v>
      </c>
      <c r="Y407">
        <v>0.46024971999999997</v>
      </c>
      <c r="Z407">
        <v>0.42039490000000002</v>
      </c>
      <c r="AA407">
        <v>0.38624987</v>
      </c>
      <c r="AB407">
        <v>0.35679771999999998</v>
      </c>
      <c r="AC407">
        <v>0.33117261999999997</v>
      </c>
      <c r="AD407">
        <v>0.30870923</v>
      </c>
      <c r="AE407">
        <v>0.28886265</v>
      </c>
      <c r="AF407">
        <v>0.27122763</v>
      </c>
      <c r="AG407">
        <v>0.25545391000000001</v>
      </c>
      <c r="AH407">
        <v>0.2412878</v>
      </c>
      <c r="AI407">
        <v>0.22849665999999999</v>
      </c>
      <c r="AJ407">
        <v>0.21690089000000001</v>
      </c>
      <c r="AK407">
        <v>0.20633757</v>
      </c>
      <c r="AL407">
        <v>0.19668594</v>
      </c>
      <c r="AM407">
        <v>0.18783902</v>
      </c>
      <c r="AN407">
        <v>0.17969424000000001</v>
      </c>
      <c r="AO407">
        <v>0.17217171000000001</v>
      </c>
      <c r="AP407">
        <v>0.16520940000000001</v>
      </c>
      <c r="AQ407">
        <v>0.15874859999999999</v>
      </c>
      <c r="AR407">
        <v>0.15273808999999999</v>
      </c>
      <c r="AS407">
        <v>0.14712459999999999</v>
      </c>
      <c r="AT407">
        <v>0.1418768</v>
      </c>
      <c r="AU407">
        <v>0.13695489</v>
      </c>
      <c r="AV407">
        <v>0.13233871999999999</v>
      </c>
      <c r="AW407">
        <v>0.12799632999999999</v>
      </c>
      <c r="AX407">
        <v>0.12390766</v>
      </c>
      <c r="AY407">
        <v>0.12005014999999999</v>
      </c>
      <c r="AZ407">
        <v>0.11640105000000001</v>
      </c>
      <c r="BA407">
        <v>0.11294891999999999</v>
      </c>
      <c r="BB407">
        <v>0.10968024</v>
      </c>
      <c r="BC407">
        <v>0.1065786</v>
      </c>
      <c r="BD407">
        <v>0.10363464</v>
      </c>
      <c r="BE407">
        <v>0.10083514</v>
      </c>
      <c r="BF407">
        <v>9.8169020999999995E-2</v>
      </c>
    </row>
    <row r="408" spans="1:58" x14ac:dyDescent="0.35">
      <c r="A408">
        <v>407</v>
      </c>
      <c r="B408">
        <v>38.800000000000004</v>
      </c>
      <c r="C408">
        <v>0.56715499999999996</v>
      </c>
      <c r="D408">
        <v>1.2000000000000002</v>
      </c>
      <c r="E408">
        <v>7.4</v>
      </c>
      <c r="F408">
        <v>2.4000000000000004</v>
      </c>
      <c r="G408">
        <v>1.4000000000000001</v>
      </c>
      <c r="H408">
        <v>1</v>
      </c>
      <c r="I408">
        <v>432</v>
      </c>
      <c r="J408">
        <v>357.1</v>
      </c>
      <c r="K408" t="s">
        <v>35</v>
      </c>
      <c r="L408">
        <v>407</v>
      </c>
      <c r="M408">
        <v>2.2963201999999998</v>
      </c>
      <c r="N408">
        <v>1.87968</v>
      </c>
      <c r="O408">
        <v>1.5337746999999999</v>
      </c>
      <c r="P408">
        <v>1.2555035000000001</v>
      </c>
      <c r="Q408">
        <v>1.0424112000000001</v>
      </c>
      <c r="R408">
        <v>0.88053798999999999</v>
      </c>
      <c r="S408">
        <v>0.75620407000000001</v>
      </c>
      <c r="T408">
        <v>0.65927672000000004</v>
      </c>
      <c r="U408">
        <v>0.58183479000000005</v>
      </c>
      <c r="V408">
        <v>0.51937686999999999</v>
      </c>
      <c r="W408">
        <v>0.46804804</v>
      </c>
      <c r="X408">
        <v>0.42519351999999999</v>
      </c>
      <c r="Y408">
        <v>0.38892081000000001</v>
      </c>
      <c r="Z408">
        <v>0.35791733999999997</v>
      </c>
      <c r="AA408">
        <v>0.33117077</v>
      </c>
      <c r="AB408">
        <v>0.30789717999999999</v>
      </c>
      <c r="AC408">
        <v>0.28750577999999999</v>
      </c>
      <c r="AD408">
        <v>0.26950302999999998</v>
      </c>
      <c r="AE408">
        <v>0.25347589999999998</v>
      </c>
      <c r="AF408">
        <v>0.23912454999999999</v>
      </c>
      <c r="AG408">
        <v>0.22621283</v>
      </c>
      <c r="AH408">
        <v>0.21454245</v>
      </c>
      <c r="AI408">
        <v>0.20393494000000001</v>
      </c>
      <c r="AJ408">
        <v>0.19425817000000001</v>
      </c>
      <c r="AK408">
        <v>0.18539663000000001</v>
      </c>
      <c r="AL408">
        <v>0.17725109999999999</v>
      </c>
      <c r="AM408">
        <v>0.16974148</v>
      </c>
      <c r="AN408">
        <v>0.16279890999999999</v>
      </c>
      <c r="AO408">
        <v>0.15635745000000001</v>
      </c>
      <c r="AP408">
        <v>0.15037238999999999</v>
      </c>
      <c r="AQ408">
        <v>0.14479022999999999</v>
      </c>
      <c r="AR408">
        <v>0.13957945999999999</v>
      </c>
      <c r="AS408">
        <v>0.13469505000000001</v>
      </c>
      <c r="AT408">
        <v>0.13010889</v>
      </c>
      <c r="AU408">
        <v>0.12579836999999999</v>
      </c>
      <c r="AV408">
        <v>0.12174515</v>
      </c>
      <c r="AW408">
        <v>0.11792320000000001</v>
      </c>
      <c r="AX408">
        <v>0.11431168999999999</v>
      </c>
      <c r="AY408">
        <v>0.11089776</v>
      </c>
      <c r="AZ408">
        <v>0.10766319000000001</v>
      </c>
      <c r="BA408">
        <v>0.1045977</v>
      </c>
      <c r="BB408">
        <v>0.10168815</v>
      </c>
      <c r="BC408">
        <v>9.8917461999999998E-2</v>
      </c>
      <c r="BD408">
        <v>9.6276856999999993E-2</v>
      </c>
      <c r="BE408">
        <v>9.3758963000000001E-2</v>
      </c>
      <c r="BF408">
        <v>9.1357737999999994E-2</v>
      </c>
    </row>
    <row r="409" spans="1:58" x14ac:dyDescent="0.35">
      <c r="A409">
        <v>408</v>
      </c>
      <c r="B409">
        <v>8.9</v>
      </c>
      <c r="C409">
        <v>0.30988130000000003</v>
      </c>
      <c r="D409">
        <v>2.8000000000000003</v>
      </c>
      <c r="E409">
        <v>6.6000000000000005</v>
      </c>
      <c r="F409">
        <v>3</v>
      </c>
      <c r="G409">
        <v>1.8</v>
      </c>
      <c r="H409">
        <v>2</v>
      </c>
      <c r="I409">
        <v>298.8</v>
      </c>
      <c r="J409">
        <v>287.40000000000003</v>
      </c>
      <c r="K409" t="s">
        <v>35</v>
      </c>
      <c r="L409">
        <v>408</v>
      </c>
      <c r="M409">
        <v>1.4807427</v>
      </c>
      <c r="N409">
        <v>1.2098447000000001</v>
      </c>
      <c r="O409">
        <v>0.99045002000000004</v>
      </c>
      <c r="P409">
        <v>0.82414352999999996</v>
      </c>
      <c r="Q409">
        <v>0.69793642</v>
      </c>
      <c r="R409">
        <v>0.60077912</v>
      </c>
      <c r="S409">
        <v>0.52460121999999998</v>
      </c>
      <c r="T409">
        <v>0.46388784</v>
      </c>
      <c r="U409">
        <v>0.41505744999999999</v>
      </c>
      <c r="V409">
        <v>0.37465036000000002</v>
      </c>
      <c r="W409">
        <v>0.34084504999999998</v>
      </c>
      <c r="X409">
        <v>0.31222781999999999</v>
      </c>
      <c r="Y409">
        <v>0.28775465</v>
      </c>
      <c r="Z409">
        <v>0.26662067</v>
      </c>
      <c r="AA409">
        <v>0.24820574000000001</v>
      </c>
      <c r="AB409">
        <v>0.23202971999999999</v>
      </c>
      <c r="AC409">
        <v>0.21772686999999999</v>
      </c>
      <c r="AD409">
        <v>0.20500863</v>
      </c>
      <c r="AE409">
        <v>0.1936262</v>
      </c>
      <c r="AF409">
        <v>0.18338304999999999</v>
      </c>
      <c r="AG409">
        <v>0.17411753999999999</v>
      </c>
      <c r="AH409">
        <v>0.16570096000000001</v>
      </c>
      <c r="AI409">
        <v>0.15801787</v>
      </c>
      <c r="AJ409">
        <v>0.15098523999999999</v>
      </c>
      <c r="AK409">
        <v>0.14451531000000001</v>
      </c>
      <c r="AL409">
        <v>0.13854358999999999</v>
      </c>
      <c r="AM409">
        <v>0.13302075999999999</v>
      </c>
      <c r="AN409">
        <v>0.12789400000000001</v>
      </c>
      <c r="AO409">
        <v>0.12312186999999999</v>
      </c>
      <c r="AP409">
        <v>0.11867175000000001</v>
      </c>
      <c r="AQ409">
        <v>0.11451417999999999</v>
      </c>
      <c r="AR409">
        <v>0.11061805</v>
      </c>
      <c r="AS409">
        <v>0.10695969</v>
      </c>
      <c r="AT409">
        <v>0.10351943</v>
      </c>
      <c r="AU409">
        <v>0.10027935</v>
      </c>
      <c r="AV409">
        <v>9.7222373000000001E-2</v>
      </c>
      <c r="AW409">
        <v>9.4332628000000002E-2</v>
      </c>
      <c r="AX409">
        <v>9.1597295999999995E-2</v>
      </c>
      <c r="AY409">
        <v>8.9004025000000001E-2</v>
      </c>
      <c r="AZ409">
        <v>8.6543642000000004E-2</v>
      </c>
      <c r="BA409">
        <v>8.4205598000000006E-2</v>
      </c>
      <c r="BB409">
        <v>8.1980199000000004E-2</v>
      </c>
      <c r="BC409">
        <v>7.9859994000000004E-2</v>
      </c>
      <c r="BD409">
        <v>7.7838964999999996E-2</v>
      </c>
      <c r="BE409">
        <v>7.5909986999999998E-2</v>
      </c>
      <c r="BF409">
        <v>7.4068553999999995E-2</v>
      </c>
    </row>
    <row r="410" spans="1:58" x14ac:dyDescent="0.35">
      <c r="A410">
        <v>409</v>
      </c>
      <c r="B410">
        <v>29.3</v>
      </c>
      <c r="C410">
        <v>0.4660879</v>
      </c>
      <c r="D410">
        <v>1.8</v>
      </c>
      <c r="E410">
        <v>9.2000000000000011</v>
      </c>
      <c r="F410">
        <v>3</v>
      </c>
      <c r="G410">
        <v>0.4</v>
      </c>
      <c r="H410">
        <v>1.6</v>
      </c>
      <c r="I410">
        <v>377.6</v>
      </c>
      <c r="J410">
        <v>287.10000000000002</v>
      </c>
      <c r="K410" t="s">
        <v>35</v>
      </c>
      <c r="L410">
        <v>409</v>
      </c>
      <c r="M410">
        <v>2.5686697999999999</v>
      </c>
      <c r="N410">
        <v>2.2385972000000001</v>
      </c>
      <c r="O410">
        <v>1.9711342000000001</v>
      </c>
      <c r="P410">
        <v>1.7216828</v>
      </c>
      <c r="Q410">
        <v>1.4839751999999999</v>
      </c>
      <c r="R410">
        <v>1.2748938999999999</v>
      </c>
      <c r="S410">
        <v>1.1029709999999999</v>
      </c>
      <c r="T410">
        <v>0.96379446999999996</v>
      </c>
      <c r="U410">
        <v>0.85025596999999997</v>
      </c>
      <c r="V410">
        <v>0.75764078000000001</v>
      </c>
      <c r="W410">
        <v>0.68118601999999995</v>
      </c>
      <c r="X410">
        <v>0.61719060000000003</v>
      </c>
      <c r="Y410">
        <v>0.56193398999999999</v>
      </c>
      <c r="Z410">
        <v>0.51449590999999995</v>
      </c>
      <c r="AA410">
        <v>0.47406210999999998</v>
      </c>
      <c r="AB410">
        <v>0.43933593999999998</v>
      </c>
      <c r="AC410">
        <v>0.40906313</v>
      </c>
      <c r="AD410">
        <v>0.38241616</v>
      </c>
      <c r="AE410">
        <v>0.35879119999999998</v>
      </c>
      <c r="AF410">
        <v>0.33774132000000001</v>
      </c>
      <c r="AG410">
        <v>0.31887402999999997</v>
      </c>
      <c r="AH410">
        <v>0.30189046000000003</v>
      </c>
      <c r="AI410">
        <v>0.28652018000000001</v>
      </c>
      <c r="AJ410">
        <v>0.27255415999999999</v>
      </c>
      <c r="AK410">
        <v>0.25981676999999997</v>
      </c>
      <c r="AL410">
        <v>0.24814768000000001</v>
      </c>
      <c r="AM410">
        <v>0.23741665000000001</v>
      </c>
      <c r="AN410">
        <v>0.22751935000000001</v>
      </c>
      <c r="AO410">
        <v>0.21836574</v>
      </c>
      <c r="AP410">
        <v>0.20987992</v>
      </c>
      <c r="AQ410">
        <v>0.20199162000000001</v>
      </c>
      <c r="AR410">
        <v>0.19464031000000001</v>
      </c>
      <c r="AS410">
        <v>0.18777689</v>
      </c>
      <c r="AT410">
        <v>0.18135113999999999</v>
      </c>
      <c r="AU410">
        <v>0.17532454</v>
      </c>
      <c r="AV410">
        <v>0.1696666</v>
      </c>
      <c r="AW410">
        <v>0.16433775</v>
      </c>
      <c r="AX410">
        <v>0.15930077000000001</v>
      </c>
      <c r="AY410">
        <v>0.15454124</v>
      </c>
      <c r="AZ410">
        <v>0.15003723999999999</v>
      </c>
      <c r="BA410">
        <v>0.14577013</v>
      </c>
      <c r="BB410">
        <v>0.14172272</v>
      </c>
      <c r="BC410">
        <v>0.13788723999999999</v>
      </c>
      <c r="BD410">
        <v>0.1342431</v>
      </c>
      <c r="BE410">
        <v>0.13077496999999999</v>
      </c>
      <c r="BF410">
        <v>0.12746847</v>
      </c>
    </row>
    <row r="411" spans="1:58" x14ac:dyDescent="0.35">
      <c r="A411">
        <v>410</v>
      </c>
      <c r="B411">
        <v>40.300000000000004</v>
      </c>
      <c r="C411">
        <v>0.59669349999999999</v>
      </c>
      <c r="D411">
        <v>1.2000000000000002</v>
      </c>
      <c r="E411">
        <v>7.4</v>
      </c>
      <c r="F411">
        <v>1.2000000000000002</v>
      </c>
      <c r="G411">
        <v>0.2</v>
      </c>
      <c r="H411">
        <v>0.4</v>
      </c>
      <c r="I411">
        <v>310.5</v>
      </c>
      <c r="J411">
        <v>360.6</v>
      </c>
      <c r="K411" t="s">
        <v>35</v>
      </c>
      <c r="L411">
        <v>410</v>
      </c>
      <c r="M411">
        <v>0.90065234999999999</v>
      </c>
      <c r="N411">
        <v>0.77438819000000003</v>
      </c>
      <c r="O411">
        <v>0.66960757999999998</v>
      </c>
      <c r="P411">
        <v>0.58026683000000001</v>
      </c>
      <c r="Q411">
        <v>0.50563281999999998</v>
      </c>
      <c r="R411">
        <v>0.44379357000000003</v>
      </c>
      <c r="S411">
        <v>0.39349385999999997</v>
      </c>
      <c r="T411">
        <v>0.35280033999999999</v>
      </c>
      <c r="U411">
        <v>0.31914341000000002</v>
      </c>
      <c r="V411">
        <v>0.29084536</v>
      </c>
      <c r="W411">
        <v>0.26675689000000002</v>
      </c>
      <c r="X411">
        <v>0.24604819999999999</v>
      </c>
      <c r="Y411">
        <v>0.22808148</v>
      </c>
      <c r="Z411">
        <v>0.21236545000000001</v>
      </c>
      <c r="AA411">
        <v>0.1985151</v>
      </c>
      <c r="AB411">
        <v>0.18621808000000001</v>
      </c>
      <c r="AC411">
        <v>0.1752367</v>
      </c>
      <c r="AD411">
        <v>0.1653734</v>
      </c>
      <c r="AE411">
        <v>0.15646939000000001</v>
      </c>
      <c r="AF411">
        <v>0.14839350000000001</v>
      </c>
      <c r="AG411">
        <v>0.14103990999999999</v>
      </c>
      <c r="AH411">
        <v>0.13431482</v>
      </c>
      <c r="AI411">
        <v>0.12814321000000001</v>
      </c>
      <c r="AJ411">
        <v>0.12246076</v>
      </c>
      <c r="AK411">
        <v>0.11721144999999999</v>
      </c>
      <c r="AL411">
        <v>0.11234967</v>
      </c>
      <c r="AM411">
        <v>0.10783527</v>
      </c>
      <c r="AN411">
        <v>0.10363301</v>
      </c>
      <c r="AO411">
        <v>9.9712618000000003E-2</v>
      </c>
      <c r="AP411">
        <v>9.6047327000000002E-2</v>
      </c>
      <c r="AQ411">
        <v>9.2612608999999999E-2</v>
      </c>
      <c r="AR411">
        <v>8.9387849000000005E-2</v>
      </c>
      <c r="AS411">
        <v>8.6356260000000004E-2</v>
      </c>
      <c r="AT411">
        <v>8.3500899000000003E-2</v>
      </c>
      <c r="AU411">
        <v>8.0807552000000005E-2</v>
      </c>
      <c r="AV411">
        <v>7.8262246999999993E-2</v>
      </c>
      <c r="AW411">
        <v>7.5854099999999994E-2</v>
      </c>
      <c r="AX411">
        <v>7.3572903999999995E-2</v>
      </c>
      <c r="AY411">
        <v>7.1409143999999994E-2</v>
      </c>
      <c r="AZ411">
        <v>6.9354474999999999E-2</v>
      </c>
      <c r="BA411">
        <v>6.7401320000000001E-2</v>
      </c>
      <c r="BB411">
        <v>6.5544463999999997E-2</v>
      </c>
      <c r="BC411">
        <v>6.3775002999999997E-2</v>
      </c>
      <c r="BD411">
        <v>6.2086123999999999E-2</v>
      </c>
      <c r="BE411">
        <v>6.0473271000000002E-2</v>
      </c>
      <c r="BF411">
        <v>5.8931623000000002E-2</v>
      </c>
    </row>
    <row r="412" spans="1:58" x14ac:dyDescent="0.35">
      <c r="A412">
        <v>411</v>
      </c>
      <c r="B412">
        <v>22.8</v>
      </c>
      <c r="C412">
        <v>0.34550449999999999</v>
      </c>
      <c r="D412">
        <v>0.8</v>
      </c>
      <c r="E412">
        <v>4.6000000000000005</v>
      </c>
      <c r="F412">
        <v>1.8</v>
      </c>
      <c r="G412">
        <v>0</v>
      </c>
      <c r="H412">
        <v>1.2000000000000002</v>
      </c>
      <c r="I412">
        <v>331.90000000000003</v>
      </c>
      <c r="J412">
        <v>289.20000000000005</v>
      </c>
      <c r="K412" t="s">
        <v>35</v>
      </c>
      <c r="L412">
        <v>411</v>
      </c>
      <c r="M412">
        <v>1.1818044999999999</v>
      </c>
      <c r="N412">
        <v>0.89354264999999999</v>
      </c>
      <c r="O412">
        <v>0.70430112</v>
      </c>
      <c r="P412">
        <v>0.57398260000000001</v>
      </c>
      <c r="Q412">
        <v>0.48000860000000001</v>
      </c>
      <c r="R412">
        <v>0.40966332</v>
      </c>
      <c r="S412">
        <v>0.35569381999999999</v>
      </c>
      <c r="T412">
        <v>0.31329399000000002</v>
      </c>
      <c r="U412">
        <v>0.27933753</v>
      </c>
      <c r="V412">
        <v>0.25155875</v>
      </c>
      <c r="W412">
        <v>0.22843988000000001</v>
      </c>
      <c r="X412">
        <v>0.20893253000000001</v>
      </c>
      <c r="Y412">
        <v>0.19227351000000001</v>
      </c>
      <c r="Z412">
        <v>0.17789695</v>
      </c>
      <c r="AA412">
        <v>0.16537668999999999</v>
      </c>
      <c r="AB412">
        <v>0.15438442999999999</v>
      </c>
      <c r="AC412">
        <v>0.14466166</v>
      </c>
      <c r="AD412">
        <v>0.13600303</v>
      </c>
      <c r="AE412">
        <v>0.12824498000000001</v>
      </c>
      <c r="AF412">
        <v>0.12125653</v>
      </c>
      <c r="AG412">
        <v>0.11492898</v>
      </c>
      <c r="AH412">
        <v>0.10917722000000001</v>
      </c>
      <c r="AI412">
        <v>0.10392216999999999</v>
      </c>
      <c r="AJ412">
        <v>9.9105887000000004E-2</v>
      </c>
      <c r="AK412">
        <v>9.4676614000000006E-2</v>
      </c>
      <c r="AL412">
        <v>9.0589329999999996E-2</v>
      </c>
      <c r="AM412">
        <v>8.6808249000000004E-2</v>
      </c>
      <c r="AN412">
        <v>8.3298594000000004E-2</v>
      </c>
      <c r="AO412">
        <v>8.0033361999999997E-2</v>
      </c>
      <c r="AP412">
        <v>7.6988421000000001E-2</v>
      </c>
      <c r="AQ412">
        <v>7.4143081999999999E-2</v>
      </c>
      <c r="AR412">
        <v>7.1477987000000007E-2</v>
      </c>
      <c r="AS412">
        <v>6.8977274000000005E-2</v>
      </c>
      <c r="AT412">
        <v>6.6627845000000005E-2</v>
      </c>
      <c r="AU412">
        <v>6.4414620000000006E-2</v>
      </c>
      <c r="AV412">
        <v>6.2328479999999999E-2</v>
      </c>
      <c r="AW412">
        <v>6.0357637999999998E-2</v>
      </c>
      <c r="AX412">
        <v>5.8493125999999999E-2</v>
      </c>
      <c r="AY412">
        <v>5.6727054999999998E-2</v>
      </c>
      <c r="AZ412">
        <v>5.5051886000000001E-2</v>
      </c>
      <c r="BA412">
        <v>5.3461677999999999E-2</v>
      </c>
      <c r="BB412">
        <v>5.1951262999999998E-2</v>
      </c>
      <c r="BC412">
        <v>5.0513290000000002E-2</v>
      </c>
      <c r="BD412">
        <v>4.9142931000000001E-2</v>
      </c>
      <c r="BE412">
        <v>4.7835924000000002E-2</v>
      </c>
      <c r="BF412">
        <v>4.6588114999999999E-2</v>
      </c>
    </row>
    <row r="413" spans="1:58" x14ac:dyDescent="0.35">
      <c r="A413">
        <v>412</v>
      </c>
      <c r="B413">
        <v>36.5</v>
      </c>
      <c r="C413">
        <v>0.59492080000000003</v>
      </c>
      <c r="D413">
        <v>2.2000000000000002</v>
      </c>
      <c r="E413">
        <v>7.8000000000000007</v>
      </c>
      <c r="F413">
        <v>1.6</v>
      </c>
      <c r="G413">
        <v>1.6</v>
      </c>
      <c r="H413">
        <v>0.60000000000000009</v>
      </c>
      <c r="I413">
        <v>379.3</v>
      </c>
      <c r="J413">
        <v>315.20000000000005</v>
      </c>
      <c r="K413" t="s">
        <v>35</v>
      </c>
      <c r="L413">
        <v>412</v>
      </c>
      <c r="M413">
        <v>1.5238366000000001</v>
      </c>
      <c r="N413">
        <v>1.2975688000000001</v>
      </c>
      <c r="O413">
        <v>1.0985429</v>
      </c>
      <c r="P413">
        <v>0.92705910999999996</v>
      </c>
      <c r="Q413">
        <v>0.78911704000000005</v>
      </c>
      <c r="R413">
        <v>0.68093281999999999</v>
      </c>
      <c r="S413">
        <v>0.59660095000000002</v>
      </c>
      <c r="T413">
        <v>0.52863943999999996</v>
      </c>
      <c r="U413">
        <v>0.47238957999999998</v>
      </c>
      <c r="V413">
        <v>0.42614716000000002</v>
      </c>
      <c r="W413">
        <v>0.38761771</v>
      </c>
      <c r="X413">
        <v>0.35521317000000002</v>
      </c>
      <c r="Y413">
        <v>0.32755395999999998</v>
      </c>
      <c r="Z413">
        <v>0.30356445999999998</v>
      </c>
      <c r="AA413">
        <v>0.28264635999999999</v>
      </c>
      <c r="AB413">
        <v>0.26426917</v>
      </c>
      <c r="AC413">
        <v>0.24801670000000001</v>
      </c>
      <c r="AD413">
        <v>0.23355724</v>
      </c>
      <c r="AE413">
        <v>0.22061789000000001</v>
      </c>
      <c r="AF413">
        <v>0.20897098</v>
      </c>
      <c r="AG413">
        <v>0.19843315</v>
      </c>
      <c r="AH413">
        <v>0.18885452999999999</v>
      </c>
      <c r="AI413">
        <v>0.18011489999999999</v>
      </c>
      <c r="AJ413">
        <v>0.17210500000000001</v>
      </c>
      <c r="AK413">
        <v>0.16474343999999999</v>
      </c>
      <c r="AL413">
        <v>0.15795012</v>
      </c>
      <c r="AM413">
        <v>0.15166104</v>
      </c>
      <c r="AN413">
        <v>0.14582601000000001</v>
      </c>
      <c r="AO413">
        <v>0.14039668</v>
      </c>
      <c r="AP413">
        <v>0.13533302</v>
      </c>
      <c r="AQ413">
        <v>0.13059714</v>
      </c>
      <c r="AR413">
        <v>0.12616278</v>
      </c>
      <c r="AS413">
        <v>0.12199777000000001</v>
      </c>
      <c r="AT413">
        <v>0.11808008</v>
      </c>
      <c r="AU413">
        <v>0.11438916</v>
      </c>
      <c r="AV413">
        <v>0.11090384</v>
      </c>
      <c r="AW413">
        <v>0.10760979</v>
      </c>
      <c r="AX413">
        <v>0.10449229</v>
      </c>
      <c r="AY413">
        <v>0.10153789000000001</v>
      </c>
      <c r="AZ413">
        <v>9.8735869000000004E-2</v>
      </c>
      <c r="BA413">
        <v>9.6070564999999997E-2</v>
      </c>
      <c r="BB413">
        <v>9.3531876999999999E-2</v>
      </c>
      <c r="BC413">
        <v>9.1112882000000006E-2</v>
      </c>
      <c r="BD413">
        <v>8.8807575E-2</v>
      </c>
      <c r="BE413">
        <v>8.6606934999999996E-2</v>
      </c>
      <c r="BF413">
        <v>8.4502771000000004E-2</v>
      </c>
    </row>
    <row r="414" spans="1:58" x14ac:dyDescent="0.35">
      <c r="A414">
        <v>413</v>
      </c>
      <c r="B414">
        <v>11.4</v>
      </c>
      <c r="C414">
        <v>0.50075340000000002</v>
      </c>
      <c r="D414">
        <v>0.60000000000000009</v>
      </c>
      <c r="E414">
        <v>4</v>
      </c>
      <c r="F414">
        <v>1.4000000000000001</v>
      </c>
      <c r="G414">
        <v>0.2</v>
      </c>
      <c r="H414">
        <v>0.60000000000000009</v>
      </c>
      <c r="I414">
        <v>452.90000000000003</v>
      </c>
      <c r="J414">
        <v>292.8</v>
      </c>
      <c r="K414" t="s">
        <v>35</v>
      </c>
      <c r="L414">
        <v>413</v>
      </c>
      <c r="M414">
        <v>0.40532726000000002</v>
      </c>
      <c r="N414">
        <v>0.31899520999999997</v>
      </c>
      <c r="O414">
        <v>0.26049966000000002</v>
      </c>
      <c r="P414">
        <v>0.21860616999999999</v>
      </c>
      <c r="Q414">
        <v>0.18729238000000001</v>
      </c>
      <c r="R414">
        <v>0.16309981000000001</v>
      </c>
      <c r="S414">
        <v>0.14391313</v>
      </c>
      <c r="T414">
        <v>0.12836573000000001</v>
      </c>
      <c r="U414">
        <v>0.11553929</v>
      </c>
      <c r="V414">
        <v>0.1047942</v>
      </c>
      <c r="W414">
        <v>9.5676734999999999E-2</v>
      </c>
      <c r="X414">
        <v>8.7852225000000006E-2</v>
      </c>
      <c r="Y414">
        <v>8.1072874000000003E-2</v>
      </c>
      <c r="Z414">
        <v>7.5148462999999999E-2</v>
      </c>
      <c r="AA414">
        <v>6.9931417999999995E-2</v>
      </c>
      <c r="AB414">
        <v>6.5307602000000006E-2</v>
      </c>
      <c r="AC414">
        <v>6.1184645000000003E-2</v>
      </c>
      <c r="AD414">
        <v>5.7488735999999999E-2</v>
      </c>
      <c r="AE414">
        <v>5.4158787999999999E-2</v>
      </c>
      <c r="AF414">
        <v>5.1145273999999998E-2</v>
      </c>
      <c r="AG414">
        <v>4.8407182E-2</v>
      </c>
      <c r="AH414">
        <v>4.5910314000000001E-2</v>
      </c>
      <c r="AI414">
        <v>4.3624703000000001E-2</v>
      </c>
      <c r="AJ414">
        <v>4.1526533999999997E-2</v>
      </c>
      <c r="AK414">
        <v>3.9594121000000003E-2</v>
      </c>
      <c r="AL414">
        <v>3.7810075999999998E-2</v>
      </c>
      <c r="AM414">
        <v>3.6157921000000003E-2</v>
      </c>
      <c r="AN414">
        <v>3.4625142999999997E-2</v>
      </c>
      <c r="AO414">
        <v>3.3199128000000001E-2</v>
      </c>
      <c r="AP414">
        <v>3.1869847E-2</v>
      </c>
      <c r="AQ414">
        <v>3.0628434999999999E-2</v>
      </c>
      <c r="AR414">
        <v>2.9466790999999999E-2</v>
      </c>
      <c r="AS414">
        <v>2.837773E-2</v>
      </c>
      <c r="AT414">
        <v>2.7354904999999999E-2</v>
      </c>
      <c r="AU414">
        <v>2.6392802999999999E-2</v>
      </c>
      <c r="AV414">
        <v>2.5486577E-2</v>
      </c>
      <c r="AW414">
        <v>2.4631683000000001E-2</v>
      </c>
      <c r="AX414">
        <v>2.3824265000000001E-2</v>
      </c>
      <c r="AY414">
        <v>2.3060595999999999E-2</v>
      </c>
      <c r="AZ414">
        <v>2.2337280000000001E-2</v>
      </c>
      <c r="BA414">
        <v>2.1651462E-2</v>
      </c>
      <c r="BB414">
        <v>2.1000491E-2</v>
      </c>
      <c r="BC414">
        <v>2.0381850999999999E-2</v>
      </c>
      <c r="BD414">
        <v>1.9793148999999999E-2</v>
      </c>
      <c r="BE414">
        <v>1.9232651E-2</v>
      </c>
      <c r="BF414">
        <v>1.8698361E-2</v>
      </c>
    </row>
    <row r="415" spans="1:58" x14ac:dyDescent="0.35">
      <c r="A415">
        <v>414</v>
      </c>
      <c r="B415">
        <v>21.2</v>
      </c>
      <c r="C415">
        <v>0.54141820000000007</v>
      </c>
      <c r="D415">
        <v>1.2000000000000002</v>
      </c>
      <c r="E415">
        <v>2.2000000000000002</v>
      </c>
      <c r="F415">
        <v>0.60000000000000009</v>
      </c>
      <c r="G415">
        <v>0.60000000000000009</v>
      </c>
      <c r="H415">
        <v>0.4</v>
      </c>
      <c r="I415">
        <v>291.60000000000002</v>
      </c>
      <c r="J415">
        <v>342.6</v>
      </c>
      <c r="K415" t="s">
        <v>34</v>
      </c>
      <c r="L415">
        <v>414</v>
      </c>
      <c r="M415">
        <v>0.33510964999999998</v>
      </c>
      <c r="N415">
        <v>0.26667055000000001</v>
      </c>
      <c r="O415">
        <v>0.22014320000000001</v>
      </c>
      <c r="P415">
        <v>0.18677972000000001</v>
      </c>
      <c r="Q415">
        <v>0.16172507</v>
      </c>
      <c r="R415">
        <v>0.14220843999999999</v>
      </c>
      <c r="S415">
        <v>0.12660142999999999</v>
      </c>
      <c r="T415">
        <v>0.1138571</v>
      </c>
      <c r="U415">
        <v>0.10326403000000001</v>
      </c>
      <c r="V415">
        <v>9.4328798000000005E-2</v>
      </c>
      <c r="W415">
        <v>8.6697273000000005E-2</v>
      </c>
      <c r="X415">
        <v>8.0107570000000003E-2</v>
      </c>
      <c r="Y415">
        <v>7.4365206000000003E-2</v>
      </c>
      <c r="Z415">
        <v>6.9318510999999999E-2</v>
      </c>
      <c r="AA415">
        <v>6.4852089000000002E-2</v>
      </c>
      <c r="AB415">
        <v>6.0873758E-2</v>
      </c>
      <c r="AC415">
        <v>5.7307496999999999E-2</v>
      </c>
      <c r="AD415">
        <v>5.4095097000000002E-2</v>
      </c>
      <c r="AE415">
        <v>5.1188968000000001E-2</v>
      </c>
      <c r="AF415">
        <v>4.8546523000000001E-2</v>
      </c>
      <c r="AG415">
        <v>4.6135100999999998E-2</v>
      </c>
      <c r="AH415">
        <v>4.3927275000000002E-2</v>
      </c>
      <c r="AI415">
        <v>4.1897721999999998E-2</v>
      </c>
      <c r="AJ415">
        <v>4.0027026E-2</v>
      </c>
      <c r="AK415">
        <v>3.8297772000000001E-2</v>
      </c>
      <c r="AL415">
        <v>3.6695051999999999E-2</v>
      </c>
      <c r="AM415">
        <v>3.5205856000000001E-2</v>
      </c>
      <c r="AN415">
        <v>3.3818997000000003E-2</v>
      </c>
      <c r="AO415">
        <v>3.2524536999999999E-2</v>
      </c>
      <c r="AP415">
        <v>3.1313986000000002E-2</v>
      </c>
      <c r="AQ415">
        <v>3.0179794999999999E-2</v>
      </c>
      <c r="AR415">
        <v>2.9115052999999998E-2</v>
      </c>
      <c r="AS415">
        <v>2.8113894E-2</v>
      </c>
      <c r="AT415">
        <v>2.7170913000000001E-2</v>
      </c>
      <c r="AU415">
        <v>2.6281197999999999E-2</v>
      </c>
      <c r="AV415">
        <v>2.5440879E-2</v>
      </c>
      <c r="AW415">
        <v>2.4645921000000001E-2</v>
      </c>
      <c r="AX415">
        <v>2.3893105000000001E-2</v>
      </c>
      <c r="AY415">
        <v>2.3179343000000002E-2</v>
      </c>
      <c r="AZ415">
        <v>2.2501480000000001E-2</v>
      </c>
      <c r="BA415">
        <v>2.1857115E-2</v>
      </c>
      <c r="BB415">
        <v>2.1243999E-2</v>
      </c>
      <c r="BC415">
        <v>2.0660044999999998E-2</v>
      </c>
      <c r="BD415">
        <v>2.0103144E-2</v>
      </c>
      <c r="BE415">
        <v>1.9571618999999998E-2</v>
      </c>
      <c r="BF415">
        <v>1.9063811999999999E-2</v>
      </c>
    </row>
    <row r="416" spans="1:58" x14ac:dyDescent="0.35">
      <c r="A416">
        <v>415</v>
      </c>
      <c r="B416">
        <v>47.2</v>
      </c>
      <c r="C416">
        <v>0.51193390000000005</v>
      </c>
      <c r="D416">
        <v>2.6</v>
      </c>
      <c r="E416">
        <v>4.4000000000000004</v>
      </c>
      <c r="F416">
        <v>1</v>
      </c>
      <c r="G416">
        <v>2</v>
      </c>
      <c r="H416">
        <v>0.60000000000000009</v>
      </c>
      <c r="I416">
        <v>329.1</v>
      </c>
      <c r="J416">
        <v>362.6</v>
      </c>
      <c r="K416" t="s">
        <v>34</v>
      </c>
      <c r="L416">
        <v>415</v>
      </c>
      <c r="M416">
        <v>1.3450407</v>
      </c>
      <c r="N416">
        <v>1.0518546</v>
      </c>
      <c r="O416">
        <v>0.85276996999999999</v>
      </c>
      <c r="P416">
        <v>0.70864737</v>
      </c>
      <c r="Q416">
        <v>0.60137390999999996</v>
      </c>
      <c r="R416">
        <v>0.51917612999999996</v>
      </c>
      <c r="S416">
        <v>0.45503589999999999</v>
      </c>
      <c r="T416">
        <v>0.40477338000000002</v>
      </c>
      <c r="U416">
        <v>0.36341627999999998</v>
      </c>
      <c r="V416">
        <v>0.32922014999999999</v>
      </c>
      <c r="W416">
        <v>0.30073981999999999</v>
      </c>
      <c r="X416">
        <v>0.27662513</v>
      </c>
      <c r="Y416">
        <v>0.25592068000000001</v>
      </c>
      <c r="Z416">
        <v>0.23801433999999999</v>
      </c>
      <c r="AA416">
        <v>0.22240410999999999</v>
      </c>
      <c r="AB416">
        <v>0.20862870999999999</v>
      </c>
      <c r="AC416">
        <v>0.19639748000000001</v>
      </c>
      <c r="AD416">
        <v>0.18546705999999999</v>
      </c>
      <c r="AE416">
        <v>0.17563601000000001</v>
      </c>
      <c r="AF416">
        <v>0.16675553000000001</v>
      </c>
      <c r="AG416">
        <v>0.15869758</v>
      </c>
      <c r="AH416">
        <v>0.15135297</v>
      </c>
      <c r="AI416">
        <v>0.14463043</v>
      </c>
      <c r="AJ416">
        <v>0.13845131999999999</v>
      </c>
      <c r="AK416">
        <v>0.13275479000000001</v>
      </c>
      <c r="AL416">
        <v>0.12748681000000001</v>
      </c>
      <c r="AM416">
        <v>0.12260111</v>
      </c>
      <c r="AN416">
        <v>0.11805613</v>
      </c>
      <c r="AO416">
        <v>0.11381821</v>
      </c>
      <c r="AP416">
        <v>0.10985952</v>
      </c>
      <c r="AQ416">
        <v>0.10615173999999999</v>
      </c>
      <c r="AR416">
        <v>0.10266943000000001</v>
      </c>
      <c r="AS416">
        <v>9.9394619000000003E-2</v>
      </c>
      <c r="AT416">
        <v>9.6309111000000003E-2</v>
      </c>
      <c r="AU416">
        <v>9.3397780999999999E-2</v>
      </c>
      <c r="AV416">
        <v>9.0644560999999998E-2</v>
      </c>
      <c r="AW416">
        <v>8.8036797999999999E-2</v>
      </c>
      <c r="AX416">
        <v>8.5564122000000006E-2</v>
      </c>
      <c r="AY416">
        <v>8.3217628000000002E-2</v>
      </c>
      <c r="AZ416">
        <v>8.0987267000000002E-2</v>
      </c>
      <c r="BA416">
        <v>7.8863680000000005E-2</v>
      </c>
      <c r="BB416">
        <v>7.6839186000000004E-2</v>
      </c>
      <c r="BC416">
        <v>7.4909024000000005E-2</v>
      </c>
      <c r="BD416">
        <v>7.3066539999999999E-2</v>
      </c>
      <c r="BE416">
        <v>7.1304090000000001E-2</v>
      </c>
      <c r="BF416">
        <v>6.9618255000000004E-2</v>
      </c>
    </row>
    <row r="417" spans="1:58" x14ac:dyDescent="0.35">
      <c r="A417">
        <v>416</v>
      </c>
      <c r="B417">
        <v>21.200000000000003</v>
      </c>
      <c r="C417">
        <v>0.58602620000000005</v>
      </c>
      <c r="D417">
        <v>1.8</v>
      </c>
      <c r="E417">
        <v>7.4</v>
      </c>
      <c r="F417">
        <v>0.8</v>
      </c>
      <c r="G417">
        <v>1</v>
      </c>
      <c r="H417">
        <v>0.4</v>
      </c>
      <c r="I417">
        <v>386.1</v>
      </c>
      <c r="J417">
        <v>307.3</v>
      </c>
      <c r="K417" t="s">
        <v>35</v>
      </c>
      <c r="L417">
        <v>416</v>
      </c>
      <c r="M417">
        <v>0.72503823000000001</v>
      </c>
      <c r="N417">
        <v>0.62120925999999999</v>
      </c>
      <c r="O417">
        <v>0.53448057000000004</v>
      </c>
      <c r="P417">
        <v>0.46217942000000001</v>
      </c>
      <c r="Q417">
        <v>0.40291768</v>
      </c>
      <c r="R417">
        <v>0.35494983000000002</v>
      </c>
      <c r="S417">
        <v>0.31594696999999999</v>
      </c>
      <c r="T417">
        <v>0.28376168000000002</v>
      </c>
      <c r="U417">
        <v>0.25694841000000002</v>
      </c>
      <c r="V417">
        <v>0.23436634000000001</v>
      </c>
      <c r="W417">
        <v>0.21513088</v>
      </c>
      <c r="X417">
        <v>0.19858648000000001</v>
      </c>
      <c r="Y417">
        <v>0.18423038999999999</v>
      </c>
      <c r="Z417">
        <v>0.17165544999999999</v>
      </c>
      <c r="AA417">
        <v>0.16056775000000001</v>
      </c>
      <c r="AB417">
        <v>0.15071551999999999</v>
      </c>
      <c r="AC417">
        <v>0.14191513</v>
      </c>
      <c r="AD417">
        <v>0.13400772</v>
      </c>
      <c r="AE417">
        <v>0.12686583000000001</v>
      </c>
      <c r="AF417">
        <v>0.12038916</v>
      </c>
      <c r="AG417">
        <v>0.11448508</v>
      </c>
      <c r="AH417">
        <v>0.10908403999999999</v>
      </c>
      <c r="AI417">
        <v>0.10412742</v>
      </c>
      <c r="AJ417">
        <v>9.9566422000000002E-2</v>
      </c>
      <c r="AK417">
        <v>9.5350563999999999E-2</v>
      </c>
      <c r="AL417">
        <v>9.1442190000000007E-2</v>
      </c>
      <c r="AM417">
        <v>8.7812923000000001E-2</v>
      </c>
      <c r="AN417">
        <v>8.4436230000000001E-2</v>
      </c>
      <c r="AO417">
        <v>8.1284947999999996E-2</v>
      </c>
      <c r="AP417">
        <v>7.8335009999999997E-2</v>
      </c>
      <c r="AQ417">
        <v>7.5571567000000006E-2</v>
      </c>
      <c r="AR417">
        <v>7.2979039999999995E-2</v>
      </c>
      <c r="AS417">
        <v>7.0538454E-2</v>
      </c>
      <c r="AT417">
        <v>6.8239680999999996E-2</v>
      </c>
      <c r="AU417">
        <v>6.6069394000000004E-2</v>
      </c>
      <c r="AV417">
        <v>6.4016365000000006E-2</v>
      </c>
      <c r="AW417">
        <v>6.2074351999999999E-2</v>
      </c>
      <c r="AX417">
        <v>6.0234177999999999E-2</v>
      </c>
      <c r="AY417">
        <v>5.8486666999999999E-2</v>
      </c>
      <c r="AZ417">
        <v>5.6826941999999998E-2</v>
      </c>
      <c r="BA417">
        <v>5.5250067E-2</v>
      </c>
      <c r="BB417">
        <v>5.3748342999999997E-2</v>
      </c>
      <c r="BC417">
        <v>5.2315625999999997E-2</v>
      </c>
      <c r="BD417">
        <v>5.0948358999999999E-2</v>
      </c>
      <c r="BE417">
        <v>4.9642420999999999E-2</v>
      </c>
      <c r="BF417">
        <v>4.8393585000000003E-2</v>
      </c>
    </row>
    <row r="418" spans="1:58" x14ac:dyDescent="0.35">
      <c r="A418">
        <v>417</v>
      </c>
      <c r="B418">
        <v>21</v>
      </c>
      <c r="C418">
        <v>0.14439970000000002</v>
      </c>
      <c r="D418">
        <v>1.4000000000000001</v>
      </c>
      <c r="E418">
        <v>9.8000000000000007</v>
      </c>
      <c r="F418">
        <v>2</v>
      </c>
      <c r="G418">
        <v>0</v>
      </c>
      <c r="H418">
        <v>1.8</v>
      </c>
      <c r="I418">
        <v>401.3</v>
      </c>
      <c r="J418">
        <v>322.20000000000005</v>
      </c>
      <c r="K418" t="s">
        <v>35</v>
      </c>
      <c r="L418">
        <v>417</v>
      </c>
      <c r="M418">
        <v>2.2741017000000001</v>
      </c>
      <c r="N418">
        <v>1.960839</v>
      </c>
      <c r="O418">
        <v>1.7175387</v>
      </c>
      <c r="P418">
        <v>1.5082321999999999</v>
      </c>
      <c r="Q418">
        <v>1.3132397</v>
      </c>
      <c r="R418">
        <v>1.1355649999999999</v>
      </c>
      <c r="S418">
        <v>0.98332322000000005</v>
      </c>
      <c r="T418">
        <v>0.85864912999999998</v>
      </c>
      <c r="U418">
        <v>0.75617944999999998</v>
      </c>
      <c r="V418">
        <v>0.67215793999999995</v>
      </c>
      <c r="W418">
        <v>0.60292970999999995</v>
      </c>
      <c r="X418">
        <v>0.54526788000000004</v>
      </c>
      <c r="Y418">
        <v>0.49673769000000001</v>
      </c>
      <c r="Z418">
        <v>0.45547226000000002</v>
      </c>
      <c r="AA418">
        <v>0.42012405000000003</v>
      </c>
      <c r="AB418">
        <v>0.38953608000000001</v>
      </c>
      <c r="AC418">
        <v>0.3628034</v>
      </c>
      <c r="AD418">
        <v>0.33922338000000002</v>
      </c>
      <c r="AE418">
        <v>0.31829822000000002</v>
      </c>
      <c r="AF418">
        <v>0.29961367999999999</v>
      </c>
      <c r="AG418">
        <v>0.28285359999999998</v>
      </c>
      <c r="AH418">
        <v>0.26774827000000001</v>
      </c>
      <c r="AI418">
        <v>0.25406566000000003</v>
      </c>
      <c r="AJ418">
        <v>0.24160771</v>
      </c>
      <c r="AK418">
        <v>0.23022328</v>
      </c>
      <c r="AL418">
        <v>0.21978824</v>
      </c>
      <c r="AM418">
        <v>0.21019425999999999</v>
      </c>
      <c r="AN418">
        <v>0.20134506999999999</v>
      </c>
      <c r="AO418">
        <v>0.19316047</v>
      </c>
      <c r="AP418">
        <v>0.18556540999999999</v>
      </c>
      <c r="AQ418">
        <v>0.17850253999999999</v>
      </c>
      <c r="AR418">
        <v>0.17192046</v>
      </c>
      <c r="AS418">
        <v>0.16576588</v>
      </c>
      <c r="AT418">
        <v>0.16000370999999999</v>
      </c>
      <c r="AU418">
        <v>0.15459354</v>
      </c>
      <c r="AV418">
        <v>0.14950436</v>
      </c>
      <c r="AW418">
        <v>0.14471208999999999</v>
      </c>
      <c r="AX418">
        <v>0.14019275</v>
      </c>
      <c r="AY418">
        <v>0.13592335999999999</v>
      </c>
      <c r="AZ418">
        <v>0.13188649999999999</v>
      </c>
      <c r="BA418">
        <v>0.12806313</v>
      </c>
      <c r="BB418">
        <v>0.12443896</v>
      </c>
      <c r="BC418">
        <v>0.12100387</v>
      </c>
      <c r="BD418">
        <v>0.11773496999999999</v>
      </c>
      <c r="BE418">
        <v>0.1146187</v>
      </c>
      <c r="BF418">
        <v>0.11164805</v>
      </c>
    </row>
    <row r="419" spans="1:58" x14ac:dyDescent="0.35">
      <c r="A419">
        <v>418</v>
      </c>
      <c r="B419">
        <v>39.800000000000004</v>
      </c>
      <c r="C419">
        <v>0.3405666</v>
      </c>
      <c r="D419">
        <v>1</v>
      </c>
      <c r="E419">
        <v>2.6</v>
      </c>
      <c r="F419">
        <v>1.4000000000000001</v>
      </c>
      <c r="G419">
        <v>0</v>
      </c>
      <c r="H419">
        <v>1</v>
      </c>
      <c r="I419">
        <v>376.3</v>
      </c>
      <c r="J419">
        <v>359.3</v>
      </c>
      <c r="K419" t="s">
        <v>35</v>
      </c>
      <c r="L419">
        <v>418</v>
      </c>
      <c r="M419">
        <v>1.0913104</v>
      </c>
      <c r="N419">
        <v>0.82480549999999997</v>
      </c>
      <c r="O419">
        <v>0.65383338999999996</v>
      </c>
      <c r="P419">
        <v>0.53604788000000003</v>
      </c>
      <c r="Q419">
        <v>0.45136433999999998</v>
      </c>
      <c r="R419">
        <v>0.38725050999999999</v>
      </c>
      <c r="S419">
        <v>0.33805832000000002</v>
      </c>
      <c r="T419">
        <v>0.29920479999999999</v>
      </c>
      <c r="U419">
        <v>0.26785537999999998</v>
      </c>
      <c r="V419">
        <v>0.24209470999999999</v>
      </c>
      <c r="W419">
        <v>0.22061306</v>
      </c>
      <c r="X419">
        <v>0.20244412000000001</v>
      </c>
      <c r="Y419">
        <v>0.18689694000000001</v>
      </c>
      <c r="Z419">
        <v>0.17345469999999999</v>
      </c>
      <c r="AA419">
        <v>0.16172186</v>
      </c>
      <c r="AB419">
        <v>0.15139611</v>
      </c>
      <c r="AC419">
        <v>0.14223947000000001</v>
      </c>
      <c r="AD419">
        <v>0.13406113</v>
      </c>
      <c r="AE419">
        <v>0.12671445000000001</v>
      </c>
      <c r="AF419">
        <v>0.12007896999999999</v>
      </c>
      <c r="AG419">
        <v>0.11405651999999999</v>
      </c>
      <c r="AH419">
        <v>0.10856583</v>
      </c>
      <c r="AI419">
        <v>0.1035398</v>
      </c>
      <c r="AJ419">
        <v>9.8923347999999994E-2</v>
      </c>
      <c r="AK419">
        <v>9.4666607999999999E-2</v>
      </c>
      <c r="AL419">
        <v>9.0729303999999997E-2</v>
      </c>
      <c r="AM419">
        <v>8.7078527000000003E-2</v>
      </c>
      <c r="AN419">
        <v>8.3681248E-2</v>
      </c>
      <c r="AO419">
        <v>8.0515667999999999E-2</v>
      </c>
      <c r="AP419">
        <v>7.7558479999999999E-2</v>
      </c>
      <c r="AQ419">
        <v>7.4788742000000005E-2</v>
      </c>
      <c r="AR419">
        <v>7.2189890000000007E-2</v>
      </c>
      <c r="AS419">
        <v>6.9746463999999994E-2</v>
      </c>
      <c r="AT419">
        <v>6.7446812999999994E-2</v>
      </c>
      <c r="AU419">
        <v>6.5277456999999997E-2</v>
      </c>
      <c r="AV419">
        <v>6.3228369000000006E-2</v>
      </c>
      <c r="AW419">
        <v>6.1288997999999997E-2</v>
      </c>
      <c r="AX419">
        <v>5.9451892999999999E-2</v>
      </c>
      <c r="AY419">
        <v>5.7709396000000003E-2</v>
      </c>
      <c r="AZ419">
        <v>5.6053717000000003E-2</v>
      </c>
      <c r="BA419">
        <v>5.4480962000000001E-2</v>
      </c>
      <c r="BB419">
        <v>5.2983832000000002E-2</v>
      </c>
      <c r="BC419">
        <v>5.1557596999999997E-2</v>
      </c>
      <c r="BD419">
        <v>5.0197154000000001E-2</v>
      </c>
      <c r="BE419">
        <v>4.8898118999999997E-2</v>
      </c>
      <c r="BF419">
        <v>4.7655884000000003E-2</v>
      </c>
    </row>
    <row r="420" spans="1:58" x14ac:dyDescent="0.35">
      <c r="A420">
        <v>419</v>
      </c>
      <c r="B420">
        <v>67</v>
      </c>
      <c r="C420">
        <v>0.75806219999999991</v>
      </c>
      <c r="D420">
        <v>2.2000000000000002</v>
      </c>
      <c r="E420">
        <v>8.2000000000000011</v>
      </c>
      <c r="F420">
        <v>3</v>
      </c>
      <c r="G420">
        <v>0.8</v>
      </c>
      <c r="H420">
        <v>0.8</v>
      </c>
      <c r="I420">
        <v>307.8</v>
      </c>
      <c r="J420">
        <v>358.1</v>
      </c>
      <c r="K420" t="s">
        <v>34</v>
      </c>
      <c r="L420">
        <v>419</v>
      </c>
      <c r="M420">
        <v>2.2984979000000001</v>
      </c>
      <c r="N420">
        <v>1.9738251</v>
      </c>
      <c r="O420">
        <v>1.6850103000000001</v>
      </c>
      <c r="P420">
        <v>1.4287491999999999</v>
      </c>
      <c r="Q420">
        <v>1.2171886000000001</v>
      </c>
      <c r="R420">
        <v>1.0492566999999999</v>
      </c>
      <c r="S420">
        <v>0.91514110999999998</v>
      </c>
      <c r="T420">
        <v>0.80689882999999996</v>
      </c>
      <c r="U420">
        <v>0.71863586000000002</v>
      </c>
      <c r="V420">
        <v>0.64615911000000004</v>
      </c>
      <c r="W420">
        <v>0.58685094000000004</v>
      </c>
      <c r="X420">
        <v>0.53663837999999997</v>
      </c>
      <c r="Y420">
        <v>0.49363132999999998</v>
      </c>
      <c r="Z420">
        <v>0.45629640999999999</v>
      </c>
      <c r="AA420">
        <v>0.42317832</v>
      </c>
      <c r="AB420">
        <v>0.39403601999999999</v>
      </c>
      <c r="AC420">
        <v>0.36831575999999999</v>
      </c>
      <c r="AD420">
        <v>0.3456668</v>
      </c>
      <c r="AE420">
        <v>0.32560699999999998</v>
      </c>
      <c r="AF420">
        <v>0.30768651000000002</v>
      </c>
      <c r="AG420">
        <v>0.29159605999999999</v>
      </c>
      <c r="AH420">
        <v>0.27701458000000001</v>
      </c>
      <c r="AI420">
        <v>0.26379311</v>
      </c>
      <c r="AJ420">
        <v>0.25171325</v>
      </c>
      <c r="AK420">
        <v>0.24065289000000001</v>
      </c>
      <c r="AL420">
        <v>0.23049544999999999</v>
      </c>
      <c r="AM420">
        <v>0.22112907000000001</v>
      </c>
      <c r="AN420">
        <v>0.21246377</v>
      </c>
      <c r="AO420">
        <v>0.20442689999999999</v>
      </c>
      <c r="AP420">
        <v>0.19695164000000001</v>
      </c>
      <c r="AQ420">
        <v>0.18998949000000001</v>
      </c>
      <c r="AR420">
        <v>0.18348876</v>
      </c>
      <c r="AS420">
        <v>0.17740793999999999</v>
      </c>
      <c r="AT420">
        <v>0.17170680999999999</v>
      </c>
      <c r="AU420">
        <v>0.16634325999999999</v>
      </c>
      <c r="AV420">
        <v>0.16129362999999999</v>
      </c>
      <c r="AW420">
        <v>0.15652584999999999</v>
      </c>
      <c r="AX420">
        <v>0.15202041999999999</v>
      </c>
      <c r="AY420">
        <v>0.14774919</v>
      </c>
      <c r="AZ420">
        <v>0.14369889</v>
      </c>
      <c r="BA420">
        <v>0.13985249</v>
      </c>
      <c r="BB420">
        <v>0.13619514999999999</v>
      </c>
      <c r="BC420">
        <v>0.13271337999999999</v>
      </c>
      <c r="BD420">
        <v>0.12939543000000001</v>
      </c>
      <c r="BE420">
        <v>0.1262317</v>
      </c>
      <c r="BF420">
        <v>0.12321310000000001</v>
      </c>
    </row>
    <row r="421" spans="1:58" x14ac:dyDescent="0.35">
      <c r="A421">
        <v>420</v>
      </c>
      <c r="B421">
        <v>34.1</v>
      </c>
      <c r="C421">
        <v>0.41331870000000004</v>
      </c>
      <c r="D421">
        <v>1.2000000000000002</v>
      </c>
      <c r="E421">
        <v>6.4</v>
      </c>
      <c r="F421">
        <v>1</v>
      </c>
      <c r="G421">
        <v>1.6</v>
      </c>
      <c r="H421">
        <v>0.60000000000000009</v>
      </c>
      <c r="I421">
        <v>360</v>
      </c>
      <c r="J421">
        <v>362.8</v>
      </c>
      <c r="K421" t="s">
        <v>34</v>
      </c>
      <c r="L421">
        <v>420</v>
      </c>
      <c r="M421">
        <v>1.3199112</v>
      </c>
      <c r="N421">
        <v>1.0526537</v>
      </c>
      <c r="O421">
        <v>0.85158091999999996</v>
      </c>
      <c r="P421">
        <v>0.70374727000000004</v>
      </c>
      <c r="Q421">
        <v>0.59384751000000002</v>
      </c>
      <c r="R421">
        <v>0.51047260000000005</v>
      </c>
      <c r="S421">
        <v>0.44620481000000001</v>
      </c>
      <c r="T421">
        <v>0.39528969000000003</v>
      </c>
      <c r="U421">
        <v>0.35399904999999998</v>
      </c>
      <c r="V421">
        <v>0.32001716000000002</v>
      </c>
      <c r="W421">
        <v>0.29164975999999998</v>
      </c>
      <c r="X421">
        <v>0.26763606000000001</v>
      </c>
      <c r="Y421">
        <v>0.24706794000000001</v>
      </c>
      <c r="Z421">
        <v>0.22926885</v>
      </c>
      <c r="AA421">
        <v>0.21370836000000001</v>
      </c>
      <c r="AB421">
        <v>0.20000148000000001</v>
      </c>
      <c r="AC421">
        <v>0.18783343999999999</v>
      </c>
      <c r="AD421">
        <v>0.17696637000000001</v>
      </c>
      <c r="AE421">
        <v>0.16720439000000001</v>
      </c>
      <c r="AF421">
        <v>0.15838367</v>
      </c>
      <c r="AG421">
        <v>0.15037882</v>
      </c>
      <c r="AH421">
        <v>0.14308841999999999</v>
      </c>
      <c r="AI421">
        <v>0.13641122999999999</v>
      </c>
      <c r="AJ421">
        <v>0.13027672000000001</v>
      </c>
      <c r="AK421">
        <v>0.12462672</v>
      </c>
      <c r="AL421">
        <v>0.11940576</v>
      </c>
      <c r="AM421">
        <v>0.11456346000000001</v>
      </c>
      <c r="AN421">
        <v>0.11005958</v>
      </c>
      <c r="AO421">
        <v>0.10586961</v>
      </c>
      <c r="AP421">
        <v>0.10195375</v>
      </c>
      <c r="AQ421">
        <v>9.8288349999999997E-2</v>
      </c>
      <c r="AR421">
        <v>9.4852239000000005E-2</v>
      </c>
      <c r="AS421">
        <v>9.1620549999999995E-2</v>
      </c>
      <c r="AT421">
        <v>8.8579632000000005E-2</v>
      </c>
      <c r="AU421">
        <v>8.5715740999999998E-2</v>
      </c>
      <c r="AV421">
        <v>8.3012097000000007E-2</v>
      </c>
      <c r="AW421">
        <v>8.0453365999999998E-2</v>
      </c>
      <c r="AX421">
        <v>7.8031182000000004E-2</v>
      </c>
      <c r="AY421">
        <v>7.573887E-2</v>
      </c>
      <c r="AZ421">
        <v>7.3564127000000007E-2</v>
      </c>
      <c r="BA421">
        <v>7.1495160000000002E-2</v>
      </c>
      <c r="BB421">
        <v>6.9524093999999995E-2</v>
      </c>
      <c r="BC421">
        <v>6.7646502999999997E-2</v>
      </c>
      <c r="BD421">
        <v>6.5856829000000006E-2</v>
      </c>
      <c r="BE421">
        <v>6.4148493000000001E-2</v>
      </c>
      <c r="BF421">
        <v>6.2517419000000005E-2</v>
      </c>
    </row>
    <row r="422" spans="1:58" x14ac:dyDescent="0.35">
      <c r="A422">
        <v>421</v>
      </c>
      <c r="B422">
        <v>19.100000000000001</v>
      </c>
      <c r="C422">
        <v>0.34368409999999999</v>
      </c>
      <c r="D422">
        <v>1.4000000000000001</v>
      </c>
      <c r="E422">
        <v>0.8</v>
      </c>
      <c r="F422">
        <v>1.6</v>
      </c>
      <c r="G422">
        <v>0.4</v>
      </c>
      <c r="H422">
        <v>1.2000000000000002</v>
      </c>
      <c r="I422">
        <v>414</v>
      </c>
      <c r="J422">
        <v>313.70000000000005</v>
      </c>
      <c r="K422" t="s">
        <v>34</v>
      </c>
      <c r="L422">
        <v>421</v>
      </c>
      <c r="M422">
        <v>0.31516168</v>
      </c>
      <c r="N422">
        <v>0.25196501999999998</v>
      </c>
      <c r="O422">
        <v>0.20890518999999999</v>
      </c>
      <c r="P422">
        <v>0.17778479999999999</v>
      </c>
      <c r="Q422">
        <v>0.15432610999999999</v>
      </c>
      <c r="R422">
        <v>0.13605834999999999</v>
      </c>
      <c r="S422">
        <v>0.12143624</v>
      </c>
      <c r="T422">
        <v>0.10947604</v>
      </c>
      <c r="U422">
        <v>9.9517532000000006E-2</v>
      </c>
      <c r="V422">
        <v>9.1101311000000004E-2</v>
      </c>
      <c r="W422">
        <v>8.3897725000000006E-2</v>
      </c>
      <c r="X422">
        <v>7.7667527E-2</v>
      </c>
      <c r="Y422">
        <v>7.2226986000000007E-2</v>
      </c>
      <c r="Z422">
        <v>6.7437835000000002E-2</v>
      </c>
      <c r="AA422">
        <v>6.3190565000000004E-2</v>
      </c>
      <c r="AB422">
        <v>5.9399701999999999E-2</v>
      </c>
      <c r="AC422">
        <v>5.5998078999999999E-2</v>
      </c>
      <c r="AD422">
        <v>5.2928794000000001E-2</v>
      </c>
      <c r="AE422">
        <v>5.0147466000000002E-2</v>
      </c>
      <c r="AF422">
        <v>4.7615971E-2</v>
      </c>
      <c r="AG422">
        <v>4.5302413E-2</v>
      </c>
      <c r="AH422">
        <v>4.3180648000000002E-2</v>
      </c>
      <c r="AI422">
        <v>4.1229810999999998E-2</v>
      </c>
      <c r="AJ422">
        <v>3.9428039999999998E-2</v>
      </c>
      <c r="AK422">
        <v>3.7760355000000002E-2</v>
      </c>
      <c r="AL422">
        <v>3.6212808999999999E-2</v>
      </c>
      <c r="AM422">
        <v>3.4773801E-2</v>
      </c>
      <c r="AN422">
        <v>3.3432114999999998E-2</v>
      </c>
      <c r="AO422">
        <v>3.2178182E-2</v>
      </c>
      <c r="AP422">
        <v>3.1004468E-2</v>
      </c>
      <c r="AQ422">
        <v>2.9903936999999998E-2</v>
      </c>
      <c r="AR422">
        <v>2.8869905000000001E-2</v>
      </c>
      <c r="AS422">
        <v>2.7896289000000001E-2</v>
      </c>
      <c r="AT422">
        <v>2.6978629E-2</v>
      </c>
      <c r="AU422">
        <v>2.6112314000000001E-2</v>
      </c>
      <c r="AV422">
        <v>2.5293406000000001E-2</v>
      </c>
      <c r="AW422">
        <v>2.4518392999999999E-2</v>
      </c>
      <c r="AX422">
        <v>2.3783644999999999E-2</v>
      </c>
      <c r="AY422">
        <v>2.3086196E-2</v>
      </c>
      <c r="AZ422">
        <v>2.2423742E-2</v>
      </c>
      <c r="BA422">
        <v>2.1793661999999998E-2</v>
      </c>
      <c r="BB422">
        <v>2.1193496999999999E-2</v>
      </c>
      <c r="BC422">
        <v>2.0621496999999999E-2</v>
      </c>
      <c r="BD422">
        <v>2.0075813000000001E-2</v>
      </c>
      <c r="BE422">
        <v>1.9554513999999999E-2</v>
      </c>
      <c r="BF422">
        <v>1.9056252999999999E-2</v>
      </c>
    </row>
    <row r="423" spans="1:58" x14ac:dyDescent="0.35">
      <c r="A423">
        <v>422</v>
      </c>
      <c r="B423">
        <v>25.8</v>
      </c>
      <c r="C423">
        <v>0.47873080000000001</v>
      </c>
      <c r="D423">
        <v>1</v>
      </c>
      <c r="E423">
        <v>8.6</v>
      </c>
      <c r="F423">
        <v>0.60000000000000009</v>
      </c>
      <c r="G423">
        <v>0.8</v>
      </c>
      <c r="H423">
        <v>0.4</v>
      </c>
      <c r="I423">
        <v>299.8</v>
      </c>
      <c r="J423">
        <v>356.8</v>
      </c>
      <c r="K423" t="s">
        <v>34</v>
      </c>
      <c r="L423">
        <v>422</v>
      </c>
      <c r="M423">
        <v>0.75143713000000001</v>
      </c>
      <c r="N423">
        <v>0.64571654999999994</v>
      </c>
      <c r="O423">
        <v>0.56135802999999995</v>
      </c>
      <c r="P423">
        <v>0.49024177000000002</v>
      </c>
      <c r="Q423">
        <v>0.42993754000000001</v>
      </c>
      <c r="R423">
        <v>0.37965679000000002</v>
      </c>
      <c r="S423">
        <v>0.33801344</v>
      </c>
      <c r="T423">
        <v>0.30336526000000003</v>
      </c>
      <c r="U423">
        <v>0.27429944000000001</v>
      </c>
      <c r="V423">
        <v>0.24971613000000001</v>
      </c>
      <c r="W423">
        <v>0.22872338</v>
      </c>
      <c r="X423">
        <v>0.21063735</v>
      </c>
      <c r="Y423">
        <v>0.19492266</v>
      </c>
      <c r="Z423">
        <v>0.18117762000000001</v>
      </c>
      <c r="AA423">
        <v>0.16905227</v>
      </c>
      <c r="AB423">
        <v>0.15829282</v>
      </c>
      <c r="AC423">
        <v>0.14869252999999999</v>
      </c>
      <c r="AD423">
        <v>0.14007559</v>
      </c>
      <c r="AE423">
        <v>0.13230743</v>
      </c>
      <c r="AF423">
        <v>0.12527382000000001</v>
      </c>
      <c r="AG423">
        <v>0.11887161</v>
      </c>
      <c r="AH423">
        <v>0.11302572</v>
      </c>
      <c r="AI423">
        <v>0.10766898</v>
      </c>
      <c r="AJ423">
        <v>0.10274417</v>
      </c>
      <c r="AK423">
        <v>9.820421E-2</v>
      </c>
      <c r="AL423">
        <v>9.4003290000000003E-2</v>
      </c>
      <c r="AM423">
        <v>9.0106875000000003E-2</v>
      </c>
      <c r="AN423">
        <v>8.6484439999999996E-2</v>
      </c>
      <c r="AO423">
        <v>8.3111308999999994E-2</v>
      </c>
      <c r="AP423">
        <v>7.9960196999999997E-2</v>
      </c>
      <c r="AQ423">
        <v>7.7010691000000006E-2</v>
      </c>
      <c r="AR423">
        <v>7.4247137000000005E-2</v>
      </c>
      <c r="AS423">
        <v>7.1652502000000007E-2</v>
      </c>
      <c r="AT423">
        <v>6.9209813999999995E-2</v>
      </c>
      <c r="AU423">
        <v>6.6910214999999995E-2</v>
      </c>
      <c r="AV423">
        <v>6.4736731000000006E-2</v>
      </c>
      <c r="AW423">
        <v>6.2682225999999994E-2</v>
      </c>
      <c r="AX423">
        <v>6.0738954999999997E-2</v>
      </c>
      <c r="AY423">
        <v>5.8897289999999998E-2</v>
      </c>
      <c r="AZ423">
        <v>5.7149522000000001E-2</v>
      </c>
      <c r="BA423">
        <v>5.5490058000000002E-2</v>
      </c>
      <c r="BB423">
        <v>5.3912125999999998E-2</v>
      </c>
      <c r="BC423">
        <v>5.2409592999999997E-2</v>
      </c>
      <c r="BD423">
        <v>5.0977929999999998E-2</v>
      </c>
      <c r="BE423">
        <v>4.9612597000000001E-2</v>
      </c>
      <c r="BF423">
        <v>4.8308294000000002E-2</v>
      </c>
    </row>
    <row r="424" spans="1:58" x14ac:dyDescent="0.35">
      <c r="A424">
        <v>423</v>
      </c>
      <c r="B424">
        <v>38.5</v>
      </c>
      <c r="C424">
        <v>0.43548979999999998</v>
      </c>
      <c r="D424">
        <v>1.2000000000000002</v>
      </c>
      <c r="E424">
        <v>6.6000000000000005</v>
      </c>
      <c r="F424">
        <v>2.4000000000000004</v>
      </c>
      <c r="G424">
        <v>0.60000000000000009</v>
      </c>
      <c r="H424">
        <v>1.4000000000000001</v>
      </c>
      <c r="I424">
        <v>324.60000000000002</v>
      </c>
      <c r="J424">
        <v>287.90000000000003</v>
      </c>
      <c r="K424" t="s">
        <v>35</v>
      </c>
      <c r="L424">
        <v>423</v>
      </c>
      <c r="M424">
        <v>2.5304058</v>
      </c>
      <c r="N424">
        <v>2.0536196000000002</v>
      </c>
      <c r="O424">
        <v>1.659564</v>
      </c>
      <c r="P424">
        <v>1.3526069000000001</v>
      </c>
      <c r="Q424">
        <v>1.1198714999999999</v>
      </c>
      <c r="R424">
        <v>0.94328778999999996</v>
      </c>
      <c r="S424">
        <v>0.80758595</v>
      </c>
      <c r="T424">
        <v>0.70145553000000005</v>
      </c>
      <c r="U424">
        <v>0.61693370000000003</v>
      </c>
      <c r="V424">
        <v>0.54946828000000003</v>
      </c>
      <c r="W424">
        <v>0.49342163999999999</v>
      </c>
      <c r="X424">
        <v>0.44656476000000001</v>
      </c>
      <c r="Y424">
        <v>0.40752164000000002</v>
      </c>
      <c r="Z424">
        <v>0.37432464999999998</v>
      </c>
      <c r="AA424">
        <v>0.34579452999999999</v>
      </c>
      <c r="AB424">
        <v>0.32107341</v>
      </c>
      <c r="AC424">
        <v>0.29947372999999999</v>
      </c>
      <c r="AD424">
        <v>0.28044245000000001</v>
      </c>
      <c r="AE424">
        <v>0.26357764</v>
      </c>
      <c r="AF424">
        <v>0.24850720000000001</v>
      </c>
      <c r="AG424">
        <v>0.23496297999999999</v>
      </c>
      <c r="AH424">
        <v>0.22272821000000001</v>
      </c>
      <c r="AI424">
        <v>0.21163114999999999</v>
      </c>
      <c r="AJ424">
        <v>0.20152967999999999</v>
      </c>
      <c r="AK424">
        <v>0.19229768</v>
      </c>
      <c r="AL424">
        <v>0.18382886000000001</v>
      </c>
      <c r="AM424">
        <v>0.17603104</v>
      </c>
      <c r="AN424">
        <v>0.16882457000000001</v>
      </c>
      <c r="AO424">
        <v>0.16214534999999999</v>
      </c>
      <c r="AP424">
        <v>0.15594237999999999</v>
      </c>
      <c r="AQ424">
        <v>0.15016639000000001</v>
      </c>
      <c r="AR424">
        <v>0.14477797000000001</v>
      </c>
      <c r="AS424">
        <v>0.13973667000000001</v>
      </c>
      <c r="AT424">
        <v>0.13500952999999999</v>
      </c>
      <c r="AU424">
        <v>0.13056624</v>
      </c>
      <c r="AV424">
        <v>0.12638102000000001</v>
      </c>
      <c r="AW424">
        <v>0.12243036</v>
      </c>
      <c r="AX424">
        <v>0.11869808</v>
      </c>
      <c r="AY424">
        <v>0.11517160999999999</v>
      </c>
      <c r="AZ424">
        <v>0.11182968</v>
      </c>
      <c r="BA424">
        <v>0.10866214</v>
      </c>
      <c r="BB424">
        <v>0.10565566999999999</v>
      </c>
      <c r="BC424">
        <v>0.10280011999999999</v>
      </c>
      <c r="BD424">
        <v>0.10008113</v>
      </c>
      <c r="BE424">
        <v>9.7488775999999999E-2</v>
      </c>
      <c r="BF424">
        <v>9.5014065999999994E-2</v>
      </c>
    </row>
    <row r="425" spans="1:58" x14ac:dyDescent="0.35">
      <c r="A425">
        <v>424</v>
      </c>
      <c r="B425">
        <v>37.5</v>
      </c>
      <c r="C425">
        <v>0.3887197</v>
      </c>
      <c r="D425">
        <v>2.6</v>
      </c>
      <c r="E425">
        <v>3.2</v>
      </c>
      <c r="F425">
        <v>1.8</v>
      </c>
      <c r="G425">
        <v>1</v>
      </c>
      <c r="H425">
        <v>1.2000000000000002</v>
      </c>
      <c r="I425">
        <v>398.40000000000003</v>
      </c>
      <c r="J425">
        <v>289.40000000000003</v>
      </c>
      <c r="K425" t="s">
        <v>35</v>
      </c>
      <c r="L425">
        <v>424</v>
      </c>
      <c r="M425">
        <v>1.5118486</v>
      </c>
      <c r="N425">
        <v>1.1565143</v>
      </c>
      <c r="O425">
        <v>0.91946971</v>
      </c>
      <c r="P425">
        <v>0.75260788000000001</v>
      </c>
      <c r="Q425">
        <v>0.63082558</v>
      </c>
      <c r="R425">
        <v>0.53939497000000003</v>
      </c>
      <c r="S425">
        <v>0.46923983000000002</v>
      </c>
      <c r="T425">
        <v>0.41520228999999997</v>
      </c>
      <c r="U425">
        <v>0.37119231000000003</v>
      </c>
      <c r="V425">
        <v>0.33489438999999999</v>
      </c>
      <c r="W425">
        <v>0.30482926999999999</v>
      </c>
      <c r="X425">
        <v>0.27966153999999999</v>
      </c>
      <c r="Y425">
        <v>0.25821018000000001</v>
      </c>
      <c r="Z425">
        <v>0.23976934</v>
      </c>
      <c r="AA425">
        <v>0.22376720999999999</v>
      </c>
      <c r="AB425">
        <v>0.20971113</v>
      </c>
      <c r="AC425">
        <v>0.19728126000000001</v>
      </c>
      <c r="AD425">
        <v>0.18621310999999999</v>
      </c>
      <c r="AE425">
        <v>0.17629444999999999</v>
      </c>
      <c r="AF425">
        <v>0.16735891999999999</v>
      </c>
      <c r="AG425">
        <v>0.15926679999999999</v>
      </c>
      <c r="AH425">
        <v>0.15190746999999999</v>
      </c>
      <c r="AI425">
        <v>0.14518078000000001</v>
      </c>
      <c r="AJ425">
        <v>0.13901050000000001</v>
      </c>
      <c r="AK425">
        <v>0.13332883000000001</v>
      </c>
      <c r="AL425">
        <v>0.12808074</v>
      </c>
      <c r="AM425">
        <v>0.1232148</v>
      </c>
      <c r="AN425">
        <v>0.11869584</v>
      </c>
      <c r="AO425">
        <v>0.11448290999999999</v>
      </c>
      <c r="AP425">
        <v>0.11055209000000001</v>
      </c>
      <c r="AQ425">
        <v>0.10686832</v>
      </c>
      <c r="AR425">
        <v>0.1034115</v>
      </c>
      <c r="AS425">
        <v>0.10016008</v>
      </c>
      <c r="AT425">
        <v>9.7096212000000001E-2</v>
      </c>
      <c r="AU425">
        <v>9.4206608999999997E-2</v>
      </c>
      <c r="AV425">
        <v>9.1476053000000002E-2</v>
      </c>
      <c r="AW425">
        <v>8.8892862000000003E-2</v>
      </c>
      <c r="AX425">
        <v>8.6442432999999999E-2</v>
      </c>
      <c r="AY425">
        <v>8.4116100999999999E-2</v>
      </c>
      <c r="AZ425">
        <v>8.1907615000000003E-2</v>
      </c>
      <c r="BA425">
        <v>7.9806663E-2</v>
      </c>
      <c r="BB425">
        <v>7.7804364000000001E-2</v>
      </c>
      <c r="BC425">
        <v>7.5892054E-2</v>
      </c>
      <c r="BD425">
        <v>7.4066228999999997E-2</v>
      </c>
      <c r="BE425">
        <v>7.2321355000000004E-2</v>
      </c>
      <c r="BF425">
        <v>7.0652313999999994E-2</v>
      </c>
    </row>
    <row r="426" spans="1:58" x14ac:dyDescent="0.35">
      <c r="A426">
        <v>425</v>
      </c>
      <c r="B426">
        <v>13.1</v>
      </c>
      <c r="C426">
        <v>0.30658580000000002</v>
      </c>
      <c r="D426">
        <v>2.6</v>
      </c>
      <c r="E426">
        <v>8</v>
      </c>
      <c r="F426">
        <v>1.6</v>
      </c>
      <c r="G426">
        <v>0.8</v>
      </c>
      <c r="H426">
        <v>1.2000000000000002</v>
      </c>
      <c r="I426">
        <v>430.8</v>
      </c>
      <c r="J426">
        <v>357.90000000000003</v>
      </c>
      <c r="K426" t="s">
        <v>34</v>
      </c>
      <c r="L426">
        <v>425</v>
      </c>
      <c r="M426">
        <v>1.3095013</v>
      </c>
      <c r="N426">
        <v>1.1090603000000001</v>
      </c>
      <c r="O426">
        <v>0.93917930000000005</v>
      </c>
      <c r="P426">
        <v>0.79444921000000002</v>
      </c>
      <c r="Q426">
        <v>0.67830663999999996</v>
      </c>
      <c r="R426">
        <v>0.58662318999999996</v>
      </c>
      <c r="S426">
        <v>0.51371633999999999</v>
      </c>
      <c r="T426">
        <v>0.45553067000000003</v>
      </c>
      <c r="U426">
        <v>0.40824561999999998</v>
      </c>
      <c r="V426">
        <v>0.36925374999999999</v>
      </c>
      <c r="W426">
        <v>0.33662175999999999</v>
      </c>
      <c r="X426">
        <v>0.30892818999999999</v>
      </c>
      <c r="Y426">
        <v>0.28518360999999998</v>
      </c>
      <c r="Z426">
        <v>0.26464123000000001</v>
      </c>
      <c r="AA426">
        <v>0.24671967</v>
      </c>
      <c r="AB426">
        <v>0.23096765999999999</v>
      </c>
      <c r="AC426">
        <v>0.21701719999999999</v>
      </c>
      <c r="AD426">
        <v>0.20458046999999999</v>
      </c>
      <c r="AE426">
        <v>0.19343026999999999</v>
      </c>
      <c r="AF426">
        <v>0.18337934</v>
      </c>
      <c r="AG426">
        <v>0.17427875000000001</v>
      </c>
      <c r="AH426">
        <v>0.16599301</v>
      </c>
      <c r="AI426">
        <v>0.15842469000000001</v>
      </c>
      <c r="AJ426">
        <v>0.15148502999999999</v>
      </c>
      <c r="AK426">
        <v>0.14510043</v>
      </c>
      <c r="AL426">
        <v>0.13920674999999999</v>
      </c>
      <c r="AM426">
        <v>0.13374615000000001</v>
      </c>
      <c r="AN426">
        <v>0.12867561999999999</v>
      </c>
      <c r="AO426">
        <v>0.12395919</v>
      </c>
      <c r="AP426">
        <v>0.1195587</v>
      </c>
      <c r="AQ426">
        <v>0.1154375</v>
      </c>
      <c r="AR426">
        <v>0.11157435</v>
      </c>
      <c r="AS426">
        <v>0.10794573</v>
      </c>
      <c r="AT426">
        <v>0.10453371</v>
      </c>
      <c r="AU426">
        <v>0.10131695</v>
      </c>
      <c r="AV426">
        <v>9.8278805999999996E-2</v>
      </c>
      <c r="AW426">
        <v>9.5404192999999998E-2</v>
      </c>
      <c r="AX426">
        <v>9.2683039999999994E-2</v>
      </c>
      <c r="AY426">
        <v>9.0102263000000002E-2</v>
      </c>
      <c r="AZ426">
        <v>8.7651438999999998E-2</v>
      </c>
      <c r="BA426">
        <v>8.5323020999999999E-2</v>
      </c>
      <c r="BB426">
        <v>8.3105898999999997E-2</v>
      </c>
      <c r="BC426">
        <v>8.0991446999999994E-2</v>
      </c>
      <c r="BD426">
        <v>7.8973583999999999E-2</v>
      </c>
      <c r="BE426">
        <v>7.7046551000000005E-2</v>
      </c>
      <c r="BF426">
        <v>7.5204767000000006E-2</v>
      </c>
    </row>
    <row r="427" spans="1:58" x14ac:dyDescent="0.35">
      <c r="A427">
        <v>426</v>
      </c>
      <c r="B427">
        <v>18.5</v>
      </c>
      <c r="C427">
        <v>0.2854199</v>
      </c>
      <c r="D427">
        <v>1.6</v>
      </c>
      <c r="E427">
        <v>6.8000000000000007</v>
      </c>
      <c r="F427">
        <v>1</v>
      </c>
      <c r="G427">
        <v>1.4000000000000001</v>
      </c>
      <c r="H427">
        <v>0.8</v>
      </c>
      <c r="I427">
        <v>288.8</v>
      </c>
      <c r="J427">
        <v>357.5</v>
      </c>
      <c r="K427" t="s">
        <v>34</v>
      </c>
      <c r="L427">
        <v>426</v>
      </c>
      <c r="M427">
        <v>1.1504357000000001</v>
      </c>
      <c r="N427">
        <v>0.94606751</v>
      </c>
      <c r="O427">
        <v>0.78065795000000004</v>
      </c>
      <c r="P427">
        <v>0.65285057000000002</v>
      </c>
      <c r="Q427">
        <v>0.55528533000000002</v>
      </c>
      <c r="R427">
        <v>0.47998260999999998</v>
      </c>
      <c r="S427">
        <v>0.42106484999999999</v>
      </c>
      <c r="T427">
        <v>0.37409544</v>
      </c>
      <c r="U427">
        <v>0.33594328000000001</v>
      </c>
      <c r="V427">
        <v>0.30429824999999999</v>
      </c>
      <c r="W427">
        <v>0.27773848000000001</v>
      </c>
      <c r="X427">
        <v>0.25519288000000001</v>
      </c>
      <c r="Y427">
        <v>0.23585170999999999</v>
      </c>
      <c r="Z427">
        <v>0.21909004000000001</v>
      </c>
      <c r="AA427">
        <v>0.20442173999999999</v>
      </c>
      <c r="AB427">
        <v>0.19148797000000001</v>
      </c>
      <c r="AC427">
        <v>0.18000743999999999</v>
      </c>
      <c r="AD427">
        <v>0.16975409999999999</v>
      </c>
      <c r="AE427">
        <v>0.16053565</v>
      </c>
      <c r="AF427">
        <v>0.15220928</v>
      </c>
      <c r="AG427">
        <v>0.14464994</v>
      </c>
      <c r="AH427">
        <v>0.13775462999999999</v>
      </c>
      <c r="AI427">
        <v>0.13144554</v>
      </c>
      <c r="AJ427">
        <v>0.12564375</v>
      </c>
      <c r="AK427">
        <v>0.12029449</v>
      </c>
      <c r="AL427">
        <v>0.11534841999999999</v>
      </c>
      <c r="AM427">
        <v>0.11075833</v>
      </c>
      <c r="AN427">
        <v>0.10648908999999999</v>
      </c>
      <c r="AO427">
        <v>0.10251174</v>
      </c>
      <c r="AP427">
        <v>9.8795949999999993E-2</v>
      </c>
      <c r="AQ427">
        <v>9.5311984000000002E-2</v>
      </c>
      <c r="AR427">
        <v>9.2042847999999997E-2</v>
      </c>
      <c r="AS427">
        <v>8.8970087000000003E-2</v>
      </c>
      <c r="AT427">
        <v>8.6077145999999993E-2</v>
      </c>
      <c r="AU427">
        <v>8.3349577999999994E-2</v>
      </c>
      <c r="AV427">
        <v>8.0772444999999998E-2</v>
      </c>
      <c r="AW427">
        <v>7.8332886000000004E-2</v>
      </c>
      <c r="AX427">
        <v>7.6020441999999994E-2</v>
      </c>
      <c r="AY427">
        <v>7.3829471999999993E-2</v>
      </c>
      <c r="AZ427">
        <v>7.1748771000000003E-2</v>
      </c>
      <c r="BA427">
        <v>6.9768160999999995E-2</v>
      </c>
      <c r="BB427">
        <v>6.7882000999999997E-2</v>
      </c>
      <c r="BC427">
        <v>6.6085062999999999E-2</v>
      </c>
      <c r="BD427">
        <v>6.4372443000000001E-2</v>
      </c>
      <c r="BE427">
        <v>6.2735929999999995E-2</v>
      </c>
      <c r="BF427">
        <v>6.1171900000000001E-2</v>
      </c>
    </row>
    <row r="428" spans="1:58" x14ac:dyDescent="0.35">
      <c r="A428">
        <v>427</v>
      </c>
      <c r="B428">
        <v>33.6</v>
      </c>
      <c r="C428">
        <v>0.17142849999999998</v>
      </c>
      <c r="D428">
        <v>0.8</v>
      </c>
      <c r="E428">
        <v>5</v>
      </c>
      <c r="F428">
        <v>0.60000000000000009</v>
      </c>
      <c r="G428">
        <v>0.8</v>
      </c>
      <c r="H428">
        <v>0.4</v>
      </c>
      <c r="I428">
        <v>333.70000000000005</v>
      </c>
      <c r="J428">
        <v>338.3</v>
      </c>
      <c r="K428" t="s">
        <v>35</v>
      </c>
      <c r="L428">
        <v>427</v>
      </c>
      <c r="M428">
        <v>0.72504109000000005</v>
      </c>
      <c r="N428">
        <v>0.57078724999999997</v>
      </c>
      <c r="O428">
        <v>0.46389896000000003</v>
      </c>
      <c r="P428">
        <v>0.38744490999999998</v>
      </c>
      <c r="Q428">
        <v>0.33078477000000001</v>
      </c>
      <c r="R428">
        <v>0.28720897000000001</v>
      </c>
      <c r="S428">
        <v>0.25284310999999998</v>
      </c>
      <c r="T428">
        <v>0.22520714999999999</v>
      </c>
      <c r="U428">
        <v>0.20257467000000001</v>
      </c>
      <c r="V428">
        <v>0.18371619</v>
      </c>
      <c r="W428">
        <v>0.16779891</v>
      </c>
      <c r="X428">
        <v>0.15419426999999999</v>
      </c>
      <c r="Y428">
        <v>0.14244851</v>
      </c>
      <c r="Z428">
        <v>0.13220772</v>
      </c>
      <c r="AA428">
        <v>0.12321028000000001</v>
      </c>
      <c r="AB428">
        <v>0.11524515</v>
      </c>
      <c r="AC428">
        <v>0.10815316</v>
      </c>
      <c r="AD428">
        <v>0.10179294999999999</v>
      </c>
      <c r="AE428">
        <v>9.6064052999999996E-2</v>
      </c>
      <c r="AF428">
        <v>9.0882167E-2</v>
      </c>
      <c r="AG428">
        <v>8.6171134999999996E-2</v>
      </c>
      <c r="AH428">
        <v>8.1870392E-2</v>
      </c>
      <c r="AI428">
        <v>7.7932492000000006E-2</v>
      </c>
      <c r="AJ428">
        <v>7.4315906000000001E-2</v>
      </c>
      <c r="AK428">
        <v>7.0981711000000003E-2</v>
      </c>
      <c r="AL428">
        <v>6.7897126000000002E-2</v>
      </c>
      <c r="AM428">
        <v>6.5040201000000006E-2</v>
      </c>
      <c r="AN428">
        <v>6.2385599999999999E-2</v>
      </c>
      <c r="AO428">
        <v>5.9913597999999998E-2</v>
      </c>
      <c r="AP428">
        <v>5.7607062000000001E-2</v>
      </c>
      <c r="AQ428">
        <v>5.5449619999999998E-2</v>
      </c>
      <c r="AR428">
        <v>5.3428969999999999E-2</v>
      </c>
      <c r="AS428">
        <v>5.1532485000000003E-2</v>
      </c>
      <c r="AT428">
        <v>4.9750271999999998E-2</v>
      </c>
      <c r="AU428">
        <v>4.8070963000000001E-2</v>
      </c>
      <c r="AV428">
        <v>4.6486421999999999E-2</v>
      </c>
      <c r="AW428">
        <v>4.4989838999999997E-2</v>
      </c>
      <c r="AX428">
        <v>4.3574258999999997E-2</v>
      </c>
      <c r="AY428">
        <v>4.2234443000000003E-2</v>
      </c>
      <c r="AZ428">
        <v>4.0963799000000002E-2</v>
      </c>
      <c r="BA428">
        <v>3.9757783999999997E-2</v>
      </c>
      <c r="BB428">
        <v>3.8611535000000002E-2</v>
      </c>
      <c r="BC428">
        <v>3.7520884999999997E-2</v>
      </c>
      <c r="BD428">
        <v>3.6482296999999997E-2</v>
      </c>
      <c r="BE428">
        <v>3.5492081000000002E-2</v>
      </c>
      <c r="BF428">
        <v>3.4546978999999998E-2</v>
      </c>
    </row>
    <row r="429" spans="1:58" x14ac:dyDescent="0.35">
      <c r="A429">
        <v>428</v>
      </c>
      <c r="B429">
        <v>28.400000000000002</v>
      </c>
      <c r="C429">
        <v>0.25956250000000003</v>
      </c>
      <c r="D429">
        <v>2.8000000000000003</v>
      </c>
      <c r="E429">
        <v>9.8000000000000007</v>
      </c>
      <c r="F429">
        <v>2</v>
      </c>
      <c r="G429">
        <v>1</v>
      </c>
      <c r="H429">
        <v>1.6</v>
      </c>
      <c r="I429">
        <v>298.8</v>
      </c>
      <c r="J429">
        <v>338.6</v>
      </c>
      <c r="K429" t="s">
        <v>34</v>
      </c>
      <c r="L429">
        <v>428</v>
      </c>
      <c r="M429">
        <v>2.5392806999999999</v>
      </c>
      <c r="N429">
        <v>2.2248974000000001</v>
      </c>
      <c r="O429">
        <v>1.9771482</v>
      </c>
      <c r="P429">
        <v>1.7519536</v>
      </c>
      <c r="Q429">
        <v>1.53607</v>
      </c>
      <c r="R429">
        <v>1.3358015999999999</v>
      </c>
      <c r="S429">
        <v>1.1640176</v>
      </c>
      <c r="T429">
        <v>1.0227286</v>
      </c>
      <c r="U429">
        <v>0.90697938</v>
      </c>
      <c r="V429">
        <v>0.81129258999999998</v>
      </c>
      <c r="W429">
        <v>0.73151790999999999</v>
      </c>
      <c r="X429">
        <v>0.66489220000000004</v>
      </c>
      <c r="Y429">
        <v>0.60861664999999998</v>
      </c>
      <c r="Z429">
        <v>0.56014215999999994</v>
      </c>
      <c r="AA429">
        <v>0.51811342999999999</v>
      </c>
      <c r="AB429">
        <v>0.48142531999999999</v>
      </c>
      <c r="AC429">
        <v>0.44857016</v>
      </c>
      <c r="AD429">
        <v>0.41911115999999998</v>
      </c>
      <c r="AE429">
        <v>0.39304750999999999</v>
      </c>
      <c r="AF429">
        <v>0.36990564999999997</v>
      </c>
      <c r="AG429">
        <v>0.34920435999999999</v>
      </c>
      <c r="AH429">
        <v>0.33063552000000002</v>
      </c>
      <c r="AI429">
        <v>0.31383768000000001</v>
      </c>
      <c r="AJ429">
        <v>0.29857221</v>
      </c>
      <c r="AK429">
        <v>0.28464863000000001</v>
      </c>
      <c r="AL429">
        <v>0.27191096999999997</v>
      </c>
      <c r="AM429">
        <v>0.26024186999999999</v>
      </c>
      <c r="AN429">
        <v>0.24948972</v>
      </c>
      <c r="AO429">
        <v>0.23956669999999999</v>
      </c>
      <c r="AP429">
        <v>0.23037589</v>
      </c>
      <c r="AQ429">
        <v>0.22185178</v>
      </c>
      <c r="AR429">
        <v>0.21391531999999999</v>
      </c>
      <c r="AS429">
        <v>0.20649828000000001</v>
      </c>
      <c r="AT429">
        <v>0.19956143000000001</v>
      </c>
      <c r="AU429">
        <v>0.19305885</v>
      </c>
      <c r="AV429">
        <v>0.18695619999999999</v>
      </c>
      <c r="AW429">
        <v>0.18122144000000001</v>
      </c>
      <c r="AX429">
        <v>0.17581970999999999</v>
      </c>
      <c r="AY429">
        <v>0.17071986</v>
      </c>
      <c r="AZ429">
        <v>0.16589946</v>
      </c>
      <c r="BA429">
        <v>0.16133644</v>
      </c>
      <c r="BB429">
        <v>0.15701124</v>
      </c>
      <c r="BC429">
        <v>0.15290534</v>
      </c>
      <c r="BD429">
        <v>0.14899962999999999</v>
      </c>
      <c r="BE429">
        <v>0.14528294999999999</v>
      </c>
      <c r="BF429">
        <v>0.14174116</v>
      </c>
    </row>
    <row r="430" spans="1:58" x14ac:dyDescent="0.35">
      <c r="A430">
        <v>429</v>
      </c>
      <c r="B430">
        <v>35.200000000000003</v>
      </c>
      <c r="C430">
        <v>0.75932480000000002</v>
      </c>
      <c r="D430">
        <v>2.2000000000000002</v>
      </c>
      <c r="E430">
        <v>8.8000000000000007</v>
      </c>
      <c r="F430">
        <v>3</v>
      </c>
      <c r="G430">
        <v>1.4000000000000001</v>
      </c>
      <c r="H430">
        <v>0.8</v>
      </c>
      <c r="I430">
        <v>338.1</v>
      </c>
      <c r="J430">
        <v>313.3</v>
      </c>
      <c r="K430" t="s">
        <v>35</v>
      </c>
      <c r="L430">
        <v>429</v>
      </c>
      <c r="M430">
        <v>1.8171731</v>
      </c>
      <c r="N430">
        <v>1.5758095000000001</v>
      </c>
      <c r="O430">
        <v>1.3650047000000001</v>
      </c>
      <c r="P430">
        <v>1.1673594</v>
      </c>
      <c r="Q430">
        <v>0.99602276000000001</v>
      </c>
      <c r="R430">
        <v>0.85670095999999996</v>
      </c>
      <c r="S430">
        <v>0.74549478000000002</v>
      </c>
      <c r="T430">
        <v>0.65703219000000002</v>
      </c>
      <c r="U430">
        <v>0.58588994000000005</v>
      </c>
      <c r="V430">
        <v>0.52751188999999998</v>
      </c>
      <c r="W430">
        <v>0.47803234999999999</v>
      </c>
      <c r="X430">
        <v>0.43530655000000001</v>
      </c>
      <c r="Y430">
        <v>0.39923805000000001</v>
      </c>
      <c r="Z430">
        <v>0.36856066999999998</v>
      </c>
      <c r="AA430">
        <v>0.34212509000000002</v>
      </c>
      <c r="AB430">
        <v>0.31906616999999998</v>
      </c>
      <c r="AC430">
        <v>0.29872996000000002</v>
      </c>
      <c r="AD430">
        <v>0.28066024000000001</v>
      </c>
      <c r="AE430">
        <v>0.26453589999999999</v>
      </c>
      <c r="AF430">
        <v>0.25009909000000002</v>
      </c>
      <c r="AG430">
        <v>0.23708067999999999</v>
      </c>
      <c r="AH430">
        <v>0.22530201</v>
      </c>
      <c r="AI430">
        <v>0.21457213</v>
      </c>
      <c r="AJ430">
        <v>0.20476817</v>
      </c>
      <c r="AK430">
        <v>0.19577982999999999</v>
      </c>
      <c r="AL430">
        <v>0.18750815000000001</v>
      </c>
      <c r="AM430">
        <v>0.17987943000000001</v>
      </c>
      <c r="AN430">
        <v>0.17281973</v>
      </c>
      <c r="AO430">
        <v>0.16626219</v>
      </c>
      <c r="AP430">
        <v>0.16016124000000001</v>
      </c>
      <c r="AQ430">
        <v>0.15447235000000001</v>
      </c>
      <c r="AR430">
        <v>0.14915116</v>
      </c>
      <c r="AS430">
        <v>0.14416288999999999</v>
      </c>
      <c r="AT430">
        <v>0.13948442</v>
      </c>
      <c r="AU430">
        <v>0.13508131000000001</v>
      </c>
      <c r="AV430">
        <v>0.13093193</v>
      </c>
      <c r="AW430">
        <v>0.12701274000000001</v>
      </c>
      <c r="AX430">
        <v>0.12330823</v>
      </c>
      <c r="AY430">
        <v>0.11980217</v>
      </c>
      <c r="AZ430">
        <v>0.11647713</v>
      </c>
      <c r="BA430">
        <v>0.11332227</v>
      </c>
      <c r="BB430">
        <v>0.11032169</v>
      </c>
      <c r="BC430">
        <v>0.10746550000000001</v>
      </c>
      <c r="BD430">
        <v>0.10474035</v>
      </c>
      <c r="BE430">
        <v>0.10214102</v>
      </c>
      <c r="BF430">
        <v>9.9660552999999999E-2</v>
      </c>
    </row>
    <row r="431" spans="1:58" x14ac:dyDescent="0.35">
      <c r="A431">
        <v>430</v>
      </c>
      <c r="B431">
        <v>31.400000000000002</v>
      </c>
      <c r="C431">
        <v>0.7924717</v>
      </c>
      <c r="D431">
        <v>1.2000000000000002</v>
      </c>
      <c r="E431">
        <v>5.2</v>
      </c>
      <c r="F431">
        <v>2</v>
      </c>
      <c r="G431">
        <v>1.8</v>
      </c>
      <c r="H431">
        <v>0.4</v>
      </c>
      <c r="I431">
        <v>430.40000000000003</v>
      </c>
      <c r="J431">
        <v>288.8</v>
      </c>
      <c r="K431" t="s">
        <v>35</v>
      </c>
      <c r="L431">
        <v>430</v>
      </c>
      <c r="M431">
        <v>0.86606209999999995</v>
      </c>
      <c r="N431">
        <v>0.68308192000000001</v>
      </c>
      <c r="O431">
        <v>0.55546324999999996</v>
      </c>
      <c r="P431">
        <v>0.46373078000000001</v>
      </c>
      <c r="Q431">
        <v>0.39568030999999998</v>
      </c>
      <c r="R431">
        <v>0.34350957999999998</v>
      </c>
      <c r="S431">
        <v>0.30253047</v>
      </c>
      <c r="T431">
        <v>0.26966636999999999</v>
      </c>
      <c r="U431">
        <v>0.24283165000000001</v>
      </c>
      <c r="V431">
        <v>0.22055026999999999</v>
      </c>
      <c r="W431">
        <v>0.20177227</v>
      </c>
      <c r="X431">
        <v>0.18574351</v>
      </c>
      <c r="Y431">
        <v>0.17190443</v>
      </c>
      <c r="Z431">
        <v>0.15983896</v>
      </c>
      <c r="AA431">
        <v>0.14922895999999999</v>
      </c>
      <c r="AB431">
        <v>0.13982849</v>
      </c>
      <c r="AC431">
        <v>0.13144222</v>
      </c>
      <c r="AD431">
        <v>0.12392083</v>
      </c>
      <c r="AE431">
        <v>0.11713524</v>
      </c>
      <c r="AF431">
        <v>0.11099071000000001</v>
      </c>
      <c r="AG431">
        <v>0.10539666</v>
      </c>
      <c r="AH431">
        <v>0.10028339999999999</v>
      </c>
      <c r="AI431">
        <v>9.5594577E-2</v>
      </c>
      <c r="AJ431">
        <v>9.1281123000000006E-2</v>
      </c>
      <c r="AK431">
        <v>8.7299137999999998E-2</v>
      </c>
      <c r="AL431">
        <v>8.3613171999999999E-2</v>
      </c>
      <c r="AM431">
        <v>8.0194026000000002E-2</v>
      </c>
      <c r="AN431">
        <v>7.7014357000000006E-2</v>
      </c>
      <c r="AO431">
        <v>7.4048638E-2</v>
      </c>
      <c r="AP431">
        <v>7.1275353E-2</v>
      </c>
      <c r="AQ431">
        <v>6.8681120999999998E-2</v>
      </c>
      <c r="AR431">
        <v>6.6247879999999995E-2</v>
      </c>
      <c r="AS431">
        <v>6.3960201999999994E-2</v>
      </c>
      <c r="AT431">
        <v>6.1807758999999997E-2</v>
      </c>
      <c r="AU431">
        <v>5.9776701000000002E-2</v>
      </c>
      <c r="AV431">
        <v>5.7858761000000002E-2</v>
      </c>
      <c r="AW431">
        <v>5.6045025999999998E-2</v>
      </c>
      <c r="AX431">
        <v>5.4327607E-2</v>
      </c>
      <c r="AY431">
        <v>5.2700099E-2</v>
      </c>
      <c r="AZ431">
        <v>5.1155008000000002E-2</v>
      </c>
      <c r="BA431">
        <v>4.9686889999999997E-2</v>
      </c>
      <c r="BB431">
        <v>4.8290624999999997E-2</v>
      </c>
      <c r="BC431">
        <v>4.6960633000000002E-2</v>
      </c>
      <c r="BD431">
        <v>4.5693006000000001E-2</v>
      </c>
      <c r="BE431">
        <v>4.4483818000000001E-2</v>
      </c>
      <c r="BF431">
        <v>4.3327983E-2</v>
      </c>
    </row>
    <row r="432" spans="1:58" x14ac:dyDescent="0.35">
      <c r="A432">
        <v>431</v>
      </c>
      <c r="B432">
        <v>31.1</v>
      </c>
      <c r="C432">
        <v>0.46543210000000002</v>
      </c>
      <c r="D432">
        <v>1.8</v>
      </c>
      <c r="E432">
        <v>10</v>
      </c>
      <c r="F432">
        <v>2.6</v>
      </c>
      <c r="G432">
        <v>0.2</v>
      </c>
      <c r="H432">
        <v>1.4000000000000001</v>
      </c>
      <c r="I432">
        <v>415.5</v>
      </c>
      <c r="J432">
        <v>310.8</v>
      </c>
      <c r="K432" t="s">
        <v>35</v>
      </c>
      <c r="L432">
        <v>431</v>
      </c>
      <c r="M432">
        <v>2.4047915999999998</v>
      </c>
      <c r="N432">
        <v>2.0923308999999999</v>
      </c>
      <c r="O432">
        <v>1.852147</v>
      </c>
      <c r="P432">
        <v>1.6433967</v>
      </c>
      <c r="Q432">
        <v>1.4456895999999999</v>
      </c>
      <c r="R432">
        <v>1.2607211</v>
      </c>
      <c r="S432">
        <v>1.0993629</v>
      </c>
      <c r="T432">
        <v>0.96554172000000005</v>
      </c>
      <c r="U432">
        <v>0.85602188000000001</v>
      </c>
      <c r="V432">
        <v>0.76543844000000005</v>
      </c>
      <c r="W432">
        <v>0.68979961000000001</v>
      </c>
      <c r="X432">
        <v>0.62545543999999997</v>
      </c>
      <c r="Y432">
        <v>0.57001740000000001</v>
      </c>
      <c r="Z432">
        <v>0.52264202000000004</v>
      </c>
      <c r="AA432">
        <v>0.48211812999999998</v>
      </c>
      <c r="AB432">
        <v>0.44707080999999999</v>
      </c>
      <c r="AC432">
        <v>0.41654988999999998</v>
      </c>
      <c r="AD432">
        <v>0.38967692999999998</v>
      </c>
      <c r="AE432">
        <v>0.36583006000000001</v>
      </c>
      <c r="AF432">
        <v>0.34451595000000002</v>
      </c>
      <c r="AG432">
        <v>0.32537398000000001</v>
      </c>
      <c r="AH432">
        <v>0.30809607999999999</v>
      </c>
      <c r="AI432">
        <v>0.29243606</v>
      </c>
      <c r="AJ432">
        <v>0.27818048000000001</v>
      </c>
      <c r="AK432">
        <v>0.26516150999999999</v>
      </c>
      <c r="AL432">
        <v>0.25323530999999999</v>
      </c>
      <c r="AM432">
        <v>0.24226241000000001</v>
      </c>
      <c r="AN432">
        <v>0.23212889</v>
      </c>
      <c r="AO432">
        <v>0.22274606</v>
      </c>
      <c r="AP432">
        <v>0.21403846000000001</v>
      </c>
      <c r="AQ432">
        <v>0.20594309</v>
      </c>
      <c r="AR432">
        <v>0.19840289999999999</v>
      </c>
      <c r="AS432">
        <v>0.19136195</v>
      </c>
      <c r="AT432">
        <v>0.18476933000000001</v>
      </c>
      <c r="AU432">
        <v>0.17858772000000001</v>
      </c>
      <c r="AV432">
        <v>0.17278059000000001</v>
      </c>
      <c r="AW432">
        <v>0.16730084000000001</v>
      </c>
      <c r="AX432">
        <v>0.16212647999999999</v>
      </c>
      <c r="AY432">
        <v>0.15723646999999999</v>
      </c>
      <c r="AZ432">
        <v>0.15260667999999999</v>
      </c>
      <c r="BA432">
        <v>0.14822014</v>
      </c>
      <c r="BB432">
        <v>0.14406179999999999</v>
      </c>
      <c r="BC432">
        <v>0.14012061000000001</v>
      </c>
      <c r="BD432">
        <v>0.13637292000000001</v>
      </c>
      <c r="BE432">
        <v>0.13280249999999999</v>
      </c>
      <c r="BF432">
        <v>0.12940106000000001</v>
      </c>
    </row>
    <row r="433" spans="1:58" x14ac:dyDescent="0.35">
      <c r="A433">
        <v>432</v>
      </c>
      <c r="B433">
        <v>23.4</v>
      </c>
      <c r="C433">
        <v>0.27578079999999999</v>
      </c>
      <c r="D433">
        <v>0.8</v>
      </c>
      <c r="E433">
        <v>5</v>
      </c>
      <c r="F433">
        <v>1</v>
      </c>
      <c r="G433">
        <v>0.60000000000000009</v>
      </c>
      <c r="H433">
        <v>0.8</v>
      </c>
      <c r="I433">
        <v>379.5</v>
      </c>
      <c r="J433">
        <v>353.20000000000005</v>
      </c>
      <c r="K433" t="s">
        <v>34</v>
      </c>
      <c r="L433">
        <v>432</v>
      </c>
      <c r="M433">
        <v>0.97185916000000006</v>
      </c>
      <c r="N433">
        <v>0.74438304</v>
      </c>
      <c r="O433">
        <v>0.59223968000000005</v>
      </c>
      <c r="P433">
        <v>0.48658410000000002</v>
      </c>
      <c r="Q433">
        <v>0.41010109</v>
      </c>
      <c r="R433">
        <v>0.35250196</v>
      </c>
      <c r="S433">
        <v>0.30779152999999998</v>
      </c>
      <c r="T433">
        <v>0.27232513000000003</v>
      </c>
      <c r="U433">
        <v>0.24364394</v>
      </c>
      <c r="V433">
        <v>0.22002496999999999</v>
      </c>
      <c r="W433">
        <v>0.20025928000000001</v>
      </c>
      <c r="X433">
        <v>0.18349651</v>
      </c>
      <c r="Y433">
        <v>0.16912514000000001</v>
      </c>
      <c r="Z433">
        <v>0.15666963</v>
      </c>
      <c r="AA433">
        <v>0.14578205</v>
      </c>
      <c r="AB433">
        <v>0.13618717999999999</v>
      </c>
      <c r="AC433">
        <v>0.12767265999999999</v>
      </c>
      <c r="AD433">
        <v>0.12007123</v>
      </c>
      <c r="AE433">
        <v>0.11323957</v>
      </c>
      <c r="AF433">
        <v>0.10707357000000001</v>
      </c>
      <c r="AG433">
        <v>0.10148446</v>
      </c>
      <c r="AH433">
        <v>9.6392459999999999E-2</v>
      </c>
      <c r="AI433">
        <v>9.1738388000000004E-2</v>
      </c>
      <c r="AJ433">
        <v>8.7466008999999997E-2</v>
      </c>
      <c r="AK433">
        <v>8.3535745999999994E-2</v>
      </c>
      <c r="AL433">
        <v>7.9909391999999996E-2</v>
      </c>
      <c r="AM433">
        <v>7.6547748999999998E-2</v>
      </c>
      <c r="AN433">
        <v>7.3427580000000006E-2</v>
      </c>
      <c r="AO433">
        <v>7.0524967999999993E-2</v>
      </c>
      <c r="AP433">
        <v>6.7818396000000003E-2</v>
      </c>
      <c r="AQ433">
        <v>6.5287611999999995E-2</v>
      </c>
      <c r="AR433">
        <v>6.2918238000000001E-2</v>
      </c>
      <c r="AS433">
        <v>6.0695216000000003E-2</v>
      </c>
      <c r="AT433">
        <v>5.8605815999999998E-2</v>
      </c>
      <c r="AU433">
        <v>5.6640006999999999E-2</v>
      </c>
      <c r="AV433">
        <v>5.4785248000000002E-2</v>
      </c>
      <c r="AW433">
        <v>5.3033485999999998E-2</v>
      </c>
      <c r="AX433">
        <v>5.1376316999999998E-2</v>
      </c>
      <c r="AY433">
        <v>4.9806830000000003E-2</v>
      </c>
      <c r="AZ433">
        <v>4.8319239E-2</v>
      </c>
      <c r="BA433">
        <v>4.6907841999999998E-2</v>
      </c>
      <c r="BB433">
        <v>4.5567028000000002E-2</v>
      </c>
      <c r="BC433">
        <v>4.4291016000000002E-2</v>
      </c>
      <c r="BD433">
        <v>4.3075721999999997E-2</v>
      </c>
      <c r="BE433">
        <v>4.1916861999999999E-2</v>
      </c>
      <c r="BF433">
        <v>4.0810834999999997E-2</v>
      </c>
    </row>
    <row r="434" spans="1:58" x14ac:dyDescent="0.35">
      <c r="A434">
        <v>433</v>
      </c>
      <c r="B434">
        <v>21.700000000000003</v>
      </c>
      <c r="C434">
        <v>0.15921559999999998</v>
      </c>
      <c r="D434">
        <v>2.2000000000000002</v>
      </c>
      <c r="E434">
        <v>4</v>
      </c>
      <c r="F434">
        <v>2.4000000000000004</v>
      </c>
      <c r="G434">
        <v>2</v>
      </c>
      <c r="H434">
        <v>2</v>
      </c>
      <c r="I434">
        <v>317.8</v>
      </c>
      <c r="J434">
        <v>324</v>
      </c>
      <c r="K434" t="s">
        <v>35</v>
      </c>
      <c r="L434">
        <v>433</v>
      </c>
      <c r="M434">
        <v>1.8836244</v>
      </c>
      <c r="N434">
        <v>1.4961264000000001</v>
      </c>
      <c r="O434">
        <v>1.2130628999999999</v>
      </c>
      <c r="P434">
        <v>1.0061146999999999</v>
      </c>
      <c r="Q434">
        <v>0.85104959999999996</v>
      </c>
      <c r="R434">
        <v>0.73200392999999997</v>
      </c>
      <c r="S434">
        <v>0.63723814000000001</v>
      </c>
      <c r="T434">
        <v>0.56175458</v>
      </c>
      <c r="U434">
        <v>0.50075263000000003</v>
      </c>
      <c r="V434">
        <v>0.45073014</v>
      </c>
      <c r="W434">
        <v>0.40936220000000001</v>
      </c>
      <c r="X434">
        <v>0.37427121000000002</v>
      </c>
      <c r="Y434">
        <v>0.34440988</v>
      </c>
      <c r="Z434">
        <v>0.31878176000000003</v>
      </c>
      <c r="AA434">
        <v>0.29651084999999999</v>
      </c>
      <c r="AB434">
        <v>0.27696279000000001</v>
      </c>
      <c r="AC434">
        <v>0.25968701</v>
      </c>
      <c r="AD434">
        <v>0.24432831999999999</v>
      </c>
      <c r="AE434">
        <v>0.23059516999999999</v>
      </c>
      <c r="AF434">
        <v>0.21825711</v>
      </c>
      <c r="AG434">
        <v>0.20711371000000001</v>
      </c>
      <c r="AH434">
        <v>0.19700512000000001</v>
      </c>
      <c r="AI434">
        <v>0.18779688</v>
      </c>
      <c r="AJ434">
        <v>0.17936895999999999</v>
      </c>
      <c r="AK434">
        <v>0.17162833</v>
      </c>
      <c r="AL434">
        <v>0.16449602999999999</v>
      </c>
      <c r="AM434">
        <v>0.15790164000000001</v>
      </c>
      <c r="AN434">
        <v>0.15178997999999999</v>
      </c>
      <c r="AO434">
        <v>0.14610586</v>
      </c>
      <c r="AP434">
        <v>0.14080575000000001</v>
      </c>
      <c r="AQ434">
        <v>0.13585319000000001</v>
      </c>
      <c r="AR434">
        <v>0.1312169</v>
      </c>
      <c r="AS434">
        <v>0.12686715000000001</v>
      </c>
      <c r="AT434">
        <v>0.1227787</v>
      </c>
      <c r="AU434">
        <v>0.11892819</v>
      </c>
      <c r="AV434">
        <v>0.11529590000000001</v>
      </c>
      <c r="AW434">
        <v>0.11186425</v>
      </c>
      <c r="AX434">
        <v>0.10861545</v>
      </c>
      <c r="AY434">
        <v>0.10553767999999999</v>
      </c>
      <c r="AZ434">
        <v>0.10261726</v>
      </c>
      <c r="BA434">
        <v>9.9841014000000006E-2</v>
      </c>
      <c r="BB434">
        <v>9.7197533000000003E-2</v>
      </c>
      <c r="BC434">
        <v>9.4680301999999994E-2</v>
      </c>
      <c r="BD434">
        <v>9.2282771999999999E-2</v>
      </c>
      <c r="BE434">
        <v>8.9991994000000006E-2</v>
      </c>
      <c r="BF434">
        <v>8.7804034000000003E-2</v>
      </c>
    </row>
    <row r="435" spans="1:58" x14ac:dyDescent="0.35">
      <c r="A435">
        <v>434</v>
      </c>
      <c r="B435">
        <v>8.6000000000000014</v>
      </c>
      <c r="C435">
        <v>0.44488159999999999</v>
      </c>
      <c r="D435">
        <v>2.8000000000000003</v>
      </c>
      <c r="E435">
        <v>5</v>
      </c>
      <c r="F435">
        <v>2.6</v>
      </c>
      <c r="G435">
        <v>0.4</v>
      </c>
      <c r="H435">
        <v>1.6</v>
      </c>
      <c r="I435">
        <v>283.20000000000005</v>
      </c>
      <c r="J435">
        <v>302.10000000000002</v>
      </c>
      <c r="K435" t="s">
        <v>34</v>
      </c>
      <c r="L435">
        <v>434</v>
      </c>
      <c r="M435">
        <v>0.90212333</v>
      </c>
      <c r="N435">
        <v>0.70567888000000001</v>
      </c>
      <c r="O435">
        <v>0.57017267000000005</v>
      </c>
      <c r="P435">
        <v>0.47370564999999998</v>
      </c>
      <c r="Q435">
        <v>0.40263778</v>
      </c>
      <c r="R435">
        <v>0.34903726000000002</v>
      </c>
      <c r="S435">
        <v>0.30683940999999998</v>
      </c>
      <c r="T435">
        <v>0.27324601999999998</v>
      </c>
      <c r="U435">
        <v>0.24594237999999999</v>
      </c>
      <c r="V435">
        <v>0.22338046</v>
      </c>
      <c r="W435">
        <v>0.20449324999999999</v>
      </c>
      <c r="X435">
        <v>0.18836000999999999</v>
      </c>
      <c r="Y435">
        <v>0.17446180999999999</v>
      </c>
      <c r="Z435">
        <v>0.16236571999999999</v>
      </c>
      <c r="AA435">
        <v>0.15173908</v>
      </c>
      <c r="AB435">
        <v>0.14233937999999999</v>
      </c>
      <c r="AC435">
        <v>0.13396853</v>
      </c>
      <c r="AD435">
        <v>0.12647131</v>
      </c>
      <c r="AE435">
        <v>0.11972052</v>
      </c>
      <c r="AF435">
        <v>0.11360987</v>
      </c>
      <c r="AG435">
        <v>0.10805523</v>
      </c>
      <c r="AH435">
        <v>0.10298377</v>
      </c>
      <c r="AI435">
        <v>9.8337076999999995E-2</v>
      </c>
      <c r="AJ435">
        <v>9.4066173000000003E-2</v>
      </c>
      <c r="AK435">
        <v>9.0128190999999996E-2</v>
      </c>
      <c r="AL435">
        <v>8.6482547000000007E-2</v>
      </c>
      <c r="AM435">
        <v>8.3099671E-2</v>
      </c>
      <c r="AN435">
        <v>7.9952165000000006E-2</v>
      </c>
      <c r="AO435">
        <v>7.7019319000000003E-2</v>
      </c>
      <c r="AP435">
        <v>7.4278332000000002E-2</v>
      </c>
      <c r="AQ435">
        <v>7.1710347999999993E-2</v>
      </c>
      <c r="AR435">
        <v>6.9300838000000003E-2</v>
      </c>
      <c r="AS435">
        <v>6.7035966000000002E-2</v>
      </c>
      <c r="AT435">
        <v>6.4903185000000002E-2</v>
      </c>
      <c r="AU435">
        <v>6.2891885999999994E-2</v>
      </c>
      <c r="AV435">
        <v>6.0991425000000002E-2</v>
      </c>
      <c r="AW435">
        <v>5.9193666999999998E-2</v>
      </c>
      <c r="AX435">
        <v>5.7490483000000002E-2</v>
      </c>
      <c r="AY435">
        <v>5.5875688999999999E-2</v>
      </c>
      <c r="AZ435">
        <v>5.4341171000000001E-2</v>
      </c>
      <c r="BA435">
        <v>5.2882202000000003E-2</v>
      </c>
      <c r="BB435">
        <v>5.1493399000000002E-2</v>
      </c>
      <c r="BC435">
        <v>5.0169687999999997E-2</v>
      </c>
      <c r="BD435">
        <v>4.8906605999999998E-2</v>
      </c>
      <c r="BE435">
        <v>4.7700167000000002E-2</v>
      </c>
      <c r="BF435">
        <v>4.6547122000000003E-2</v>
      </c>
    </row>
    <row r="436" spans="1:58" x14ac:dyDescent="0.35">
      <c r="A436">
        <v>435</v>
      </c>
      <c r="B436">
        <v>9.8000000000000007</v>
      </c>
      <c r="C436">
        <v>0.6878784</v>
      </c>
      <c r="D436">
        <v>2</v>
      </c>
      <c r="E436">
        <v>1.6</v>
      </c>
      <c r="F436">
        <v>2.6</v>
      </c>
      <c r="G436">
        <v>0.2</v>
      </c>
      <c r="H436">
        <v>1</v>
      </c>
      <c r="I436">
        <v>317.10000000000002</v>
      </c>
      <c r="J436">
        <v>295</v>
      </c>
      <c r="K436" t="s">
        <v>34</v>
      </c>
      <c r="L436">
        <v>435</v>
      </c>
      <c r="M436">
        <v>0.28160647</v>
      </c>
      <c r="N436">
        <v>0.22345135999999999</v>
      </c>
      <c r="O436">
        <v>0.18416293</v>
      </c>
      <c r="P436">
        <v>0.15603607999999999</v>
      </c>
      <c r="Q436">
        <v>0.13498002000000001</v>
      </c>
      <c r="R436">
        <v>0.11862404999999999</v>
      </c>
      <c r="S436">
        <v>0.10557766</v>
      </c>
      <c r="T436">
        <v>9.4943494000000003E-2</v>
      </c>
      <c r="U436">
        <v>8.6122878E-2</v>
      </c>
      <c r="V436">
        <v>7.8696080000000002E-2</v>
      </c>
      <c r="W436">
        <v>7.2361915999999998E-2</v>
      </c>
      <c r="X436">
        <v>6.6901057999999999E-2</v>
      </c>
      <c r="Y436">
        <v>6.2148246999999997E-2</v>
      </c>
      <c r="Z436">
        <v>5.7975970000000002E-2</v>
      </c>
      <c r="AA436">
        <v>5.4286729999999998E-2</v>
      </c>
      <c r="AB436">
        <v>5.1002484000000001E-2</v>
      </c>
      <c r="AC436">
        <v>4.8062172E-2</v>
      </c>
      <c r="AD436">
        <v>4.5416232000000001E-2</v>
      </c>
      <c r="AE436">
        <v>4.3022211999999997E-2</v>
      </c>
      <c r="AF436">
        <v>4.0847084999999998E-2</v>
      </c>
      <c r="AG436">
        <v>3.8863067000000001E-2</v>
      </c>
      <c r="AH436">
        <v>3.7046514000000003E-2</v>
      </c>
      <c r="AI436">
        <v>3.5377774000000001E-2</v>
      </c>
      <c r="AJ436">
        <v>3.3839940999999998E-2</v>
      </c>
      <c r="AK436">
        <v>3.2418266000000001E-2</v>
      </c>
      <c r="AL436">
        <v>3.1100651E-2</v>
      </c>
      <c r="AM436">
        <v>2.9876607999999999E-2</v>
      </c>
      <c r="AN436">
        <v>2.8736576E-2</v>
      </c>
      <c r="AO436">
        <v>2.7672459999999999E-2</v>
      </c>
      <c r="AP436">
        <v>2.6677135000000001E-2</v>
      </c>
      <c r="AQ436">
        <v>2.5744578000000001E-2</v>
      </c>
      <c r="AR436">
        <v>2.4868615E-2</v>
      </c>
      <c r="AS436">
        <v>2.4044828000000001E-2</v>
      </c>
      <c r="AT436">
        <v>2.3268708999999999E-2</v>
      </c>
      <c r="AU436">
        <v>2.2536280999999998E-2</v>
      </c>
      <c r="AV436">
        <v>2.1844195E-2</v>
      </c>
      <c r="AW436">
        <v>2.1189350999999999E-2</v>
      </c>
      <c r="AX436">
        <v>2.0568739999999999E-2</v>
      </c>
      <c r="AY436">
        <v>1.9979881000000001E-2</v>
      </c>
      <c r="AZ436">
        <v>1.9420488E-2</v>
      </c>
      <c r="BA436">
        <v>1.8888425E-2</v>
      </c>
      <c r="BB436">
        <v>1.8381944000000001E-2</v>
      </c>
      <c r="BC436">
        <v>1.7899120000000001E-2</v>
      </c>
      <c r="BD436">
        <v>1.7438432E-2</v>
      </c>
      <c r="BE436">
        <v>1.6998487E-2</v>
      </c>
      <c r="BF436">
        <v>1.6577898000000001E-2</v>
      </c>
    </row>
    <row r="437" spans="1:58" x14ac:dyDescent="0.35">
      <c r="A437">
        <v>436</v>
      </c>
      <c r="B437">
        <v>27.900000000000002</v>
      </c>
      <c r="C437">
        <v>0.11361420000000001</v>
      </c>
      <c r="D437">
        <v>1</v>
      </c>
      <c r="E437">
        <v>7</v>
      </c>
      <c r="F437">
        <v>3</v>
      </c>
      <c r="G437">
        <v>0.60000000000000009</v>
      </c>
      <c r="H437">
        <v>2.6</v>
      </c>
      <c r="I437">
        <v>425.1</v>
      </c>
      <c r="J437">
        <v>334.1</v>
      </c>
      <c r="K437" t="s">
        <v>35</v>
      </c>
      <c r="L437">
        <v>436</v>
      </c>
      <c r="M437">
        <v>3.6387949000000002</v>
      </c>
      <c r="N437">
        <v>2.9458256</v>
      </c>
      <c r="O437">
        <v>2.3269570000000002</v>
      </c>
      <c r="P437">
        <v>1.8527368</v>
      </c>
      <c r="Q437">
        <v>1.5045807</v>
      </c>
      <c r="R437">
        <v>1.247357</v>
      </c>
      <c r="S437">
        <v>1.0527891</v>
      </c>
      <c r="T437">
        <v>0.90243775000000004</v>
      </c>
      <c r="U437">
        <v>0.78418624000000003</v>
      </c>
      <c r="V437">
        <v>0.68970251000000005</v>
      </c>
      <c r="W437">
        <v>0.61312120999999997</v>
      </c>
      <c r="X437">
        <v>0.55061190999999998</v>
      </c>
      <c r="Y437">
        <v>0.49875960000000003</v>
      </c>
      <c r="Z437">
        <v>0.45499980000000001</v>
      </c>
      <c r="AA437">
        <v>0.41767383000000002</v>
      </c>
      <c r="AB437">
        <v>0.38557634000000002</v>
      </c>
      <c r="AC437">
        <v>0.35773110000000002</v>
      </c>
      <c r="AD437">
        <v>0.33334953000000001</v>
      </c>
      <c r="AE437">
        <v>0.31185385999999998</v>
      </c>
      <c r="AF437">
        <v>0.29278776000000001</v>
      </c>
      <c r="AG437">
        <v>0.27576050000000002</v>
      </c>
      <c r="AH437">
        <v>0.26048321000000002</v>
      </c>
      <c r="AI437">
        <v>0.24671021000000001</v>
      </c>
      <c r="AJ437">
        <v>0.234239</v>
      </c>
      <c r="AK437">
        <v>0.22289278000000001</v>
      </c>
      <c r="AL437">
        <v>0.21253470999999999</v>
      </c>
      <c r="AM437">
        <v>0.20304053</v>
      </c>
      <c r="AN437">
        <v>0.19431211000000001</v>
      </c>
      <c r="AO437">
        <v>0.18625975</v>
      </c>
      <c r="AP437">
        <v>0.17881068999999999</v>
      </c>
      <c r="AQ437">
        <v>0.17190994000000001</v>
      </c>
      <c r="AR437">
        <v>0.16548371000000001</v>
      </c>
      <c r="AS437">
        <v>0.15948867999999999</v>
      </c>
      <c r="AT437">
        <v>0.15388024</v>
      </c>
      <c r="AU437">
        <v>0.14862375999999999</v>
      </c>
      <c r="AV437">
        <v>0.14369356999999999</v>
      </c>
      <c r="AW437">
        <v>0.13905449</v>
      </c>
      <c r="AX437">
        <v>0.13468698000000001</v>
      </c>
      <c r="AY437">
        <v>0.13056508</v>
      </c>
      <c r="AZ437">
        <v>0.12666799000000001</v>
      </c>
      <c r="BA437">
        <v>0.12298065</v>
      </c>
      <c r="BB437">
        <v>0.11948780000000001</v>
      </c>
      <c r="BC437">
        <v>0.11617487999999999</v>
      </c>
      <c r="BD437">
        <v>0.11302771</v>
      </c>
      <c r="BE437">
        <v>0.11003233</v>
      </c>
      <c r="BF437">
        <v>0.10717509</v>
      </c>
    </row>
    <row r="438" spans="1:58" x14ac:dyDescent="0.35">
      <c r="A438">
        <v>437</v>
      </c>
      <c r="B438">
        <v>11.100000000000001</v>
      </c>
      <c r="C438">
        <v>0.53241840000000007</v>
      </c>
      <c r="D438">
        <v>1.2000000000000002</v>
      </c>
      <c r="E438">
        <v>7.6000000000000005</v>
      </c>
      <c r="F438">
        <v>2.4000000000000004</v>
      </c>
      <c r="G438">
        <v>1.4000000000000001</v>
      </c>
      <c r="H438">
        <v>1.2000000000000002</v>
      </c>
      <c r="I438">
        <v>407.70000000000005</v>
      </c>
      <c r="J438">
        <v>307</v>
      </c>
      <c r="K438" t="s">
        <v>34</v>
      </c>
      <c r="L438">
        <v>437</v>
      </c>
      <c r="M438">
        <v>1.1969947000000001</v>
      </c>
      <c r="N438">
        <v>0.98613697</v>
      </c>
      <c r="O438">
        <v>0.81720232999999998</v>
      </c>
      <c r="P438">
        <v>0.68338429999999994</v>
      </c>
      <c r="Q438">
        <v>0.57966839999999997</v>
      </c>
      <c r="R438">
        <v>0.49924654000000002</v>
      </c>
      <c r="S438">
        <v>0.43587588999999999</v>
      </c>
      <c r="T438">
        <v>0.38514971999999997</v>
      </c>
      <c r="U438">
        <v>0.34394230999999997</v>
      </c>
      <c r="V438">
        <v>0.31000918</v>
      </c>
      <c r="W438">
        <v>0.28168997000000001</v>
      </c>
      <c r="X438">
        <v>0.25776570999999998</v>
      </c>
      <c r="Y438">
        <v>0.23732360999999999</v>
      </c>
      <c r="Z438">
        <v>0.21967067000000001</v>
      </c>
      <c r="AA438">
        <v>0.20428246</v>
      </c>
      <c r="AB438">
        <v>0.19075513999999999</v>
      </c>
      <c r="AC438">
        <v>0.17877900999999999</v>
      </c>
      <c r="AD438">
        <v>0.16810057</v>
      </c>
      <c r="AE438">
        <v>0.15852679</v>
      </c>
      <c r="AF438">
        <v>0.14989427999999999</v>
      </c>
      <c r="AG438">
        <v>0.14207801</v>
      </c>
      <c r="AH438">
        <v>0.13496644999999999</v>
      </c>
      <c r="AI438">
        <v>0.12846987000000001</v>
      </c>
      <c r="AJ438">
        <v>0.12251459000000001</v>
      </c>
      <c r="AK438">
        <v>0.11703755</v>
      </c>
      <c r="AL438">
        <v>0.11198465000000001</v>
      </c>
      <c r="AM438">
        <v>0.10730615</v>
      </c>
      <c r="AN438">
        <v>0.10296632999999999</v>
      </c>
      <c r="AO438">
        <v>9.8928839000000005E-2</v>
      </c>
      <c r="AP438">
        <v>9.5162346999999994E-2</v>
      </c>
      <c r="AQ438">
        <v>9.1641082999999998E-2</v>
      </c>
      <c r="AR438">
        <v>8.8345333999999998E-2</v>
      </c>
      <c r="AS438">
        <v>8.5254036000000005E-2</v>
      </c>
      <c r="AT438">
        <v>8.2348347000000002E-2</v>
      </c>
      <c r="AU438">
        <v>7.961145E-2</v>
      </c>
      <c r="AV438">
        <v>7.7028959999999994E-2</v>
      </c>
      <c r="AW438">
        <v>7.4590817000000004E-2</v>
      </c>
      <c r="AX438">
        <v>7.2284347999999998E-2</v>
      </c>
      <c r="AY438">
        <v>7.0100889E-2</v>
      </c>
      <c r="AZ438">
        <v>6.8031035000000004E-2</v>
      </c>
      <c r="BA438">
        <v>6.6064767999999996E-2</v>
      </c>
      <c r="BB438">
        <v>6.4196906999999998E-2</v>
      </c>
      <c r="BC438">
        <v>6.2418728999999999E-2</v>
      </c>
      <c r="BD438">
        <v>6.0724486000000001E-2</v>
      </c>
      <c r="BE438">
        <v>5.9109426999999999E-2</v>
      </c>
      <c r="BF438">
        <v>5.7567454999999997E-2</v>
      </c>
    </row>
    <row r="439" spans="1:58" x14ac:dyDescent="0.35">
      <c r="A439">
        <v>438</v>
      </c>
      <c r="B439">
        <v>11.6</v>
      </c>
      <c r="C439">
        <v>0.11669689999999999</v>
      </c>
      <c r="D439">
        <v>1.2000000000000002</v>
      </c>
      <c r="E439">
        <v>4.2</v>
      </c>
      <c r="F439">
        <v>1.8</v>
      </c>
      <c r="G439">
        <v>0</v>
      </c>
      <c r="H439">
        <v>1.6</v>
      </c>
      <c r="I439">
        <v>400.8</v>
      </c>
      <c r="J439">
        <v>337.1</v>
      </c>
      <c r="K439" t="s">
        <v>34</v>
      </c>
      <c r="L439">
        <v>438</v>
      </c>
      <c r="M439">
        <v>0.98908567000000003</v>
      </c>
      <c r="N439">
        <v>0.75203878000000002</v>
      </c>
      <c r="O439">
        <v>0.59717405000000001</v>
      </c>
      <c r="P439">
        <v>0.49042046</v>
      </c>
      <c r="Q439">
        <v>0.41330846999999998</v>
      </c>
      <c r="R439">
        <v>0.35547191</v>
      </c>
      <c r="S439">
        <v>0.3108165</v>
      </c>
      <c r="T439">
        <v>0.2754316</v>
      </c>
      <c r="U439">
        <v>0.24681260999999999</v>
      </c>
      <c r="V439">
        <v>0.22324169999999999</v>
      </c>
      <c r="W439">
        <v>0.20351813999999999</v>
      </c>
      <c r="X439">
        <v>0.18680045000000001</v>
      </c>
      <c r="Y439">
        <v>0.17246729</v>
      </c>
      <c r="Z439">
        <v>0.16005032</v>
      </c>
      <c r="AA439">
        <v>0.14919513000000001</v>
      </c>
      <c r="AB439">
        <v>0.13962862000000001</v>
      </c>
      <c r="AC439">
        <v>0.13113731000000001</v>
      </c>
      <c r="AD439">
        <v>0.12355338</v>
      </c>
      <c r="AE439">
        <v>0.11673789</v>
      </c>
      <c r="AF439">
        <v>0.11057971</v>
      </c>
      <c r="AG439">
        <v>0.10499261999999999</v>
      </c>
      <c r="AH439">
        <v>9.9898919000000003E-2</v>
      </c>
      <c r="AI439">
        <v>9.5237746999999998E-2</v>
      </c>
      <c r="AJ439">
        <v>9.0954669000000002E-2</v>
      </c>
      <c r="AK439">
        <v>8.7009168999999997E-2</v>
      </c>
      <c r="AL439">
        <v>8.3363086000000003E-2</v>
      </c>
      <c r="AM439">
        <v>7.9980134999999994E-2</v>
      </c>
      <c r="AN439">
        <v>7.6836667999999997E-2</v>
      </c>
      <c r="AO439">
        <v>7.3906519000000004E-2</v>
      </c>
      <c r="AP439">
        <v>7.1170821999999995E-2</v>
      </c>
      <c r="AQ439">
        <v>6.8609646999999996E-2</v>
      </c>
      <c r="AR439">
        <v>6.6207065999999995E-2</v>
      </c>
      <c r="AS439">
        <v>6.3949816000000007E-2</v>
      </c>
      <c r="AT439">
        <v>6.1825669999999999E-2</v>
      </c>
      <c r="AU439">
        <v>5.9823725000000001E-2</v>
      </c>
      <c r="AV439">
        <v>5.7932876000000001E-2</v>
      </c>
      <c r="AW439">
        <v>5.6144789000000001E-2</v>
      </c>
      <c r="AX439">
        <v>5.4450888000000003E-2</v>
      </c>
      <c r="AY439">
        <v>5.2843686000000001E-2</v>
      </c>
      <c r="AZ439">
        <v>5.1318593000000003E-2</v>
      </c>
      <c r="BA439">
        <v>4.9869623000000002E-2</v>
      </c>
      <c r="BB439">
        <v>4.8490713999999997E-2</v>
      </c>
      <c r="BC439">
        <v>4.7177656999999998E-2</v>
      </c>
      <c r="BD439">
        <v>4.5925795999999998E-2</v>
      </c>
      <c r="BE439">
        <v>4.4730051999999999E-2</v>
      </c>
      <c r="BF439">
        <v>4.3587379000000002E-2</v>
      </c>
    </row>
    <row r="440" spans="1:58" x14ac:dyDescent="0.35">
      <c r="A440">
        <v>439</v>
      </c>
      <c r="B440">
        <v>29.8</v>
      </c>
      <c r="C440">
        <v>0.1102959</v>
      </c>
      <c r="D440">
        <v>2.6</v>
      </c>
      <c r="E440">
        <v>8.6</v>
      </c>
      <c r="F440">
        <v>1.2000000000000002</v>
      </c>
      <c r="G440">
        <v>0.4</v>
      </c>
      <c r="H440">
        <v>1</v>
      </c>
      <c r="I440">
        <v>393.8</v>
      </c>
      <c r="J440">
        <v>328</v>
      </c>
      <c r="K440" t="s">
        <v>35</v>
      </c>
      <c r="L440">
        <v>439</v>
      </c>
      <c r="M440">
        <v>1.7470802000000001</v>
      </c>
      <c r="N440">
        <v>1.5031711000000001</v>
      </c>
      <c r="O440">
        <v>1.2998997000000001</v>
      </c>
      <c r="P440">
        <v>1.1170382000000001</v>
      </c>
      <c r="Q440">
        <v>0.95835577999999999</v>
      </c>
      <c r="R440">
        <v>0.82827669000000004</v>
      </c>
      <c r="S440">
        <v>0.72512602999999998</v>
      </c>
      <c r="T440">
        <v>0.64275782999999997</v>
      </c>
      <c r="U440">
        <v>0.57569420000000004</v>
      </c>
      <c r="V440">
        <v>0.52039862000000003</v>
      </c>
      <c r="W440">
        <v>0.47336727000000001</v>
      </c>
      <c r="X440">
        <v>0.43273624999999999</v>
      </c>
      <c r="Y440">
        <v>0.39822853000000002</v>
      </c>
      <c r="Z440">
        <v>0.36883612999999998</v>
      </c>
      <c r="AA440">
        <v>0.34343045999999999</v>
      </c>
      <c r="AB440">
        <v>0.32117075</v>
      </c>
      <c r="AC440">
        <v>0.30152297</v>
      </c>
      <c r="AD440">
        <v>0.28409003999999999</v>
      </c>
      <c r="AE440">
        <v>0.26847367999999999</v>
      </c>
      <c r="AF440">
        <v>0.25440866000000001</v>
      </c>
      <c r="AG440">
        <v>0.24168427000000001</v>
      </c>
      <c r="AH440">
        <v>0.23012737999999999</v>
      </c>
      <c r="AI440">
        <v>0.2195908</v>
      </c>
      <c r="AJ440">
        <v>0.20995175999999999</v>
      </c>
      <c r="AK440">
        <v>0.20109077</v>
      </c>
      <c r="AL440">
        <v>0.19292055</v>
      </c>
      <c r="AM440">
        <v>0.18536401</v>
      </c>
      <c r="AN440">
        <v>0.17835181999999999</v>
      </c>
      <c r="AO440">
        <v>0.17182873000000001</v>
      </c>
      <c r="AP440">
        <v>0.16574828</v>
      </c>
      <c r="AQ440">
        <v>0.16006818</v>
      </c>
      <c r="AR440">
        <v>0.15474914000000001</v>
      </c>
      <c r="AS440">
        <v>0.14976138999999999</v>
      </c>
      <c r="AT440">
        <v>0.14507389000000001</v>
      </c>
      <c r="AU440">
        <v>0.14065325000000001</v>
      </c>
      <c r="AV440">
        <v>0.13648129000000001</v>
      </c>
      <c r="AW440">
        <v>0.13253888</v>
      </c>
      <c r="AX440">
        <v>0.12879899</v>
      </c>
      <c r="AY440">
        <v>0.12525003000000001</v>
      </c>
      <c r="AZ440">
        <v>0.12188056999999999</v>
      </c>
      <c r="BA440">
        <v>0.1186788</v>
      </c>
      <c r="BB440">
        <v>0.11563256</v>
      </c>
      <c r="BC440">
        <v>0.11273014000000001</v>
      </c>
      <c r="BD440">
        <v>0.10996280999999999</v>
      </c>
      <c r="BE440">
        <v>0.10732013999999999</v>
      </c>
      <c r="BF440">
        <v>0.10479201</v>
      </c>
    </row>
    <row r="441" spans="1:58" x14ac:dyDescent="0.35">
      <c r="A441">
        <v>440</v>
      </c>
      <c r="B441">
        <v>49.2</v>
      </c>
      <c r="C441">
        <v>0.4475112</v>
      </c>
      <c r="D441">
        <v>2.8000000000000003</v>
      </c>
      <c r="E441">
        <v>9</v>
      </c>
      <c r="F441">
        <v>2.8000000000000003</v>
      </c>
      <c r="G441">
        <v>1.8</v>
      </c>
      <c r="H441">
        <v>1.6</v>
      </c>
      <c r="I441">
        <v>422.6</v>
      </c>
      <c r="J441">
        <v>357.6</v>
      </c>
      <c r="K441" t="s">
        <v>34</v>
      </c>
      <c r="L441">
        <v>440</v>
      </c>
      <c r="M441">
        <v>4.4408073000000003</v>
      </c>
      <c r="N441">
        <v>3.7542162000000001</v>
      </c>
      <c r="O441">
        <v>3.2406516000000001</v>
      </c>
      <c r="P441">
        <v>2.7629948</v>
      </c>
      <c r="Q441">
        <v>2.3334112</v>
      </c>
      <c r="R441">
        <v>1.9752400000000001</v>
      </c>
      <c r="S441">
        <v>1.6864501000000001</v>
      </c>
      <c r="T441">
        <v>1.4555799</v>
      </c>
      <c r="U441">
        <v>1.2702823999999999</v>
      </c>
      <c r="V441">
        <v>1.1201695</v>
      </c>
      <c r="W441">
        <v>0.99743742000000002</v>
      </c>
      <c r="X441">
        <v>0.89635396000000001</v>
      </c>
      <c r="Y441">
        <v>0.81195711999999998</v>
      </c>
      <c r="Z441">
        <v>0.74107217999999997</v>
      </c>
      <c r="AA441">
        <v>0.68056828000000003</v>
      </c>
      <c r="AB441">
        <v>0.62840008999999997</v>
      </c>
      <c r="AC441">
        <v>0.5830071</v>
      </c>
      <c r="AD441">
        <v>0.54269462999999996</v>
      </c>
      <c r="AE441">
        <v>0.50604044999999998</v>
      </c>
      <c r="AF441">
        <v>0.47377764999999999</v>
      </c>
      <c r="AG441">
        <v>0.44538778000000001</v>
      </c>
      <c r="AH441">
        <v>0.42005405000000001</v>
      </c>
      <c r="AI441">
        <v>0.39728092999999998</v>
      </c>
      <c r="AJ441">
        <v>0.37672498999999998</v>
      </c>
      <c r="AK441">
        <v>0.35807141999999997</v>
      </c>
      <c r="AL441">
        <v>0.34110280999999998</v>
      </c>
      <c r="AM441">
        <v>0.32560836999999998</v>
      </c>
      <c r="AN441">
        <v>0.31140852000000002</v>
      </c>
      <c r="AO441">
        <v>0.29835451000000002</v>
      </c>
      <c r="AP441">
        <v>0.28632119</v>
      </c>
      <c r="AQ441">
        <v>0.27520493000000001</v>
      </c>
      <c r="AR441">
        <v>0.26488653000000001</v>
      </c>
      <c r="AS441">
        <v>0.25529200000000002</v>
      </c>
      <c r="AT441">
        <v>0.24634033</v>
      </c>
      <c r="AU441">
        <v>0.23797800999999999</v>
      </c>
      <c r="AV441">
        <v>0.23015464999999999</v>
      </c>
      <c r="AW441">
        <v>0.22282302000000001</v>
      </c>
      <c r="AX441">
        <v>0.21593407000000001</v>
      </c>
      <c r="AY441">
        <v>0.20946070999999999</v>
      </c>
      <c r="AZ441">
        <v>0.20335701</v>
      </c>
      <c r="BA441">
        <v>0.19759061999999999</v>
      </c>
      <c r="BB441">
        <v>0.19213620000000001</v>
      </c>
      <c r="BC441">
        <v>0.18697324000000001</v>
      </c>
      <c r="BD441">
        <v>0.18207829</v>
      </c>
      <c r="BE441">
        <v>0.17742896</v>
      </c>
      <c r="BF441">
        <v>0.17300869999999999</v>
      </c>
    </row>
    <row r="442" spans="1:58" x14ac:dyDescent="0.35">
      <c r="A442">
        <v>441</v>
      </c>
      <c r="B442">
        <v>38.200000000000003</v>
      </c>
      <c r="C442">
        <v>0.151287</v>
      </c>
      <c r="D442">
        <v>1.4000000000000001</v>
      </c>
      <c r="E442">
        <v>2.8000000000000003</v>
      </c>
      <c r="F442">
        <v>1.8</v>
      </c>
      <c r="G442">
        <v>0.2</v>
      </c>
      <c r="H442">
        <v>1.6</v>
      </c>
      <c r="I442">
        <v>341.6</v>
      </c>
      <c r="J442">
        <v>330.5</v>
      </c>
      <c r="K442" t="s">
        <v>35</v>
      </c>
      <c r="L442">
        <v>441</v>
      </c>
      <c r="M442">
        <v>1.5731435</v>
      </c>
      <c r="N442">
        <v>1.2078769</v>
      </c>
      <c r="O442">
        <v>0.96656883000000005</v>
      </c>
      <c r="P442">
        <v>0.79470991999999996</v>
      </c>
      <c r="Q442">
        <v>0.66688566999999999</v>
      </c>
      <c r="R442">
        <v>0.56991868999999995</v>
      </c>
      <c r="S442">
        <v>0.49473076999999999</v>
      </c>
      <c r="T442">
        <v>0.43567327</v>
      </c>
      <c r="U442">
        <v>0.38783422000000001</v>
      </c>
      <c r="V442">
        <v>0.34898993</v>
      </c>
      <c r="W442">
        <v>0.31676683</v>
      </c>
      <c r="X442">
        <v>0.28966120000000001</v>
      </c>
      <c r="Y442">
        <v>0.26667148000000002</v>
      </c>
      <c r="Z442">
        <v>0.24690989999999999</v>
      </c>
      <c r="AA442">
        <v>0.2297641</v>
      </c>
      <c r="AB442">
        <v>0.21476603999999999</v>
      </c>
      <c r="AC442">
        <v>0.20154179999999999</v>
      </c>
      <c r="AD442">
        <v>0.18979377</v>
      </c>
      <c r="AE442">
        <v>0.17929059</v>
      </c>
      <c r="AF442">
        <v>0.16984583</v>
      </c>
      <c r="AG442">
        <v>0.16130753</v>
      </c>
      <c r="AH442">
        <v>0.1535503</v>
      </c>
      <c r="AI442">
        <v>0.14647159000000001</v>
      </c>
      <c r="AJ442">
        <v>0.13998501999999999</v>
      </c>
      <c r="AK442">
        <v>0.13401845000000001</v>
      </c>
      <c r="AL442">
        <v>0.12850979000000001</v>
      </c>
      <c r="AM442">
        <v>0.12341100000000001</v>
      </c>
      <c r="AN442">
        <v>0.11867569</v>
      </c>
      <c r="AO442">
        <v>0.11426701</v>
      </c>
      <c r="AP442">
        <v>0.1101524</v>
      </c>
      <c r="AQ442">
        <v>0.1063036</v>
      </c>
      <c r="AR442">
        <v>0.10269459</v>
      </c>
      <c r="AS442">
        <v>9.9303192999999998E-2</v>
      </c>
      <c r="AT442">
        <v>9.6110359000000006E-2</v>
      </c>
      <c r="AU442">
        <v>9.3099818000000001E-2</v>
      </c>
      <c r="AV442">
        <v>9.0258114E-2</v>
      </c>
      <c r="AW442">
        <v>8.7569862999999998E-2</v>
      </c>
      <c r="AX442">
        <v>8.5021323999999995E-2</v>
      </c>
      <c r="AY442">
        <v>8.2602150999999999E-2</v>
      </c>
      <c r="AZ442">
        <v>8.0303915000000003E-2</v>
      </c>
      <c r="BA442">
        <v>7.8117988999999999E-2</v>
      </c>
      <c r="BB442">
        <v>7.6036856E-2</v>
      </c>
      <c r="BC442">
        <v>7.4053547999999997E-2</v>
      </c>
      <c r="BD442">
        <v>7.2160475000000002E-2</v>
      </c>
      <c r="BE442">
        <v>7.0351823999999993E-2</v>
      </c>
      <c r="BF442">
        <v>6.8622327999999996E-2</v>
      </c>
    </row>
    <row r="443" spans="1:58" x14ac:dyDescent="0.35">
      <c r="A443">
        <v>442</v>
      </c>
      <c r="B443">
        <v>41.900000000000006</v>
      </c>
      <c r="C443">
        <v>0.66636359999999994</v>
      </c>
      <c r="D443">
        <v>3</v>
      </c>
      <c r="E443">
        <v>5.8000000000000007</v>
      </c>
      <c r="F443">
        <v>1.4000000000000001</v>
      </c>
      <c r="G443">
        <v>0</v>
      </c>
      <c r="H443">
        <v>0.60000000000000009</v>
      </c>
      <c r="I443">
        <v>385.20000000000005</v>
      </c>
      <c r="J443">
        <v>367.8</v>
      </c>
      <c r="K443" t="s">
        <v>34</v>
      </c>
      <c r="L443">
        <v>442</v>
      </c>
      <c r="M443">
        <v>1.2119852</v>
      </c>
      <c r="N443">
        <v>0.98546338</v>
      </c>
      <c r="O443">
        <v>0.81089281999999996</v>
      </c>
      <c r="P443">
        <v>0.68004750999999997</v>
      </c>
      <c r="Q443">
        <v>0.58141357000000005</v>
      </c>
      <c r="R443">
        <v>0.50584304000000002</v>
      </c>
      <c r="S443">
        <v>0.44718753999999999</v>
      </c>
      <c r="T443">
        <v>0.40097469000000002</v>
      </c>
      <c r="U443">
        <v>0.36259130000000001</v>
      </c>
      <c r="V443">
        <v>0.33034754</v>
      </c>
      <c r="W443">
        <v>0.30332421999999998</v>
      </c>
      <c r="X443">
        <v>0.28030896</v>
      </c>
      <c r="Y443">
        <v>0.26048282</v>
      </c>
      <c r="Z443">
        <v>0.24324016000000001</v>
      </c>
      <c r="AA443">
        <v>0.22809278999999999</v>
      </c>
      <c r="AB443">
        <v>0.21472947000000001</v>
      </c>
      <c r="AC443">
        <v>0.20280498</v>
      </c>
      <c r="AD443">
        <v>0.19209090000000001</v>
      </c>
      <c r="AE443">
        <v>0.18242005999999999</v>
      </c>
      <c r="AF443">
        <v>0.17365544999999999</v>
      </c>
      <c r="AG443">
        <v>0.16567309</v>
      </c>
      <c r="AH443">
        <v>0.15837492</v>
      </c>
      <c r="AI443">
        <v>0.15168487999999999</v>
      </c>
      <c r="AJ443">
        <v>0.14552298</v>
      </c>
      <c r="AK443">
        <v>0.13983023</v>
      </c>
      <c r="AL443">
        <v>0.13455623</v>
      </c>
      <c r="AM443">
        <v>0.12965304</v>
      </c>
      <c r="AN443">
        <v>0.12508319000000001</v>
      </c>
      <c r="AO443">
        <v>0.12081297000000001</v>
      </c>
      <c r="AP443">
        <v>0.11681701999999999</v>
      </c>
      <c r="AQ443">
        <v>0.11306964</v>
      </c>
      <c r="AR443">
        <v>0.10954638999999999</v>
      </c>
      <c r="AS443">
        <v>0.10622732999999999</v>
      </c>
      <c r="AT443">
        <v>0.10309602</v>
      </c>
      <c r="AU443">
        <v>0.10013661</v>
      </c>
      <c r="AV443">
        <v>9.7334877E-2</v>
      </c>
      <c r="AW443">
        <v>9.4677776000000005E-2</v>
      </c>
      <c r="AX443">
        <v>9.2153898999999997E-2</v>
      </c>
      <c r="AY443">
        <v>8.9753419000000001E-2</v>
      </c>
      <c r="AZ443">
        <v>8.7470114000000002E-2</v>
      </c>
      <c r="BA443">
        <v>8.5293770000000005E-2</v>
      </c>
      <c r="BB443">
        <v>8.3217001999999998E-2</v>
      </c>
      <c r="BC443">
        <v>8.1233553999999999E-2</v>
      </c>
      <c r="BD443">
        <v>7.9338177999999995E-2</v>
      </c>
      <c r="BE443">
        <v>7.7523707999999997E-2</v>
      </c>
      <c r="BF443">
        <v>7.5784854999999998E-2</v>
      </c>
    </row>
    <row r="444" spans="1:58" x14ac:dyDescent="0.35">
      <c r="A444">
        <v>443</v>
      </c>
      <c r="B444">
        <v>42.1</v>
      </c>
      <c r="C444">
        <v>0.58229569999999997</v>
      </c>
      <c r="D444">
        <v>2.4000000000000004</v>
      </c>
      <c r="E444">
        <v>6.8000000000000007</v>
      </c>
      <c r="F444">
        <v>2</v>
      </c>
      <c r="G444">
        <v>1.8</v>
      </c>
      <c r="H444">
        <v>0.8</v>
      </c>
      <c r="I444">
        <v>335.90000000000003</v>
      </c>
      <c r="J444">
        <v>348.70000000000005</v>
      </c>
      <c r="K444" t="s">
        <v>35</v>
      </c>
      <c r="L444">
        <v>443</v>
      </c>
      <c r="M444">
        <v>2.0390882000000001</v>
      </c>
      <c r="N444">
        <v>1.6758568</v>
      </c>
      <c r="O444">
        <v>1.3780781</v>
      </c>
      <c r="P444">
        <v>1.1435697</v>
      </c>
      <c r="Q444">
        <v>0.96290123000000005</v>
      </c>
      <c r="R444">
        <v>0.82319850000000006</v>
      </c>
      <c r="S444">
        <v>0.71366805</v>
      </c>
      <c r="T444">
        <v>0.62660610999999999</v>
      </c>
      <c r="U444">
        <v>0.55723953000000004</v>
      </c>
      <c r="V444">
        <v>0.50111651000000001</v>
      </c>
      <c r="W444">
        <v>0.45414850000000001</v>
      </c>
      <c r="X444">
        <v>0.41379308999999997</v>
      </c>
      <c r="Y444">
        <v>0.37966767000000001</v>
      </c>
      <c r="Z444">
        <v>0.35063042999999999</v>
      </c>
      <c r="AA444">
        <v>0.32549334000000002</v>
      </c>
      <c r="AB444">
        <v>0.30353308000000001</v>
      </c>
      <c r="AC444">
        <v>0.28422046000000001</v>
      </c>
      <c r="AD444">
        <v>0.26711652000000002</v>
      </c>
      <c r="AE444">
        <v>0.25184583999999999</v>
      </c>
      <c r="AF444">
        <v>0.23815196999999999</v>
      </c>
      <c r="AG444">
        <v>0.22580028999999999</v>
      </c>
      <c r="AH444">
        <v>0.21459998</v>
      </c>
      <c r="AI444">
        <v>0.20439681000000001</v>
      </c>
      <c r="AJ444">
        <v>0.19507389999999999</v>
      </c>
      <c r="AK444">
        <v>0.1865291</v>
      </c>
      <c r="AL444">
        <v>0.17866905</v>
      </c>
      <c r="AM444">
        <v>0.17141782</v>
      </c>
      <c r="AN444">
        <v>0.16470829000000001</v>
      </c>
      <c r="AO444">
        <v>0.1584855</v>
      </c>
      <c r="AP444">
        <v>0.15269445000000001</v>
      </c>
      <c r="AQ444">
        <v>0.14729136000000001</v>
      </c>
      <c r="AR444">
        <v>0.14223955999999999</v>
      </c>
      <c r="AS444">
        <v>0.13750854000000001</v>
      </c>
      <c r="AT444">
        <v>0.13306615999999999</v>
      </c>
      <c r="AU444">
        <v>0.12888897999999999</v>
      </c>
      <c r="AV444">
        <v>0.12495115</v>
      </c>
      <c r="AW444">
        <v>0.12123505</v>
      </c>
      <c r="AX444">
        <v>0.1177207</v>
      </c>
      <c r="AY444">
        <v>0.11439383</v>
      </c>
      <c r="AZ444">
        <v>0.11123901999999999</v>
      </c>
      <c r="BA444">
        <v>0.10824396</v>
      </c>
      <c r="BB444">
        <v>0.10539519999999999</v>
      </c>
      <c r="BC444">
        <v>0.10268275</v>
      </c>
      <c r="BD444">
        <v>0.10010167</v>
      </c>
      <c r="BE444">
        <v>9.7637206000000004E-2</v>
      </c>
      <c r="BF444">
        <v>9.5283665000000003E-2</v>
      </c>
    </row>
    <row r="445" spans="1:58" x14ac:dyDescent="0.35">
      <c r="A445">
        <v>444</v>
      </c>
      <c r="B445">
        <v>30</v>
      </c>
      <c r="C445">
        <v>0.74209310000000006</v>
      </c>
      <c r="D445">
        <v>1.6</v>
      </c>
      <c r="E445">
        <v>7</v>
      </c>
      <c r="F445">
        <v>2.2000000000000002</v>
      </c>
      <c r="G445">
        <v>1.8</v>
      </c>
      <c r="H445">
        <v>0.60000000000000009</v>
      </c>
      <c r="I445">
        <v>326.8</v>
      </c>
      <c r="J445">
        <v>345.5</v>
      </c>
      <c r="K445" t="s">
        <v>35</v>
      </c>
      <c r="L445">
        <v>444</v>
      </c>
      <c r="M445">
        <v>1.3076595</v>
      </c>
      <c r="N445">
        <v>1.0613326999999999</v>
      </c>
      <c r="O445">
        <v>0.86796271999999997</v>
      </c>
      <c r="P445">
        <v>0.72197807000000003</v>
      </c>
      <c r="Q445">
        <v>0.61194431999999999</v>
      </c>
      <c r="R445">
        <v>0.52762293999999998</v>
      </c>
      <c r="S445">
        <v>0.46182119999999999</v>
      </c>
      <c r="T445">
        <v>0.40962249000000001</v>
      </c>
      <c r="U445">
        <v>0.3675369</v>
      </c>
      <c r="V445">
        <v>0.33274042999999998</v>
      </c>
      <c r="W445">
        <v>0.30356765000000002</v>
      </c>
      <c r="X445">
        <v>0.27884212000000003</v>
      </c>
      <c r="Y445">
        <v>0.257662</v>
      </c>
      <c r="Z445">
        <v>0.23933840000000001</v>
      </c>
      <c r="AA445">
        <v>0.22331466999999999</v>
      </c>
      <c r="AB445">
        <v>0.20920695</v>
      </c>
      <c r="AC445">
        <v>0.19668749999999999</v>
      </c>
      <c r="AD445">
        <v>0.18550815000000001</v>
      </c>
      <c r="AE445">
        <v>0.17546469000000001</v>
      </c>
      <c r="AF445">
        <v>0.16639422000000001</v>
      </c>
      <c r="AG445">
        <v>0.15816048999999999</v>
      </c>
      <c r="AH445">
        <v>0.15065614999999999</v>
      </c>
      <c r="AI445">
        <v>0.14378603000000001</v>
      </c>
      <c r="AJ445">
        <v>0.13746952000000001</v>
      </c>
      <c r="AK445">
        <v>0.13164920999999999</v>
      </c>
      <c r="AL445">
        <v>0.12626733000000001</v>
      </c>
      <c r="AM445">
        <v>0.12127048999999999</v>
      </c>
      <c r="AN445">
        <v>0.11662369</v>
      </c>
      <c r="AO445">
        <v>0.11229192</v>
      </c>
      <c r="AP445">
        <v>0.10824796</v>
      </c>
      <c r="AQ445">
        <v>0.10445398</v>
      </c>
      <c r="AR445">
        <v>0.1008915</v>
      </c>
      <c r="AS445">
        <v>9.7541480999999999E-2</v>
      </c>
      <c r="AT445">
        <v>9.4386502999999997E-2</v>
      </c>
      <c r="AU445">
        <v>9.1409354999999998E-2</v>
      </c>
      <c r="AV445">
        <v>8.8596247000000003E-2</v>
      </c>
      <c r="AW445">
        <v>8.5935257000000001E-2</v>
      </c>
      <c r="AX445">
        <v>8.3413571000000006E-2</v>
      </c>
      <c r="AY445">
        <v>8.1020825000000005E-2</v>
      </c>
      <c r="AZ445">
        <v>7.8750394000000001E-2</v>
      </c>
      <c r="BA445">
        <v>7.6589428000000001E-2</v>
      </c>
      <c r="BB445">
        <v>7.4528313999999998E-2</v>
      </c>
      <c r="BC445">
        <v>7.2565018999999994E-2</v>
      </c>
      <c r="BD445">
        <v>7.0693410999999998E-2</v>
      </c>
      <c r="BE445">
        <v>6.8903871000000005E-2</v>
      </c>
      <c r="BF445">
        <v>6.7192911999999994E-2</v>
      </c>
    </row>
    <row r="446" spans="1:58" x14ac:dyDescent="0.35">
      <c r="A446">
        <v>445</v>
      </c>
      <c r="B446">
        <v>25.6</v>
      </c>
      <c r="C446">
        <v>0.3566744</v>
      </c>
      <c r="D446">
        <v>2.6</v>
      </c>
      <c r="E446">
        <v>9.6000000000000014</v>
      </c>
      <c r="F446">
        <v>2.8000000000000003</v>
      </c>
      <c r="G446">
        <v>0.60000000000000009</v>
      </c>
      <c r="H446">
        <v>2</v>
      </c>
      <c r="I446">
        <v>339.40000000000003</v>
      </c>
      <c r="J446">
        <v>362.40000000000003</v>
      </c>
      <c r="K446" t="s">
        <v>34</v>
      </c>
      <c r="L446">
        <v>445</v>
      </c>
      <c r="M446">
        <v>2.8041233999999999</v>
      </c>
      <c r="N446">
        <v>2.4570839000000002</v>
      </c>
      <c r="O446">
        <v>2.1800481999999999</v>
      </c>
      <c r="P446">
        <v>1.9224578000000001</v>
      </c>
      <c r="Q446">
        <v>1.6757727</v>
      </c>
      <c r="R446">
        <v>1.4551775</v>
      </c>
      <c r="S446">
        <v>1.2685010000000001</v>
      </c>
      <c r="T446">
        <v>1.1147248999999999</v>
      </c>
      <c r="U446">
        <v>0.98814195000000005</v>
      </c>
      <c r="V446">
        <v>0.88322805999999998</v>
      </c>
      <c r="W446">
        <v>0.79557765000000003</v>
      </c>
      <c r="X446">
        <v>0.72196925000000001</v>
      </c>
      <c r="Y446">
        <v>0.65985351999999997</v>
      </c>
      <c r="Z446">
        <v>0.60655397</v>
      </c>
      <c r="AA446">
        <v>0.56034326999999995</v>
      </c>
      <c r="AB446">
        <v>0.51959825000000004</v>
      </c>
      <c r="AC446">
        <v>0.48309305000000002</v>
      </c>
      <c r="AD446">
        <v>0.45092033999999998</v>
      </c>
      <c r="AE446">
        <v>0.42254981000000003</v>
      </c>
      <c r="AF446">
        <v>0.39734784000000001</v>
      </c>
      <c r="AG446">
        <v>0.37481847000000001</v>
      </c>
      <c r="AH446">
        <v>0.35459365999999998</v>
      </c>
      <c r="AI446">
        <v>0.33633693999999997</v>
      </c>
      <c r="AJ446">
        <v>0.31975764000000001</v>
      </c>
      <c r="AK446">
        <v>0.30465066000000002</v>
      </c>
      <c r="AL446">
        <v>0.29082653000000003</v>
      </c>
      <c r="AM446">
        <v>0.27814516</v>
      </c>
      <c r="AN446">
        <v>0.26647990999999999</v>
      </c>
      <c r="AO446">
        <v>0.25572389000000001</v>
      </c>
      <c r="AP446">
        <v>0.24577317000000001</v>
      </c>
      <c r="AQ446">
        <v>0.2365514</v>
      </c>
      <c r="AR446">
        <v>0.22797429999999999</v>
      </c>
      <c r="AS446">
        <v>0.21996379999999999</v>
      </c>
      <c r="AT446">
        <v>0.21247294999999999</v>
      </c>
      <c r="AU446">
        <v>0.20545854</v>
      </c>
      <c r="AV446">
        <v>0.19887713000000001</v>
      </c>
      <c r="AW446">
        <v>0.19269636000000001</v>
      </c>
      <c r="AX446">
        <v>0.18687116000000001</v>
      </c>
      <c r="AY446">
        <v>0.18137780000000001</v>
      </c>
      <c r="AZ446">
        <v>0.17618246000000001</v>
      </c>
      <c r="BA446">
        <v>0.17126327999999999</v>
      </c>
      <c r="BB446">
        <v>0.16660145000000001</v>
      </c>
      <c r="BC446">
        <v>0.16217682</v>
      </c>
      <c r="BD446">
        <v>0.15797017999999999</v>
      </c>
      <c r="BE446">
        <v>0.15396629000000001</v>
      </c>
      <c r="BF446">
        <v>0.15015401</v>
      </c>
    </row>
    <row r="447" spans="1:58" x14ac:dyDescent="0.35">
      <c r="A447">
        <v>446</v>
      </c>
      <c r="B447">
        <v>39</v>
      </c>
      <c r="C447">
        <v>0.83792029999999995</v>
      </c>
      <c r="D447">
        <v>0.60000000000000009</v>
      </c>
      <c r="E447">
        <v>4.4000000000000004</v>
      </c>
      <c r="F447">
        <v>1.4000000000000001</v>
      </c>
      <c r="G447">
        <v>0.4</v>
      </c>
      <c r="H447">
        <v>0.2</v>
      </c>
      <c r="I447">
        <v>351.8</v>
      </c>
      <c r="J447">
        <v>358.20000000000005</v>
      </c>
      <c r="K447" t="s">
        <v>35</v>
      </c>
      <c r="L447">
        <v>446</v>
      </c>
      <c r="M447">
        <v>0.43455463999999999</v>
      </c>
      <c r="N447">
        <v>0.34818661000000001</v>
      </c>
      <c r="O447">
        <v>0.28744796</v>
      </c>
      <c r="P447">
        <v>0.24289289</v>
      </c>
      <c r="Q447">
        <v>0.20907106</v>
      </c>
      <c r="R447">
        <v>0.18269402000000001</v>
      </c>
      <c r="S447">
        <v>0.16163930000000001</v>
      </c>
      <c r="T447">
        <v>0.14449825999999999</v>
      </c>
      <c r="U447">
        <v>0.13030939</v>
      </c>
      <c r="V447">
        <v>0.11838928</v>
      </c>
      <c r="W447">
        <v>0.108251</v>
      </c>
      <c r="X447">
        <v>9.9533162999999994E-2</v>
      </c>
      <c r="Y447">
        <v>9.1965109000000003E-2</v>
      </c>
      <c r="Z447">
        <v>8.5340745999999995E-2</v>
      </c>
      <c r="AA447">
        <v>7.9500362000000005E-2</v>
      </c>
      <c r="AB447">
        <v>7.4317224000000001E-2</v>
      </c>
      <c r="AC447">
        <v>6.9688097000000004E-2</v>
      </c>
      <c r="AD447">
        <v>6.5533235999999995E-2</v>
      </c>
      <c r="AE447">
        <v>6.1786151999999997E-2</v>
      </c>
      <c r="AF447">
        <v>5.8391410999999997E-2</v>
      </c>
      <c r="AG447">
        <v>5.5303643999999999E-2</v>
      </c>
      <c r="AH447">
        <v>5.2485205E-2</v>
      </c>
      <c r="AI447">
        <v>4.9903836E-2</v>
      </c>
      <c r="AJ447">
        <v>4.7531385000000002E-2</v>
      </c>
      <c r="AK447">
        <v>4.5344621000000002E-2</v>
      </c>
      <c r="AL447">
        <v>4.3324019999999998E-2</v>
      </c>
      <c r="AM447">
        <v>4.1451967999999999E-2</v>
      </c>
      <c r="AN447">
        <v>3.9713874000000003E-2</v>
      </c>
      <c r="AO447">
        <v>3.8096007000000001E-2</v>
      </c>
      <c r="AP447">
        <v>3.6586870000000001E-2</v>
      </c>
      <c r="AQ447">
        <v>3.5177081999999998E-2</v>
      </c>
      <c r="AR447">
        <v>3.3856711999999997E-2</v>
      </c>
      <c r="AS447">
        <v>3.2618411E-2</v>
      </c>
      <c r="AT447">
        <v>3.1455070000000002E-2</v>
      </c>
      <c r="AU447">
        <v>3.0360069E-2</v>
      </c>
      <c r="AV447">
        <v>2.9328149000000001E-2</v>
      </c>
      <c r="AW447">
        <v>2.8354286999999999E-2</v>
      </c>
      <c r="AX447">
        <v>2.7433919000000001E-2</v>
      </c>
      <c r="AY447">
        <v>2.6563232999999999E-2</v>
      </c>
      <c r="AZ447">
        <v>2.5738127999999999E-2</v>
      </c>
      <c r="BA447">
        <v>2.4955439999999999E-2</v>
      </c>
      <c r="BB447">
        <v>2.4212211000000001E-2</v>
      </c>
      <c r="BC447">
        <v>2.3505656E-2</v>
      </c>
      <c r="BD447">
        <v>2.2833309999999999E-2</v>
      </c>
      <c r="BE447">
        <v>2.2192897E-2</v>
      </c>
      <c r="BF447">
        <v>2.1582226999999999E-2</v>
      </c>
    </row>
    <row r="448" spans="1:58" x14ac:dyDescent="0.35">
      <c r="A448">
        <v>447</v>
      </c>
      <c r="B448">
        <v>32.6</v>
      </c>
      <c r="C448">
        <v>0.27723619999999999</v>
      </c>
      <c r="D448">
        <v>0.60000000000000009</v>
      </c>
      <c r="E448">
        <v>7.8000000000000007</v>
      </c>
      <c r="F448">
        <v>0.60000000000000009</v>
      </c>
      <c r="G448">
        <v>1.6</v>
      </c>
      <c r="H448">
        <v>0.4</v>
      </c>
      <c r="I448">
        <v>290.8</v>
      </c>
      <c r="J448">
        <v>301.70000000000005</v>
      </c>
      <c r="K448" t="s">
        <v>35</v>
      </c>
      <c r="L448">
        <v>447</v>
      </c>
      <c r="M448">
        <v>0.81958054999999996</v>
      </c>
      <c r="N448">
        <v>0.69790065000000001</v>
      </c>
      <c r="O448">
        <v>0.59916729000000002</v>
      </c>
      <c r="P448">
        <v>0.51692444000000004</v>
      </c>
      <c r="Q448">
        <v>0.44906622000000002</v>
      </c>
      <c r="R448">
        <v>0.39365396000000002</v>
      </c>
      <c r="S448">
        <v>0.34827503999999998</v>
      </c>
      <c r="T448">
        <v>0.31084549</v>
      </c>
      <c r="U448">
        <v>0.27967709000000002</v>
      </c>
      <c r="V448">
        <v>0.25345296</v>
      </c>
      <c r="W448">
        <v>0.23116866999999999</v>
      </c>
      <c r="X448">
        <v>0.21205779999999999</v>
      </c>
      <c r="Y448">
        <v>0.19551934000000001</v>
      </c>
      <c r="Z448">
        <v>0.18110049</v>
      </c>
      <c r="AA448">
        <v>0.16843295</v>
      </c>
      <c r="AB448">
        <v>0.15723279000000001</v>
      </c>
      <c r="AC448">
        <v>0.14726903999999999</v>
      </c>
      <c r="AD448">
        <v>0.13835376999999999</v>
      </c>
      <c r="AE448">
        <v>0.13033864000000001</v>
      </c>
      <c r="AF448">
        <v>0.12309688000000001</v>
      </c>
      <c r="AG448">
        <v>0.11652932000000001</v>
      </c>
      <c r="AH448">
        <v>0.11054488</v>
      </c>
      <c r="AI448">
        <v>0.10507281</v>
      </c>
      <c r="AJ448">
        <v>0.10005527</v>
      </c>
      <c r="AK448">
        <v>9.5440641000000007E-2</v>
      </c>
      <c r="AL448">
        <v>9.1180496E-2</v>
      </c>
      <c r="AM448">
        <v>8.7235637000000005E-2</v>
      </c>
      <c r="AN448">
        <v>8.3579227000000006E-2</v>
      </c>
      <c r="AO448">
        <v>8.0179147000000006E-2</v>
      </c>
      <c r="AP448">
        <v>7.7012353000000006E-2</v>
      </c>
      <c r="AQ448">
        <v>7.4050426000000003E-2</v>
      </c>
      <c r="AR448">
        <v>7.1279876000000006E-2</v>
      </c>
      <c r="AS448">
        <v>6.8683796000000005E-2</v>
      </c>
      <c r="AT448">
        <v>6.6244945E-2</v>
      </c>
      <c r="AU448">
        <v>6.3948459999999999E-2</v>
      </c>
      <c r="AV448">
        <v>6.1784044000000003E-2</v>
      </c>
      <c r="AW448">
        <v>5.9743229000000002E-2</v>
      </c>
      <c r="AX448">
        <v>5.7814371000000003E-2</v>
      </c>
      <c r="AY448">
        <v>5.5989254000000002E-2</v>
      </c>
      <c r="AZ448">
        <v>5.4261192999999999E-2</v>
      </c>
      <c r="BA448">
        <v>5.2621555E-2</v>
      </c>
      <c r="BB448">
        <v>5.1064599000000002E-2</v>
      </c>
      <c r="BC448">
        <v>4.9585222999999998E-2</v>
      </c>
      <c r="BD448">
        <v>4.8177856999999998E-2</v>
      </c>
      <c r="BE448">
        <v>4.683644E-2</v>
      </c>
      <c r="BF448">
        <v>4.5557450999999999E-2</v>
      </c>
    </row>
    <row r="449" spans="1:58" x14ac:dyDescent="0.35">
      <c r="A449">
        <v>448</v>
      </c>
      <c r="B449">
        <v>42</v>
      </c>
      <c r="C449">
        <v>0.47066659999999999</v>
      </c>
      <c r="D449">
        <v>1.8</v>
      </c>
      <c r="E449">
        <v>1.4000000000000001</v>
      </c>
      <c r="F449">
        <v>2.8000000000000003</v>
      </c>
      <c r="G449">
        <v>0.4</v>
      </c>
      <c r="H449">
        <v>1.4000000000000001</v>
      </c>
      <c r="I449">
        <v>415.3</v>
      </c>
      <c r="J449">
        <v>340.6</v>
      </c>
      <c r="K449" t="s">
        <v>35</v>
      </c>
      <c r="L449">
        <v>448</v>
      </c>
      <c r="M449">
        <v>0.76348501000000002</v>
      </c>
      <c r="N449">
        <v>0.58967422999999997</v>
      </c>
      <c r="O449">
        <v>0.47638595</v>
      </c>
      <c r="P449">
        <v>0.39908579</v>
      </c>
      <c r="Q449">
        <v>0.34208104</v>
      </c>
      <c r="R449">
        <v>0.29828721000000002</v>
      </c>
      <c r="S449">
        <v>0.26424766</v>
      </c>
      <c r="T449">
        <v>0.23718475999999999</v>
      </c>
      <c r="U449">
        <v>0.21509217999999999</v>
      </c>
      <c r="V449">
        <v>0.19667149</v>
      </c>
      <c r="W449">
        <v>0.18108991999999999</v>
      </c>
      <c r="X449">
        <v>0.16775498999999999</v>
      </c>
      <c r="Y449">
        <v>0.15621678999999999</v>
      </c>
      <c r="Z449">
        <v>0.14612929999999999</v>
      </c>
      <c r="AA449">
        <v>0.13723832</v>
      </c>
      <c r="AB449">
        <v>0.12934080000000001</v>
      </c>
      <c r="AC449">
        <v>0.12228007</v>
      </c>
      <c r="AD449">
        <v>0.11592423</v>
      </c>
      <c r="AE449">
        <v>0.11017156</v>
      </c>
      <c r="AF449">
        <v>0.10494077</v>
      </c>
      <c r="AG449">
        <v>0.10016197</v>
      </c>
      <c r="AH449">
        <v>9.5780745E-2</v>
      </c>
      <c r="AI449">
        <v>9.1746866999999996E-2</v>
      </c>
      <c r="AJ449">
        <v>8.8022805999999995E-2</v>
      </c>
      <c r="AK449">
        <v>8.4572881000000003E-2</v>
      </c>
      <c r="AL449">
        <v>8.1363781999999996E-2</v>
      </c>
      <c r="AM449">
        <v>7.8373133999999997E-2</v>
      </c>
      <c r="AN449">
        <v>7.5581461000000003E-2</v>
      </c>
      <c r="AO449">
        <v>7.2966038999999996E-2</v>
      </c>
      <c r="AP449">
        <v>7.0514156999999994E-2</v>
      </c>
      <c r="AQ449">
        <v>6.8208814000000006E-2</v>
      </c>
      <c r="AR449">
        <v>6.6036000999999997E-2</v>
      </c>
      <c r="AS449">
        <v>6.3986517000000007E-2</v>
      </c>
      <c r="AT449">
        <v>6.2050785999999997E-2</v>
      </c>
      <c r="AU449">
        <v>6.0219086999999998E-2</v>
      </c>
      <c r="AV449">
        <v>5.8482539E-2</v>
      </c>
      <c r="AW449">
        <v>5.6832485000000002E-2</v>
      </c>
      <c r="AX449">
        <v>5.5264070999999998E-2</v>
      </c>
      <c r="AY449">
        <v>5.3771403000000002E-2</v>
      </c>
      <c r="AZ449">
        <v>5.2350789000000002E-2</v>
      </c>
      <c r="BA449">
        <v>5.0996820999999998E-2</v>
      </c>
      <c r="BB449">
        <v>4.9704580999999998E-2</v>
      </c>
      <c r="BC449">
        <v>4.8469707000000001E-2</v>
      </c>
      <c r="BD449">
        <v>4.7288030000000002E-2</v>
      </c>
      <c r="BE449">
        <v>4.6156395000000003E-2</v>
      </c>
      <c r="BF449">
        <v>4.5072101000000003E-2</v>
      </c>
    </row>
    <row r="450" spans="1:58" x14ac:dyDescent="0.35">
      <c r="A450">
        <v>449</v>
      </c>
      <c r="B450">
        <v>42.800000000000004</v>
      </c>
      <c r="C450">
        <v>0.85748019999999991</v>
      </c>
      <c r="D450">
        <v>0.60000000000000009</v>
      </c>
      <c r="E450">
        <v>8.6</v>
      </c>
      <c r="F450">
        <v>2.6</v>
      </c>
      <c r="G450">
        <v>0.2</v>
      </c>
      <c r="H450">
        <v>0.4</v>
      </c>
      <c r="I450">
        <v>436.70000000000005</v>
      </c>
      <c r="J450">
        <v>291</v>
      </c>
      <c r="K450" t="s">
        <v>35</v>
      </c>
      <c r="L450">
        <v>449</v>
      </c>
      <c r="M450">
        <v>0.87433916</v>
      </c>
      <c r="N450">
        <v>0.73866092999999999</v>
      </c>
      <c r="O450">
        <v>0.63464158999999998</v>
      </c>
      <c r="P450">
        <v>0.54805630000000005</v>
      </c>
      <c r="Q450">
        <v>0.47502333000000002</v>
      </c>
      <c r="R450">
        <v>0.41462242999999999</v>
      </c>
      <c r="S450">
        <v>0.36529505000000001</v>
      </c>
      <c r="T450">
        <v>0.32484299</v>
      </c>
      <c r="U450">
        <v>0.29139301000000001</v>
      </c>
      <c r="V450">
        <v>0.26345133999999998</v>
      </c>
      <c r="W450">
        <v>0.23987214000000001</v>
      </c>
      <c r="X450">
        <v>0.21978158</v>
      </c>
      <c r="Y450">
        <v>0.20248258</v>
      </c>
      <c r="Z450">
        <v>0.18745856</v>
      </c>
      <c r="AA450">
        <v>0.17430925</v>
      </c>
      <c r="AB450">
        <v>0.16271490999999999</v>
      </c>
      <c r="AC450">
        <v>0.15242241000000001</v>
      </c>
      <c r="AD450">
        <v>0.14323309000000001</v>
      </c>
      <c r="AE450">
        <v>0.13498388</v>
      </c>
      <c r="AF450">
        <v>0.1275385</v>
      </c>
      <c r="AG450">
        <v>0.12078965</v>
      </c>
      <c r="AH450">
        <v>0.11464694</v>
      </c>
      <c r="AI450">
        <v>0.10903422</v>
      </c>
      <c r="AJ450">
        <v>0.1038876</v>
      </c>
      <c r="AK450">
        <v>9.9153205999999994E-2</v>
      </c>
      <c r="AL450">
        <v>9.4784617000000002E-2</v>
      </c>
      <c r="AM450">
        <v>9.0741589999999997E-2</v>
      </c>
      <c r="AN450">
        <v>8.6990602E-2</v>
      </c>
      <c r="AO450">
        <v>8.3502813999999995E-2</v>
      </c>
      <c r="AP450">
        <v>8.0252825999999999E-2</v>
      </c>
      <c r="AQ450">
        <v>7.7217630999999995E-2</v>
      </c>
      <c r="AR450">
        <v>7.4373960000000003E-2</v>
      </c>
      <c r="AS450">
        <v>7.1708917999999996E-2</v>
      </c>
      <c r="AT450">
        <v>6.9206036999999998E-2</v>
      </c>
      <c r="AU450">
        <v>6.6848985999999999E-2</v>
      </c>
      <c r="AV450">
        <v>6.4627147999999995E-2</v>
      </c>
      <c r="AW450">
        <v>6.2530473000000003E-2</v>
      </c>
      <c r="AX450">
        <v>6.0550258000000003E-2</v>
      </c>
      <c r="AY450">
        <v>5.8674678000000001E-2</v>
      </c>
      <c r="AZ450">
        <v>5.6896769E-2</v>
      </c>
      <c r="BA450">
        <v>5.5209991E-2</v>
      </c>
      <c r="BB450">
        <v>5.3607646000000002E-2</v>
      </c>
      <c r="BC450">
        <v>5.2083574000000001E-2</v>
      </c>
      <c r="BD450">
        <v>5.0632312999999998E-2</v>
      </c>
      <c r="BE450">
        <v>4.9249991999999999E-2</v>
      </c>
      <c r="BF450">
        <v>4.7931033999999997E-2</v>
      </c>
    </row>
    <row r="451" spans="1:58" x14ac:dyDescent="0.35">
      <c r="A451">
        <v>450</v>
      </c>
      <c r="B451">
        <v>66.400000000000006</v>
      </c>
      <c r="C451">
        <v>0.8671489</v>
      </c>
      <c r="D451">
        <v>1</v>
      </c>
      <c r="E451">
        <v>8.2000000000000011</v>
      </c>
      <c r="F451">
        <v>1.4000000000000001</v>
      </c>
      <c r="G451">
        <v>1</v>
      </c>
      <c r="H451">
        <v>0.2</v>
      </c>
      <c r="I451">
        <v>398</v>
      </c>
      <c r="J451">
        <v>363.5</v>
      </c>
      <c r="K451" t="s">
        <v>34</v>
      </c>
      <c r="L451">
        <v>450</v>
      </c>
      <c r="M451">
        <v>0.83427578000000002</v>
      </c>
      <c r="N451">
        <v>0.71628928000000003</v>
      </c>
      <c r="O451">
        <v>0.61771286000000003</v>
      </c>
      <c r="P451">
        <v>0.53424859000000002</v>
      </c>
      <c r="Q451">
        <v>0.46481282000000002</v>
      </c>
      <c r="R451">
        <v>0.40827793000000001</v>
      </c>
      <c r="S451">
        <v>0.36226413000000002</v>
      </c>
      <c r="T451">
        <v>0.32427567000000002</v>
      </c>
      <c r="U451">
        <v>0.29265645000000001</v>
      </c>
      <c r="V451">
        <v>0.26606672999999997</v>
      </c>
      <c r="W451">
        <v>0.24344982000000001</v>
      </c>
      <c r="X451">
        <v>0.22403081999999999</v>
      </c>
      <c r="Y451">
        <v>0.20720215</v>
      </c>
      <c r="Z451">
        <v>0.19250481999999999</v>
      </c>
      <c r="AA451">
        <v>0.17956011</v>
      </c>
      <c r="AB451">
        <v>0.16809298</v>
      </c>
      <c r="AC451">
        <v>0.15786986</v>
      </c>
      <c r="AD451">
        <v>0.14870119000000001</v>
      </c>
      <c r="AE451">
        <v>0.14044206000000001</v>
      </c>
      <c r="AF451">
        <v>0.13297107999999999</v>
      </c>
      <c r="AG451">
        <v>0.12617201</v>
      </c>
      <c r="AH451">
        <v>0.11996554</v>
      </c>
      <c r="AI451">
        <v>0.11428371</v>
      </c>
      <c r="AJ451">
        <v>0.10905779</v>
      </c>
      <c r="AK451">
        <v>0.10424311</v>
      </c>
      <c r="AL451">
        <v>9.9787332000000006E-2</v>
      </c>
      <c r="AM451">
        <v>9.5655008999999999E-2</v>
      </c>
      <c r="AN451">
        <v>9.1817214999999994E-2</v>
      </c>
      <c r="AO451">
        <v>8.8242605000000002E-2</v>
      </c>
      <c r="AP451">
        <v>8.4902196999999999E-2</v>
      </c>
      <c r="AQ451">
        <v>8.1775360000000005E-2</v>
      </c>
      <c r="AR451">
        <v>7.8848033999999997E-2</v>
      </c>
      <c r="AS451">
        <v>7.6096408000000004E-2</v>
      </c>
      <c r="AT451">
        <v>7.3506050000000003E-2</v>
      </c>
      <c r="AU451">
        <v>7.1065970000000006E-2</v>
      </c>
      <c r="AV451">
        <v>6.8762578000000005E-2</v>
      </c>
      <c r="AW451">
        <v>6.6586046999999995E-2</v>
      </c>
      <c r="AX451">
        <v>6.4527623000000006E-2</v>
      </c>
      <c r="AY451">
        <v>6.2575169E-2</v>
      </c>
      <c r="AZ451">
        <v>6.0722432999999999E-2</v>
      </c>
      <c r="BA451">
        <v>5.8962818E-2</v>
      </c>
      <c r="BB451">
        <v>5.7290203999999997E-2</v>
      </c>
      <c r="BC451">
        <v>5.5698528999999997E-2</v>
      </c>
      <c r="BD451">
        <v>5.4181341000000001E-2</v>
      </c>
      <c r="BE451">
        <v>5.2733593000000002E-2</v>
      </c>
      <c r="BF451">
        <v>5.1350648999999998E-2</v>
      </c>
    </row>
    <row r="452" spans="1:58" x14ac:dyDescent="0.35">
      <c r="A452">
        <v>451</v>
      </c>
      <c r="B452">
        <v>36.9</v>
      </c>
      <c r="C452">
        <v>0.47205039999999998</v>
      </c>
      <c r="D452">
        <v>3</v>
      </c>
      <c r="E452">
        <v>4.2</v>
      </c>
      <c r="F452">
        <v>1</v>
      </c>
      <c r="G452">
        <v>0.8</v>
      </c>
      <c r="H452">
        <v>0.60000000000000009</v>
      </c>
      <c r="I452">
        <v>387.40000000000003</v>
      </c>
      <c r="J452">
        <v>335.90000000000003</v>
      </c>
      <c r="K452" t="s">
        <v>35</v>
      </c>
      <c r="L452">
        <v>451</v>
      </c>
      <c r="M452">
        <v>0.99114036999999999</v>
      </c>
      <c r="N452">
        <v>0.76455081000000003</v>
      </c>
      <c r="O452">
        <v>0.61351067000000004</v>
      </c>
      <c r="P452">
        <v>0.50809819000000001</v>
      </c>
      <c r="Q452">
        <v>0.43156007000000002</v>
      </c>
      <c r="R452">
        <v>0.37469172000000001</v>
      </c>
      <c r="S452">
        <v>0.32967343999999998</v>
      </c>
      <c r="T452">
        <v>0.29345641</v>
      </c>
      <c r="U452">
        <v>0.26423517000000002</v>
      </c>
      <c r="V452">
        <v>0.24014363</v>
      </c>
      <c r="W452">
        <v>0.21993017000000001</v>
      </c>
      <c r="X452">
        <v>0.20276751000000001</v>
      </c>
      <c r="Y452">
        <v>0.18805578000000001</v>
      </c>
      <c r="Z452">
        <v>0.17526423999999999</v>
      </c>
      <c r="AA452">
        <v>0.16403791000000001</v>
      </c>
      <c r="AB452">
        <v>0.15411846000000001</v>
      </c>
      <c r="AC452">
        <v>0.14529341000000001</v>
      </c>
      <c r="AD452">
        <v>0.13739546999999999</v>
      </c>
      <c r="AE452">
        <v>0.13028382999999999</v>
      </c>
      <c r="AF452">
        <v>0.12384728</v>
      </c>
      <c r="AG452">
        <v>0.11799558</v>
      </c>
      <c r="AH452">
        <v>0.11265153</v>
      </c>
      <c r="AI452">
        <v>0.10775205</v>
      </c>
      <c r="AJ452">
        <v>0.10324492</v>
      </c>
      <c r="AK452">
        <v>9.9082790000000004E-2</v>
      </c>
      <c r="AL452">
        <v>9.5228009000000002E-2</v>
      </c>
      <c r="AM452">
        <v>9.1649041000000001E-2</v>
      </c>
      <c r="AN452">
        <v>8.8315858999999997E-2</v>
      </c>
      <c r="AO452">
        <v>8.5204266000000001E-2</v>
      </c>
      <c r="AP452">
        <v>8.2294300000000001E-2</v>
      </c>
      <c r="AQ452">
        <v>7.9563550999999996E-2</v>
      </c>
      <c r="AR452">
        <v>7.6997429000000006E-2</v>
      </c>
      <c r="AS452">
        <v>7.4582279000000001E-2</v>
      </c>
      <c r="AT452">
        <v>7.2304934000000001E-2</v>
      </c>
      <c r="AU452">
        <v>7.0153698E-2</v>
      </c>
      <c r="AV452">
        <v>6.8118542000000004E-2</v>
      </c>
      <c r="AW452">
        <v>6.6190056999999997E-2</v>
      </c>
      <c r="AX452">
        <v>6.4359896E-2</v>
      </c>
      <c r="AY452">
        <v>6.2621541000000003E-2</v>
      </c>
      <c r="AZ452">
        <v>6.0968227999999999E-2</v>
      </c>
      <c r="BA452">
        <v>5.9393819E-2</v>
      </c>
      <c r="BB452">
        <v>5.7892556999999997E-2</v>
      </c>
      <c r="BC452">
        <v>5.6459621000000002E-2</v>
      </c>
      <c r="BD452">
        <v>5.5091309999999998E-2</v>
      </c>
      <c r="BE452">
        <v>5.3782969999999999E-2</v>
      </c>
      <c r="BF452">
        <v>5.2530005999999997E-2</v>
      </c>
    </row>
    <row r="453" spans="1:58" x14ac:dyDescent="0.35">
      <c r="A453">
        <v>452</v>
      </c>
      <c r="B453">
        <v>35.800000000000004</v>
      </c>
      <c r="C453">
        <v>0.50405889999999998</v>
      </c>
      <c r="D453">
        <v>2</v>
      </c>
      <c r="E453">
        <v>3.8000000000000003</v>
      </c>
      <c r="F453">
        <v>2</v>
      </c>
      <c r="G453">
        <v>0.8</v>
      </c>
      <c r="H453">
        <v>1</v>
      </c>
      <c r="I453">
        <v>419.1</v>
      </c>
      <c r="J453">
        <v>343.6</v>
      </c>
      <c r="K453" t="s">
        <v>35</v>
      </c>
      <c r="L453">
        <v>452</v>
      </c>
      <c r="M453">
        <v>1.5014061999999999</v>
      </c>
      <c r="N453">
        <v>1.1464958000000001</v>
      </c>
      <c r="O453">
        <v>0.91039758999999998</v>
      </c>
      <c r="P453">
        <v>0.74466443000000004</v>
      </c>
      <c r="Q453">
        <v>0.62449759000000005</v>
      </c>
      <c r="R453">
        <v>0.53547126</v>
      </c>
      <c r="S453">
        <v>0.46778259</v>
      </c>
      <c r="T453">
        <v>0.41300237000000001</v>
      </c>
      <c r="U453">
        <v>0.36888757</v>
      </c>
      <c r="V453">
        <v>0.33294931</v>
      </c>
      <c r="W453">
        <v>0.30326349000000002</v>
      </c>
      <c r="X453">
        <v>0.27826065</v>
      </c>
      <c r="Y453">
        <v>0.2569977</v>
      </c>
      <c r="Z453">
        <v>0.23868076999999999</v>
      </c>
      <c r="AA453">
        <v>0.22273992000000001</v>
      </c>
      <c r="AB453">
        <v>0.20874865000000001</v>
      </c>
      <c r="AC453">
        <v>0.19636013999999999</v>
      </c>
      <c r="AD453">
        <v>0.18532580000000001</v>
      </c>
      <c r="AE453">
        <v>0.17544055</v>
      </c>
      <c r="AF453">
        <v>0.16653095000000001</v>
      </c>
      <c r="AG453">
        <v>0.15846189999999999</v>
      </c>
      <c r="AH453">
        <v>0.15111611999999999</v>
      </c>
      <c r="AI453">
        <v>0.14439993000000001</v>
      </c>
      <c r="AJ453">
        <v>0.13823917999999999</v>
      </c>
      <c r="AK453">
        <v>0.13256705999999999</v>
      </c>
      <c r="AL453">
        <v>0.12732705</v>
      </c>
      <c r="AM453">
        <v>0.12246661</v>
      </c>
      <c r="AN453">
        <v>0.11795118</v>
      </c>
      <c r="AO453">
        <v>0.11373966000000001</v>
      </c>
      <c r="AP453">
        <v>0.10980648</v>
      </c>
      <c r="AQ453">
        <v>0.1061236</v>
      </c>
      <c r="AR453">
        <v>0.10266167</v>
      </c>
      <c r="AS453">
        <v>9.9403127999999993E-2</v>
      </c>
      <c r="AT453">
        <v>9.6331476999999999E-2</v>
      </c>
      <c r="AU453">
        <v>9.3432605000000002E-2</v>
      </c>
      <c r="AV453">
        <v>9.0691954000000005E-2</v>
      </c>
      <c r="AW453">
        <v>8.8097527999999994E-2</v>
      </c>
      <c r="AX453">
        <v>8.5635832999999995E-2</v>
      </c>
      <c r="AY453">
        <v>8.3299241999999996E-2</v>
      </c>
      <c r="AZ453">
        <v>8.1076719000000005E-2</v>
      </c>
      <c r="BA453">
        <v>7.8960954999999999E-2</v>
      </c>
      <c r="BB453">
        <v>7.6944023E-2</v>
      </c>
      <c r="BC453">
        <v>7.5019687000000002E-2</v>
      </c>
      <c r="BD453">
        <v>7.3180646000000002E-2</v>
      </c>
      <c r="BE453">
        <v>7.1422188999999997E-2</v>
      </c>
      <c r="BF453">
        <v>6.9738805000000001E-2</v>
      </c>
    </row>
    <row r="454" spans="1:58" x14ac:dyDescent="0.35">
      <c r="A454">
        <v>453</v>
      </c>
      <c r="B454">
        <v>67.5</v>
      </c>
      <c r="C454">
        <v>0.76970369999999999</v>
      </c>
      <c r="D454">
        <v>0.4</v>
      </c>
      <c r="E454">
        <v>7</v>
      </c>
      <c r="F454">
        <v>2.8000000000000003</v>
      </c>
      <c r="G454">
        <v>0.8</v>
      </c>
      <c r="H454">
        <v>0.8</v>
      </c>
      <c r="I454">
        <v>332.6</v>
      </c>
      <c r="J454">
        <v>365.8</v>
      </c>
      <c r="K454" t="s">
        <v>34</v>
      </c>
      <c r="L454">
        <v>453</v>
      </c>
      <c r="M454">
        <v>1.6642329</v>
      </c>
      <c r="N454">
        <v>1.3269930000000001</v>
      </c>
      <c r="O454">
        <v>1.0651084</v>
      </c>
      <c r="P454">
        <v>0.86622310000000002</v>
      </c>
      <c r="Q454">
        <v>0.71873098999999996</v>
      </c>
      <c r="R454">
        <v>0.60783743999999995</v>
      </c>
      <c r="S454">
        <v>0.52265125999999995</v>
      </c>
      <c r="T454">
        <v>0.45604137</v>
      </c>
      <c r="U454">
        <v>0.40276167000000002</v>
      </c>
      <c r="V454">
        <v>0.3595604</v>
      </c>
      <c r="W454">
        <v>0.32398652999999999</v>
      </c>
      <c r="X454">
        <v>0.29427361000000002</v>
      </c>
      <c r="Y454">
        <v>0.26914427000000002</v>
      </c>
      <c r="Z454">
        <v>0.24765223</v>
      </c>
      <c r="AA454">
        <v>0.22908466999999999</v>
      </c>
      <c r="AB454">
        <v>0.21290874000000001</v>
      </c>
      <c r="AC454">
        <v>0.19869692999999999</v>
      </c>
      <c r="AD454">
        <v>0.18612559000000001</v>
      </c>
      <c r="AE454">
        <v>0.17492867000000001</v>
      </c>
      <c r="AF454">
        <v>0.16489651999999999</v>
      </c>
      <c r="AG454">
        <v>0.15585985999999999</v>
      </c>
      <c r="AH454">
        <v>0.14768331000000001</v>
      </c>
      <c r="AI454">
        <v>0.14024979000000001</v>
      </c>
      <c r="AJ454">
        <v>0.13346699000000001</v>
      </c>
      <c r="AK454">
        <v>0.12724911</v>
      </c>
      <c r="AL454">
        <v>0.12153422999999999</v>
      </c>
      <c r="AM454">
        <v>0.11626671</v>
      </c>
      <c r="AN454">
        <v>0.11139084</v>
      </c>
      <c r="AO454">
        <v>0.10686748</v>
      </c>
      <c r="AP454">
        <v>0.10265974999999999</v>
      </c>
      <c r="AQ454">
        <v>9.8737470999999993E-2</v>
      </c>
      <c r="AR454">
        <v>9.5074913999999996E-2</v>
      </c>
      <c r="AS454">
        <v>9.1645486999999998E-2</v>
      </c>
      <c r="AT454">
        <v>8.8426120999999996E-2</v>
      </c>
      <c r="AU454">
        <v>8.5399537999999997E-2</v>
      </c>
      <c r="AV454">
        <v>8.2551374999999996E-2</v>
      </c>
      <c r="AW454">
        <v>7.9869150999999999E-2</v>
      </c>
      <c r="AX454">
        <v>7.7335029999999999E-2</v>
      </c>
      <c r="AY454">
        <v>7.4939436999999998E-2</v>
      </c>
      <c r="AZ454">
        <v>7.2672442000000004E-2</v>
      </c>
      <c r="BA454">
        <v>7.0522398E-2</v>
      </c>
      <c r="BB454">
        <v>6.8480752000000006E-2</v>
      </c>
      <c r="BC454">
        <v>6.6541432999999997E-2</v>
      </c>
      <c r="BD454">
        <v>6.4695425000000001E-2</v>
      </c>
      <c r="BE454">
        <v>6.2936260999999993E-2</v>
      </c>
      <c r="BF454">
        <v>6.1258893000000002E-2</v>
      </c>
    </row>
    <row r="455" spans="1:58" x14ac:dyDescent="0.35">
      <c r="A455">
        <v>454</v>
      </c>
      <c r="B455">
        <v>37.700000000000003</v>
      </c>
      <c r="C455">
        <v>0.24918610000000002</v>
      </c>
      <c r="D455">
        <v>2.4000000000000004</v>
      </c>
      <c r="E455">
        <v>2.6</v>
      </c>
      <c r="F455">
        <v>0.8</v>
      </c>
      <c r="G455">
        <v>1.4000000000000001</v>
      </c>
      <c r="H455">
        <v>0.60000000000000009</v>
      </c>
      <c r="I455">
        <v>371.5</v>
      </c>
      <c r="J455">
        <v>352.8</v>
      </c>
      <c r="K455" t="s">
        <v>35</v>
      </c>
      <c r="L455">
        <v>454</v>
      </c>
      <c r="M455">
        <v>0.80319828000000004</v>
      </c>
      <c r="N455">
        <v>0.62647045000000001</v>
      </c>
      <c r="O455">
        <v>0.50756866</v>
      </c>
      <c r="P455">
        <v>0.42349574000000001</v>
      </c>
      <c r="Q455">
        <v>0.36190932999999997</v>
      </c>
      <c r="R455">
        <v>0.31484434</v>
      </c>
      <c r="S455">
        <v>0.27791405000000002</v>
      </c>
      <c r="T455">
        <v>0.24845228999999999</v>
      </c>
      <c r="U455">
        <v>0.22438383000000001</v>
      </c>
      <c r="V455">
        <v>0.20442724000000001</v>
      </c>
      <c r="W455">
        <v>0.18758591999999999</v>
      </c>
      <c r="X455">
        <v>0.17318285</v>
      </c>
      <c r="Y455">
        <v>0.16074350000000001</v>
      </c>
      <c r="Z455">
        <v>0.14990429999999999</v>
      </c>
      <c r="AA455">
        <v>0.14037652</v>
      </c>
      <c r="AB455">
        <v>0.13193811</v>
      </c>
      <c r="AC455">
        <v>0.12441383</v>
      </c>
      <c r="AD455">
        <v>0.11766624000000001</v>
      </c>
      <c r="AE455">
        <v>0.11158025000000001</v>
      </c>
      <c r="AF455">
        <v>0.10606553000000001</v>
      </c>
      <c r="AG455">
        <v>0.10104512</v>
      </c>
      <c r="AH455">
        <v>9.6452571000000001E-2</v>
      </c>
      <c r="AI455">
        <v>9.2237920000000001E-2</v>
      </c>
      <c r="AJ455">
        <v>8.8356837999999993E-2</v>
      </c>
      <c r="AK455">
        <v>8.4770016000000004E-2</v>
      </c>
      <c r="AL455">
        <v>8.1445210000000004E-2</v>
      </c>
      <c r="AM455">
        <v>7.8356764999999995E-2</v>
      </c>
      <c r="AN455">
        <v>7.5478666E-2</v>
      </c>
      <c r="AO455">
        <v>7.2792082999999994E-2</v>
      </c>
      <c r="AP455">
        <v>7.0275432999999998E-2</v>
      </c>
      <c r="AQ455">
        <v>6.7915268000000001E-2</v>
      </c>
      <c r="AR455">
        <v>6.5699242000000005E-2</v>
      </c>
      <c r="AS455">
        <v>6.3612400999999999E-2</v>
      </c>
      <c r="AT455">
        <v>6.1642836999999999E-2</v>
      </c>
      <c r="AU455">
        <v>5.9782035999999997E-2</v>
      </c>
      <c r="AV455">
        <v>5.8021728000000002E-2</v>
      </c>
      <c r="AW455">
        <v>5.6354277000000001E-2</v>
      </c>
      <c r="AX455">
        <v>5.4773020999999998E-2</v>
      </c>
      <c r="AY455">
        <v>5.3270659999999997E-2</v>
      </c>
      <c r="AZ455">
        <v>5.1841251999999997E-2</v>
      </c>
      <c r="BA455">
        <v>5.0480716000000002E-2</v>
      </c>
      <c r="BB455">
        <v>4.9184889000000002E-2</v>
      </c>
      <c r="BC455">
        <v>4.7948251999999997E-2</v>
      </c>
      <c r="BD455">
        <v>4.6766202999999999E-2</v>
      </c>
      <c r="BE455">
        <v>4.5635670000000003E-2</v>
      </c>
      <c r="BF455">
        <v>4.4553768000000001E-2</v>
      </c>
    </row>
    <row r="456" spans="1:58" x14ac:dyDescent="0.35">
      <c r="A456">
        <v>455</v>
      </c>
      <c r="B456">
        <v>40.1</v>
      </c>
      <c r="C456">
        <v>0.30794709999999997</v>
      </c>
      <c r="D456">
        <v>0.60000000000000009</v>
      </c>
      <c r="E456">
        <v>2</v>
      </c>
      <c r="F456">
        <v>0.4</v>
      </c>
      <c r="G456">
        <v>0.60000000000000009</v>
      </c>
      <c r="H456">
        <v>0.2</v>
      </c>
      <c r="I456">
        <v>362.3</v>
      </c>
      <c r="J456">
        <v>341.70000000000005</v>
      </c>
      <c r="K456" t="s">
        <v>35</v>
      </c>
      <c r="L456">
        <v>455</v>
      </c>
      <c r="M456">
        <v>0.25211579000000001</v>
      </c>
      <c r="N456">
        <v>0.20209083999999999</v>
      </c>
      <c r="O456">
        <v>0.16740534000000001</v>
      </c>
      <c r="P456">
        <v>0.14205311000000001</v>
      </c>
      <c r="Q456">
        <v>0.12276974</v>
      </c>
      <c r="R456">
        <v>0.10765006000000001</v>
      </c>
      <c r="S456">
        <v>9.5508464000000001E-2</v>
      </c>
      <c r="T456">
        <v>8.5568421000000006E-2</v>
      </c>
      <c r="U456">
        <v>7.7295295999999999E-2</v>
      </c>
      <c r="V456">
        <v>7.0316002000000002E-2</v>
      </c>
      <c r="W456">
        <v>6.4356543000000002E-2</v>
      </c>
      <c r="X456">
        <v>5.9217411999999997E-2</v>
      </c>
      <c r="Y456">
        <v>5.4744527000000001E-2</v>
      </c>
      <c r="Z456">
        <v>5.0820629999999999E-2</v>
      </c>
      <c r="AA456">
        <v>4.7354686999999999E-2</v>
      </c>
      <c r="AB456">
        <v>4.4273615000000002E-2</v>
      </c>
      <c r="AC456">
        <v>4.1519128000000002E-2</v>
      </c>
      <c r="AD456">
        <v>3.9043922000000002E-2</v>
      </c>
      <c r="AE456">
        <v>3.6809754E-2</v>
      </c>
      <c r="AF456">
        <v>3.4784376999999998E-2</v>
      </c>
      <c r="AG456">
        <v>3.2941169999999999E-2</v>
      </c>
      <c r="AH456">
        <v>3.1257554999999999E-2</v>
      </c>
      <c r="AI456">
        <v>2.9714771000000001E-2</v>
      </c>
      <c r="AJ456">
        <v>2.8296386999999999E-2</v>
      </c>
      <c r="AK456">
        <v>2.6989032E-2</v>
      </c>
      <c r="AL456">
        <v>2.5780405999999999E-2</v>
      </c>
      <c r="AM456">
        <v>2.4660602E-2</v>
      </c>
      <c r="AN456">
        <v>2.3620371000000001E-2</v>
      </c>
      <c r="AO456">
        <v>2.2652127000000001E-2</v>
      </c>
      <c r="AP456">
        <v>2.1749004999999998E-2</v>
      </c>
      <c r="AQ456">
        <v>2.0904855999999999E-2</v>
      </c>
      <c r="AR456">
        <v>2.0114417999999998E-2</v>
      </c>
      <c r="AS456">
        <v>1.9372897E-2</v>
      </c>
      <c r="AT456">
        <v>1.8676214E-2</v>
      </c>
      <c r="AU456">
        <v>1.8020571999999999E-2</v>
      </c>
      <c r="AV456">
        <v>1.7402697000000002E-2</v>
      </c>
      <c r="AW456">
        <v>1.6819595999999999E-2</v>
      </c>
      <c r="AX456">
        <v>1.6268478999999999E-2</v>
      </c>
      <c r="AY456">
        <v>1.5746986000000001E-2</v>
      </c>
      <c r="AZ456">
        <v>1.5252926999999999E-2</v>
      </c>
      <c r="BA456">
        <v>1.4784337999999999E-2</v>
      </c>
      <c r="BB456">
        <v>1.4339324000000001E-2</v>
      </c>
      <c r="BC456">
        <v>1.3916255000000001E-2</v>
      </c>
      <c r="BD456">
        <v>1.3513720999999999E-2</v>
      </c>
      <c r="BE456">
        <v>1.3130256E-2</v>
      </c>
      <c r="BF456">
        <v>1.2764662E-2</v>
      </c>
    </row>
    <row r="457" spans="1:58" x14ac:dyDescent="0.35">
      <c r="A457">
        <v>456</v>
      </c>
      <c r="B457">
        <v>37.5</v>
      </c>
      <c r="C457">
        <v>0.57568930000000007</v>
      </c>
      <c r="D457">
        <v>2.4000000000000004</v>
      </c>
      <c r="E457">
        <v>3</v>
      </c>
      <c r="F457">
        <v>1.4000000000000001</v>
      </c>
      <c r="G457">
        <v>1.4000000000000001</v>
      </c>
      <c r="H457">
        <v>0.60000000000000009</v>
      </c>
      <c r="I457">
        <v>411.90000000000003</v>
      </c>
      <c r="J457">
        <v>313.20000000000005</v>
      </c>
      <c r="K457" t="s">
        <v>35</v>
      </c>
      <c r="L457">
        <v>456</v>
      </c>
      <c r="M457">
        <v>0.80743598999999999</v>
      </c>
      <c r="N457">
        <v>0.62808984999999995</v>
      </c>
      <c r="O457">
        <v>0.50815690000000002</v>
      </c>
      <c r="P457">
        <v>0.42370670999999999</v>
      </c>
      <c r="Q457">
        <v>0.36201504000000001</v>
      </c>
      <c r="R457">
        <v>0.31479459999999998</v>
      </c>
      <c r="S457">
        <v>0.27780166000000001</v>
      </c>
      <c r="T457">
        <v>0.24832171</v>
      </c>
      <c r="U457">
        <v>0.22430152</v>
      </c>
      <c r="V457">
        <v>0.20434126</v>
      </c>
      <c r="W457">
        <v>0.18749693000000001</v>
      </c>
      <c r="X457">
        <v>0.17310457000000001</v>
      </c>
      <c r="Y457">
        <v>0.16067662999999999</v>
      </c>
      <c r="Z457">
        <v>0.14984410000000001</v>
      </c>
      <c r="AA457">
        <v>0.14032528</v>
      </c>
      <c r="AB457">
        <v>0.13189683999999999</v>
      </c>
      <c r="AC457">
        <v>0.12438098</v>
      </c>
      <c r="AD457">
        <v>0.1176407</v>
      </c>
      <c r="AE457">
        <v>0.11156170999999999</v>
      </c>
      <c r="AF457">
        <v>0.10605146999999999</v>
      </c>
      <c r="AG457">
        <v>0.10103591000000001</v>
      </c>
      <c r="AH457">
        <v>9.6448048999999994E-2</v>
      </c>
      <c r="AI457">
        <v>9.2236787000000001E-2</v>
      </c>
      <c r="AJ457">
        <v>8.8358990999999998E-2</v>
      </c>
      <c r="AK457">
        <v>8.4775089999999997E-2</v>
      </c>
      <c r="AL457">
        <v>8.1452004999999994E-2</v>
      </c>
      <c r="AM457">
        <v>7.8364953000000001E-2</v>
      </c>
      <c r="AN457">
        <v>7.5491539999999996E-2</v>
      </c>
      <c r="AO457">
        <v>7.2805918999999997E-2</v>
      </c>
      <c r="AP457">
        <v>7.0289909999999997E-2</v>
      </c>
      <c r="AQ457">
        <v>6.7930988999999997E-2</v>
      </c>
      <c r="AR457">
        <v>6.5716027999999996E-2</v>
      </c>
      <c r="AS457">
        <v>6.3629299E-2</v>
      </c>
      <c r="AT457">
        <v>6.1661195000000002E-2</v>
      </c>
      <c r="AU457">
        <v>5.9800829999999999E-2</v>
      </c>
      <c r="AV457">
        <v>5.8040745999999997E-2</v>
      </c>
      <c r="AW457">
        <v>5.6373764E-2</v>
      </c>
      <c r="AX457">
        <v>5.4792814000000002E-2</v>
      </c>
      <c r="AY457">
        <v>5.3290813999999999E-2</v>
      </c>
      <c r="AZ457">
        <v>5.1861305000000003E-2</v>
      </c>
      <c r="BA457">
        <v>5.0500821000000001E-2</v>
      </c>
      <c r="BB457">
        <v>4.9205035000000001E-2</v>
      </c>
      <c r="BC457">
        <v>4.7968481E-2</v>
      </c>
      <c r="BD457">
        <v>4.6786144000000002E-2</v>
      </c>
      <c r="BE457">
        <v>4.5655869000000002E-2</v>
      </c>
      <c r="BF457">
        <v>4.4573672000000002E-2</v>
      </c>
    </row>
    <row r="458" spans="1:58" x14ac:dyDescent="0.35">
      <c r="A458">
        <v>457</v>
      </c>
      <c r="B458">
        <v>38.700000000000003</v>
      </c>
      <c r="C458">
        <v>0.47897150000000005</v>
      </c>
      <c r="D458">
        <v>1.6</v>
      </c>
      <c r="E458">
        <v>3.4000000000000004</v>
      </c>
      <c r="F458">
        <v>1.8</v>
      </c>
      <c r="G458">
        <v>1.8</v>
      </c>
      <c r="H458">
        <v>1</v>
      </c>
      <c r="I458">
        <v>316.60000000000002</v>
      </c>
      <c r="J458">
        <v>350.70000000000005</v>
      </c>
      <c r="K458" t="s">
        <v>35</v>
      </c>
      <c r="L458">
        <v>457</v>
      </c>
      <c r="M458">
        <v>1.4744439</v>
      </c>
      <c r="N458">
        <v>1.1456766</v>
      </c>
      <c r="O458">
        <v>0.92145907999999999</v>
      </c>
      <c r="P458">
        <v>0.76165563000000003</v>
      </c>
      <c r="Q458">
        <v>0.64230180000000003</v>
      </c>
      <c r="R458">
        <v>0.55088614999999996</v>
      </c>
      <c r="S458">
        <v>0.48001527999999999</v>
      </c>
      <c r="T458">
        <v>0.42396009000000001</v>
      </c>
      <c r="U458">
        <v>0.37871927</v>
      </c>
      <c r="V458">
        <v>0.34172978999999998</v>
      </c>
      <c r="W458">
        <v>0.31098576999999999</v>
      </c>
      <c r="X458">
        <v>0.28512736999999999</v>
      </c>
      <c r="Y458">
        <v>0.26308534</v>
      </c>
      <c r="Z458">
        <v>0.24405582000000001</v>
      </c>
      <c r="AA458">
        <v>0.22747028</v>
      </c>
      <c r="AB458">
        <v>0.2129095</v>
      </c>
      <c r="AC458">
        <v>0.20002445999999999</v>
      </c>
      <c r="AD458">
        <v>0.18853897</v>
      </c>
      <c r="AE458">
        <v>0.17824884999999999</v>
      </c>
      <c r="AF458">
        <v>0.16897669000000001</v>
      </c>
      <c r="AG458">
        <v>0.16057558</v>
      </c>
      <c r="AH458">
        <v>0.15293240999999999</v>
      </c>
      <c r="AI458">
        <v>0.14594742999999999</v>
      </c>
      <c r="AJ458">
        <v>0.13954084</v>
      </c>
      <c r="AK458">
        <v>0.13364343000000001</v>
      </c>
      <c r="AL458">
        <v>0.12819707</v>
      </c>
      <c r="AM458">
        <v>0.12315203</v>
      </c>
      <c r="AN458">
        <v>0.11846474</v>
      </c>
      <c r="AO458">
        <v>0.11409743999999999</v>
      </c>
      <c r="AP458">
        <v>0.11001737</v>
      </c>
      <c r="AQ458">
        <v>0.10619754000000001</v>
      </c>
      <c r="AR458">
        <v>0.10261547</v>
      </c>
      <c r="AS458">
        <v>9.9247284000000005E-2</v>
      </c>
      <c r="AT458">
        <v>9.6077010000000004E-2</v>
      </c>
      <c r="AU458">
        <v>9.3086153000000005E-2</v>
      </c>
      <c r="AV458">
        <v>9.0259723E-2</v>
      </c>
      <c r="AW458">
        <v>8.7586351000000007E-2</v>
      </c>
      <c r="AX458">
        <v>8.5053235000000005E-2</v>
      </c>
      <c r="AY458">
        <v>8.2647733000000001E-2</v>
      </c>
      <c r="AZ458">
        <v>8.0363058000000001E-2</v>
      </c>
      <c r="BA458">
        <v>7.8188010000000002E-2</v>
      </c>
      <c r="BB458">
        <v>7.6115831999999994E-2</v>
      </c>
      <c r="BC458">
        <v>7.4140221000000006E-2</v>
      </c>
      <c r="BD458">
        <v>7.2255544000000005E-2</v>
      </c>
      <c r="BE458">
        <v>7.0455856999999997E-2</v>
      </c>
      <c r="BF458">
        <v>6.8734795000000001E-2</v>
      </c>
    </row>
    <row r="459" spans="1:58" x14ac:dyDescent="0.35">
      <c r="A459">
        <v>458</v>
      </c>
      <c r="B459">
        <v>17.100000000000001</v>
      </c>
      <c r="C459">
        <v>0.14434060000000001</v>
      </c>
      <c r="D459">
        <v>1.8</v>
      </c>
      <c r="E459">
        <v>2.4000000000000004</v>
      </c>
      <c r="F459">
        <v>2.2000000000000002</v>
      </c>
      <c r="G459">
        <v>1.2000000000000002</v>
      </c>
      <c r="H459">
        <v>2</v>
      </c>
      <c r="I459">
        <v>426.90000000000003</v>
      </c>
      <c r="J459">
        <v>329.90000000000003</v>
      </c>
      <c r="K459" t="s">
        <v>34</v>
      </c>
      <c r="L459">
        <v>458</v>
      </c>
      <c r="M459">
        <v>1.0989964999999999</v>
      </c>
      <c r="N459">
        <v>0.85870539999999995</v>
      </c>
      <c r="O459">
        <v>0.69275319999999996</v>
      </c>
      <c r="P459">
        <v>0.57489102999999997</v>
      </c>
      <c r="Q459">
        <v>0.48815581000000002</v>
      </c>
      <c r="R459">
        <v>0.42219045999999999</v>
      </c>
      <c r="S459">
        <v>0.37070149000000002</v>
      </c>
      <c r="T459">
        <v>0.32955416999999998</v>
      </c>
      <c r="U459">
        <v>0.29603800000000002</v>
      </c>
      <c r="V459">
        <v>0.26831981999999999</v>
      </c>
      <c r="W459">
        <v>0.24507682</v>
      </c>
      <c r="X459">
        <v>0.22535052999999999</v>
      </c>
      <c r="Y459">
        <v>0.20842627999999999</v>
      </c>
      <c r="Z459">
        <v>0.19375614999999999</v>
      </c>
      <c r="AA459">
        <v>0.18092941000000001</v>
      </c>
      <c r="AB459">
        <v>0.16962726</v>
      </c>
      <c r="AC459">
        <v>0.15959978</v>
      </c>
      <c r="AD459">
        <v>0.15063610999999999</v>
      </c>
      <c r="AE459">
        <v>0.14257618999999999</v>
      </c>
      <c r="AF459">
        <v>0.13529210999999999</v>
      </c>
      <c r="AG459">
        <v>0.12867345999999999</v>
      </c>
      <c r="AH459">
        <v>0.12263614</v>
      </c>
      <c r="AI459">
        <v>0.11710434</v>
      </c>
      <c r="AJ459">
        <v>0.11201817999999999</v>
      </c>
      <c r="AK459">
        <v>0.10732563000000001</v>
      </c>
      <c r="AL459">
        <v>0.10298383999999999</v>
      </c>
      <c r="AM459">
        <v>9.8952821999999996E-2</v>
      </c>
      <c r="AN459">
        <v>9.5202453000000006E-2</v>
      </c>
      <c r="AO459">
        <v>9.1704599999999997E-2</v>
      </c>
      <c r="AP459">
        <v>8.8433630999999999E-2</v>
      </c>
      <c r="AQ459">
        <v>8.5368453999999996E-2</v>
      </c>
      <c r="AR459">
        <v>8.2489930000000003E-2</v>
      </c>
      <c r="AS459">
        <v>7.9783498999999994E-2</v>
      </c>
      <c r="AT459">
        <v>7.7232189000000007E-2</v>
      </c>
      <c r="AU459">
        <v>7.4824579000000002E-2</v>
      </c>
      <c r="AV459">
        <v>7.2547926999999998E-2</v>
      </c>
      <c r="AW459">
        <v>7.0392959000000005E-2</v>
      </c>
      <c r="AX459">
        <v>6.8350084000000005E-2</v>
      </c>
      <c r="AY459">
        <v>6.6410980999999994E-2</v>
      </c>
      <c r="AZ459">
        <v>6.4568229000000005E-2</v>
      </c>
      <c r="BA459">
        <v>6.2815353000000004E-2</v>
      </c>
      <c r="BB459">
        <v>6.1144485999999998E-2</v>
      </c>
      <c r="BC459">
        <v>5.9552196000000002E-2</v>
      </c>
      <c r="BD459">
        <v>5.8031606999999999E-2</v>
      </c>
      <c r="BE459">
        <v>5.6578755000000001E-2</v>
      </c>
      <c r="BF459">
        <v>5.5189206999999997E-2</v>
      </c>
    </row>
    <row r="460" spans="1:58" x14ac:dyDescent="0.35">
      <c r="A460">
        <v>459</v>
      </c>
      <c r="B460">
        <v>13.4</v>
      </c>
      <c r="C460">
        <v>0.40775530000000004</v>
      </c>
      <c r="D460">
        <v>1.2000000000000002</v>
      </c>
      <c r="E460">
        <v>0.60000000000000009</v>
      </c>
      <c r="F460">
        <v>0.4</v>
      </c>
      <c r="G460">
        <v>0.4</v>
      </c>
      <c r="H460">
        <v>0.2</v>
      </c>
      <c r="I460">
        <v>396.90000000000003</v>
      </c>
      <c r="J460">
        <v>303.5</v>
      </c>
      <c r="K460" t="s">
        <v>35</v>
      </c>
      <c r="L460">
        <v>459</v>
      </c>
      <c r="M460">
        <v>5.9333980000000001E-2</v>
      </c>
      <c r="N460">
        <v>4.8123829E-2</v>
      </c>
      <c r="O460">
        <v>4.0212366999999999E-2</v>
      </c>
      <c r="P460">
        <v>3.4348648000000002E-2</v>
      </c>
      <c r="Q460">
        <v>2.9839498999999998E-2</v>
      </c>
      <c r="R460">
        <v>2.6273017999999999E-2</v>
      </c>
      <c r="S460">
        <v>2.3388332000000001E-2</v>
      </c>
      <c r="T460">
        <v>2.1011955999999998E-2</v>
      </c>
      <c r="U460">
        <v>1.9023957000000001E-2</v>
      </c>
      <c r="V460">
        <v>1.7339134999999999E-2</v>
      </c>
      <c r="W460">
        <v>1.5895335E-2</v>
      </c>
      <c r="X460">
        <v>1.4645938000000001E-2</v>
      </c>
      <c r="Y460">
        <v>1.3555444999999999E-2</v>
      </c>
      <c r="Z460">
        <v>1.2596372999999999E-2</v>
      </c>
      <c r="AA460">
        <v>1.1747235999999999E-2</v>
      </c>
      <c r="AB460">
        <v>1.0990804E-2</v>
      </c>
      <c r="AC460">
        <v>1.0313351E-2</v>
      </c>
      <c r="AD460">
        <v>9.7035747000000002E-3</v>
      </c>
      <c r="AE460">
        <v>9.1522233999999994E-3</v>
      </c>
      <c r="AF460">
        <v>8.6516513999999999E-3</v>
      </c>
      <c r="AG460">
        <v>8.1954217000000003E-3</v>
      </c>
      <c r="AH460">
        <v>7.7781984999999998E-3</v>
      </c>
      <c r="AI460">
        <v>7.3953470999999996E-3</v>
      </c>
      <c r="AJ460">
        <v>7.0429984000000001E-3</v>
      </c>
      <c r="AK460">
        <v>6.7178207E-3</v>
      </c>
      <c r="AL460">
        <v>6.4169350000000003E-3</v>
      </c>
      <c r="AM460">
        <v>6.1378581E-3</v>
      </c>
      <c r="AN460">
        <v>5.8783934999999997E-3</v>
      </c>
      <c r="AO460">
        <v>5.6366762000000003E-3</v>
      </c>
      <c r="AP460">
        <v>5.4110149000000003E-3</v>
      </c>
      <c r="AQ460">
        <v>5.1999339000000002E-3</v>
      </c>
      <c r="AR460">
        <v>5.0021461000000003E-3</v>
      </c>
      <c r="AS460">
        <v>4.8165064999999996E-3</v>
      </c>
      <c r="AT460">
        <v>4.6419668999999998E-3</v>
      </c>
      <c r="AU460">
        <v>4.4776284999999997E-3</v>
      </c>
      <c r="AV460">
        <v>4.3226740999999999E-3</v>
      </c>
      <c r="AW460">
        <v>4.1763512000000001E-3</v>
      </c>
      <c r="AX460">
        <v>4.0380097999999998E-3</v>
      </c>
      <c r="AY460">
        <v>3.9070355999999999E-3</v>
      </c>
      <c r="AZ460">
        <v>3.7829158999999998E-3</v>
      </c>
      <c r="BA460">
        <v>3.6651306000000002E-3</v>
      </c>
      <c r="BB460">
        <v>3.5532393999999998E-3</v>
      </c>
      <c r="BC460">
        <v>3.4468391000000002E-3</v>
      </c>
      <c r="BD460">
        <v>3.3455612E-3</v>
      </c>
      <c r="BE460">
        <v>3.2490563999999999E-3</v>
      </c>
      <c r="BF460">
        <v>3.1570184999999999E-3</v>
      </c>
    </row>
    <row r="461" spans="1:58" x14ac:dyDescent="0.35">
      <c r="A461">
        <v>460</v>
      </c>
      <c r="B461">
        <v>41.400000000000006</v>
      </c>
      <c r="C461">
        <v>0.18479610000000002</v>
      </c>
      <c r="D461">
        <v>2</v>
      </c>
      <c r="E461">
        <v>1.6</v>
      </c>
      <c r="F461">
        <v>1.2000000000000002</v>
      </c>
      <c r="G461">
        <v>1.6</v>
      </c>
      <c r="H461">
        <v>1</v>
      </c>
      <c r="I461">
        <v>445.3</v>
      </c>
      <c r="J461">
        <v>288.3</v>
      </c>
      <c r="K461" t="s">
        <v>35</v>
      </c>
      <c r="L461">
        <v>460</v>
      </c>
      <c r="M461">
        <v>0.83740829999999999</v>
      </c>
      <c r="N461">
        <v>0.65449214</v>
      </c>
      <c r="O461">
        <v>0.53063088999999997</v>
      </c>
      <c r="P461">
        <v>0.44317280999999997</v>
      </c>
      <c r="Q461">
        <v>0.37882280000000002</v>
      </c>
      <c r="R461">
        <v>0.3298566</v>
      </c>
      <c r="S461">
        <v>0.29151025000000003</v>
      </c>
      <c r="T461">
        <v>0.26081958</v>
      </c>
      <c r="U461">
        <v>0.23569225999999999</v>
      </c>
      <c r="V461">
        <v>0.21477491000000001</v>
      </c>
      <c r="W461">
        <v>0.19713105</v>
      </c>
      <c r="X461">
        <v>0.18207182</v>
      </c>
      <c r="Y461">
        <v>0.16908335999999999</v>
      </c>
      <c r="Z461">
        <v>0.1577646</v>
      </c>
      <c r="AA461">
        <v>0.14781579</v>
      </c>
      <c r="AB461">
        <v>0.13900776000000001</v>
      </c>
      <c r="AC461">
        <v>0.13115342999999999</v>
      </c>
      <c r="AD461">
        <v>0.12410346</v>
      </c>
      <c r="AE461">
        <v>0.11773802999999999</v>
      </c>
      <c r="AF461">
        <v>0.1119633</v>
      </c>
      <c r="AG461">
        <v>0.10670022999999999</v>
      </c>
      <c r="AH461">
        <v>0.10188475</v>
      </c>
      <c r="AI461">
        <v>9.7464323000000005E-2</v>
      </c>
      <c r="AJ461">
        <v>9.3388200000000005E-2</v>
      </c>
      <c r="AK461">
        <v>8.9617564999999996E-2</v>
      </c>
      <c r="AL461">
        <v>8.6120442000000005E-2</v>
      </c>
      <c r="AM461">
        <v>8.2868366999999998E-2</v>
      </c>
      <c r="AN461">
        <v>7.9837948000000006E-2</v>
      </c>
      <c r="AO461">
        <v>7.7005668999999999E-2</v>
      </c>
      <c r="AP461">
        <v>7.4352301999999995E-2</v>
      </c>
      <c r="AQ461">
        <v>7.1861549999999996E-2</v>
      </c>
      <c r="AR461">
        <v>6.9520988000000006E-2</v>
      </c>
      <c r="AS461">
        <v>6.7315749999999994E-2</v>
      </c>
      <c r="AT461">
        <v>6.5234914000000005E-2</v>
      </c>
      <c r="AU461">
        <v>6.3268103000000006E-2</v>
      </c>
      <c r="AV461">
        <v>6.1405946000000003E-2</v>
      </c>
      <c r="AW461">
        <v>5.9641E-2</v>
      </c>
      <c r="AX461">
        <v>5.7965685000000003E-2</v>
      </c>
      <c r="AY461">
        <v>5.6374441999999997E-2</v>
      </c>
      <c r="AZ461">
        <v>5.4859421999999998E-2</v>
      </c>
      <c r="BA461">
        <v>5.3415961999999997E-2</v>
      </c>
      <c r="BB461">
        <v>5.2041179999999999E-2</v>
      </c>
      <c r="BC461">
        <v>5.0728399E-2</v>
      </c>
      <c r="BD461">
        <v>4.9472771999999998E-2</v>
      </c>
      <c r="BE461">
        <v>4.8272334E-2</v>
      </c>
      <c r="BF461">
        <v>4.7122706E-2</v>
      </c>
    </row>
    <row r="462" spans="1:58" x14ac:dyDescent="0.35">
      <c r="A462">
        <v>461</v>
      </c>
      <c r="B462">
        <v>66.2</v>
      </c>
      <c r="C462">
        <v>0.85908899999999999</v>
      </c>
      <c r="D462">
        <v>3</v>
      </c>
      <c r="E462">
        <v>2.6</v>
      </c>
      <c r="F462">
        <v>2.6</v>
      </c>
      <c r="G462">
        <v>0.60000000000000009</v>
      </c>
      <c r="H462">
        <v>0.4</v>
      </c>
      <c r="I462">
        <v>432.3</v>
      </c>
      <c r="J462">
        <v>342.40000000000003</v>
      </c>
      <c r="K462" t="s">
        <v>34</v>
      </c>
      <c r="L462">
        <v>461</v>
      </c>
      <c r="M462">
        <v>0.76442080999999995</v>
      </c>
      <c r="N462">
        <v>0.59290003999999996</v>
      </c>
      <c r="O462">
        <v>0.47913378000000001</v>
      </c>
      <c r="P462">
        <v>0.39946258000000001</v>
      </c>
      <c r="Q462">
        <v>0.34186064999999999</v>
      </c>
      <c r="R462">
        <v>0.29781376999999998</v>
      </c>
      <c r="S462">
        <v>0.26318192000000001</v>
      </c>
      <c r="T462">
        <v>0.23556304</v>
      </c>
      <c r="U462">
        <v>0.21303184</v>
      </c>
      <c r="V462">
        <v>0.19436207</v>
      </c>
      <c r="W462">
        <v>0.17862033999999999</v>
      </c>
      <c r="X462">
        <v>0.16518137999999999</v>
      </c>
      <c r="Y462">
        <v>0.15358736000000001</v>
      </c>
      <c r="Z462">
        <v>0.14348196999999999</v>
      </c>
      <c r="AA462">
        <v>0.13459024999999999</v>
      </c>
      <c r="AB462">
        <v>0.12671539000000001</v>
      </c>
      <c r="AC462">
        <v>0.11968686000000001</v>
      </c>
      <c r="AD462">
        <v>0.11337870999999999</v>
      </c>
      <c r="AE462">
        <v>0.10768392</v>
      </c>
      <c r="AF462">
        <v>0.10251518</v>
      </c>
      <c r="AG462">
        <v>9.7805187000000002E-2</v>
      </c>
      <c r="AH462">
        <v>9.3495130999999995E-2</v>
      </c>
      <c r="AI462">
        <v>8.9534074000000005E-2</v>
      </c>
      <c r="AJ462">
        <v>8.5881755000000004E-2</v>
      </c>
      <c r="AK462">
        <v>8.2504413999999998E-2</v>
      </c>
      <c r="AL462">
        <v>7.9371363E-2</v>
      </c>
      <c r="AM462">
        <v>7.6456033000000007E-2</v>
      </c>
      <c r="AN462">
        <v>7.3736936000000003E-2</v>
      </c>
      <c r="AO462">
        <v>7.1194902000000004E-2</v>
      </c>
      <c r="AP462">
        <v>6.8813443000000002E-2</v>
      </c>
      <c r="AQ462">
        <v>6.6577292999999996E-2</v>
      </c>
      <c r="AR462">
        <v>6.4473398000000001E-2</v>
      </c>
      <c r="AS462">
        <v>6.2490645999999997E-2</v>
      </c>
      <c r="AT462">
        <v>6.0618956000000002E-2</v>
      </c>
      <c r="AU462">
        <v>5.8849242000000003E-2</v>
      </c>
      <c r="AV462">
        <v>5.7173188999999999E-2</v>
      </c>
      <c r="AW462">
        <v>5.5583905000000003E-2</v>
      </c>
      <c r="AX462">
        <v>5.4074664000000001E-2</v>
      </c>
      <c r="AY462">
        <v>5.2639696999999999E-2</v>
      </c>
      <c r="AZ462">
        <v>5.1273141000000001E-2</v>
      </c>
      <c r="BA462">
        <v>4.9970958000000003E-2</v>
      </c>
      <c r="BB462">
        <v>4.8728447000000001E-2</v>
      </c>
      <c r="BC462">
        <v>4.7542098999999997E-2</v>
      </c>
      <c r="BD462">
        <v>4.6407904E-2</v>
      </c>
      <c r="BE462">
        <v>4.5322187E-2</v>
      </c>
      <c r="BF462">
        <v>4.4281937E-2</v>
      </c>
    </row>
    <row r="463" spans="1:58" x14ac:dyDescent="0.35">
      <c r="A463">
        <v>462</v>
      </c>
      <c r="B463">
        <v>40</v>
      </c>
      <c r="C463">
        <v>0.71033849999999998</v>
      </c>
      <c r="D463">
        <v>0.60000000000000009</v>
      </c>
      <c r="E463">
        <v>9.2000000000000011</v>
      </c>
      <c r="F463">
        <v>1</v>
      </c>
      <c r="G463">
        <v>1.6</v>
      </c>
      <c r="H463">
        <v>0.2</v>
      </c>
      <c r="I463">
        <v>409.70000000000005</v>
      </c>
      <c r="J463">
        <v>362.5</v>
      </c>
      <c r="K463" t="s">
        <v>35</v>
      </c>
      <c r="L463">
        <v>462</v>
      </c>
      <c r="M463">
        <v>0.60016309999999995</v>
      </c>
      <c r="N463">
        <v>0.52202981999999998</v>
      </c>
      <c r="O463">
        <v>0.46124873</v>
      </c>
      <c r="P463">
        <v>0.41073227000000001</v>
      </c>
      <c r="Q463">
        <v>0.36713737000000002</v>
      </c>
      <c r="R463">
        <v>0.32929075000000002</v>
      </c>
      <c r="S463">
        <v>0.29662925000000001</v>
      </c>
      <c r="T463">
        <v>0.26850697000000001</v>
      </c>
      <c r="U463">
        <v>0.24425651000000001</v>
      </c>
      <c r="V463">
        <v>0.22327614000000001</v>
      </c>
      <c r="W463">
        <v>0.20504330000000001</v>
      </c>
      <c r="X463">
        <v>0.18911764</v>
      </c>
      <c r="Y463">
        <v>0.17513633000000001</v>
      </c>
      <c r="Z463">
        <v>0.16279367</v>
      </c>
      <c r="AA463">
        <v>0.15184453000000001</v>
      </c>
      <c r="AB463">
        <v>0.14207968000000001</v>
      </c>
      <c r="AC463">
        <v>0.13333043</v>
      </c>
      <c r="AD463">
        <v>0.12545194000000001</v>
      </c>
      <c r="AE463">
        <v>0.11833123</v>
      </c>
      <c r="AF463">
        <v>0.11187439</v>
      </c>
      <c r="AG463">
        <v>0.10598837</v>
      </c>
      <c r="AH463">
        <v>0.10061238</v>
      </c>
      <c r="AI463">
        <v>9.5680490000000007E-2</v>
      </c>
      <c r="AJ463">
        <v>9.1149144000000001E-2</v>
      </c>
      <c r="AK463">
        <v>8.6964436000000006E-2</v>
      </c>
      <c r="AL463">
        <v>8.3098567999999998E-2</v>
      </c>
      <c r="AM463">
        <v>7.9512842E-2</v>
      </c>
      <c r="AN463">
        <v>7.6183185E-2</v>
      </c>
      <c r="AO463">
        <v>7.3080935E-2</v>
      </c>
      <c r="AP463">
        <v>7.0185534999999993E-2</v>
      </c>
      <c r="AQ463">
        <v>6.7478746000000006E-2</v>
      </c>
      <c r="AR463">
        <v>6.4942628000000002E-2</v>
      </c>
      <c r="AS463">
        <v>6.2564246000000004E-2</v>
      </c>
      <c r="AT463">
        <v>6.0327481000000002E-2</v>
      </c>
      <c r="AU463">
        <v>5.8222797E-2</v>
      </c>
      <c r="AV463">
        <v>5.6238736999999997E-2</v>
      </c>
      <c r="AW463">
        <v>5.4365758E-2</v>
      </c>
      <c r="AX463">
        <v>5.2596021E-2</v>
      </c>
      <c r="AY463">
        <v>5.0920899999999998E-2</v>
      </c>
      <c r="AZ463">
        <v>4.9333461000000002E-2</v>
      </c>
      <c r="BA463">
        <v>4.7827750000000002E-2</v>
      </c>
      <c r="BB463">
        <v>4.6397720000000003E-2</v>
      </c>
      <c r="BC463">
        <v>4.503832E-2</v>
      </c>
      <c r="BD463">
        <v>4.3744471E-2</v>
      </c>
      <c r="BE463">
        <v>4.2512256999999998E-2</v>
      </c>
      <c r="BF463">
        <v>4.1337161999999997E-2</v>
      </c>
    </row>
    <row r="464" spans="1:58" x14ac:dyDescent="0.35">
      <c r="A464">
        <v>463</v>
      </c>
      <c r="B464">
        <v>33.700000000000003</v>
      </c>
      <c r="C464">
        <v>0.52026159999999999</v>
      </c>
      <c r="D464">
        <v>1.6</v>
      </c>
      <c r="E464">
        <v>4</v>
      </c>
      <c r="F464">
        <v>1.2000000000000002</v>
      </c>
      <c r="G464">
        <v>0.4</v>
      </c>
      <c r="H464">
        <v>0.60000000000000009</v>
      </c>
      <c r="I464">
        <v>327.8</v>
      </c>
      <c r="J464">
        <v>295.8</v>
      </c>
      <c r="K464" t="s">
        <v>35</v>
      </c>
      <c r="L464">
        <v>463</v>
      </c>
      <c r="M464">
        <v>0.86653203000000001</v>
      </c>
      <c r="N464">
        <v>0.67339115999999999</v>
      </c>
      <c r="O464">
        <v>0.54407101999999996</v>
      </c>
      <c r="P464">
        <v>0.45329624000000002</v>
      </c>
      <c r="Q464">
        <v>0.38727592999999999</v>
      </c>
      <c r="R464">
        <v>0.33596348999999998</v>
      </c>
      <c r="S464">
        <v>0.29592775999999998</v>
      </c>
      <c r="T464">
        <v>0.26424026</v>
      </c>
      <c r="U464">
        <v>0.23843902</v>
      </c>
      <c r="V464">
        <v>0.21706665</v>
      </c>
      <c r="W464">
        <v>0.19911845</v>
      </c>
      <c r="X464">
        <v>0.18381283000000001</v>
      </c>
      <c r="Y464">
        <v>0.17061630999999999</v>
      </c>
      <c r="Z464">
        <v>0.15912190000000001</v>
      </c>
      <c r="AA464">
        <v>0.14902934000000001</v>
      </c>
      <c r="AB464">
        <v>0.14009525</v>
      </c>
      <c r="AC464">
        <v>0.13213280999999999</v>
      </c>
      <c r="AD464">
        <v>0.1249894</v>
      </c>
      <c r="AE464">
        <v>0.11854474</v>
      </c>
      <c r="AF464">
        <v>0.11270186</v>
      </c>
      <c r="AG464">
        <v>0.10737884</v>
      </c>
      <c r="AH464">
        <v>0.10250895</v>
      </c>
      <c r="AI464">
        <v>9.8035849999999994E-2</v>
      </c>
      <c r="AJ464">
        <v>9.3913234999999998E-2</v>
      </c>
      <c r="AK464">
        <v>9.0100801999999994E-2</v>
      </c>
      <c r="AL464">
        <v>8.6565270999999999E-2</v>
      </c>
      <c r="AM464">
        <v>8.3278469999999993E-2</v>
      </c>
      <c r="AN464">
        <v>8.0212079000000006E-2</v>
      </c>
      <c r="AO464">
        <v>7.7346012000000006E-2</v>
      </c>
      <c r="AP464">
        <v>7.4661120999999997E-2</v>
      </c>
      <c r="AQ464">
        <v>7.2142102E-2</v>
      </c>
      <c r="AR464">
        <v>6.9772467000000005E-2</v>
      </c>
      <c r="AS464">
        <v>6.7540011999999996E-2</v>
      </c>
      <c r="AT464">
        <v>6.5433167E-2</v>
      </c>
      <c r="AU464">
        <v>6.3441753000000004E-2</v>
      </c>
      <c r="AV464">
        <v>6.1555982000000002E-2</v>
      </c>
      <c r="AW464">
        <v>5.9768110999999999E-2</v>
      </c>
      <c r="AX464">
        <v>5.8070774999999998E-2</v>
      </c>
      <c r="AY464">
        <v>5.6457846999999999E-2</v>
      </c>
      <c r="AZ464">
        <v>5.4923192000000003E-2</v>
      </c>
      <c r="BA464">
        <v>5.3462154999999997E-2</v>
      </c>
      <c r="BB464">
        <v>5.2068814999999997E-2</v>
      </c>
      <c r="BC464">
        <v>5.0738182E-2</v>
      </c>
      <c r="BD464">
        <v>4.9466736999999997E-2</v>
      </c>
      <c r="BE464">
        <v>4.8250756999999998E-2</v>
      </c>
      <c r="BF464">
        <v>4.7086353999999997E-2</v>
      </c>
    </row>
    <row r="465" spans="1:58" x14ac:dyDescent="0.35">
      <c r="A465">
        <v>464</v>
      </c>
      <c r="B465">
        <v>36.299999999999997</v>
      </c>
      <c r="C465">
        <v>0.7001387</v>
      </c>
      <c r="D465">
        <v>0.8</v>
      </c>
      <c r="E465">
        <v>8.6</v>
      </c>
      <c r="F465">
        <v>2.6</v>
      </c>
      <c r="G465">
        <v>0.4</v>
      </c>
      <c r="H465">
        <v>0.8</v>
      </c>
      <c r="I465">
        <v>300.5</v>
      </c>
      <c r="J465">
        <v>345.6</v>
      </c>
      <c r="K465" t="s">
        <v>34</v>
      </c>
      <c r="L465">
        <v>464</v>
      </c>
      <c r="M465">
        <v>1.4164306</v>
      </c>
      <c r="N465">
        <v>1.1930826999999999</v>
      </c>
      <c r="O465">
        <v>1.0153604000000001</v>
      </c>
      <c r="P465">
        <v>0.86405659000000001</v>
      </c>
      <c r="Q465">
        <v>0.73699903</v>
      </c>
      <c r="R465">
        <v>0.63407122999999999</v>
      </c>
      <c r="S465">
        <v>0.55201674000000001</v>
      </c>
      <c r="T465">
        <v>0.48627028</v>
      </c>
      <c r="U465">
        <v>0.43293825000000002</v>
      </c>
      <c r="V465">
        <v>0.38910454999999999</v>
      </c>
      <c r="W465">
        <v>0.35270020000000002</v>
      </c>
      <c r="X465">
        <v>0.32210644999999999</v>
      </c>
      <c r="Y465">
        <v>0.29595729999999998</v>
      </c>
      <c r="Z465">
        <v>0.27338380000000001</v>
      </c>
      <c r="AA465">
        <v>0.25373641000000002</v>
      </c>
      <c r="AB465">
        <v>0.23652896000000001</v>
      </c>
      <c r="AC465">
        <v>0.22134798999999999</v>
      </c>
      <c r="AD465">
        <v>0.20786345000000001</v>
      </c>
      <c r="AE465">
        <v>0.19579695</v>
      </c>
      <c r="AF465">
        <v>0.18493091</v>
      </c>
      <c r="AG465">
        <v>0.17511568999999999</v>
      </c>
      <c r="AH465">
        <v>0.16620667</v>
      </c>
      <c r="AI465">
        <v>0.15808796999999999</v>
      </c>
      <c r="AJ465">
        <v>0.15065895000000001</v>
      </c>
      <c r="AK465">
        <v>0.14383866000000001</v>
      </c>
      <c r="AL465">
        <v>0.13755650999999999</v>
      </c>
      <c r="AM465">
        <v>0.131749</v>
      </c>
      <c r="AN465">
        <v>0.12636871999999999</v>
      </c>
      <c r="AO465">
        <v>0.12136991</v>
      </c>
      <c r="AP465">
        <v>0.11671221</v>
      </c>
      <c r="AQ465">
        <v>0.11236292000000001</v>
      </c>
      <c r="AR465">
        <v>0.1082953</v>
      </c>
      <c r="AS465">
        <v>0.10448004</v>
      </c>
      <c r="AT465">
        <v>0.10089727</v>
      </c>
      <c r="AU465">
        <v>9.7525761000000002E-2</v>
      </c>
      <c r="AV465">
        <v>9.4349928E-2</v>
      </c>
      <c r="AW465">
        <v>9.1354586000000002E-2</v>
      </c>
      <c r="AX465">
        <v>8.8522606000000004E-2</v>
      </c>
      <c r="AY465">
        <v>8.5842936999999994E-2</v>
      </c>
      <c r="AZ465">
        <v>8.3303943000000005E-2</v>
      </c>
      <c r="BA465">
        <v>8.0893285999999995E-2</v>
      </c>
      <c r="BB465">
        <v>7.8601077000000005E-2</v>
      </c>
      <c r="BC465">
        <v>7.6420441000000006E-2</v>
      </c>
      <c r="BD465">
        <v>7.4343911999999998E-2</v>
      </c>
      <c r="BE465">
        <v>7.2365172000000005E-2</v>
      </c>
      <c r="BF465">
        <v>7.0476942000000001E-2</v>
      </c>
    </row>
    <row r="466" spans="1:58" x14ac:dyDescent="0.35">
      <c r="A466">
        <v>465</v>
      </c>
      <c r="B466">
        <v>41.400000000000006</v>
      </c>
      <c r="C466">
        <v>0.4687965</v>
      </c>
      <c r="D466">
        <v>2.4000000000000004</v>
      </c>
      <c r="E466">
        <v>0.8</v>
      </c>
      <c r="F466">
        <v>1.6</v>
      </c>
      <c r="G466">
        <v>1.4000000000000001</v>
      </c>
      <c r="H466">
        <v>0.8</v>
      </c>
      <c r="I466">
        <v>376</v>
      </c>
      <c r="J466">
        <v>322.60000000000002</v>
      </c>
      <c r="K466" t="s">
        <v>35</v>
      </c>
      <c r="L466">
        <v>465</v>
      </c>
      <c r="M466">
        <v>0.41230935000000002</v>
      </c>
      <c r="N466">
        <v>0.33094804999999999</v>
      </c>
      <c r="O466">
        <v>0.27466123999999997</v>
      </c>
      <c r="P466">
        <v>0.23383328</v>
      </c>
      <c r="Q466">
        <v>0.20300709</v>
      </c>
      <c r="R466">
        <v>0.17895062</v>
      </c>
      <c r="S466">
        <v>0.15967458000000001</v>
      </c>
      <c r="T466">
        <v>0.14392218000000001</v>
      </c>
      <c r="U466">
        <v>0.13083522</v>
      </c>
      <c r="V466">
        <v>0.11980917000000001</v>
      </c>
      <c r="W466">
        <v>0.11040037</v>
      </c>
      <c r="X466">
        <v>0.10228655</v>
      </c>
      <c r="Y466">
        <v>9.5219940000000003E-2</v>
      </c>
      <c r="Z466">
        <v>8.9012004000000006E-2</v>
      </c>
      <c r="AA466">
        <v>8.3515354E-2</v>
      </c>
      <c r="AB466">
        <v>7.8617506000000004E-2</v>
      </c>
      <c r="AC466">
        <v>7.4226028999999999E-2</v>
      </c>
      <c r="AD466">
        <v>7.0266858000000001E-2</v>
      </c>
      <c r="AE466">
        <v>6.6680633000000003E-2</v>
      </c>
      <c r="AF466">
        <v>6.3417517000000007E-2</v>
      </c>
      <c r="AG466">
        <v>6.0436793000000003E-2</v>
      </c>
      <c r="AH466">
        <v>5.7703838E-2</v>
      </c>
      <c r="AI466">
        <v>5.5190022999999998E-2</v>
      </c>
      <c r="AJ466">
        <v>5.2869632999999999E-2</v>
      </c>
      <c r="AK466">
        <v>5.0721365999999997E-2</v>
      </c>
      <c r="AL466">
        <v>4.8727587000000003E-2</v>
      </c>
      <c r="AM466">
        <v>4.6872935999999997E-2</v>
      </c>
      <c r="AN466">
        <v>4.5143925000000001E-2</v>
      </c>
      <c r="AO466">
        <v>4.3527767000000002E-2</v>
      </c>
      <c r="AP466">
        <v>4.2013623E-2</v>
      </c>
      <c r="AQ466">
        <v>4.0592317000000003E-2</v>
      </c>
      <c r="AR466">
        <v>3.9256006000000003E-2</v>
      </c>
      <c r="AS466">
        <v>3.7997942E-2</v>
      </c>
      <c r="AT466">
        <v>3.6811165999999999E-2</v>
      </c>
      <c r="AU466">
        <v>3.5689621999999997E-2</v>
      </c>
      <c r="AV466">
        <v>3.4628153000000002E-2</v>
      </c>
      <c r="AW466">
        <v>3.3622682000000001E-2</v>
      </c>
      <c r="AX466">
        <v>3.2669120000000003E-2</v>
      </c>
      <c r="AY466">
        <v>3.1763434E-2</v>
      </c>
      <c r="AZ466">
        <v>3.0901696999999999E-2</v>
      </c>
      <c r="BA466">
        <v>3.0081125E-2</v>
      </c>
      <c r="BB466">
        <v>2.9298818000000001E-2</v>
      </c>
      <c r="BC466">
        <v>2.8552511999999999E-2</v>
      </c>
      <c r="BD466">
        <v>2.7839968E-2</v>
      </c>
      <c r="BE466">
        <v>2.7158640000000001E-2</v>
      </c>
      <c r="BF466">
        <v>2.6506489000000001E-2</v>
      </c>
    </row>
    <row r="467" spans="1:58" x14ac:dyDescent="0.35">
      <c r="A467">
        <v>466</v>
      </c>
      <c r="B467">
        <v>25.1</v>
      </c>
      <c r="C467">
        <v>0.10657170000000001</v>
      </c>
      <c r="D467">
        <v>2.8000000000000003</v>
      </c>
      <c r="E467">
        <v>3</v>
      </c>
      <c r="F467">
        <v>1.2000000000000002</v>
      </c>
      <c r="G467">
        <v>1</v>
      </c>
      <c r="H467">
        <v>1</v>
      </c>
      <c r="I467">
        <v>438.5</v>
      </c>
      <c r="J467">
        <v>306.20000000000005</v>
      </c>
      <c r="K467" t="s">
        <v>35</v>
      </c>
      <c r="L467">
        <v>466</v>
      </c>
      <c r="M467">
        <v>0.91506010000000004</v>
      </c>
      <c r="N467">
        <v>0.70362930999999995</v>
      </c>
      <c r="O467">
        <v>0.56455553000000003</v>
      </c>
      <c r="P467">
        <v>0.46773230999999998</v>
      </c>
      <c r="Q467">
        <v>0.39817714999999998</v>
      </c>
      <c r="R467">
        <v>0.34486382999999998</v>
      </c>
      <c r="S467">
        <v>0.30327769999999998</v>
      </c>
      <c r="T467">
        <v>0.27015254</v>
      </c>
      <c r="U467">
        <v>0.24335324999999999</v>
      </c>
      <c r="V467">
        <v>0.22124346</v>
      </c>
      <c r="W467">
        <v>0.20267718000000001</v>
      </c>
      <c r="X467">
        <v>0.18686739999999999</v>
      </c>
      <c r="Y467">
        <v>0.17325452999999999</v>
      </c>
      <c r="Z467">
        <v>0.16142149</v>
      </c>
      <c r="AA467">
        <v>0.15104920999999999</v>
      </c>
      <c r="AB467">
        <v>0.14188555999999999</v>
      </c>
      <c r="AC467">
        <v>0.13373002</v>
      </c>
      <c r="AD467">
        <v>0.12642882999999999</v>
      </c>
      <c r="AE467">
        <v>0.11985128</v>
      </c>
      <c r="AF467">
        <v>0.11389982999999999</v>
      </c>
      <c r="AG467">
        <v>0.1084855</v>
      </c>
      <c r="AH467">
        <v>0.10353778</v>
      </c>
      <c r="AI467">
        <v>9.9002547999999996E-2</v>
      </c>
      <c r="AJ467">
        <v>9.4830647000000004E-2</v>
      </c>
      <c r="AK467">
        <v>9.0979776999999998E-2</v>
      </c>
      <c r="AL467">
        <v>8.7409317E-2</v>
      </c>
      <c r="AM467">
        <v>8.4093414000000005E-2</v>
      </c>
      <c r="AN467">
        <v>8.1007420999999996E-2</v>
      </c>
      <c r="AO467">
        <v>7.8127487999999995E-2</v>
      </c>
      <c r="AP467">
        <v>7.5429961000000004E-2</v>
      </c>
      <c r="AQ467">
        <v>7.2900466999999997E-2</v>
      </c>
      <c r="AR467">
        <v>7.0525788000000006E-2</v>
      </c>
      <c r="AS467">
        <v>6.8291335999999994E-2</v>
      </c>
      <c r="AT467">
        <v>6.6184810999999996E-2</v>
      </c>
      <c r="AU467">
        <v>6.4194850999999997E-2</v>
      </c>
      <c r="AV467">
        <v>6.2312681000000002E-2</v>
      </c>
      <c r="AW467">
        <v>6.0529970000000002E-2</v>
      </c>
      <c r="AX467">
        <v>5.8839992000000001E-2</v>
      </c>
      <c r="AY467">
        <v>5.7235185000000001E-2</v>
      </c>
      <c r="AZ467">
        <v>5.5709193999999997E-2</v>
      </c>
      <c r="BA467">
        <v>5.4256137000000003E-2</v>
      </c>
      <c r="BB467">
        <v>5.2871998000000003E-2</v>
      </c>
      <c r="BC467">
        <v>5.1551978999999998E-2</v>
      </c>
      <c r="BD467">
        <v>5.0290752000000001E-2</v>
      </c>
      <c r="BE467">
        <v>4.9084510999999997E-2</v>
      </c>
      <c r="BF467">
        <v>4.7929949999999999E-2</v>
      </c>
    </row>
    <row r="468" spans="1:58" x14ac:dyDescent="0.35">
      <c r="A468">
        <v>467</v>
      </c>
      <c r="B468">
        <v>16.600000000000001</v>
      </c>
      <c r="C468">
        <v>0.55454199999999998</v>
      </c>
      <c r="D468">
        <v>0.60000000000000009</v>
      </c>
      <c r="E468">
        <v>4</v>
      </c>
      <c r="F468">
        <v>0.8</v>
      </c>
      <c r="G468">
        <v>0.8</v>
      </c>
      <c r="H468">
        <v>0.4</v>
      </c>
      <c r="I468">
        <v>355</v>
      </c>
      <c r="J468">
        <v>350.1</v>
      </c>
      <c r="K468" t="s">
        <v>34</v>
      </c>
      <c r="L468">
        <v>467</v>
      </c>
      <c r="M468">
        <v>0.41118874999999999</v>
      </c>
      <c r="N468">
        <v>0.32692327999999998</v>
      </c>
      <c r="O468">
        <v>0.26842319999999997</v>
      </c>
      <c r="P468">
        <v>0.22605057000000001</v>
      </c>
      <c r="Q468">
        <v>0.19416723999999999</v>
      </c>
      <c r="R468">
        <v>0.16940611999999999</v>
      </c>
      <c r="S468">
        <v>0.14968989999999999</v>
      </c>
      <c r="T468">
        <v>0.13366258</v>
      </c>
      <c r="U468">
        <v>0.1204049</v>
      </c>
      <c r="V468">
        <v>0.10927565</v>
      </c>
      <c r="W468">
        <v>9.9818668999999999E-2</v>
      </c>
      <c r="X468">
        <v>9.1689423000000006E-2</v>
      </c>
      <c r="Y468">
        <v>8.4638967999999995E-2</v>
      </c>
      <c r="Z468">
        <v>7.8471310000000002E-2</v>
      </c>
      <c r="AA468">
        <v>7.3036826999999999E-2</v>
      </c>
      <c r="AB468">
        <v>6.8217686999999999E-2</v>
      </c>
      <c r="AC468">
        <v>6.3917800999999996E-2</v>
      </c>
      <c r="AD468">
        <v>6.0062210999999997E-2</v>
      </c>
      <c r="AE468">
        <v>5.6586723999999998E-2</v>
      </c>
      <c r="AF468">
        <v>5.3440428999999998E-2</v>
      </c>
      <c r="AG468">
        <v>5.0580949E-2</v>
      </c>
      <c r="AH468">
        <v>4.7972251E-2</v>
      </c>
      <c r="AI468">
        <v>4.5584012E-2</v>
      </c>
      <c r="AJ468">
        <v>4.3391217000000003E-2</v>
      </c>
      <c r="AK468">
        <v>4.1371651000000002E-2</v>
      </c>
      <c r="AL468">
        <v>3.9506699999999999E-2</v>
      </c>
      <c r="AM468">
        <v>3.7779215999999997E-2</v>
      </c>
      <c r="AN468">
        <v>3.6176391000000002E-2</v>
      </c>
      <c r="AO468">
        <v>3.4684975E-2</v>
      </c>
      <c r="AP468">
        <v>3.3295467000000002E-2</v>
      </c>
      <c r="AQ468">
        <v>3.1997338E-2</v>
      </c>
      <c r="AR468">
        <v>3.0782420000000001E-2</v>
      </c>
      <c r="AS468">
        <v>2.9643551000000001E-2</v>
      </c>
      <c r="AT468">
        <v>2.8573946999999999E-2</v>
      </c>
      <c r="AU468">
        <v>2.7567817000000001E-2</v>
      </c>
      <c r="AV468">
        <v>2.6620034000000001E-2</v>
      </c>
      <c r="AW468">
        <v>2.5726022000000001E-2</v>
      </c>
      <c r="AX468">
        <v>2.4881558000000002E-2</v>
      </c>
      <c r="AY468">
        <v>2.4082921E-2</v>
      </c>
      <c r="AZ468">
        <v>2.3326468E-2</v>
      </c>
      <c r="BA468">
        <v>2.2609157000000001E-2</v>
      </c>
      <c r="BB468">
        <v>2.1928241000000001E-2</v>
      </c>
      <c r="BC468">
        <v>2.1281252000000001E-2</v>
      </c>
      <c r="BD468">
        <v>2.0665607999999999E-2</v>
      </c>
      <c r="BE468">
        <v>2.0079473E-2</v>
      </c>
      <c r="BF468">
        <v>1.9520644E-2</v>
      </c>
    </row>
    <row r="469" spans="1:58" x14ac:dyDescent="0.35">
      <c r="A469">
        <v>468</v>
      </c>
      <c r="B469">
        <v>26.900000000000002</v>
      </c>
      <c r="C469">
        <v>0.42414250000000003</v>
      </c>
      <c r="D469">
        <v>0.4</v>
      </c>
      <c r="E469">
        <v>3.8000000000000003</v>
      </c>
      <c r="F469">
        <v>1.2000000000000002</v>
      </c>
      <c r="G469">
        <v>1.2000000000000002</v>
      </c>
      <c r="H469">
        <v>0.8</v>
      </c>
      <c r="I469">
        <v>369.3</v>
      </c>
      <c r="J469">
        <v>330.5</v>
      </c>
      <c r="K469" t="s">
        <v>34</v>
      </c>
      <c r="L469">
        <v>468</v>
      </c>
      <c r="M469">
        <v>0.79844641999999999</v>
      </c>
      <c r="N469">
        <v>0.61108238000000004</v>
      </c>
      <c r="O469">
        <v>0.48754220999999998</v>
      </c>
      <c r="P469">
        <v>0.401254</v>
      </c>
      <c r="Q469">
        <v>0.33831516</v>
      </c>
      <c r="R469">
        <v>0.29084188</v>
      </c>
      <c r="S469">
        <v>0.25398535</v>
      </c>
      <c r="T469">
        <v>0.22467972</v>
      </c>
      <c r="U469">
        <v>0.2008713</v>
      </c>
      <c r="V469">
        <v>0.18118264000000001</v>
      </c>
      <c r="W469">
        <v>0.1646542</v>
      </c>
      <c r="X469">
        <v>0.15060287999999999</v>
      </c>
      <c r="Y469">
        <v>0.13852111</v>
      </c>
      <c r="Z469">
        <v>0.12803912000000001</v>
      </c>
      <c r="AA469">
        <v>0.11885943</v>
      </c>
      <c r="AB469">
        <v>0.11076725</v>
      </c>
      <c r="AC469">
        <v>0.10358521</v>
      </c>
      <c r="AD469">
        <v>9.7177326999999994E-2</v>
      </c>
      <c r="AE469">
        <v>9.1420606000000001E-2</v>
      </c>
      <c r="AF469">
        <v>8.6228281000000004E-2</v>
      </c>
      <c r="AG469">
        <v>8.1525958999999995E-2</v>
      </c>
      <c r="AH469">
        <v>7.7245994999999998E-2</v>
      </c>
      <c r="AI469">
        <v>7.3338239999999999E-2</v>
      </c>
      <c r="AJ469">
        <v>6.9759167999999996E-2</v>
      </c>
      <c r="AK469">
        <v>6.6470324999999997E-2</v>
      </c>
      <c r="AL469">
        <v>6.3435741000000004E-2</v>
      </c>
      <c r="AM469">
        <v>6.0631539999999998E-2</v>
      </c>
      <c r="AN469">
        <v>5.8032144000000001E-2</v>
      </c>
      <c r="AO469">
        <v>5.5619969999999998E-2</v>
      </c>
      <c r="AP469">
        <v>5.3372509999999998E-2</v>
      </c>
      <c r="AQ469">
        <v>5.1275332E-2</v>
      </c>
      <c r="AR469">
        <v>4.9313973999999997E-2</v>
      </c>
      <c r="AS469">
        <v>4.7477294000000003E-2</v>
      </c>
      <c r="AT469">
        <v>4.5754827999999997E-2</v>
      </c>
      <c r="AU469">
        <v>4.4134690999999997E-2</v>
      </c>
      <c r="AV469">
        <v>4.2609591000000002E-2</v>
      </c>
      <c r="AW469">
        <v>4.1171737E-2</v>
      </c>
      <c r="AX469">
        <v>3.9814342000000003E-2</v>
      </c>
      <c r="AY469">
        <v>3.8531896000000003E-2</v>
      </c>
      <c r="AZ469">
        <v>3.7317611000000001E-2</v>
      </c>
      <c r="BA469">
        <v>3.6166604999999998E-2</v>
      </c>
      <c r="BB469">
        <v>3.5074889999999997E-2</v>
      </c>
      <c r="BC469">
        <v>3.4037903000000001E-2</v>
      </c>
      <c r="BD469">
        <v>3.3052061000000001E-2</v>
      </c>
      <c r="BE469">
        <v>3.2113458999999997E-2</v>
      </c>
      <c r="BF469">
        <v>3.1219309000000001E-2</v>
      </c>
    </row>
    <row r="470" spans="1:58" x14ac:dyDescent="0.35">
      <c r="A470">
        <v>469</v>
      </c>
      <c r="B470">
        <v>25.6</v>
      </c>
      <c r="C470">
        <v>0.53985249999999996</v>
      </c>
      <c r="D470">
        <v>1.4000000000000001</v>
      </c>
      <c r="E470">
        <v>6.8000000000000007</v>
      </c>
      <c r="F470">
        <v>1.4000000000000001</v>
      </c>
      <c r="G470">
        <v>0.60000000000000009</v>
      </c>
      <c r="H470">
        <v>0.8</v>
      </c>
      <c r="I470">
        <v>327.90000000000003</v>
      </c>
      <c r="J470">
        <v>341.40000000000003</v>
      </c>
      <c r="K470" t="s">
        <v>34</v>
      </c>
      <c r="L470">
        <v>469</v>
      </c>
      <c r="M470">
        <v>1.2799647999999999</v>
      </c>
      <c r="N470">
        <v>1.0571404</v>
      </c>
      <c r="O470">
        <v>0.87055612000000004</v>
      </c>
      <c r="P470">
        <v>0.72549587000000004</v>
      </c>
      <c r="Q470">
        <v>0.61504871000000005</v>
      </c>
      <c r="R470">
        <v>0.53033710000000001</v>
      </c>
      <c r="S470">
        <v>0.46345919000000002</v>
      </c>
      <c r="T470">
        <v>0.41028750000000003</v>
      </c>
      <c r="U470">
        <v>0.36729448999999997</v>
      </c>
      <c r="V470">
        <v>0.33199563999999998</v>
      </c>
      <c r="W470">
        <v>0.30269948000000002</v>
      </c>
      <c r="X470">
        <v>0.27783337000000002</v>
      </c>
      <c r="Y470">
        <v>0.25651627999999999</v>
      </c>
      <c r="Z470">
        <v>0.23810162000000001</v>
      </c>
      <c r="AA470">
        <v>0.22202986</v>
      </c>
      <c r="AB470">
        <v>0.20788147000000001</v>
      </c>
      <c r="AC470">
        <v>0.19531520999999999</v>
      </c>
      <c r="AD470">
        <v>0.18409958000000001</v>
      </c>
      <c r="AE470">
        <v>0.17403014</v>
      </c>
      <c r="AF470">
        <v>0.16494200000000001</v>
      </c>
      <c r="AG470">
        <v>0.15669907999999999</v>
      </c>
      <c r="AH470">
        <v>0.14919165000000001</v>
      </c>
      <c r="AI470">
        <v>0.14231991999999999</v>
      </c>
      <c r="AJ470">
        <v>0.13600680000000001</v>
      </c>
      <c r="AK470">
        <v>0.13019159</v>
      </c>
      <c r="AL470">
        <v>0.12482034</v>
      </c>
      <c r="AM470">
        <v>0.11983508</v>
      </c>
      <c r="AN470">
        <v>0.1151986</v>
      </c>
      <c r="AO470">
        <v>0.11087903</v>
      </c>
      <c r="AP470">
        <v>0.10684225999999999</v>
      </c>
      <c r="AQ470">
        <v>0.10306301</v>
      </c>
      <c r="AR470">
        <v>9.9516243000000004E-2</v>
      </c>
      <c r="AS470">
        <v>9.6179402999999997E-2</v>
      </c>
      <c r="AT470">
        <v>9.3038893999999997E-2</v>
      </c>
      <c r="AU470">
        <v>9.0079062000000001E-2</v>
      </c>
      <c r="AV470">
        <v>8.7283454999999996E-2</v>
      </c>
      <c r="AW470">
        <v>8.4636963999999995E-2</v>
      </c>
      <c r="AX470">
        <v>8.2132555999999995E-2</v>
      </c>
      <c r="AY470">
        <v>7.9756029000000006E-2</v>
      </c>
      <c r="AZ470">
        <v>7.7495842999999995E-2</v>
      </c>
      <c r="BA470">
        <v>7.5347154999999999E-2</v>
      </c>
      <c r="BB470">
        <v>7.3302552000000007E-2</v>
      </c>
      <c r="BC470">
        <v>7.1353912000000005E-2</v>
      </c>
      <c r="BD470">
        <v>6.9494121000000006E-2</v>
      </c>
      <c r="BE470">
        <v>6.7718312000000003E-2</v>
      </c>
      <c r="BF470">
        <v>6.6020734999999997E-2</v>
      </c>
    </row>
    <row r="471" spans="1:58" x14ac:dyDescent="0.35">
      <c r="A471">
        <v>470</v>
      </c>
      <c r="B471">
        <v>32</v>
      </c>
      <c r="C471">
        <v>0.38449179999999999</v>
      </c>
      <c r="D471">
        <v>2.4000000000000004</v>
      </c>
      <c r="E471">
        <v>6.4</v>
      </c>
      <c r="F471">
        <v>2.4000000000000004</v>
      </c>
      <c r="G471">
        <v>1.8</v>
      </c>
      <c r="H471">
        <v>1.4000000000000001</v>
      </c>
      <c r="I471">
        <v>332.6</v>
      </c>
      <c r="J471">
        <v>346.1</v>
      </c>
      <c r="K471" t="s">
        <v>35</v>
      </c>
      <c r="L471">
        <v>470</v>
      </c>
      <c r="M471">
        <v>2.6528312999999999</v>
      </c>
      <c r="N471">
        <v>2.1244098999999999</v>
      </c>
      <c r="O471">
        <v>1.7362622000000001</v>
      </c>
      <c r="P471">
        <v>1.4418536</v>
      </c>
      <c r="Q471">
        <v>1.2127618</v>
      </c>
      <c r="R471">
        <v>1.0327723</v>
      </c>
      <c r="S471">
        <v>0.89064986000000002</v>
      </c>
      <c r="T471">
        <v>0.77774251000000005</v>
      </c>
      <c r="U471">
        <v>0.68679195999999998</v>
      </c>
      <c r="V471">
        <v>0.61248939999999996</v>
      </c>
      <c r="W471">
        <v>0.55208975000000005</v>
      </c>
      <c r="X471">
        <v>0.50179647999999999</v>
      </c>
      <c r="Y471">
        <v>0.45830175000000001</v>
      </c>
      <c r="Z471">
        <v>0.42094785000000001</v>
      </c>
      <c r="AA471">
        <v>0.38900983</v>
      </c>
      <c r="AB471">
        <v>0.36144131000000002</v>
      </c>
      <c r="AC471">
        <v>0.33731573999999998</v>
      </c>
      <c r="AD471">
        <v>0.31600391999999999</v>
      </c>
      <c r="AE471">
        <v>0.29706981999999998</v>
      </c>
      <c r="AF471">
        <v>0.28014874000000001</v>
      </c>
      <c r="AG471">
        <v>0.26498475999999999</v>
      </c>
      <c r="AH471">
        <v>0.25129088999999999</v>
      </c>
      <c r="AI471">
        <v>0.23886985999999999</v>
      </c>
      <c r="AJ471">
        <v>0.22756244</v>
      </c>
      <c r="AK471">
        <v>0.21722463</v>
      </c>
      <c r="AL471">
        <v>0.20774068000000001</v>
      </c>
      <c r="AM471">
        <v>0.19901690999999999</v>
      </c>
      <c r="AN471">
        <v>0.1909758</v>
      </c>
      <c r="AO471">
        <v>0.18353564999999999</v>
      </c>
      <c r="AP471">
        <v>0.17663119999999999</v>
      </c>
      <c r="AQ471">
        <v>0.17021148</v>
      </c>
      <c r="AR471">
        <v>0.16422744</v>
      </c>
      <c r="AS471">
        <v>0.15863517999999999</v>
      </c>
      <c r="AT471">
        <v>0.15339746000000001</v>
      </c>
      <c r="AU471">
        <v>0.14848027</v>
      </c>
      <c r="AV471">
        <v>0.14385529</v>
      </c>
      <c r="AW471">
        <v>0.1394985</v>
      </c>
      <c r="AX471">
        <v>0.13538262000000001</v>
      </c>
      <c r="AY471">
        <v>0.13149178</v>
      </c>
      <c r="AZ471">
        <v>0.12780811</v>
      </c>
      <c r="BA471">
        <v>0.12431583</v>
      </c>
      <c r="BB471">
        <v>0.12099897</v>
      </c>
      <c r="BC471">
        <v>0.11784717</v>
      </c>
      <c r="BD471">
        <v>0.1148468</v>
      </c>
      <c r="BE471">
        <v>0.11198797000000001</v>
      </c>
      <c r="BF471">
        <v>0.109261</v>
      </c>
    </row>
    <row r="472" spans="1:58" x14ac:dyDescent="0.35">
      <c r="A472">
        <v>471</v>
      </c>
      <c r="B472">
        <v>28.400000000000002</v>
      </c>
      <c r="C472">
        <v>0.33440570000000003</v>
      </c>
      <c r="D472">
        <v>1.8</v>
      </c>
      <c r="E472">
        <v>5.8000000000000007</v>
      </c>
      <c r="F472">
        <v>2.8000000000000003</v>
      </c>
      <c r="G472">
        <v>0.4</v>
      </c>
      <c r="H472">
        <v>1.8</v>
      </c>
      <c r="I472">
        <v>308.8</v>
      </c>
      <c r="J472">
        <v>312</v>
      </c>
      <c r="K472" t="s">
        <v>35</v>
      </c>
      <c r="L472">
        <v>471</v>
      </c>
      <c r="M472">
        <v>2.4347363</v>
      </c>
      <c r="N472">
        <v>1.9702922</v>
      </c>
      <c r="O472">
        <v>1.6090983000000001</v>
      </c>
      <c r="P472">
        <v>1.3371869000000001</v>
      </c>
      <c r="Q472">
        <v>1.1283668</v>
      </c>
      <c r="R472">
        <v>0.96344655999999995</v>
      </c>
      <c r="S472">
        <v>0.83229947000000004</v>
      </c>
      <c r="T472">
        <v>0.72755444000000002</v>
      </c>
      <c r="U472">
        <v>0.64321434</v>
      </c>
      <c r="V472">
        <v>0.57449532000000003</v>
      </c>
      <c r="W472">
        <v>0.51830471</v>
      </c>
      <c r="X472">
        <v>0.47136506</v>
      </c>
      <c r="Y472">
        <v>0.43101481000000003</v>
      </c>
      <c r="Z472">
        <v>0.39670457999999997</v>
      </c>
      <c r="AA472">
        <v>0.36711990999999999</v>
      </c>
      <c r="AB472">
        <v>0.34130806000000002</v>
      </c>
      <c r="AC472">
        <v>0.31867856</v>
      </c>
      <c r="AD472">
        <v>0.29869148000000001</v>
      </c>
      <c r="AE472">
        <v>0.28090680000000001</v>
      </c>
      <c r="AF472">
        <v>0.26500659999999998</v>
      </c>
      <c r="AG472">
        <v>0.25073796999999998</v>
      </c>
      <c r="AH472">
        <v>0.23786370000000001</v>
      </c>
      <c r="AI472">
        <v>0.2261968</v>
      </c>
      <c r="AJ472">
        <v>0.21556728999999999</v>
      </c>
      <c r="AK472">
        <v>0.20584416</v>
      </c>
      <c r="AL472">
        <v>0.19691876999999999</v>
      </c>
      <c r="AM472">
        <v>0.18870008999999999</v>
      </c>
      <c r="AN472">
        <v>0.18111181000000001</v>
      </c>
      <c r="AO472">
        <v>0.17408377999999999</v>
      </c>
      <c r="AP472">
        <v>0.16755892</v>
      </c>
      <c r="AQ472">
        <v>0.16148555000000001</v>
      </c>
      <c r="AR472">
        <v>0.15582302000000001</v>
      </c>
      <c r="AS472">
        <v>0.15053388000000001</v>
      </c>
      <c r="AT472">
        <v>0.14557618</v>
      </c>
      <c r="AU472">
        <v>0.14091166999999999</v>
      </c>
      <c r="AV472">
        <v>0.13652292999999999</v>
      </c>
      <c r="AW472">
        <v>0.13238481999999999</v>
      </c>
      <c r="AX472">
        <v>0.12847246000000001</v>
      </c>
      <c r="AY472">
        <v>0.12476835</v>
      </c>
      <c r="AZ472">
        <v>0.12125923</v>
      </c>
      <c r="BA472">
        <v>0.11793115999999999</v>
      </c>
      <c r="BB472">
        <v>0.11476784</v>
      </c>
      <c r="BC472">
        <v>0.11175949</v>
      </c>
      <c r="BD472">
        <v>0.10889448</v>
      </c>
      <c r="BE472">
        <v>0.10615946</v>
      </c>
      <c r="BF472">
        <v>0.10354909</v>
      </c>
    </row>
    <row r="473" spans="1:58" x14ac:dyDescent="0.35">
      <c r="A473">
        <v>472</v>
      </c>
      <c r="B473">
        <v>30.900000000000002</v>
      </c>
      <c r="C473">
        <v>0.4031246</v>
      </c>
      <c r="D473">
        <v>1.2000000000000002</v>
      </c>
      <c r="E473">
        <v>6.8000000000000007</v>
      </c>
      <c r="F473">
        <v>0.8</v>
      </c>
      <c r="G473">
        <v>1.8</v>
      </c>
      <c r="H473">
        <v>0.4</v>
      </c>
      <c r="I473">
        <v>420.6</v>
      </c>
      <c r="J473">
        <v>294.3</v>
      </c>
      <c r="K473" t="s">
        <v>35</v>
      </c>
      <c r="L473">
        <v>472</v>
      </c>
      <c r="M473">
        <v>0.96174806000000002</v>
      </c>
      <c r="N473">
        <v>0.78652750999999999</v>
      </c>
      <c r="O473">
        <v>0.65018213000000002</v>
      </c>
      <c r="P473">
        <v>0.54638874999999998</v>
      </c>
      <c r="Q473">
        <v>0.46752002999999998</v>
      </c>
      <c r="R473">
        <v>0.40628022000000003</v>
      </c>
      <c r="S473">
        <v>0.35770987999999998</v>
      </c>
      <c r="T473">
        <v>0.31859927999999998</v>
      </c>
      <c r="U473">
        <v>0.28662691000000001</v>
      </c>
      <c r="V473">
        <v>0.26008432999999997</v>
      </c>
      <c r="W473">
        <v>0.23772842999999999</v>
      </c>
      <c r="X473">
        <v>0.21866179999999999</v>
      </c>
      <c r="Y473">
        <v>0.20221813</v>
      </c>
      <c r="Z473">
        <v>0.18789776999999999</v>
      </c>
      <c r="AA473">
        <v>0.17532339999999999</v>
      </c>
      <c r="AB473">
        <v>0.1641985</v>
      </c>
      <c r="AC473">
        <v>0.15428385</v>
      </c>
      <c r="AD473">
        <v>0.14539874</v>
      </c>
      <c r="AE473">
        <v>0.13739667999999999</v>
      </c>
      <c r="AF473">
        <v>0.13014895000000001</v>
      </c>
      <c r="AG473">
        <v>0.12356499</v>
      </c>
      <c r="AH473">
        <v>0.11755018</v>
      </c>
      <c r="AI473">
        <v>0.11203645</v>
      </c>
      <c r="AJ473">
        <v>0.10697144</v>
      </c>
      <c r="AK473">
        <v>0.10229592999999999</v>
      </c>
      <c r="AL473">
        <v>9.7967200000000004E-2</v>
      </c>
      <c r="AM473">
        <v>9.3956865000000001E-2</v>
      </c>
      <c r="AN473">
        <v>9.0227163999999999E-2</v>
      </c>
      <c r="AO473">
        <v>8.6746946000000005E-2</v>
      </c>
      <c r="AP473">
        <v>8.3497330999999994E-2</v>
      </c>
      <c r="AQ473">
        <v>8.0453232E-2</v>
      </c>
      <c r="AR473">
        <v>7.7600293000000001E-2</v>
      </c>
      <c r="AS473">
        <v>7.4918947999999999E-2</v>
      </c>
      <c r="AT473">
        <v>7.2395734000000003E-2</v>
      </c>
      <c r="AU473">
        <v>7.0016034000000005E-2</v>
      </c>
      <c r="AV473">
        <v>6.7768237999999995E-2</v>
      </c>
      <c r="AW473">
        <v>6.5644830000000001E-2</v>
      </c>
      <c r="AX473">
        <v>6.3632942999999997E-2</v>
      </c>
      <c r="AY473">
        <v>6.1726093000000003E-2</v>
      </c>
      <c r="AZ473">
        <v>5.9917111000000002E-2</v>
      </c>
      <c r="BA473">
        <v>5.8197434999999999E-2</v>
      </c>
      <c r="BB473">
        <v>5.6561537000000002E-2</v>
      </c>
      <c r="BC473">
        <v>5.5004101E-2</v>
      </c>
      <c r="BD473">
        <v>5.3519922999999997E-2</v>
      </c>
      <c r="BE473">
        <v>5.2104082000000003E-2</v>
      </c>
      <c r="BF473">
        <v>5.0752480000000003E-2</v>
      </c>
    </row>
    <row r="474" spans="1:58" x14ac:dyDescent="0.35">
      <c r="A474">
        <v>473</v>
      </c>
      <c r="B474">
        <v>19.3</v>
      </c>
      <c r="C474">
        <v>0.55002030000000002</v>
      </c>
      <c r="D474">
        <v>1.8</v>
      </c>
      <c r="E474">
        <v>3.2</v>
      </c>
      <c r="F474">
        <v>0.60000000000000009</v>
      </c>
      <c r="G474">
        <v>1.4000000000000001</v>
      </c>
      <c r="H474">
        <v>0.2</v>
      </c>
      <c r="I474">
        <v>404.6</v>
      </c>
      <c r="J474">
        <v>290.3</v>
      </c>
      <c r="K474" t="s">
        <v>35</v>
      </c>
      <c r="L474">
        <v>473</v>
      </c>
      <c r="M474">
        <v>0.29703449999999998</v>
      </c>
      <c r="N474">
        <v>0.2387051</v>
      </c>
      <c r="O474">
        <v>0.19819424999999999</v>
      </c>
      <c r="P474">
        <v>0.16862699</v>
      </c>
      <c r="Q474">
        <v>0.14620562000000001</v>
      </c>
      <c r="R474">
        <v>0.12866135000000001</v>
      </c>
      <c r="S474">
        <v>0.11457932</v>
      </c>
      <c r="T474">
        <v>0.10303693999999999</v>
      </c>
      <c r="U474">
        <v>9.3412741999999993E-2</v>
      </c>
      <c r="V474">
        <v>8.5275753999999995E-2</v>
      </c>
      <c r="W474">
        <v>7.8312770000000004E-2</v>
      </c>
      <c r="X474">
        <v>7.2295896999999998E-2</v>
      </c>
      <c r="Y474">
        <v>6.7047029999999994E-2</v>
      </c>
      <c r="Z474">
        <v>6.2432211000000001E-2</v>
      </c>
      <c r="AA474">
        <v>5.8348461999999997E-2</v>
      </c>
      <c r="AB474">
        <v>5.4710738000000002E-2</v>
      </c>
      <c r="AC474">
        <v>5.1451396000000003E-2</v>
      </c>
      <c r="AD474">
        <v>4.8517263999999997E-2</v>
      </c>
      <c r="AE474">
        <v>4.5863177999999998E-2</v>
      </c>
      <c r="AF474">
        <v>4.3452520000000001E-2</v>
      </c>
      <c r="AG474">
        <v>4.1254073000000002E-2</v>
      </c>
      <c r="AH474">
        <v>3.9241458999999999E-2</v>
      </c>
      <c r="AI474">
        <v>3.7393145000000003E-2</v>
      </c>
      <c r="AJ474">
        <v>3.5691067999999999E-2</v>
      </c>
      <c r="AK474">
        <v>3.4118623000000001E-2</v>
      </c>
      <c r="AL474">
        <v>3.2662379999999998E-2</v>
      </c>
      <c r="AM474">
        <v>3.1310606999999997E-2</v>
      </c>
      <c r="AN474">
        <v>3.0052742E-2</v>
      </c>
      <c r="AO474">
        <v>2.8879885000000001E-2</v>
      </c>
      <c r="AP474">
        <v>2.7783652999999998E-2</v>
      </c>
      <c r="AQ474">
        <v>2.6757211999999999E-2</v>
      </c>
      <c r="AR474">
        <v>2.579478E-2</v>
      </c>
      <c r="AS474">
        <v>2.4890536000000001E-2</v>
      </c>
      <c r="AT474">
        <v>2.4039420999999998E-2</v>
      </c>
      <c r="AU474">
        <v>2.3237240999999999E-2</v>
      </c>
      <c r="AV474">
        <v>2.2480078000000001E-2</v>
      </c>
      <c r="AW474">
        <v>2.1764465E-2</v>
      </c>
      <c r="AX474">
        <v>2.108724E-2</v>
      </c>
      <c r="AY474">
        <v>2.0445371E-2</v>
      </c>
      <c r="AZ474">
        <v>1.9836379000000001E-2</v>
      </c>
      <c r="BA474">
        <v>1.9258032000000001E-2</v>
      </c>
      <c r="BB474">
        <v>1.8707999999999999E-2</v>
      </c>
      <c r="BC474">
        <v>1.8184394E-2</v>
      </c>
      <c r="BD474">
        <v>1.7685538000000001E-2</v>
      </c>
      <c r="BE474">
        <v>1.7209660000000002E-2</v>
      </c>
      <c r="BF474">
        <v>1.6755279000000001E-2</v>
      </c>
    </row>
    <row r="475" spans="1:58" x14ac:dyDescent="0.35">
      <c r="A475">
        <v>474</v>
      </c>
      <c r="B475">
        <v>45.5</v>
      </c>
      <c r="C475">
        <v>0.69866499999999998</v>
      </c>
      <c r="D475">
        <v>0.8</v>
      </c>
      <c r="E475">
        <v>1.8</v>
      </c>
      <c r="F475">
        <v>0.60000000000000009</v>
      </c>
      <c r="G475">
        <v>0.8</v>
      </c>
      <c r="H475">
        <v>0.2</v>
      </c>
      <c r="I475">
        <v>436.90000000000003</v>
      </c>
      <c r="J475">
        <v>350.70000000000005</v>
      </c>
      <c r="K475" t="s">
        <v>34</v>
      </c>
      <c r="L475">
        <v>474</v>
      </c>
      <c r="M475">
        <v>0.25002244000000001</v>
      </c>
      <c r="N475">
        <v>0.20191674000000001</v>
      </c>
      <c r="O475">
        <v>0.16835779000000001</v>
      </c>
      <c r="P475">
        <v>0.14368995000000001</v>
      </c>
      <c r="Q475">
        <v>0.12482308</v>
      </c>
      <c r="R475">
        <v>0.10994614</v>
      </c>
      <c r="S475">
        <v>9.7940027999999998E-2</v>
      </c>
      <c r="T475">
        <v>8.8061765E-2</v>
      </c>
      <c r="U475">
        <v>7.9804279000000006E-2</v>
      </c>
      <c r="V475">
        <v>7.2809830000000006E-2</v>
      </c>
      <c r="W475">
        <v>6.6813990000000004E-2</v>
      </c>
      <c r="X475">
        <v>6.1625246000000002E-2</v>
      </c>
      <c r="Y475">
        <v>5.7094220000000001E-2</v>
      </c>
      <c r="Z475">
        <v>5.3108409000000002E-2</v>
      </c>
      <c r="AA475">
        <v>4.9577064999999997E-2</v>
      </c>
      <c r="AB475">
        <v>4.6430033000000002E-2</v>
      </c>
      <c r="AC475">
        <v>4.3610233999999998E-2</v>
      </c>
      <c r="AD475">
        <v>4.1070387E-2</v>
      </c>
      <c r="AE475">
        <v>3.8773332000000001E-2</v>
      </c>
      <c r="AF475">
        <v>3.6687105999999997E-2</v>
      </c>
      <c r="AG475">
        <v>3.4784965000000001E-2</v>
      </c>
      <c r="AH475">
        <v>3.3044408999999997E-2</v>
      </c>
      <c r="AI475">
        <v>3.1446970999999997E-2</v>
      </c>
      <c r="AJ475">
        <v>2.9976260000000001E-2</v>
      </c>
      <c r="AK475">
        <v>2.8618496E-2</v>
      </c>
      <c r="AL475">
        <v>2.7361797E-2</v>
      </c>
      <c r="AM475">
        <v>2.6195937999999998E-2</v>
      </c>
      <c r="AN475">
        <v>2.5111726000000001E-2</v>
      </c>
      <c r="AO475">
        <v>2.410139E-2</v>
      </c>
      <c r="AP475">
        <v>2.3157850000000001E-2</v>
      </c>
      <c r="AQ475">
        <v>2.2275083000000001E-2</v>
      </c>
      <c r="AR475">
        <v>2.1447651000000002E-2</v>
      </c>
      <c r="AS475">
        <v>2.0670866999999999E-2</v>
      </c>
      <c r="AT475">
        <v>1.9940268000000001E-2</v>
      </c>
      <c r="AU475">
        <v>1.9252181E-2</v>
      </c>
      <c r="AV475">
        <v>1.8603165000000001E-2</v>
      </c>
      <c r="AW475">
        <v>1.7990174000000001E-2</v>
      </c>
      <c r="AX475">
        <v>1.7410512999999999E-2</v>
      </c>
      <c r="AY475">
        <v>1.6861557999999999E-2</v>
      </c>
      <c r="AZ475">
        <v>1.6341047000000001E-2</v>
      </c>
      <c r="BA475">
        <v>1.5847073999999999E-2</v>
      </c>
      <c r="BB475">
        <v>1.5377617999999999E-2</v>
      </c>
      <c r="BC475">
        <v>1.4931084000000001E-2</v>
      </c>
      <c r="BD475">
        <v>1.4505904E-2</v>
      </c>
      <c r="BE475">
        <v>1.4100685E-2</v>
      </c>
      <c r="BF475">
        <v>1.3714095000000001E-2</v>
      </c>
    </row>
    <row r="476" spans="1:58" x14ac:dyDescent="0.35">
      <c r="A476">
        <v>475</v>
      </c>
      <c r="B476">
        <v>37.1</v>
      </c>
      <c r="C476">
        <v>0.74557190000000007</v>
      </c>
      <c r="D476">
        <v>1</v>
      </c>
      <c r="E476">
        <v>1.4000000000000001</v>
      </c>
      <c r="F476">
        <v>0.60000000000000009</v>
      </c>
      <c r="G476">
        <v>0.4</v>
      </c>
      <c r="H476">
        <v>0.2</v>
      </c>
      <c r="I476">
        <v>393</v>
      </c>
      <c r="J476">
        <v>327.60000000000002</v>
      </c>
      <c r="K476" t="s">
        <v>34</v>
      </c>
      <c r="L476">
        <v>475</v>
      </c>
      <c r="M476">
        <v>0.16901837</v>
      </c>
      <c r="N476">
        <v>0.13712382000000001</v>
      </c>
      <c r="O476">
        <v>0.11482645</v>
      </c>
      <c r="P476">
        <v>9.8379821000000006E-2</v>
      </c>
      <c r="Q476">
        <v>8.5754775000000005E-2</v>
      </c>
      <c r="R476">
        <v>7.5768298999999997E-2</v>
      </c>
      <c r="S476">
        <v>6.7682855E-2</v>
      </c>
      <c r="T476">
        <v>6.1011724000000003E-2</v>
      </c>
      <c r="U476">
        <v>5.542035E-2</v>
      </c>
      <c r="V476">
        <v>5.0671905000000003E-2</v>
      </c>
      <c r="W476">
        <v>4.6593316000000003E-2</v>
      </c>
      <c r="X476">
        <v>4.3056088999999999E-2</v>
      </c>
      <c r="Y476">
        <v>3.9961114999999998E-2</v>
      </c>
      <c r="Z476">
        <v>3.7233281999999999E-2</v>
      </c>
      <c r="AA476">
        <v>3.4812759999999998E-2</v>
      </c>
      <c r="AB476">
        <v>3.2651952999999997E-2</v>
      </c>
      <c r="AC476">
        <v>3.0712784999999999E-2</v>
      </c>
      <c r="AD476">
        <v>2.8963818999999998E-2</v>
      </c>
      <c r="AE476">
        <v>2.7379652000000001E-2</v>
      </c>
      <c r="AF476">
        <v>2.5938480999999999E-2</v>
      </c>
      <c r="AG476">
        <v>2.4622894999999999E-2</v>
      </c>
      <c r="AH476">
        <v>2.3417721999999998E-2</v>
      </c>
      <c r="AI476">
        <v>2.2310024000000001E-2</v>
      </c>
      <c r="AJ476">
        <v>2.1288984E-2</v>
      </c>
      <c r="AK476">
        <v>2.0345254E-2</v>
      </c>
      <c r="AL476">
        <v>1.9470692000000001E-2</v>
      </c>
      <c r="AM476">
        <v>1.8658342000000001E-2</v>
      </c>
      <c r="AN476">
        <v>1.7901965999999998E-2</v>
      </c>
      <c r="AO476">
        <v>1.7196284999999999E-2</v>
      </c>
      <c r="AP476">
        <v>1.6536671999999999E-2</v>
      </c>
      <c r="AQ476">
        <v>1.5918886E-2</v>
      </c>
      <c r="AR476">
        <v>1.5339256000000001E-2</v>
      </c>
      <c r="AS476">
        <v>1.4794486000000001E-2</v>
      </c>
      <c r="AT476">
        <v>1.4281748E-2</v>
      </c>
      <c r="AU476">
        <v>1.3798381E-2</v>
      </c>
      <c r="AV476">
        <v>1.3342031000000001E-2</v>
      </c>
      <c r="AW476">
        <v>1.2910632E-2</v>
      </c>
      <c r="AX476">
        <v>1.2502307000000001E-2</v>
      </c>
      <c r="AY476">
        <v>1.2115338E-2</v>
      </c>
      <c r="AZ476">
        <v>1.1748143000000001E-2</v>
      </c>
      <c r="BA476">
        <v>1.1399372E-2</v>
      </c>
      <c r="BB476">
        <v>1.106766E-2</v>
      </c>
      <c r="BC476">
        <v>1.0751947E-2</v>
      </c>
      <c r="BD476">
        <v>1.0451092E-2</v>
      </c>
      <c r="BE476">
        <v>1.0164149000000001E-2</v>
      </c>
      <c r="BF476">
        <v>9.8902090000000005E-3</v>
      </c>
    </row>
    <row r="477" spans="1:58" x14ac:dyDescent="0.35">
      <c r="A477">
        <v>476</v>
      </c>
      <c r="B477">
        <v>33.9</v>
      </c>
      <c r="C477">
        <v>0.43964019999999998</v>
      </c>
      <c r="D477">
        <v>1</v>
      </c>
      <c r="E477">
        <v>3.8000000000000003</v>
      </c>
      <c r="F477">
        <v>3</v>
      </c>
      <c r="G477">
        <v>0.2</v>
      </c>
      <c r="H477">
        <v>1.8</v>
      </c>
      <c r="I477">
        <v>303.70000000000005</v>
      </c>
      <c r="J477">
        <v>350.70000000000005</v>
      </c>
      <c r="K477" t="s">
        <v>34</v>
      </c>
      <c r="L477">
        <v>476</v>
      </c>
      <c r="M477">
        <v>2.0280836</v>
      </c>
      <c r="N477">
        <v>1.5484686000000001</v>
      </c>
      <c r="O477">
        <v>1.2280008</v>
      </c>
      <c r="P477">
        <v>0.99803156000000004</v>
      </c>
      <c r="Q477">
        <v>0.82702958999999998</v>
      </c>
      <c r="R477">
        <v>0.69836271000000005</v>
      </c>
      <c r="S477">
        <v>0.59987628000000004</v>
      </c>
      <c r="T477">
        <v>0.52292835999999998</v>
      </c>
      <c r="U477">
        <v>0.46164218000000001</v>
      </c>
      <c r="V477">
        <v>0.41208952999999998</v>
      </c>
      <c r="W477">
        <v>0.37160087000000003</v>
      </c>
      <c r="X477">
        <v>0.33777689999999999</v>
      </c>
      <c r="Y477">
        <v>0.30919087000000001</v>
      </c>
      <c r="Z477">
        <v>0.28479697999999998</v>
      </c>
      <c r="AA477">
        <v>0.26375923000000001</v>
      </c>
      <c r="AB477">
        <v>0.24547194</v>
      </c>
      <c r="AC477">
        <v>0.22942393</v>
      </c>
      <c r="AD477">
        <v>0.21523628</v>
      </c>
      <c r="AE477">
        <v>0.20260584000000001</v>
      </c>
      <c r="AF477">
        <v>0.19130072000000001</v>
      </c>
      <c r="AG477">
        <v>0.18112281</v>
      </c>
      <c r="AH477">
        <v>0.1719154</v>
      </c>
      <c r="AI477">
        <v>0.16354655000000001</v>
      </c>
      <c r="AJ477">
        <v>0.15590422000000001</v>
      </c>
      <c r="AK477">
        <v>0.14890039999999999</v>
      </c>
      <c r="AL477">
        <v>0.14245598000000001</v>
      </c>
      <c r="AM477">
        <v>0.13650775000000001</v>
      </c>
      <c r="AN477">
        <v>0.13099936000000001</v>
      </c>
      <c r="AO477">
        <v>0.12588637999999999</v>
      </c>
      <c r="AP477">
        <v>0.12112663999999999</v>
      </c>
      <c r="AQ477">
        <v>0.11668581</v>
      </c>
      <c r="AR477">
        <v>0.11253326</v>
      </c>
      <c r="AS477">
        <v>0.10863941000000001</v>
      </c>
      <c r="AT477">
        <v>0.10498705999999999</v>
      </c>
      <c r="AU477">
        <v>0.10154744</v>
      </c>
      <c r="AV477">
        <v>9.8304375999999999E-2</v>
      </c>
      <c r="AW477">
        <v>9.5242998999999995E-2</v>
      </c>
      <c r="AX477">
        <v>9.2350468000000005E-2</v>
      </c>
      <c r="AY477">
        <v>8.9610457000000004E-2</v>
      </c>
      <c r="AZ477">
        <v>8.7009601000000006E-2</v>
      </c>
      <c r="BA477">
        <v>8.4540799E-2</v>
      </c>
      <c r="BB477">
        <v>8.2194231000000006E-2</v>
      </c>
      <c r="BC477">
        <v>7.9960219999999999E-2</v>
      </c>
      <c r="BD477">
        <v>7.7832340999999999E-2</v>
      </c>
      <c r="BE477">
        <v>7.5802660999999993E-2</v>
      </c>
      <c r="BF477">
        <v>7.3865488000000007E-2</v>
      </c>
    </row>
    <row r="478" spans="1:58" x14ac:dyDescent="0.35">
      <c r="A478">
        <v>477</v>
      </c>
      <c r="B478">
        <v>41</v>
      </c>
      <c r="C478">
        <v>0.40485599999999999</v>
      </c>
      <c r="D478">
        <v>1.2000000000000002</v>
      </c>
      <c r="E478">
        <v>5.2</v>
      </c>
      <c r="F478">
        <v>2.8000000000000003</v>
      </c>
      <c r="G478">
        <v>2</v>
      </c>
      <c r="H478">
        <v>1.6</v>
      </c>
      <c r="I478">
        <v>444.40000000000003</v>
      </c>
      <c r="J478">
        <v>361.8</v>
      </c>
      <c r="K478" t="s">
        <v>35</v>
      </c>
      <c r="L478">
        <v>477</v>
      </c>
      <c r="M478">
        <v>3.2218292000000002</v>
      </c>
      <c r="N478">
        <v>2.3709421000000002</v>
      </c>
      <c r="O478">
        <v>1.8304031000000001</v>
      </c>
      <c r="P478">
        <v>1.4659411</v>
      </c>
      <c r="Q478">
        <v>1.2056665</v>
      </c>
      <c r="R478">
        <v>1.0112582000000001</v>
      </c>
      <c r="S478">
        <v>0.86250024999999997</v>
      </c>
      <c r="T478">
        <v>0.74663900999999999</v>
      </c>
      <c r="U478">
        <v>0.65492563999999998</v>
      </c>
      <c r="V478">
        <v>0.58134806000000006</v>
      </c>
      <c r="W478">
        <v>0.52128905000000003</v>
      </c>
      <c r="X478">
        <v>0.47148680999999998</v>
      </c>
      <c r="Y478">
        <v>0.4296816</v>
      </c>
      <c r="Z478">
        <v>0.39422095000000001</v>
      </c>
      <c r="AA478">
        <v>0.36378129999999997</v>
      </c>
      <c r="AB478">
        <v>0.33741596000000001</v>
      </c>
      <c r="AC478">
        <v>0.31441723999999999</v>
      </c>
      <c r="AD478">
        <v>0.29419273000000001</v>
      </c>
      <c r="AE478">
        <v>0.27629410999999998</v>
      </c>
      <c r="AF478">
        <v>0.26034217999999998</v>
      </c>
      <c r="AG478">
        <v>0.24604766</v>
      </c>
      <c r="AH478">
        <v>0.23315675999999999</v>
      </c>
      <c r="AI478">
        <v>0.22148224999999999</v>
      </c>
      <c r="AJ478">
        <v>0.21086168</v>
      </c>
      <c r="AK478">
        <v>0.20116079000000001</v>
      </c>
      <c r="AL478">
        <v>0.19227092000000001</v>
      </c>
      <c r="AM478">
        <v>0.18408115</v>
      </c>
      <c r="AN478">
        <v>0.17652472999999999</v>
      </c>
      <c r="AO478">
        <v>0.16953607000000001</v>
      </c>
      <c r="AP478">
        <v>0.16302691</v>
      </c>
      <c r="AQ478">
        <v>0.15696234000000001</v>
      </c>
      <c r="AR478">
        <v>0.15129968999999999</v>
      </c>
      <c r="AS478">
        <v>0.14600103</v>
      </c>
      <c r="AT478">
        <v>0.14103013</v>
      </c>
      <c r="AU478">
        <v>0.13635901</v>
      </c>
      <c r="AV478">
        <v>0.13196521999999999</v>
      </c>
      <c r="AW478">
        <v>0.12782139000000001</v>
      </c>
      <c r="AX478">
        <v>0.12390712</v>
      </c>
      <c r="AY478">
        <v>0.12020686</v>
      </c>
      <c r="AZ478">
        <v>0.11669988000000001</v>
      </c>
      <c r="BA478">
        <v>0.11337216999999999</v>
      </c>
      <c r="BB478">
        <v>0.11021375</v>
      </c>
      <c r="BC478">
        <v>0.1072125</v>
      </c>
      <c r="BD478">
        <v>0.10435171</v>
      </c>
      <c r="BE478">
        <v>0.10162193</v>
      </c>
      <c r="BF478">
        <v>9.9018580999999994E-2</v>
      </c>
    </row>
    <row r="479" spans="1:58" x14ac:dyDescent="0.35">
      <c r="A479">
        <v>478</v>
      </c>
      <c r="B479">
        <v>21.3</v>
      </c>
      <c r="C479">
        <v>0.52814629999999996</v>
      </c>
      <c r="D479">
        <v>0.60000000000000009</v>
      </c>
      <c r="E479">
        <v>3.6</v>
      </c>
      <c r="F479">
        <v>1.8</v>
      </c>
      <c r="G479">
        <v>1.8</v>
      </c>
      <c r="H479">
        <v>1</v>
      </c>
      <c r="I479">
        <v>442.1</v>
      </c>
      <c r="J479">
        <v>352.40000000000003</v>
      </c>
      <c r="K479" t="s">
        <v>34</v>
      </c>
      <c r="L479">
        <v>478</v>
      </c>
      <c r="M479">
        <v>0.89615350999999999</v>
      </c>
      <c r="N479">
        <v>0.69240992999999995</v>
      </c>
      <c r="O479">
        <v>0.55616045000000003</v>
      </c>
      <c r="P479">
        <v>0.46012725999999998</v>
      </c>
      <c r="Q479">
        <v>0.38943195000000003</v>
      </c>
      <c r="R479">
        <v>0.33569902000000001</v>
      </c>
      <c r="S479">
        <v>0.29372954000000001</v>
      </c>
      <c r="T479">
        <v>0.26019274999999997</v>
      </c>
      <c r="U479">
        <v>0.23286773</v>
      </c>
      <c r="V479">
        <v>0.21022777000000001</v>
      </c>
      <c r="W479">
        <v>0.19120598999999999</v>
      </c>
      <c r="X479">
        <v>0.17502195000000001</v>
      </c>
      <c r="Y479">
        <v>0.16110822999999999</v>
      </c>
      <c r="Z479">
        <v>0.14903277000000001</v>
      </c>
      <c r="AA479">
        <v>0.13846307999999999</v>
      </c>
      <c r="AB479">
        <v>0.12914233999999999</v>
      </c>
      <c r="AC479">
        <v>0.12086653</v>
      </c>
      <c r="AD479">
        <v>0.11347406</v>
      </c>
      <c r="AE479">
        <v>0.10683450999999999</v>
      </c>
      <c r="AF479">
        <v>0.10084264</v>
      </c>
      <c r="AG479">
        <v>9.5407695000000001E-2</v>
      </c>
      <c r="AH479">
        <v>9.0461432999999994E-2</v>
      </c>
      <c r="AI479">
        <v>8.5941449000000003E-2</v>
      </c>
      <c r="AJ479">
        <v>8.1799641000000006E-2</v>
      </c>
      <c r="AK479">
        <v>7.7987424999999999E-2</v>
      </c>
      <c r="AL479">
        <v>7.4470356000000001E-2</v>
      </c>
      <c r="AM479">
        <v>7.1217879999999997E-2</v>
      </c>
      <c r="AN479">
        <v>6.8201095000000003E-2</v>
      </c>
      <c r="AO479">
        <v>6.5397284999999999E-2</v>
      </c>
      <c r="AP479">
        <v>6.2784456000000002E-2</v>
      </c>
      <c r="AQ479">
        <v>6.0345434000000003E-2</v>
      </c>
      <c r="AR479">
        <v>5.8063812999999999E-2</v>
      </c>
      <c r="AS479">
        <v>5.5926508999999999E-2</v>
      </c>
      <c r="AT479">
        <v>5.3919472000000003E-2</v>
      </c>
      <c r="AU479">
        <v>5.2031841000000002E-2</v>
      </c>
      <c r="AV479">
        <v>5.0253979999999997E-2</v>
      </c>
      <c r="AW479">
        <v>4.8576739000000001E-2</v>
      </c>
      <c r="AX479">
        <v>4.6992775000000001E-2</v>
      </c>
      <c r="AY479">
        <v>4.5495000000000001E-2</v>
      </c>
      <c r="AZ479">
        <v>4.4076390999999999E-2</v>
      </c>
      <c r="BA479">
        <v>4.2731239999999997E-2</v>
      </c>
      <c r="BB479">
        <v>4.1454259E-2</v>
      </c>
      <c r="BC479">
        <v>4.0240850000000002E-2</v>
      </c>
      <c r="BD479">
        <v>3.9086942E-2</v>
      </c>
      <c r="BE479">
        <v>3.7988015E-2</v>
      </c>
      <c r="BF479">
        <v>3.6940377000000003E-2</v>
      </c>
    </row>
    <row r="480" spans="1:58" x14ac:dyDescent="0.35">
      <c r="A480">
        <v>479</v>
      </c>
      <c r="B480">
        <v>62.3</v>
      </c>
      <c r="C480">
        <v>0.80284940000000005</v>
      </c>
      <c r="D480">
        <v>0.8</v>
      </c>
      <c r="E480">
        <v>9.6000000000000014</v>
      </c>
      <c r="F480">
        <v>2.2000000000000002</v>
      </c>
      <c r="G480">
        <v>1.8</v>
      </c>
      <c r="H480">
        <v>0.60000000000000009</v>
      </c>
      <c r="I480">
        <v>351.40000000000003</v>
      </c>
      <c r="J480">
        <v>365.90000000000003</v>
      </c>
      <c r="K480" t="s">
        <v>34</v>
      </c>
      <c r="L480">
        <v>479</v>
      </c>
      <c r="M480">
        <v>1.7756289999999999</v>
      </c>
      <c r="N480">
        <v>1.4872067</v>
      </c>
      <c r="O480">
        <v>1.2744097999999999</v>
      </c>
      <c r="P480">
        <v>1.1004045</v>
      </c>
      <c r="Q480">
        <v>0.95131010000000005</v>
      </c>
      <c r="R480">
        <v>0.82504796999999996</v>
      </c>
      <c r="S480">
        <v>0.72109734999999997</v>
      </c>
      <c r="T480">
        <v>0.63629901</v>
      </c>
      <c r="U480">
        <v>0.56708437</v>
      </c>
      <c r="V480">
        <v>0.51019387999999999</v>
      </c>
      <c r="W480">
        <v>0.46234610999999998</v>
      </c>
      <c r="X480">
        <v>0.42153280999999998</v>
      </c>
      <c r="Y480">
        <v>0.38655203999999999</v>
      </c>
      <c r="Z480">
        <v>0.35637277000000001</v>
      </c>
      <c r="AA480">
        <v>0.33014273999999999</v>
      </c>
      <c r="AB480">
        <v>0.30716935000000001</v>
      </c>
      <c r="AC480">
        <v>0.28691640000000002</v>
      </c>
      <c r="AD480">
        <v>0.26893860000000003</v>
      </c>
      <c r="AE480">
        <v>0.25289117999999999</v>
      </c>
      <c r="AF480">
        <v>0.23849661999999999</v>
      </c>
      <c r="AG480">
        <v>0.22551382</v>
      </c>
      <c r="AH480">
        <v>0.21376482999999999</v>
      </c>
      <c r="AI480">
        <v>0.20307069</v>
      </c>
      <c r="AJ480">
        <v>0.19330169</v>
      </c>
      <c r="AK480">
        <v>0.18436061000000001</v>
      </c>
      <c r="AL480">
        <v>0.17614405999999999</v>
      </c>
      <c r="AM480">
        <v>0.16856815999999999</v>
      </c>
      <c r="AN480">
        <v>0.16155514000000001</v>
      </c>
      <c r="AO480">
        <v>0.15505749999999999</v>
      </c>
      <c r="AP480">
        <v>0.14901461999999999</v>
      </c>
      <c r="AQ480">
        <v>0.14338486</v>
      </c>
      <c r="AR480">
        <v>0.13812487000000001</v>
      </c>
      <c r="AS480">
        <v>0.13319874000000001</v>
      </c>
      <c r="AT480">
        <v>0.12856840999999999</v>
      </c>
      <c r="AU480">
        <v>0.12422141</v>
      </c>
      <c r="AV480">
        <v>0.12013744</v>
      </c>
      <c r="AW480">
        <v>0.11628642</v>
      </c>
      <c r="AX480">
        <v>0.11264494999999999</v>
      </c>
      <c r="AY480">
        <v>0.10920008</v>
      </c>
      <c r="AZ480">
        <v>0.10594674</v>
      </c>
      <c r="BA480">
        <v>0.10286797</v>
      </c>
      <c r="BB480">
        <v>9.9946490999999998E-2</v>
      </c>
      <c r="BC480">
        <v>9.7164914000000005E-2</v>
      </c>
      <c r="BD480">
        <v>9.4518020999999994E-2</v>
      </c>
      <c r="BE480">
        <v>9.1992237000000004E-2</v>
      </c>
      <c r="BF480">
        <v>8.9581847000000006E-2</v>
      </c>
    </row>
    <row r="481" spans="1:58" x14ac:dyDescent="0.35">
      <c r="A481">
        <v>480</v>
      </c>
      <c r="B481">
        <v>27.700000000000003</v>
      </c>
      <c r="C481">
        <v>0.13994790000000001</v>
      </c>
      <c r="D481">
        <v>1.4000000000000001</v>
      </c>
      <c r="E481">
        <v>0.60000000000000009</v>
      </c>
      <c r="F481">
        <v>1.6</v>
      </c>
      <c r="G481">
        <v>0.60000000000000009</v>
      </c>
      <c r="H481">
        <v>1.4000000000000001</v>
      </c>
      <c r="I481">
        <v>371.70000000000005</v>
      </c>
      <c r="J481">
        <v>284.5</v>
      </c>
      <c r="K481" t="s">
        <v>35</v>
      </c>
      <c r="L481">
        <v>480</v>
      </c>
      <c r="M481">
        <v>0.44767498999999999</v>
      </c>
      <c r="N481">
        <v>0.35622897999999997</v>
      </c>
      <c r="O481">
        <v>0.29395791999999998</v>
      </c>
      <c r="P481">
        <v>0.24942872999999999</v>
      </c>
      <c r="Q481">
        <v>0.21601622000000001</v>
      </c>
      <c r="R481">
        <v>0.19008203000000001</v>
      </c>
      <c r="S481">
        <v>0.16942562</v>
      </c>
      <c r="T481">
        <v>0.15262328</v>
      </c>
      <c r="U481">
        <v>0.13869806000000001</v>
      </c>
      <c r="V481">
        <v>0.12697207999999999</v>
      </c>
      <c r="W481">
        <v>0.11696214000000001</v>
      </c>
      <c r="X481">
        <v>0.10832037</v>
      </c>
      <c r="Y481">
        <v>0.10078677</v>
      </c>
      <c r="Z481">
        <v>9.4160995999999997E-2</v>
      </c>
      <c r="AA481">
        <v>8.8288731999999995E-2</v>
      </c>
      <c r="AB481">
        <v>8.3051591999999994E-2</v>
      </c>
      <c r="AC481">
        <v>7.8351341000000005E-2</v>
      </c>
      <c r="AD481">
        <v>7.4111573E-2</v>
      </c>
      <c r="AE481">
        <v>7.0267722000000005E-2</v>
      </c>
      <c r="AF481">
        <v>6.6767476000000006E-2</v>
      </c>
      <c r="AG481">
        <v>6.3568234000000001E-2</v>
      </c>
      <c r="AH481">
        <v>6.0632422999999998E-2</v>
      </c>
      <c r="AI481">
        <v>5.7930436000000002E-2</v>
      </c>
      <c r="AJ481">
        <v>5.5436897999999998E-2</v>
      </c>
      <c r="AK481">
        <v>5.3127556999999999E-2</v>
      </c>
      <c r="AL481">
        <v>5.0982806999999998E-2</v>
      </c>
      <c r="AM481">
        <v>4.8986836999999998E-2</v>
      </c>
      <c r="AN481">
        <v>4.7125994999999997E-2</v>
      </c>
      <c r="AO481">
        <v>4.5386713000000002E-2</v>
      </c>
      <c r="AP481">
        <v>4.3756205999999999E-2</v>
      </c>
      <c r="AQ481">
        <v>4.2226762000000001E-2</v>
      </c>
      <c r="AR481">
        <v>4.0788590999999999E-2</v>
      </c>
      <c r="AS481">
        <v>3.9434977000000003E-2</v>
      </c>
      <c r="AT481">
        <v>3.8158118999999997E-2</v>
      </c>
      <c r="AU481">
        <v>3.6951001999999997E-2</v>
      </c>
      <c r="AV481">
        <v>3.5809121999999999E-2</v>
      </c>
      <c r="AW481">
        <v>3.4727677999999998E-2</v>
      </c>
      <c r="AX481">
        <v>3.3702589999999998E-2</v>
      </c>
      <c r="AY481">
        <v>3.2729204999999997E-2</v>
      </c>
      <c r="AZ481">
        <v>3.1803726999999997E-2</v>
      </c>
      <c r="BA481">
        <v>3.0922696E-2</v>
      </c>
      <c r="BB481">
        <v>3.0083565E-2</v>
      </c>
      <c r="BC481">
        <v>2.9283325999999998E-2</v>
      </c>
      <c r="BD481">
        <v>2.8519263E-2</v>
      </c>
      <c r="BE481">
        <v>2.7789459999999998E-2</v>
      </c>
      <c r="BF481">
        <v>2.7091479000000002E-2</v>
      </c>
    </row>
    <row r="482" spans="1:58" x14ac:dyDescent="0.35">
      <c r="A482">
        <v>481</v>
      </c>
      <c r="B482">
        <v>25.400000000000002</v>
      </c>
      <c r="C482">
        <v>0.38139809999999996</v>
      </c>
      <c r="D482">
        <v>2</v>
      </c>
      <c r="E482">
        <v>7.6000000000000005</v>
      </c>
      <c r="F482">
        <v>1.6</v>
      </c>
      <c r="G482">
        <v>1.8</v>
      </c>
      <c r="H482">
        <v>1</v>
      </c>
      <c r="I482">
        <v>387.5</v>
      </c>
      <c r="J482">
        <v>290.8</v>
      </c>
      <c r="K482" t="s">
        <v>35</v>
      </c>
      <c r="L482">
        <v>481</v>
      </c>
      <c r="M482">
        <v>1.9006491999999999</v>
      </c>
      <c r="N482">
        <v>1.5755189999999999</v>
      </c>
      <c r="O482">
        <v>1.3012546</v>
      </c>
      <c r="P482">
        <v>1.0797824</v>
      </c>
      <c r="Q482">
        <v>0.90881502999999997</v>
      </c>
      <c r="R482">
        <v>0.77718896000000004</v>
      </c>
      <c r="S482">
        <v>0.67459089000000005</v>
      </c>
      <c r="T482">
        <v>0.59385067000000002</v>
      </c>
      <c r="U482">
        <v>0.52792627000000003</v>
      </c>
      <c r="V482">
        <v>0.47405320000000001</v>
      </c>
      <c r="W482">
        <v>0.42948135999999998</v>
      </c>
      <c r="X482">
        <v>0.39220649000000002</v>
      </c>
      <c r="Y482">
        <v>0.36047518000000001</v>
      </c>
      <c r="Z482">
        <v>0.33315604999999998</v>
      </c>
      <c r="AA482">
        <v>0.30944902000000002</v>
      </c>
      <c r="AB482">
        <v>0.28872283999999998</v>
      </c>
      <c r="AC482">
        <v>0.27045660999999999</v>
      </c>
      <c r="AD482">
        <v>0.25425683999999998</v>
      </c>
      <c r="AE482">
        <v>0.23979269</v>
      </c>
      <c r="AF482">
        <v>0.22681720999999999</v>
      </c>
      <c r="AG482">
        <v>0.21510182</v>
      </c>
      <c r="AH482">
        <v>0.20447852999999999</v>
      </c>
      <c r="AI482">
        <v>0.19480658000000001</v>
      </c>
      <c r="AJ482">
        <v>0.18596107000000001</v>
      </c>
      <c r="AK482">
        <v>0.17784448</v>
      </c>
      <c r="AL482">
        <v>0.17037216999999999</v>
      </c>
      <c r="AM482">
        <v>0.16346680999999999</v>
      </c>
      <c r="AN482">
        <v>0.15706690000000001</v>
      </c>
      <c r="AO482">
        <v>0.15112191</v>
      </c>
      <c r="AP482">
        <v>0.14558425999999999</v>
      </c>
      <c r="AQ482">
        <v>0.14041136000000001</v>
      </c>
      <c r="AR482">
        <v>0.13557255000000001</v>
      </c>
      <c r="AS482">
        <v>0.13103402</v>
      </c>
      <c r="AT482">
        <v>0.12676676000000001</v>
      </c>
      <c r="AU482">
        <v>0.12275112000000001</v>
      </c>
      <c r="AV482">
        <v>0.11896381</v>
      </c>
      <c r="AW482">
        <v>0.11538598999999999</v>
      </c>
      <c r="AX482">
        <v>0.11200185999999999</v>
      </c>
      <c r="AY482">
        <v>0.10879661</v>
      </c>
      <c r="AZ482">
        <v>0.10575659</v>
      </c>
      <c r="BA482">
        <v>0.10286795999999999</v>
      </c>
      <c r="BB482">
        <v>0.1001201</v>
      </c>
      <c r="BC482">
        <v>9.7502187000000004E-2</v>
      </c>
      <c r="BD482">
        <v>9.5006525999999994E-2</v>
      </c>
      <c r="BE482">
        <v>9.2624403999999994E-2</v>
      </c>
      <c r="BF482">
        <v>9.0349577E-2</v>
      </c>
    </row>
    <row r="483" spans="1:58" x14ac:dyDescent="0.35">
      <c r="A483">
        <v>482</v>
      </c>
      <c r="B483">
        <v>42.7</v>
      </c>
      <c r="C483">
        <v>0.38691780000000003</v>
      </c>
      <c r="D483">
        <v>1.4000000000000001</v>
      </c>
      <c r="E483">
        <v>7</v>
      </c>
      <c r="F483">
        <v>1.2000000000000002</v>
      </c>
      <c r="G483">
        <v>2</v>
      </c>
      <c r="H483">
        <v>0.8</v>
      </c>
      <c r="I483">
        <v>424.20000000000005</v>
      </c>
      <c r="J483">
        <v>360.8</v>
      </c>
      <c r="K483" t="s">
        <v>34</v>
      </c>
      <c r="L483">
        <v>482</v>
      </c>
      <c r="M483">
        <v>2.1076931999999999</v>
      </c>
      <c r="N483">
        <v>1.66906</v>
      </c>
      <c r="O483">
        <v>1.3384421</v>
      </c>
      <c r="P483">
        <v>1.0939825000000001</v>
      </c>
      <c r="Q483">
        <v>0.91326624000000001</v>
      </c>
      <c r="R483">
        <v>0.77689224000000001</v>
      </c>
      <c r="S483">
        <v>0.67176252999999997</v>
      </c>
      <c r="T483">
        <v>0.58922326999999997</v>
      </c>
      <c r="U483">
        <v>0.52350735999999998</v>
      </c>
      <c r="V483">
        <v>0.46999425</v>
      </c>
      <c r="W483">
        <v>0.42582293999999998</v>
      </c>
      <c r="X483">
        <v>0.38876792999999998</v>
      </c>
      <c r="Y483">
        <v>0.35729664999999999</v>
      </c>
      <c r="Z483">
        <v>0.33027124000000002</v>
      </c>
      <c r="AA483">
        <v>0.30684429000000002</v>
      </c>
      <c r="AB483">
        <v>0.28634485999999998</v>
      </c>
      <c r="AC483">
        <v>0.26827826999999999</v>
      </c>
      <c r="AD483">
        <v>0.25223192999999999</v>
      </c>
      <c r="AE483">
        <v>0.23789585999999999</v>
      </c>
      <c r="AF483">
        <v>0.22500502</v>
      </c>
      <c r="AG483">
        <v>0.21335755000000001</v>
      </c>
      <c r="AH483">
        <v>0.20277967999999999</v>
      </c>
      <c r="AI483">
        <v>0.19313025</v>
      </c>
      <c r="AJ483">
        <v>0.18429723000000001</v>
      </c>
      <c r="AK483">
        <v>0.17618096</v>
      </c>
      <c r="AL483">
        <v>0.16869549</v>
      </c>
      <c r="AM483">
        <v>0.16177809000000001</v>
      </c>
      <c r="AN483">
        <v>0.15536633</v>
      </c>
      <c r="AO483">
        <v>0.14939705</v>
      </c>
      <c r="AP483">
        <v>0.14383723000000001</v>
      </c>
      <c r="AQ483">
        <v>0.13864043000000001</v>
      </c>
      <c r="AR483">
        <v>0.13377494000000001</v>
      </c>
      <c r="AS483">
        <v>0.12920590000000001</v>
      </c>
      <c r="AT483">
        <v>0.12491231999999999</v>
      </c>
      <c r="AU483">
        <v>0.12087078</v>
      </c>
      <c r="AV483">
        <v>0.11705992</v>
      </c>
      <c r="AW483">
        <v>0.11346015</v>
      </c>
      <c r="AX483">
        <v>0.11005642</v>
      </c>
      <c r="AY483">
        <v>0.10682893</v>
      </c>
      <c r="AZ483">
        <v>0.10377251</v>
      </c>
      <c r="BA483">
        <v>0.10086796000000001</v>
      </c>
      <c r="BB483">
        <v>9.8104991000000002E-2</v>
      </c>
      <c r="BC483">
        <v>9.5472127000000004E-2</v>
      </c>
      <c r="BD483">
        <v>9.2962474000000003E-2</v>
      </c>
      <c r="BE483">
        <v>9.0569443999999999E-2</v>
      </c>
      <c r="BF483">
        <v>8.8284559999999998E-2</v>
      </c>
    </row>
    <row r="484" spans="1:58" x14ac:dyDescent="0.35">
      <c r="A484">
        <v>483</v>
      </c>
      <c r="B484">
        <v>29.700000000000003</v>
      </c>
      <c r="C484">
        <v>0.42934710000000004</v>
      </c>
      <c r="D484">
        <v>1.4000000000000001</v>
      </c>
      <c r="E484">
        <v>9.4</v>
      </c>
      <c r="F484">
        <v>2.8000000000000003</v>
      </c>
      <c r="G484">
        <v>1</v>
      </c>
      <c r="H484">
        <v>1.6</v>
      </c>
      <c r="I484">
        <v>401.8</v>
      </c>
      <c r="J484">
        <v>338.20000000000005</v>
      </c>
      <c r="K484" t="s">
        <v>35</v>
      </c>
      <c r="L484">
        <v>483</v>
      </c>
      <c r="M484">
        <v>2.8620732000000002</v>
      </c>
      <c r="N484">
        <v>2.4294226000000001</v>
      </c>
      <c r="O484">
        <v>2.0891039</v>
      </c>
      <c r="P484">
        <v>1.7911957999999999</v>
      </c>
      <c r="Q484">
        <v>1.5226443999999999</v>
      </c>
      <c r="R484">
        <v>1.2932574999999999</v>
      </c>
      <c r="S484">
        <v>1.1076083999999999</v>
      </c>
      <c r="T484">
        <v>0.95973682000000005</v>
      </c>
      <c r="U484">
        <v>0.84128301999999999</v>
      </c>
      <c r="V484">
        <v>0.74593156999999999</v>
      </c>
      <c r="W484">
        <v>0.66728317999999998</v>
      </c>
      <c r="X484">
        <v>0.60162806999999996</v>
      </c>
      <c r="Y484">
        <v>0.54680872000000003</v>
      </c>
      <c r="Z484">
        <v>0.50049865000000004</v>
      </c>
      <c r="AA484">
        <v>0.46085285999999998</v>
      </c>
      <c r="AB484">
        <v>0.42644367</v>
      </c>
      <c r="AC484">
        <v>0.39637020000000001</v>
      </c>
      <c r="AD484">
        <v>0.36991482999999997</v>
      </c>
      <c r="AE484">
        <v>0.34652409000000001</v>
      </c>
      <c r="AF484">
        <v>0.32573556999999997</v>
      </c>
      <c r="AG484">
        <v>0.30717060000000002</v>
      </c>
      <c r="AH484">
        <v>0.29050028</v>
      </c>
      <c r="AI484">
        <v>0.27543324000000002</v>
      </c>
      <c r="AJ484">
        <v>0.26172474000000001</v>
      </c>
      <c r="AK484">
        <v>0.24922489</v>
      </c>
      <c r="AL484">
        <v>0.23779738</v>
      </c>
      <c r="AM484">
        <v>0.22730705000000001</v>
      </c>
      <c r="AN484">
        <v>0.21764997999999999</v>
      </c>
      <c r="AO484">
        <v>0.20872419</v>
      </c>
      <c r="AP484">
        <v>0.20045888000000001</v>
      </c>
      <c r="AQ484">
        <v>0.19278063000000001</v>
      </c>
      <c r="AR484">
        <v>0.18563813000000001</v>
      </c>
      <c r="AS484">
        <v>0.17896840999999999</v>
      </c>
      <c r="AT484">
        <v>0.17272824000000001</v>
      </c>
      <c r="AU484">
        <v>0.16688228999999999</v>
      </c>
      <c r="AV484">
        <v>0.16139568000000001</v>
      </c>
      <c r="AW484">
        <v>0.15622836000000001</v>
      </c>
      <c r="AX484">
        <v>0.15135821999999999</v>
      </c>
      <c r="AY484">
        <v>0.14676011</v>
      </c>
      <c r="AZ484">
        <v>0.14241756</v>
      </c>
      <c r="BA484">
        <v>0.13830598999999999</v>
      </c>
      <c r="BB484">
        <v>0.13440651000000001</v>
      </c>
      <c r="BC484">
        <v>0.13070762</v>
      </c>
      <c r="BD484">
        <v>0.12719005</v>
      </c>
      <c r="BE484">
        <v>0.12384402</v>
      </c>
      <c r="BF484">
        <v>0.12065123</v>
      </c>
    </row>
    <row r="485" spans="1:58" x14ac:dyDescent="0.35">
      <c r="A485">
        <v>484</v>
      </c>
      <c r="B485">
        <v>16.899999999999999</v>
      </c>
      <c r="C485">
        <v>0.58780679999999996</v>
      </c>
      <c r="D485">
        <v>2.2000000000000002</v>
      </c>
      <c r="E485">
        <v>6.2</v>
      </c>
      <c r="F485">
        <v>1.2000000000000002</v>
      </c>
      <c r="G485">
        <v>0.60000000000000009</v>
      </c>
      <c r="H485">
        <v>0.4</v>
      </c>
      <c r="I485">
        <v>406.90000000000003</v>
      </c>
      <c r="J485">
        <v>310.40000000000003</v>
      </c>
      <c r="K485" t="s">
        <v>35</v>
      </c>
      <c r="L485">
        <v>484</v>
      </c>
      <c r="M485">
        <v>0.56714951999999996</v>
      </c>
      <c r="N485">
        <v>0.46942726000000001</v>
      </c>
      <c r="O485">
        <v>0.39351919000000002</v>
      </c>
      <c r="P485">
        <v>0.33557432999999998</v>
      </c>
      <c r="Q485">
        <v>0.29081668999999999</v>
      </c>
      <c r="R485">
        <v>0.25568785999999999</v>
      </c>
      <c r="S485">
        <v>0.22746601999999999</v>
      </c>
      <c r="T485">
        <v>0.20438755</v>
      </c>
      <c r="U485">
        <v>0.18523602</v>
      </c>
      <c r="V485">
        <v>0.16912863</v>
      </c>
      <c r="W485">
        <v>0.15541318000000001</v>
      </c>
      <c r="X485">
        <v>0.14360239</v>
      </c>
      <c r="Y485">
        <v>0.13334234</v>
      </c>
      <c r="Z485">
        <v>0.12434903999999999</v>
      </c>
      <c r="AA485">
        <v>0.11640762</v>
      </c>
      <c r="AB485">
        <v>0.10934772</v>
      </c>
      <c r="AC485">
        <v>0.10303194</v>
      </c>
      <c r="AD485">
        <v>9.7352751000000001E-2</v>
      </c>
      <c r="AE485">
        <v>9.2218651999999998E-2</v>
      </c>
      <c r="AF485">
        <v>8.7555527999999994E-2</v>
      </c>
      <c r="AG485">
        <v>8.3303712000000002E-2</v>
      </c>
      <c r="AH485">
        <v>7.9412370999999995E-2</v>
      </c>
      <c r="AI485">
        <v>7.5839757999999993E-2</v>
      </c>
      <c r="AJ485">
        <v>7.2545543000000004E-2</v>
      </c>
      <c r="AK485">
        <v>6.9499552000000006E-2</v>
      </c>
      <c r="AL485">
        <v>6.6676937000000006E-2</v>
      </c>
      <c r="AM485">
        <v>6.4053841E-2</v>
      </c>
      <c r="AN485">
        <v>6.1610233E-2</v>
      </c>
      <c r="AO485">
        <v>5.9329551000000001E-2</v>
      </c>
      <c r="AP485">
        <v>5.7196081000000003E-2</v>
      </c>
      <c r="AQ485">
        <v>5.5196330000000002E-2</v>
      </c>
      <c r="AR485">
        <v>5.3318042000000003E-2</v>
      </c>
      <c r="AS485">
        <v>5.1551479999999997E-2</v>
      </c>
      <c r="AT485">
        <v>4.9886685E-2</v>
      </c>
      <c r="AU485">
        <v>4.8314470999999998E-2</v>
      </c>
      <c r="AV485">
        <v>4.6828423000000001E-2</v>
      </c>
      <c r="AW485">
        <v>4.5421957999999998E-2</v>
      </c>
      <c r="AX485">
        <v>4.4089291000000003E-2</v>
      </c>
      <c r="AY485">
        <v>4.2825196000000003E-2</v>
      </c>
      <c r="AZ485">
        <v>4.1624542E-2</v>
      </c>
      <c r="BA485">
        <v>4.0482852999999999E-2</v>
      </c>
      <c r="BB485">
        <v>3.9394724999999998E-2</v>
      </c>
      <c r="BC485">
        <v>3.835744E-2</v>
      </c>
      <c r="BD485">
        <v>3.7367519000000002E-2</v>
      </c>
      <c r="BE485">
        <v>3.6421928999999999E-2</v>
      </c>
      <c r="BF485">
        <v>3.5517937999999999E-2</v>
      </c>
    </row>
    <row r="486" spans="1:58" x14ac:dyDescent="0.35">
      <c r="A486">
        <v>485</v>
      </c>
      <c r="B486">
        <v>31.200000000000003</v>
      </c>
      <c r="C486">
        <v>0.71760440000000003</v>
      </c>
      <c r="D486">
        <v>0.8</v>
      </c>
      <c r="E486">
        <v>7.8000000000000007</v>
      </c>
      <c r="F486">
        <v>0.8</v>
      </c>
      <c r="G486">
        <v>1.2000000000000002</v>
      </c>
      <c r="H486">
        <v>0.2</v>
      </c>
      <c r="I486">
        <v>378.70000000000005</v>
      </c>
      <c r="J486">
        <v>339.20000000000005</v>
      </c>
      <c r="K486" t="s">
        <v>35</v>
      </c>
      <c r="L486">
        <v>485</v>
      </c>
      <c r="M486">
        <v>0.53713661000000001</v>
      </c>
      <c r="N486">
        <v>0.46622655000000002</v>
      </c>
      <c r="O486">
        <v>0.40863960999999999</v>
      </c>
      <c r="P486">
        <v>0.35984132000000002</v>
      </c>
      <c r="Q486">
        <v>0.31836712</v>
      </c>
      <c r="R486">
        <v>0.28345448000000001</v>
      </c>
      <c r="S486">
        <v>0.25405696</v>
      </c>
      <c r="T486">
        <v>0.22920941</v>
      </c>
      <c r="U486">
        <v>0.20808663999999999</v>
      </c>
      <c r="V486">
        <v>0.19000181999999999</v>
      </c>
      <c r="W486">
        <v>0.17440165999999999</v>
      </c>
      <c r="X486">
        <v>0.16084826999999999</v>
      </c>
      <c r="Y486">
        <v>0.14899212000000001</v>
      </c>
      <c r="Z486">
        <v>0.13854881999999999</v>
      </c>
      <c r="AA486">
        <v>0.12929334000000001</v>
      </c>
      <c r="AB486">
        <v>0.12104318</v>
      </c>
      <c r="AC486">
        <v>0.11365324</v>
      </c>
      <c r="AD486">
        <v>0.1070055</v>
      </c>
      <c r="AE486">
        <v>0.10099461</v>
      </c>
      <c r="AF486">
        <v>9.5538377999999993E-2</v>
      </c>
      <c r="AG486">
        <v>9.0565480000000004E-2</v>
      </c>
      <c r="AH486">
        <v>8.6022294999999999E-2</v>
      </c>
      <c r="AI486">
        <v>8.1851028000000006E-2</v>
      </c>
      <c r="AJ486">
        <v>7.8014992000000005E-2</v>
      </c>
      <c r="AK486">
        <v>7.4472262999999997E-2</v>
      </c>
      <c r="AL486">
        <v>7.1195401000000005E-2</v>
      </c>
      <c r="AM486">
        <v>6.8155832999999999E-2</v>
      </c>
      <c r="AN486">
        <v>6.5330893000000001E-2</v>
      </c>
      <c r="AO486">
        <v>6.2699362999999994E-2</v>
      </c>
      <c r="AP486">
        <v>6.0241967E-2</v>
      </c>
      <c r="AQ486">
        <v>5.7942967999999997E-2</v>
      </c>
      <c r="AR486">
        <v>5.5789020000000002E-2</v>
      </c>
      <c r="AS486">
        <v>5.3766812999999997E-2</v>
      </c>
      <c r="AT486">
        <v>5.1865846E-2</v>
      </c>
      <c r="AU486">
        <v>5.0074941999999997E-2</v>
      </c>
      <c r="AV486">
        <v>4.8386353999999999E-2</v>
      </c>
      <c r="AW486">
        <v>4.6791747000000002E-2</v>
      </c>
      <c r="AX486">
        <v>4.5283705E-2</v>
      </c>
      <c r="AY486">
        <v>4.3856747000000001E-2</v>
      </c>
      <c r="AZ486">
        <v>4.2504198999999999E-2</v>
      </c>
      <c r="BA486">
        <v>4.1220762000000001E-2</v>
      </c>
      <c r="BB486">
        <v>4.0001195000000003E-2</v>
      </c>
      <c r="BC486">
        <v>3.8841356E-2</v>
      </c>
      <c r="BD486">
        <v>3.7736977999999997E-2</v>
      </c>
      <c r="BE486">
        <v>3.6684441999999998E-2</v>
      </c>
      <c r="BF486">
        <v>3.5680633000000003E-2</v>
      </c>
    </row>
    <row r="487" spans="1:58" x14ac:dyDescent="0.35">
      <c r="A487">
        <v>486</v>
      </c>
      <c r="B487">
        <v>38.800000000000004</v>
      </c>
      <c r="C487">
        <v>0.41222700000000001</v>
      </c>
      <c r="D487">
        <v>0.8</v>
      </c>
      <c r="E487">
        <v>6.6000000000000005</v>
      </c>
      <c r="F487">
        <v>0.4</v>
      </c>
      <c r="G487">
        <v>0.8</v>
      </c>
      <c r="H487">
        <v>0.2</v>
      </c>
      <c r="I487">
        <v>317.60000000000002</v>
      </c>
      <c r="J487">
        <v>337.5</v>
      </c>
      <c r="K487" t="s">
        <v>35</v>
      </c>
      <c r="L487">
        <v>486</v>
      </c>
      <c r="M487">
        <v>0.56367654</v>
      </c>
      <c r="N487">
        <v>0.47366688000000001</v>
      </c>
      <c r="O487">
        <v>0.40114306999999999</v>
      </c>
      <c r="P487">
        <v>0.3440356</v>
      </c>
      <c r="Q487">
        <v>0.29886726000000002</v>
      </c>
      <c r="R487">
        <v>0.26269320000000002</v>
      </c>
      <c r="S487">
        <v>0.23333883</v>
      </c>
      <c r="T487">
        <v>0.20919476000000001</v>
      </c>
      <c r="U487">
        <v>0.1890675</v>
      </c>
      <c r="V487">
        <v>0.17207966999999999</v>
      </c>
      <c r="W487">
        <v>0.15758417999999999</v>
      </c>
      <c r="X487">
        <v>0.1450921</v>
      </c>
      <c r="Y487">
        <v>0.13423077999999999</v>
      </c>
      <c r="Z487">
        <v>0.12471262</v>
      </c>
      <c r="AA487">
        <v>0.11630981999999999</v>
      </c>
      <c r="AB487">
        <v>0.10884679999999999</v>
      </c>
      <c r="AC487">
        <v>0.10217758</v>
      </c>
      <c r="AD487">
        <v>9.6187687999999993E-2</v>
      </c>
      <c r="AE487">
        <v>9.0783066999999995E-2</v>
      </c>
      <c r="AF487">
        <v>8.5881687999999998E-2</v>
      </c>
      <c r="AG487">
        <v>8.1418230999999994E-2</v>
      </c>
      <c r="AH487">
        <v>7.7344358000000002E-2</v>
      </c>
      <c r="AI487">
        <v>7.3607988999999999E-2</v>
      </c>
      <c r="AJ487">
        <v>7.0170939000000002E-2</v>
      </c>
      <c r="AK487">
        <v>6.7001364999999993E-2</v>
      </c>
      <c r="AL487">
        <v>6.4069486999999994E-2</v>
      </c>
      <c r="AM487">
        <v>6.1348975E-2</v>
      </c>
      <c r="AN487">
        <v>5.8821127000000001E-2</v>
      </c>
      <c r="AO487">
        <v>5.6467022999999998E-2</v>
      </c>
      <c r="AP487">
        <v>5.4269623000000003E-2</v>
      </c>
      <c r="AQ487">
        <v>5.2214146000000003E-2</v>
      </c>
      <c r="AR487">
        <v>5.0287757000000002E-2</v>
      </c>
      <c r="AS487">
        <v>4.8479501000000001E-2</v>
      </c>
      <c r="AT487">
        <v>4.6779726000000001E-2</v>
      </c>
      <c r="AU487">
        <v>4.5178976000000003E-2</v>
      </c>
      <c r="AV487">
        <v>4.3668836000000003E-2</v>
      </c>
      <c r="AW487">
        <v>4.2242940999999999E-2</v>
      </c>
      <c r="AX487">
        <v>4.0894158E-2</v>
      </c>
      <c r="AY487">
        <v>3.9617222000000001E-2</v>
      </c>
      <c r="AZ487">
        <v>3.8407116999999998E-2</v>
      </c>
      <c r="BA487">
        <v>3.7259015999999999E-2</v>
      </c>
      <c r="BB487">
        <v>3.6167576999999999E-2</v>
      </c>
      <c r="BC487">
        <v>3.5129438999999998E-2</v>
      </c>
      <c r="BD487">
        <v>3.4140869999999997E-2</v>
      </c>
      <c r="BE487">
        <v>3.3198457000000001E-2</v>
      </c>
      <c r="BF487">
        <v>3.2299425E-2</v>
      </c>
    </row>
    <row r="488" spans="1:58" x14ac:dyDescent="0.35">
      <c r="A488">
        <v>487</v>
      </c>
      <c r="B488">
        <v>39.700000000000003</v>
      </c>
      <c r="C488">
        <v>0.50755819999999996</v>
      </c>
      <c r="D488">
        <v>2</v>
      </c>
      <c r="E488">
        <v>3.2</v>
      </c>
      <c r="F488">
        <v>2.6</v>
      </c>
      <c r="G488">
        <v>1</v>
      </c>
      <c r="H488">
        <v>1.2000000000000002</v>
      </c>
      <c r="I488">
        <v>446.6</v>
      </c>
      <c r="J488">
        <v>297.8</v>
      </c>
      <c r="K488" t="s">
        <v>35</v>
      </c>
      <c r="L488">
        <v>487</v>
      </c>
      <c r="M488">
        <v>1.5973098999999999</v>
      </c>
      <c r="N488">
        <v>1.2145207</v>
      </c>
      <c r="O488">
        <v>0.96258341999999997</v>
      </c>
      <c r="P488">
        <v>0.78622829999999999</v>
      </c>
      <c r="Q488">
        <v>0.65797377000000001</v>
      </c>
      <c r="R488">
        <v>0.56193006000000001</v>
      </c>
      <c r="S488">
        <v>0.48902499999999999</v>
      </c>
      <c r="T488">
        <v>0.43126255000000002</v>
      </c>
      <c r="U488">
        <v>0.38462600000000002</v>
      </c>
      <c r="V488">
        <v>0.34665051000000002</v>
      </c>
      <c r="W488">
        <v>0.3154555</v>
      </c>
      <c r="X488">
        <v>0.28928688000000002</v>
      </c>
      <c r="Y488">
        <v>0.26704317</v>
      </c>
      <c r="Z488">
        <v>0.24788676000000001</v>
      </c>
      <c r="AA488">
        <v>0.23123977000000001</v>
      </c>
      <c r="AB488">
        <v>0.21662469000000001</v>
      </c>
      <c r="AC488">
        <v>0.20370742999999999</v>
      </c>
      <c r="AD488">
        <v>0.19221239000000001</v>
      </c>
      <c r="AE488">
        <v>0.18191657999999999</v>
      </c>
      <c r="AF488">
        <v>0.17264495999999999</v>
      </c>
      <c r="AG488">
        <v>0.16425131000000001</v>
      </c>
      <c r="AH488">
        <v>0.15661103000000001</v>
      </c>
      <c r="AI488">
        <v>0.14963128000000001</v>
      </c>
      <c r="AJ488">
        <v>0.14322697000000001</v>
      </c>
      <c r="AK488">
        <v>0.13733023</v>
      </c>
      <c r="AL488">
        <v>0.13188267000000001</v>
      </c>
      <c r="AM488">
        <v>0.12683402999999999</v>
      </c>
      <c r="AN488">
        <v>0.12214029999999999</v>
      </c>
      <c r="AO488">
        <v>0.11776932</v>
      </c>
      <c r="AP488">
        <v>0.11368223</v>
      </c>
      <c r="AQ488">
        <v>0.10985561000000001</v>
      </c>
      <c r="AR488">
        <v>0.10626169000000001</v>
      </c>
      <c r="AS488">
        <v>0.10287863</v>
      </c>
      <c r="AT488">
        <v>9.9691503000000001E-2</v>
      </c>
      <c r="AU488">
        <v>9.6685722000000002E-2</v>
      </c>
      <c r="AV488">
        <v>9.3844979999999995E-2</v>
      </c>
      <c r="AW488">
        <v>9.1152980999999994E-2</v>
      </c>
      <c r="AX488">
        <v>8.8600911000000004E-2</v>
      </c>
      <c r="AY488">
        <v>8.6179346000000004E-2</v>
      </c>
      <c r="AZ488">
        <v>8.3878844999999994E-2</v>
      </c>
      <c r="BA488">
        <v>8.1688716999999994E-2</v>
      </c>
      <c r="BB488">
        <v>7.9599902E-2</v>
      </c>
      <c r="BC488">
        <v>7.7607608999999994E-2</v>
      </c>
      <c r="BD488">
        <v>7.5704515E-2</v>
      </c>
      <c r="BE488">
        <v>7.3885433E-2</v>
      </c>
      <c r="BF488">
        <v>7.2145431999999995E-2</v>
      </c>
    </row>
    <row r="489" spans="1:58" x14ac:dyDescent="0.35">
      <c r="A489">
        <v>488</v>
      </c>
      <c r="B489">
        <v>39.200000000000003</v>
      </c>
      <c r="C489">
        <v>0.13031119999999999</v>
      </c>
      <c r="D489">
        <v>0.60000000000000009</v>
      </c>
      <c r="E489">
        <v>6.4</v>
      </c>
      <c r="F489">
        <v>2.4000000000000004</v>
      </c>
      <c r="G489">
        <v>0.2</v>
      </c>
      <c r="H489">
        <v>2</v>
      </c>
      <c r="I489">
        <v>413.20000000000005</v>
      </c>
      <c r="J489">
        <v>344.70000000000005</v>
      </c>
      <c r="K489" t="s">
        <v>35</v>
      </c>
      <c r="L489">
        <v>488</v>
      </c>
      <c r="M489">
        <v>2.9075255000000002</v>
      </c>
      <c r="N489">
        <v>2.2434753999999999</v>
      </c>
      <c r="O489">
        <v>1.7408197000000001</v>
      </c>
      <c r="P489">
        <v>1.381143</v>
      </c>
      <c r="Q489">
        <v>1.1229864000000001</v>
      </c>
      <c r="R489">
        <v>0.93344289000000003</v>
      </c>
      <c r="S489">
        <v>0.79063468999999997</v>
      </c>
      <c r="T489">
        <v>0.68057787000000003</v>
      </c>
      <c r="U489">
        <v>0.59407644999999998</v>
      </c>
      <c r="V489">
        <v>0.52483153000000005</v>
      </c>
      <c r="W489">
        <v>0.46850276000000002</v>
      </c>
      <c r="X489">
        <v>0.42210478000000001</v>
      </c>
      <c r="Y489">
        <v>0.38336247000000001</v>
      </c>
      <c r="Z489">
        <v>0.35064495000000001</v>
      </c>
      <c r="AA489">
        <v>0.32270384000000002</v>
      </c>
      <c r="AB489">
        <v>0.29857816999999998</v>
      </c>
      <c r="AC489">
        <v>0.27755067</v>
      </c>
      <c r="AD489">
        <v>0.25909257000000002</v>
      </c>
      <c r="AE489">
        <v>0.24277658999999999</v>
      </c>
      <c r="AF489">
        <v>0.22826964999999999</v>
      </c>
      <c r="AG489">
        <v>0.21530524000000001</v>
      </c>
      <c r="AH489">
        <v>0.20365132</v>
      </c>
      <c r="AI489">
        <v>0.19311744</v>
      </c>
      <c r="AJ489">
        <v>0.18355183</v>
      </c>
      <c r="AK489">
        <v>0.17483335999999999</v>
      </c>
      <c r="AL489">
        <v>0.16684668</v>
      </c>
      <c r="AM489">
        <v>0.15951367999999999</v>
      </c>
      <c r="AN489">
        <v>0.15275405</v>
      </c>
      <c r="AO489">
        <v>0.14650193</v>
      </c>
      <c r="AP489">
        <v>0.14070579</v>
      </c>
      <c r="AQ489">
        <v>0.13532071000000001</v>
      </c>
      <c r="AR489">
        <v>0.13030106</v>
      </c>
      <c r="AS489">
        <v>0.12561087000000001</v>
      </c>
      <c r="AT489">
        <v>0.12121723</v>
      </c>
      <c r="AU489">
        <v>0.11709176</v>
      </c>
      <c r="AV489">
        <v>0.1132111</v>
      </c>
      <c r="AW489">
        <v>0.10955627</v>
      </c>
      <c r="AX489">
        <v>0.1061082</v>
      </c>
      <c r="AY489">
        <v>0.10284971</v>
      </c>
      <c r="AZ489">
        <v>9.9769480999999993E-2</v>
      </c>
      <c r="BA489">
        <v>9.6853778000000001E-2</v>
      </c>
      <c r="BB489">
        <v>9.4088702999999996E-2</v>
      </c>
      <c r="BC489">
        <v>9.1462008999999997E-2</v>
      </c>
      <c r="BD489">
        <v>8.8962614999999995E-2</v>
      </c>
      <c r="BE489">
        <v>8.6581490999999997E-2</v>
      </c>
      <c r="BF489">
        <v>8.4311463000000003E-2</v>
      </c>
    </row>
    <row r="490" spans="1:58" x14ac:dyDescent="0.35">
      <c r="A490">
        <v>489</v>
      </c>
      <c r="B490">
        <v>11.3</v>
      </c>
      <c r="C490">
        <v>0.56704160000000003</v>
      </c>
      <c r="D490">
        <v>2.8000000000000003</v>
      </c>
      <c r="E490">
        <v>7</v>
      </c>
      <c r="F490">
        <v>1.2000000000000002</v>
      </c>
      <c r="G490">
        <v>0.2</v>
      </c>
      <c r="H490">
        <v>0.60000000000000009</v>
      </c>
      <c r="I490">
        <v>383.3</v>
      </c>
      <c r="J490">
        <v>341.70000000000005</v>
      </c>
      <c r="K490" t="s">
        <v>34</v>
      </c>
      <c r="L490">
        <v>489</v>
      </c>
      <c r="M490">
        <v>0.57686906999999998</v>
      </c>
      <c r="N490">
        <v>0.49052658999999998</v>
      </c>
      <c r="O490">
        <v>0.41925862000000003</v>
      </c>
      <c r="P490">
        <v>0.36130801000000001</v>
      </c>
      <c r="Q490">
        <v>0.31484361999999999</v>
      </c>
      <c r="R490">
        <v>0.27758034999999998</v>
      </c>
      <c r="S490">
        <v>0.24747303000000001</v>
      </c>
      <c r="T490">
        <v>0.22278154</v>
      </c>
      <c r="U490">
        <v>0.20218681999999999</v>
      </c>
      <c r="V490">
        <v>0.18479395000000001</v>
      </c>
      <c r="W490">
        <v>0.16995947</v>
      </c>
      <c r="X490">
        <v>0.15717812</v>
      </c>
      <c r="Y490">
        <v>0.14606073</v>
      </c>
      <c r="Z490">
        <v>0.13631198</v>
      </c>
      <c r="AA490">
        <v>0.12769979000000001</v>
      </c>
      <c r="AB490">
        <v>0.12003977</v>
      </c>
      <c r="AC490">
        <v>0.1131885</v>
      </c>
      <c r="AD490">
        <v>0.10702398</v>
      </c>
      <c r="AE490">
        <v>0.10145002</v>
      </c>
      <c r="AF490">
        <v>9.6387491000000006E-2</v>
      </c>
      <c r="AG490">
        <v>9.1769837000000007E-2</v>
      </c>
      <c r="AH490">
        <v>8.7542638000000006E-2</v>
      </c>
      <c r="AI490">
        <v>8.3658948999999996E-2</v>
      </c>
      <c r="AJ490">
        <v>8.0078690999999994E-2</v>
      </c>
      <c r="AK490">
        <v>7.6768718999999999E-2</v>
      </c>
      <c r="AL490">
        <v>7.3700339000000004E-2</v>
      </c>
      <c r="AM490">
        <v>7.0847988000000001E-2</v>
      </c>
      <c r="AN490">
        <v>6.8189628000000002E-2</v>
      </c>
      <c r="AO490">
        <v>6.5707541999999994E-2</v>
      </c>
      <c r="AP490">
        <v>6.3385426999999994E-2</v>
      </c>
      <c r="AQ490">
        <v>6.1207670999999998E-2</v>
      </c>
      <c r="AR490">
        <v>5.9162065E-2</v>
      </c>
      <c r="AS490">
        <v>5.7235893000000003E-2</v>
      </c>
      <c r="AT490">
        <v>5.5420127E-2</v>
      </c>
      <c r="AU490">
        <v>5.3706147000000003E-2</v>
      </c>
      <c r="AV490">
        <v>5.2085362000000003E-2</v>
      </c>
      <c r="AW490">
        <v>5.0551067999999998E-2</v>
      </c>
      <c r="AX490">
        <v>4.9096357E-2</v>
      </c>
      <c r="AY490">
        <v>4.7715619000000001E-2</v>
      </c>
      <c r="AZ490">
        <v>4.6403654000000003E-2</v>
      </c>
      <c r="BA490">
        <v>4.5155599999999997E-2</v>
      </c>
      <c r="BB490">
        <v>4.3967035000000002E-2</v>
      </c>
      <c r="BC490">
        <v>4.2832803000000003E-2</v>
      </c>
      <c r="BD490">
        <v>4.1750289000000003E-2</v>
      </c>
      <c r="BE490">
        <v>4.0715858000000001E-2</v>
      </c>
      <c r="BF490">
        <v>3.9726548E-2</v>
      </c>
    </row>
    <row r="491" spans="1:58" x14ac:dyDescent="0.35">
      <c r="A491">
        <v>490</v>
      </c>
      <c r="B491">
        <v>33.1</v>
      </c>
      <c r="C491">
        <v>0.2783523</v>
      </c>
      <c r="D491">
        <v>1.2000000000000002</v>
      </c>
      <c r="E491">
        <v>2.2000000000000002</v>
      </c>
      <c r="F491">
        <v>2</v>
      </c>
      <c r="G491">
        <v>0.60000000000000009</v>
      </c>
      <c r="H491">
        <v>1.4000000000000001</v>
      </c>
      <c r="I491">
        <v>287.90000000000003</v>
      </c>
      <c r="J491">
        <v>298.5</v>
      </c>
      <c r="K491" t="s">
        <v>35</v>
      </c>
      <c r="L491">
        <v>490</v>
      </c>
      <c r="M491">
        <v>1.1108032000000001</v>
      </c>
      <c r="N491">
        <v>0.85702895999999995</v>
      </c>
      <c r="O491">
        <v>0.68679469999999998</v>
      </c>
      <c r="P491">
        <v>0.56648092999999999</v>
      </c>
      <c r="Q491">
        <v>0.47834518999999998</v>
      </c>
      <c r="R491">
        <v>0.41179811999999999</v>
      </c>
      <c r="S491">
        <v>0.36027616000000001</v>
      </c>
      <c r="T491">
        <v>0.31930547999999997</v>
      </c>
      <c r="U491">
        <v>0.28630414999999998</v>
      </c>
      <c r="V491">
        <v>0.25916281000000002</v>
      </c>
      <c r="W491">
        <v>0.23647402000000001</v>
      </c>
      <c r="X491">
        <v>0.21726112</v>
      </c>
      <c r="Y491">
        <v>0.2007767</v>
      </c>
      <c r="Z491">
        <v>0.18648322000000001</v>
      </c>
      <c r="AA491">
        <v>0.173986</v>
      </c>
      <c r="AB491">
        <v>0.16297708</v>
      </c>
      <c r="AC491">
        <v>0.15320905000000001</v>
      </c>
      <c r="AD491">
        <v>0.14448437</v>
      </c>
      <c r="AE491">
        <v>0.13664560000000001</v>
      </c>
      <c r="AF491">
        <v>0.12956217</v>
      </c>
      <c r="AG491">
        <v>0.12313370999999999</v>
      </c>
      <c r="AH491">
        <v>0.1172744</v>
      </c>
      <c r="AI491">
        <v>0.11191002</v>
      </c>
      <c r="AJ491">
        <v>0.10698079000000001</v>
      </c>
      <c r="AK491">
        <v>0.10244027999999999</v>
      </c>
      <c r="AL491">
        <v>9.8237053000000005E-2</v>
      </c>
      <c r="AM491">
        <v>9.4338595999999997E-2</v>
      </c>
      <c r="AN491">
        <v>9.0713954999999999E-2</v>
      </c>
      <c r="AO491">
        <v>8.7332502000000006E-2</v>
      </c>
      <c r="AP491">
        <v>8.4176249999999994E-2</v>
      </c>
      <c r="AQ491">
        <v>8.1216969E-2</v>
      </c>
      <c r="AR491">
        <v>7.8439429000000005E-2</v>
      </c>
      <c r="AS491">
        <v>7.5828514999999999E-2</v>
      </c>
      <c r="AT491">
        <v>7.3371194000000001E-2</v>
      </c>
      <c r="AU491">
        <v>7.1051076000000005E-2</v>
      </c>
      <c r="AV491">
        <v>6.8859287000000005E-2</v>
      </c>
      <c r="AW491">
        <v>6.6785626000000001E-2</v>
      </c>
      <c r="AX491">
        <v>6.4820848E-2</v>
      </c>
      <c r="AY491">
        <v>6.2955648000000003E-2</v>
      </c>
      <c r="AZ491">
        <v>6.1183768999999999E-2</v>
      </c>
      <c r="BA491">
        <v>5.9498921000000003E-2</v>
      </c>
      <c r="BB491">
        <v>5.7894676999999999E-2</v>
      </c>
      <c r="BC491">
        <v>5.6365326E-2</v>
      </c>
      <c r="BD491">
        <v>5.4905760999999997E-2</v>
      </c>
      <c r="BE491">
        <v>5.3511821000000001E-2</v>
      </c>
      <c r="BF491">
        <v>5.2178360999999999E-2</v>
      </c>
    </row>
    <row r="492" spans="1:58" x14ac:dyDescent="0.35">
      <c r="A492">
        <v>491</v>
      </c>
      <c r="B492">
        <v>36</v>
      </c>
      <c r="C492">
        <v>0.3431517</v>
      </c>
      <c r="D492">
        <v>2.6</v>
      </c>
      <c r="E492">
        <v>3.6</v>
      </c>
      <c r="F492">
        <v>1.4000000000000001</v>
      </c>
      <c r="G492">
        <v>1.2000000000000002</v>
      </c>
      <c r="H492">
        <v>1</v>
      </c>
      <c r="I492">
        <v>332</v>
      </c>
      <c r="J492">
        <v>291.40000000000003</v>
      </c>
      <c r="K492" t="s">
        <v>35</v>
      </c>
      <c r="L492">
        <v>491</v>
      </c>
      <c r="M492">
        <v>1.3855294</v>
      </c>
      <c r="N492">
        <v>1.0743427000000001</v>
      </c>
      <c r="O492">
        <v>0.86068820999999995</v>
      </c>
      <c r="P492">
        <v>0.70765334000000002</v>
      </c>
      <c r="Q492">
        <v>0.59499025000000005</v>
      </c>
      <c r="R492">
        <v>0.50997477999999996</v>
      </c>
      <c r="S492">
        <v>0.44430410999999997</v>
      </c>
      <c r="T492">
        <v>0.39355063000000001</v>
      </c>
      <c r="U492">
        <v>0.35223856999999997</v>
      </c>
      <c r="V492">
        <v>0.31789243</v>
      </c>
      <c r="W492">
        <v>0.28947440000000002</v>
      </c>
      <c r="X492">
        <v>0.26564288000000003</v>
      </c>
      <c r="Y492">
        <v>0.24527967000000001</v>
      </c>
      <c r="Z492">
        <v>0.22770998000000001</v>
      </c>
      <c r="AA492">
        <v>0.21244739000000001</v>
      </c>
      <c r="AB492">
        <v>0.19905929</v>
      </c>
      <c r="AC492">
        <v>0.18719721</v>
      </c>
      <c r="AD492">
        <v>0.17661884</v>
      </c>
      <c r="AE492">
        <v>0.16713138999999999</v>
      </c>
      <c r="AF492">
        <v>0.15857959999999999</v>
      </c>
      <c r="AG492">
        <v>0.15083626</v>
      </c>
      <c r="AH492">
        <v>0.14379179</v>
      </c>
      <c r="AI492">
        <v>0.13735485</v>
      </c>
      <c r="AJ492">
        <v>0.13145097</v>
      </c>
      <c r="AK492">
        <v>0.12601344</v>
      </c>
      <c r="AL492">
        <v>0.12099303</v>
      </c>
      <c r="AM492">
        <v>0.11634037</v>
      </c>
      <c r="AN492">
        <v>0.11201514</v>
      </c>
      <c r="AO492">
        <v>0.10798594</v>
      </c>
      <c r="AP492">
        <v>0.10422409000000001</v>
      </c>
      <c r="AQ492">
        <v>0.10070289</v>
      </c>
      <c r="AR492">
        <v>9.7401007999999997E-2</v>
      </c>
      <c r="AS492">
        <v>9.4296045999999994E-2</v>
      </c>
      <c r="AT492">
        <v>9.1372013000000002E-2</v>
      </c>
      <c r="AU492">
        <v>8.8614814E-2</v>
      </c>
      <c r="AV492">
        <v>8.6009852999999997E-2</v>
      </c>
      <c r="AW492">
        <v>8.3544179999999996E-2</v>
      </c>
      <c r="AX492">
        <v>8.1207774999999996E-2</v>
      </c>
      <c r="AY492">
        <v>7.8990296000000002E-2</v>
      </c>
      <c r="AZ492">
        <v>7.6884157999999994E-2</v>
      </c>
      <c r="BA492">
        <v>7.4879527000000001E-2</v>
      </c>
      <c r="BB492">
        <v>7.2970212000000007E-2</v>
      </c>
      <c r="BC492">
        <v>7.1149520999999993E-2</v>
      </c>
      <c r="BD492">
        <v>6.9411344999999999E-2</v>
      </c>
      <c r="BE492">
        <v>6.7750946000000006E-2</v>
      </c>
      <c r="BF492">
        <v>6.6163904999999995E-2</v>
      </c>
    </row>
    <row r="493" spans="1:58" x14ac:dyDescent="0.35">
      <c r="A493">
        <v>492</v>
      </c>
      <c r="B493">
        <v>14.200000000000001</v>
      </c>
      <c r="C493">
        <v>0.89705769999999996</v>
      </c>
      <c r="D493">
        <v>0.60000000000000009</v>
      </c>
      <c r="E493">
        <v>9.8000000000000007</v>
      </c>
      <c r="F493">
        <v>1.6</v>
      </c>
      <c r="G493">
        <v>1.6</v>
      </c>
      <c r="H493">
        <v>0.2</v>
      </c>
      <c r="I493">
        <v>300.90000000000003</v>
      </c>
      <c r="J493">
        <v>299</v>
      </c>
      <c r="K493" t="s">
        <v>35</v>
      </c>
      <c r="L493">
        <v>492</v>
      </c>
      <c r="M493">
        <v>0.32619849000000001</v>
      </c>
      <c r="N493">
        <v>0.28735474</v>
      </c>
      <c r="O493">
        <v>0.25759229</v>
      </c>
      <c r="P493">
        <v>0.23362768</v>
      </c>
      <c r="Q493">
        <v>0.21339092000000001</v>
      </c>
      <c r="R493">
        <v>0.19565594</v>
      </c>
      <c r="S493">
        <v>0.17982087999999999</v>
      </c>
      <c r="T493">
        <v>0.16559477</v>
      </c>
      <c r="U493">
        <v>0.15281020000000001</v>
      </c>
      <c r="V493">
        <v>0.14133522000000001</v>
      </c>
      <c r="W493">
        <v>0.13104272</v>
      </c>
      <c r="X493">
        <v>0.12180782</v>
      </c>
      <c r="Y493">
        <v>0.11351089</v>
      </c>
      <c r="Z493">
        <v>0.10604129</v>
      </c>
      <c r="AA493">
        <v>9.9302745999999997E-2</v>
      </c>
      <c r="AB493">
        <v>9.3211316000000002E-2</v>
      </c>
      <c r="AC493">
        <v>8.7685271999999995E-2</v>
      </c>
      <c r="AD493">
        <v>8.2661726000000005E-2</v>
      </c>
      <c r="AE493">
        <v>7.8084603000000002E-2</v>
      </c>
      <c r="AF493">
        <v>7.3898606000000006E-2</v>
      </c>
      <c r="AG493">
        <v>7.0062466000000004E-2</v>
      </c>
      <c r="AH493">
        <v>6.6537036999999993E-2</v>
      </c>
      <c r="AI493">
        <v>6.3290104E-2</v>
      </c>
      <c r="AJ493">
        <v>6.0292012999999998E-2</v>
      </c>
      <c r="AK493">
        <v>5.7517881999999999E-2</v>
      </c>
      <c r="AL493">
        <v>5.4945260000000003E-2</v>
      </c>
      <c r="AM493">
        <v>5.2556078999999999E-2</v>
      </c>
      <c r="AN493">
        <v>5.0330779999999999E-2</v>
      </c>
      <c r="AO493">
        <v>4.8255241999999997E-2</v>
      </c>
      <c r="AP493">
        <v>4.6316075999999998E-2</v>
      </c>
      <c r="AQ493">
        <v>4.4501547000000002E-2</v>
      </c>
      <c r="AR493">
        <v>4.2800064999999998E-2</v>
      </c>
      <c r="AS493">
        <v>4.1202910000000002E-2</v>
      </c>
      <c r="AT493">
        <v>3.9701220000000002E-2</v>
      </c>
      <c r="AU493">
        <v>3.8287438E-2</v>
      </c>
      <c r="AV493">
        <v>3.6954053000000001E-2</v>
      </c>
      <c r="AW493">
        <v>3.5695619999999997E-2</v>
      </c>
      <c r="AX493">
        <v>3.4505888999999998E-2</v>
      </c>
      <c r="AY493">
        <v>3.3379990999999998E-2</v>
      </c>
      <c r="AZ493">
        <v>3.2313387999999998E-2</v>
      </c>
      <c r="BA493">
        <v>3.1301651E-2</v>
      </c>
      <c r="BB493">
        <v>3.0341204E-2</v>
      </c>
      <c r="BC493">
        <v>2.9428184E-2</v>
      </c>
      <c r="BD493">
        <v>2.8559596999999999E-2</v>
      </c>
      <c r="BE493">
        <v>2.7732395E-2</v>
      </c>
      <c r="BF493">
        <v>2.6944132999999999E-2</v>
      </c>
    </row>
    <row r="494" spans="1:58" x14ac:dyDescent="0.35">
      <c r="A494">
        <v>493</v>
      </c>
      <c r="B494">
        <v>26.6</v>
      </c>
      <c r="C494">
        <v>0.84387060000000003</v>
      </c>
      <c r="D494">
        <v>2.8000000000000003</v>
      </c>
      <c r="E494">
        <v>1.6</v>
      </c>
      <c r="F494">
        <v>2.8000000000000003</v>
      </c>
      <c r="G494">
        <v>1.6</v>
      </c>
      <c r="H494">
        <v>0.60000000000000009</v>
      </c>
      <c r="I494">
        <v>289.5</v>
      </c>
      <c r="J494">
        <v>359</v>
      </c>
      <c r="K494" t="s">
        <v>34</v>
      </c>
      <c r="L494">
        <v>493</v>
      </c>
      <c r="M494">
        <v>0.42902485000000001</v>
      </c>
      <c r="N494">
        <v>0.34324986000000002</v>
      </c>
      <c r="O494">
        <v>0.28379366</v>
      </c>
      <c r="P494">
        <v>0.24062712</v>
      </c>
      <c r="Q494">
        <v>0.20810795000000001</v>
      </c>
      <c r="R494">
        <v>0.18286843999999999</v>
      </c>
      <c r="S494">
        <v>0.16278788</v>
      </c>
      <c r="T494">
        <v>0.14641816999999999</v>
      </c>
      <c r="U494">
        <v>0.13284354000000001</v>
      </c>
      <c r="V494">
        <v>0.12141729</v>
      </c>
      <c r="W494">
        <v>0.11168224</v>
      </c>
      <c r="X494">
        <v>0.10330156</v>
      </c>
      <c r="Y494">
        <v>9.6012361000000004E-2</v>
      </c>
      <c r="Z494">
        <v>8.9616992000000006E-2</v>
      </c>
      <c r="AA494">
        <v>8.3963037000000004E-2</v>
      </c>
      <c r="AB494">
        <v>7.8931756000000006E-2</v>
      </c>
      <c r="AC494">
        <v>7.4426249E-2</v>
      </c>
      <c r="AD494">
        <v>7.0370010999999996E-2</v>
      </c>
      <c r="AE494">
        <v>6.6700719000000006E-2</v>
      </c>
      <c r="AF494">
        <v>6.3366233999999994E-2</v>
      </c>
      <c r="AG494">
        <v>6.0323997999999997E-2</v>
      </c>
      <c r="AH494">
        <v>5.7538219000000002E-2</v>
      </c>
      <c r="AI494">
        <v>5.4978236999999999E-2</v>
      </c>
      <c r="AJ494">
        <v>5.2618223999999998E-2</v>
      </c>
      <c r="AK494">
        <v>5.0436053000000002E-2</v>
      </c>
      <c r="AL494">
        <v>4.8413421999999998E-2</v>
      </c>
      <c r="AM494">
        <v>4.6533621999999997E-2</v>
      </c>
      <c r="AN494">
        <v>4.4782106000000002E-2</v>
      </c>
      <c r="AO494">
        <v>4.3146871000000003E-2</v>
      </c>
      <c r="AP494">
        <v>4.1617031999999998E-2</v>
      </c>
      <c r="AQ494">
        <v>4.0182705999999999E-2</v>
      </c>
      <c r="AR494">
        <v>3.8835198000000001E-2</v>
      </c>
      <c r="AS494">
        <v>3.7567615999999998E-2</v>
      </c>
      <c r="AT494">
        <v>3.6373053000000002E-2</v>
      </c>
      <c r="AU494">
        <v>3.5245657E-2</v>
      </c>
      <c r="AV494">
        <v>3.4179885E-2</v>
      </c>
      <c r="AW494">
        <v>3.3170693000000001E-2</v>
      </c>
      <c r="AX494">
        <v>3.2214715999999997E-2</v>
      </c>
      <c r="AY494">
        <v>3.1307346999999999E-2</v>
      </c>
      <c r="AZ494">
        <v>3.0444821E-2</v>
      </c>
      <c r="BA494">
        <v>2.9624494000000001E-2</v>
      </c>
      <c r="BB494">
        <v>2.8843371E-2</v>
      </c>
      <c r="BC494">
        <v>2.8098471E-2</v>
      </c>
      <c r="BD494">
        <v>2.7387426999999999E-2</v>
      </c>
      <c r="BE494">
        <v>2.6708312000000001E-2</v>
      </c>
      <c r="BF494">
        <v>2.6058773E-2</v>
      </c>
    </row>
    <row r="495" spans="1:58" x14ac:dyDescent="0.35">
      <c r="A495">
        <v>494</v>
      </c>
      <c r="B495">
        <v>41.400000000000006</v>
      </c>
      <c r="C495">
        <v>0.31433129999999998</v>
      </c>
      <c r="D495">
        <v>0.60000000000000009</v>
      </c>
      <c r="E495">
        <v>8.2000000000000011</v>
      </c>
      <c r="F495">
        <v>0.4</v>
      </c>
      <c r="G495">
        <v>1.6</v>
      </c>
      <c r="H495">
        <v>0.2</v>
      </c>
      <c r="I495">
        <v>352.70000000000005</v>
      </c>
      <c r="J495">
        <v>306.20000000000005</v>
      </c>
      <c r="K495" t="s">
        <v>35</v>
      </c>
      <c r="L495">
        <v>494</v>
      </c>
      <c r="M495">
        <v>0.60593854999999996</v>
      </c>
      <c r="N495">
        <v>0.52506923999999999</v>
      </c>
      <c r="O495">
        <v>0.45865610000000001</v>
      </c>
      <c r="P495">
        <v>0.40209219000000002</v>
      </c>
      <c r="Q495">
        <v>0.35419499999999998</v>
      </c>
      <c r="R495">
        <v>0.31413375999999998</v>
      </c>
      <c r="S495">
        <v>0.28061905999999998</v>
      </c>
      <c r="T495">
        <v>0.25242311000000001</v>
      </c>
      <c r="U495">
        <v>0.22854811</v>
      </c>
      <c r="V495">
        <v>0.20818265999999999</v>
      </c>
      <c r="W495">
        <v>0.19067352000000001</v>
      </c>
      <c r="X495">
        <v>0.1755053</v>
      </c>
      <c r="Y495">
        <v>0.16227458</v>
      </c>
      <c r="Z495">
        <v>0.15065007999999999</v>
      </c>
      <c r="AA495">
        <v>0.14037912</v>
      </c>
      <c r="AB495">
        <v>0.13124661000000001</v>
      </c>
      <c r="AC495">
        <v>0.12308367000000001</v>
      </c>
      <c r="AD495">
        <v>0.11574949</v>
      </c>
      <c r="AE495">
        <v>0.10913037</v>
      </c>
      <c r="AF495">
        <v>0.10313717</v>
      </c>
      <c r="AG495">
        <v>9.7681798E-2</v>
      </c>
      <c r="AH495">
        <v>9.2704006000000005E-2</v>
      </c>
      <c r="AI495">
        <v>8.8140241999999994E-2</v>
      </c>
      <c r="AJ495">
        <v>8.3951025999999998E-2</v>
      </c>
      <c r="AK495">
        <v>8.0083631000000002E-2</v>
      </c>
      <c r="AL495">
        <v>7.6513029999999996E-2</v>
      </c>
      <c r="AM495">
        <v>7.3202215000000001E-2</v>
      </c>
      <c r="AN495">
        <v>7.0129588000000007E-2</v>
      </c>
      <c r="AO495">
        <v>6.7269303000000003E-2</v>
      </c>
      <c r="AP495">
        <v>6.4599751999999996E-2</v>
      </c>
      <c r="AQ495">
        <v>6.2104884999999999E-2</v>
      </c>
      <c r="AR495">
        <v>5.9767703999999998E-2</v>
      </c>
      <c r="AS495">
        <v>5.7575556999999999E-2</v>
      </c>
      <c r="AT495">
        <v>5.5514872E-2</v>
      </c>
      <c r="AU495">
        <v>5.3575918E-2</v>
      </c>
      <c r="AV495">
        <v>5.1749133000000003E-2</v>
      </c>
      <c r="AW495">
        <v>5.0024800000000001E-2</v>
      </c>
      <c r="AX495">
        <v>4.8395122999999998E-2</v>
      </c>
      <c r="AY495">
        <v>4.6853140000000001E-2</v>
      </c>
      <c r="AZ495">
        <v>4.5391991999999999E-2</v>
      </c>
      <c r="BA495">
        <v>4.4006139E-2</v>
      </c>
      <c r="BB495">
        <v>4.2690024E-2</v>
      </c>
      <c r="BC495">
        <v>4.1439179E-2</v>
      </c>
      <c r="BD495">
        <v>4.0248550000000001E-2</v>
      </c>
      <c r="BE495">
        <v>3.9114557000000001E-2</v>
      </c>
      <c r="BF495">
        <v>3.8033336000000001E-2</v>
      </c>
    </row>
    <row r="496" spans="1:58" x14ac:dyDescent="0.35">
      <c r="A496">
        <v>495</v>
      </c>
      <c r="B496">
        <v>44.6</v>
      </c>
      <c r="C496">
        <v>0.21884219999999999</v>
      </c>
      <c r="D496">
        <v>2</v>
      </c>
      <c r="E496">
        <v>8.2000000000000011</v>
      </c>
      <c r="F496">
        <v>0.8</v>
      </c>
      <c r="G496">
        <v>0.4</v>
      </c>
      <c r="H496">
        <v>0.8</v>
      </c>
      <c r="I496">
        <v>435.6</v>
      </c>
      <c r="J496">
        <v>363.20000000000005</v>
      </c>
      <c r="K496" t="s">
        <v>34</v>
      </c>
      <c r="L496">
        <v>495</v>
      </c>
      <c r="M496">
        <v>1.8912549000000001</v>
      </c>
      <c r="N496">
        <v>1.6227038</v>
      </c>
      <c r="O496">
        <v>1.3920451</v>
      </c>
      <c r="P496">
        <v>1.1859396</v>
      </c>
      <c r="Q496">
        <v>1.011749</v>
      </c>
      <c r="R496">
        <v>0.87230187999999997</v>
      </c>
      <c r="S496">
        <v>0.76251024000000001</v>
      </c>
      <c r="T496">
        <v>0.67453938999999996</v>
      </c>
      <c r="U496">
        <v>0.60306316999999998</v>
      </c>
      <c r="V496">
        <v>0.54365741999999995</v>
      </c>
      <c r="W496">
        <v>0.49294788</v>
      </c>
      <c r="X496">
        <v>0.45026456999999998</v>
      </c>
      <c r="Y496">
        <v>0.41438222000000002</v>
      </c>
      <c r="Z496">
        <v>0.38358426000000001</v>
      </c>
      <c r="AA496">
        <v>0.35682032000000002</v>
      </c>
      <c r="AB496">
        <v>0.33338094000000001</v>
      </c>
      <c r="AC496">
        <v>0.31270364</v>
      </c>
      <c r="AD496">
        <v>0.29433224000000002</v>
      </c>
      <c r="AE496">
        <v>0.27787774999999998</v>
      </c>
      <c r="AF496">
        <v>0.26307776999999999</v>
      </c>
      <c r="AG496">
        <v>0.24969698000000001</v>
      </c>
      <c r="AH496">
        <v>0.23754929</v>
      </c>
      <c r="AI496">
        <v>0.22646152999999999</v>
      </c>
      <c r="AJ496">
        <v>0.21631871</v>
      </c>
      <c r="AK496">
        <v>0.20699748000000001</v>
      </c>
      <c r="AL496">
        <v>0.19840604000000001</v>
      </c>
      <c r="AM496">
        <v>0.19045439</v>
      </c>
      <c r="AN496">
        <v>0.18307151999999999</v>
      </c>
      <c r="AO496">
        <v>0.17620337999999999</v>
      </c>
      <c r="AP496">
        <v>0.169798</v>
      </c>
      <c r="AQ496">
        <v>0.16381324999999999</v>
      </c>
      <c r="AR496">
        <v>0.15820822000000001</v>
      </c>
      <c r="AS496">
        <v>0.15295429999999999</v>
      </c>
      <c r="AT496">
        <v>0.14801445999999999</v>
      </c>
      <c r="AU496">
        <v>0.14335442000000001</v>
      </c>
      <c r="AV496">
        <v>0.13895451</v>
      </c>
      <c r="AW496">
        <v>0.13479388</v>
      </c>
      <c r="AX496">
        <v>0.13085537999999999</v>
      </c>
      <c r="AY496">
        <v>0.12712185000000001</v>
      </c>
      <c r="AZ496">
        <v>0.12358058</v>
      </c>
      <c r="BA496">
        <v>0.12021197</v>
      </c>
      <c r="BB496">
        <v>0.11700822</v>
      </c>
      <c r="BC496">
        <v>0.11395859999999999</v>
      </c>
      <c r="BD496">
        <v>0.1110516</v>
      </c>
      <c r="BE496">
        <v>0.10827626999999999</v>
      </c>
      <c r="BF496">
        <v>0.10562497</v>
      </c>
    </row>
    <row r="497" spans="1:58" x14ac:dyDescent="0.35">
      <c r="A497">
        <v>496</v>
      </c>
      <c r="B497">
        <v>14</v>
      </c>
      <c r="C497">
        <v>0.21856400000000001</v>
      </c>
      <c r="D497">
        <v>2.2000000000000002</v>
      </c>
      <c r="E497">
        <v>8.8000000000000007</v>
      </c>
      <c r="F497">
        <v>1.8</v>
      </c>
      <c r="G497">
        <v>1.6</v>
      </c>
      <c r="H497">
        <v>1.4000000000000001</v>
      </c>
      <c r="I497">
        <v>447.7</v>
      </c>
      <c r="J497">
        <v>308.70000000000005</v>
      </c>
      <c r="K497" t="s">
        <v>35</v>
      </c>
      <c r="L497">
        <v>496</v>
      </c>
      <c r="M497">
        <v>1.7621435999999999</v>
      </c>
      <c r="N497">
        <v>1.4867409</v>
      </c>
      <c r="O497">
        <v>1.2655915</v>
      </c>
      <c r="P497">
        <v>1.0736382</v>
      </c>
      <c r="Q497">
        <v>0.91282850999999998</v>
      </c>
      <c r="R497">
        <v>0.78381836000000005</v>
      </c>
      <c r="S497">
        <v>0.68144022999999998</v>
      </c>
      <c r="T497">
        <v>0.59978783000000002</v>
      </c>
      <c r="U497">
        <v>0.53384483000000005</v>
      </c>
      <c r="V497">
        <v>0.47954401000000002</v>
      </c>
      <c r="W497">
        <v>0.43437081999999999</v>
      </c>
      <c r="X497">
        <v>0.39639044000000001</v>
      </c>
      <c r="Y497">
        <v>0.36410993000000003</v>
      </c>
      <c r="Z497">
        <v>0.33639335999999997</v>
      </c>
      <c r="AA497">
        <v>0.31235802000000001</v>
      </c>
      <c r="AB497">
        <v>0.29134005000000002</v>
      </c>
      <c r="AC497">
        <v>0.27282155000000002</v>
      </c>
      <c r="AD497">
        <v>0.25639221000000001</v>
      </c>
      <c r="AE497">
        <v>0.24172035</v>
      </c>
      <c r="AF497">
        <v>0.22854606999999999</v>
      </c>
      <c r="AG497">
        <v>0.21666355000000001</v>
      </c>
      <c r="AH497">
        <v>0.20588819999999999</v>
      </c>
      <c r="AI497">
        <v>0.19607617999999999</v>
      </c>
      <c r="AJ497">
        <v>0.18710858</v>
      </c>
      <c r="AK497">
        <v>0.1788872</v>
      </c>
      <c r="AL497">
        <v>0.17131536999999999</v>
      </c>
      <c r="AM497">
        <v>0.16433629</v>
      </c>
      <c r="AN497">
        <v>0.15785713000000001</v>
      </c>
      <c r="AO497">
        <v>0.15183964</v>
      </c>
      <c r="AP497">
        <v>0.14624013</v>
      </c>
      <c r="AQ497">
        <v>0.14100536999999999</v>
      </c>
      <c r="AR497">
        <v>0.13610654</v>
      </c>
      <c r="AS497">
        <v>0.13151196000000001</v>
      </c>
      <c r="AT497">
        <v>0.12719971999999999</v>
      </c>
      <c r="AU497">
        <v>0.12315184</v>
      </c>
      <c r="AV497">
        <v>0.11932503999999999</v>
      </c>
      <c r="AW497">
        <v>0.11570761</v>
      </c>
      <c r="AX497">
        <v>0.11229123000000001</v>
      </c>
      <c r="AY497">
        <v>0.10905753</v>
      </c>
      <c r="AZ497">
        <v>0.10599148</v>
      </c>
      <c r="BA497">
        <v>0.10307986</v>
      </c>
      <c r="BB497">
        <v>0.10030699999999999</v>
      </c>
      <c r="BC497">
        <v>9.7663939000000005E-2</v>
      </c>
      <c r="BD497">
        <v>9.5146230999999998E-2</v>
      </c>
      <c r="BE497">
        <v>9.2744208999999994E-2</v>
      </c>
      <c r="BF497">
        <v>9.0457298000000005E-2</v>
      </c>
    </row>
    <row r="498" spans="1:58" x14ac:dyDescent="0.35">
      <c r="A498">
        <v>497</v>
      </c>
      <c r="B498">
        <v>11.1</v>
      </c>
      <c r="C498">
        <v>0.17078270000000001</v>
      </c>
      <c r="D498">
        <v>0.8</v>
      </c>
      <c r="E498">
        <v>9.4</v>
      </c>
      <c r="F498">
        <v>2.6</v>
      </c>
      <c r="G498">
        <v>1.6</v>
      </c>
      <c r="H498">
        <v>2.2000000000000002</v>
      </c>
      <c r="I498">
        <v>318.70000000000005</v>
      </c>
      <c r="J498">
        <v>351</v>
      </c>
      <c r="K498" t="s">
        <v>34</v>
      </c>
      <c r="L498">
        <v>497</v>
      </c>
      <c r="M498">
        <v>1.6530628999999999</v>
      </c>
      <c r="N498">
        <v>1.4093083</v>
      </c>
      <c r="O498">
        <v>1.2030584</v>
      </c>
      <c r="P498">
        <v>1.0317357</v>
      </c>
      <c r="Q498">
        <v>0.88673753</v>
      </c>
      <c r="R498">
        <v>0.76545876000000002</v>
      </c>
      <c r="S498">
        <v>0.66615486000000002</v>
      </c>
      <c r="T498">
        <v>0.58521354000000003</v>
      </c>
      <c r="U498">
        <v>0.51898986000000003</v>
      </c>
      <c r="V498">
        <v>0.46427943999999999</v>
      </c>
      <c r="W498">
        <v>0.41870194999999999</v>
      </c>
      <c r="X498">
        <v>0.38035764999999999</v>
      </c>
      <c r="Y498">
        <v>0.34778163000000001</v>
      </c>
      <c r="Z498">
        <v>0.31983288999999998</v>
      </c>
      <c r="AA498">
        <v>0.29566628</v>
      </c>
      <c r="AB498">
        <v>0.27458962999999997</v>
      </c>
      <c r="AC498">
        <v>0.25606874000000002</v>
      </c>
      <c r="AD498">
        <v>0.23968701000000001</v>
      </c>
      <c r="AE498">
        <v>0.22510689</v>
      </c>
      <c r="AF498">
        <v>0.21206491</v>
      </c>
      <c r="AG498">
        <v>0.20032402999999999</v>
      </c>
      <c r="AH498">
        <v>0.18971212000000001</v>
      </c>
      <c r="AI498">
        <v>0.18007639</v>
      </c>
      <c r="AJ498">
        <v>0.17128815</v>
      </c>
      <c r="AK498">
        <v>0.16325028</v>
      </c>
      <c r="AL498">
        <v>0.15585848999999999</v>
      </c>
      <c r="AM498">
        <v>0.14904725999999999</v>
      </c>
      <c r="AN498">
        <v>0.14275734000000001</v>
      </c>
      <c r="AO498">
        <v>0.13691961999999999</v>
      </c>
      <c r="AP498">
        <v>0.13149542</v>
      </c>
      <c r="AQ498">
        <v>0.12644248</v>
      </c>
      <c r="AR498">
        <v>0.12173405</v>
      </c>
      <c r="AS498">
        <v>0.11732295</v>
      </c>
      <c r="AT498">
        <v>0.11318428</v>
      </c>
      <c r="AU498">
        <v>0.10929985</v>
      </c>
      <c r="AV498">
        <v>0.10564496</v>
      </c>
      <c r="AW498">
        <v>0.10219982</v>
      </c>
      <c r="AX498">
        <v>9.8950297000000006E-2</v>
      </c>
      <c r="AY498">
        <v>9.5874823999999997E-2</v>
      </c>
      <c r="AZ498">
        <v>9.2965774000000001E-2</v>
      </c>
      <c r="BA498">
        <v>9.0206816999999995E-2</v>
      </c>
      <c r="BB498">
        <v>8.7591647999999994E-2</v>
      </c>
      <c r="BC498">
        <v>8.5102453999999994E-2</v>
      </c>
      <c r="BD498">
        <v>8.2736201999999995E-2</v>
      </c>
      <c r="BE498">
        <v>8.0483593000000006E-2</v>
      </c>
      <c r="BF498">
        <v>7.8334518000000006E-2</v>
      </c>
    </row>
    <row r="499" spans="1:58" x14ac:dyDescent="0.35">
      <c r="A499">
        <v>498</v>
      </c>
      <c r="B499">
        <v>19.600000000000001</v>
      </c>
      <c r="C499">
        <v>0.78902100000000008</v>
      </c>
      <c r="D499">
        <v>1.2000000000000002</v>
      </c>
      <c r="E499">
        <v>4.6000000000000005</v>
      </c>
      <c r="F499">
        <v>1.4000000000000001</v>
      </c>
      <c r="G499">
        <v>2</v>
      </c>
      <c r="H499">
        <v>0.2</v>
      </c>
      <c r="I499">
        <v>399.70000000000005</v>
      </c>
      <c r="J499">
        <v>302.70000000000005</v>
      </c>
      <c r="K499" t="s">
        <v>35</v>
      </c>
      <c r="L499">
        <v>498</v>
      </c>
      <c r="M499">
        <v>0.40384671</v>
      </c>
      <c r="N499">
        <v>0.32639739000000001</v>
      </c>
      <c r="O499">
        <v>0.27137262000000001</v>
      </c>
      <c r="P499">
        <v>0.23075432000000001</v>
      </c>
      <c r="Q499">
        <v>0.19975235999999999</v>
      </c>
      <c r="R499">
        <v>0.17542920000000001</v>
      </c>
      <c r="S499">
        <v>0.15589850999999999</v>
      </c>
      <c r="T499">
        <v>0.13991060999999999</v>
      </c>
      <c r="U499">
        <v>0.12660716</v>
      </c>
      <c r="V499">
        <v>0.11538337999999999</v>
      </c>
      <c r="W499">
        <v>0.10580290000000001</v>
      </c>
      <c r="X499">
        <v>9.7531661000000006E-2</v>
      </c>
      <c r="Y499">
        <v>9.0336031999999997E-2</v>
      </c>
      <c r="Z499">
        <v>8.4011659000000002E-2</v>
      </c>
      <c r="AA499">
        <v>7.8420267000000002E-2</v>
      </c>
      <c r="AB499">
        <v>7.3445498999999997E-2</v>
      </c>
      <c r="AC499">
        <v>6.8986407999999999E-2</v>
      </c>
      <c r="AD499">
        <v>6.4974881999999998E-2</v>
      </c>
      <c r="AE499">
        <v>6.1348728999999998E-2</v>
      </c>
      <c r="AF499">
        <v>5.8053616000000002E-2</v>
      </c>
      <c r="AG499">
        <v>5.5048543999999998E-2</v>
      </c>
      <c r="AH499">
        <v>5.2301284000000003E-2</v>
      </c>
      <c r="AI499">
        <v>4.9779635000000003E-2</v>
      </c>
      <c r="AJ499">
        <v>4.7456201000000003E-2</v>
      </c>
      <c r="AK499">
        <v>4.5312024999999999E-2</v>
      </c>
      <c r="AL499">
        <v>4.3327420999999998E-2</v>
      </c>
      <c r="AM499">
        <v>4.1486165999999998E-2</v>
      </c>
      <c r="AN499">
        <v>3.9773006E-2</v>
      </c>
      <c r="AO499">
        <v>3.8176276000000002E-2</v>
      </c>
      <c r="AP499">
        <v>3.6685117000000003E-2</v>
      </c>
      <c r="AQ499">
        <v>3.5289942999999997E-2</v>
      </c>
      <c r="AR499">
        <v>3.3982072000000002E-2</v>
      </c>
      <c r="AS499">
        <v>3.2753468000000001E-2</v>
      </c>
      <c r="AT499">
        <v>3.1598045999999998E-2</v>
      </c>
      <c r="AU499">
        <v>3.0509982000000001E-2</v>
      </c>
      <c r="AV499">
        <v>2.9483863999999999E-2</v>
      </c>
      <c r="AW499">
        <v>2.8514536E-2</v>
      </c>
      <c r="AX499">
        <v>2.7597742000000001E-2</v>
      </c>
      <c r="AY499">
        <v>2.6729437000000002E-2</v>
      </c>
      <c r="AZ499">
        <v>2.5906256999999999E-2</v>
      </c>
      <c r="BA499">
        <v>2.5124899999999999E-2</v>
      </c>
      <c r="BB499">
        <v>2.438247E-2</v>
      </c>
      <c r="BC499">
        <v>2.3676340000000001E-2</v>
      </c>
      <c r="BD499">
        <v>2.3003954E-2</v>
      </c>
      <c r="BE499">
        <v>2.2363061E-2</v>
      </c>
      <c r="BF499">
        <v>2.1751678999999999E-2</v>
      </c>
    </row>
    <row r="500" spans="1:58" x14ac:dyDescent="0.35">
      <c r="A500">
        <v>499</v>
      </c>
      <c r="B500">
        <v>40.900000000000006</v>
      </c>
      <c r="C500">
        <v>0.55112300000000003</v>
      </c>
      <c r="D500">
        <v>0.60000000000000009</v>
      </c>
      <c r="E500">
        <v>8.4</v>
      </c>
      <c r="F500">
        <v>2</v>
      </c>
      <c r="G500">
        <v>2</v>
      </c>
      <c r="H500">
        <v>0.8</v>
      </c>
      <c r="I500">
        <v>405</v>
      </c>
      <c r="J500">
        <v>354.3</v>
      </c>
      <c r="K500" t="s">
        <v>35</v>
      </c>
      <c r="L500">
        <v>499</v>
      </c>
      <c r="M500">
        <v>1.6186072</v>
      </c>
      <c r="N500">
        <v>1.3300616000000001</v>
      </c>
      <c r="O500">
        <v>1.1103424</v>
      </c>
      <c r="P500">
        <v>0.93210280000000001</v>
      </c>
      <c r="Q500">
        <v>0.78868627999999996</v>
      </c>
      <c r="R500">
        <v>0.67541927000000002</v>
      </c>
      <c r="S500">
        <v>0.58600962000000001</v>
      </c>
      <c r="T500">
        <v>0.51450454999999995</v>
      </c>
      <c r="U500">
        <v>0.45640924999999999</v>
      </c>
      <c r="V500">
        <v>0.4086822</v>
      </c>
      <c r="W500">
        <v>0.36902821000000002</v>
      </c>
      <c r="X500">
        <v>0.33571094000000001</v>
      </c>
      <c r="Y500">
        <v>0.30742785</v>
      </c>
      <c r="Z500">
        <v>0.28316078</v>
      </c>
      <c r="AA500">
        <v>0.26214009999999999</v>
      </c>
      <c r="AB500">
        <v>0.24377465000000001</v>
      </c>
      <c r="AC500">
        <v>0.22760369999999999</v>
      </c>
      <c r="AD500">
        <v>0.21327003999999999</v>
      </c>
      <c r="AE500">
        <v>0.20048313000000001</v>
      </c>
      <c r="AF500">
        <v>0.18901819</v>
      </c>
      <c r="AG500">
        <v>0.17867564999999999</v>
      </c>
      <c r="AH500">
        <v>0.16931905999999999</v>
      </c>
      <c r="AI500">
        <v>0.16079520999999999</v>
      </c>
      <c r="AJ500">
        <v>0.15301168000000001</v>
      </c>
      <c r="AK500">
        <v>0.14588056999999999</v>
      </c>
      <c r="AL500">
        <v>0.13931908000000001</v>
      </c>
      <c r="AM500">
        <v>0.13327512</v>
      </c>
      <c r="AN500">
        <v>0.12768141999999999</v>
      </c>
      <c r="AO500">
        <v>0.12249032</v>
      </c>
      <c r="AP500">
        <v>0.11767434</v>
      </c>
      <c r="AQ500">
        <v>0.11318113</v>
      </c>
      <c r="AR500">
        <v>0.10897987000000001</v>
      </c>
      <c r="AS500">
        <v>0.1050388</v>
      </c>
      <c r="AT500">
        <v>0.10134377</v>
      </c>
      <c r="AU500">
        <v>9.7877487999999999E-2</v>
      </c>
      <c r="AV500">
        <v>9.4616853000000001E-2</v>
      </c>
      <c r="AW500">
        <v>9.1536433E-2</v>
      </c>
      <c r="AX500">
        <v>8.8628902999999995E-2</v>
      </c>
      <c r="AY500">
        <v>8.5877313999999996E-2</v>
      </c>
      <c r="AZ500">
        <v>8.3277978000000003E-2</v>
      </c>
      <c r="BA500">
        <v>8.0816238999999998E-2</v>
      </c>
      <c r="BB500">
        <v>7.8475571999999993E-2</v>
      </c>
      <c r="BC500">
        <v>7.6246910000000001E-2</v>
      </c>
      <c r="BD500">
        <v>7.4128650000000004E-2</v>
      </c>
      <c r="BE500">
        <v>7.2111189000000006E-2</v>
      </c>
      <c r="BF500">
        <v>7.0189214999999999E-2</v>
      </c>
    </row>
    <row r="501" spans="1:58" x14ac:dyDescent="0.35">
      <c r="A501">
        <v>500</v>
      </c>
      <c r="B501">
        <v>17.399999999999999</v>
      </c>
      <c r="C501">
        <v>0.44232109999999997</v>
      </c>
      <c r="D501">
        <v>1.4000000000000001</v>
      </c>
      <c r="E501">
        <v>2.8000000000000003</v>
      </c>
      <c r="F501">
        <v>1.2000000000000002</v>
      </c>
      <c r="G501">
        <v>1.4000000000000001</v>
      </c>
      <c r="H501">
        <v>0.8</v>
      </c>
      <c r="I501">
        <v>388.20000000000005</v>
      </c>
      <c r="J501">
        <v>366.70000000000005</v>
      </c>
      <c r="K501" t="s">
        <v>34</v>
      </c>
      <c r="L501">
        <v>500</v>
      </c>
      <c r="M501">
        <v>0.63662302000000004</v>
      </c>
      <c r="N501">
        <v>0.49732637000000002</v>
      </c>
      <c r="O501">
        <v>0.40423568999999998</v>
      </c>
      <c r="P501">
        <v>0.33844921</v>
      </c>
      <c r="Q501">
        <v>0.28977332</v>
      </c>
      <c r="R501">
        <v>0.25246935999999998</v>
      </c>
      <c r="S501">
        <v>0.22308628</v>
      </c>
      <c r="T501">
        <v>0.19941392999999999</v>
      </c>
      <c r="U501">
        <v>0.17999418</v>
      </c>
      <c r="V501">
        <v>0.16379943</v>
      </c>
      <c r="W501">
        <v>0.15010892000000001</v>
      </c>
      <c r="X501">
        <v>0.13839461</v>
      </c>
      <c r="Y501">
        <v>0.12825786</v>
      </c>
      <c r="Z501">
        <v>0.11940749000000001</v>
      </c>
      <c r="AA501">
        <v>0.11161225</v>
      </c>
      <c r="AB501">
        <v>0.10469864</v>
      </c>
      <c r="AC501">
        <v>9.8523974E-2</v>
      </c>
      <c r="AD501">
        <v>9.2980325000000003E-2</v>
      </c>
      <c r="AE501">
        <v>8.7976828000000007E-2</v>
      </c>
      <c r="AF501">
        <v>8.3438545000000003E-2</v>
      </c>
      <c r="AG501">
        <v>7.9305343E-2</v>
      </c>
      <c r="AH501">
        <v>7.5526409000000003E-2</v>
      </c>
      <c r="AI501">
        <v>7.2059504999999996E-2</v>
      </c>
      <c r="AJ501">
        <v>6.8866640000000007E-2</v>
      </c>
      <c r="AK501">
        <v>6.5916671999999996E-2</v>
      </c>
      <c r="AL501">
        <v>6.3185900000000003E-2</v>
      </c>
      <c r="AM501">
        <v>6.0649256999999998E-2</v>
      </c>
      <c r="AN501">
        <v>5.8289017999999998E-2</v>
      </c>
      <c r="AO501">
        <v>5.6086034E-2</v>
      </c>
      <c r="AP501">
        <v>5.4026197999999998E-2</v>
      </c>
      <c r="AQ501">
        <v>5.2096511999999998E-2</v>
      </c>
      <c r="AR501">
        <v>5.0284673000000002E-2</v>
      </c>
      <c r="AS501">
        <v>4.8582193000000003E-2</v>
      </c>
      <c r="AT501">
        <v>4.6978328E-2</v>
      </c>
      <c r="AU501">
        <v>4.5464218000000001E-2</v>
      </c>
      <c r="AV501">
        <v>4.4033516000000002E-2</v>
      </c>
      <c r="AW501">
        <v>4.2679794E-2</v>
      </c>
      <c r="AX501">
        <v>4.1397586E-2</v>
      </c>
      <c r="AY501">
        <v>4.0181488000000001E-2</v>
      </c>
      <c r="AZ501">
        <v>3.9026684999999998E-2</v>
      </c>
      <c r="BA501">
        <v>3.7928343000000003E-2</v>
      </c>
      <c r="BB501">
        <v>3.6882926000000003E-2</v>
      </c>
      <c r="BC501">
        <v>3.5886869000000002E-2</v>
      </c>
      <c r="BD501">
        <v>3.4936912000000001E-2</v>
      </c>
      <c r="BE501">
        <v>3.4029721999999998E-2</v>
      </c>
      <c r="BF501">
        <v>3.3163086000000001E-2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Demonstration</vt:lpstr>
      <vt:lpstr>Inputs(obstacle)(Pressure)</vt:lpstr>
      <vt:lpstr>Inputs(obstacle)(Impulse)</vt:lpstr>
      <vt:lpstr>Orig Inputs (500 sets) (ranked)</vt:lpstr>
      <vt:lpstr>Orig Inputs (500 sets)</vt:lpstr>
    </vt:vector>
  </TitlesOfParts>
  <Company>Curtin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Qilin Li</dc:creator>
  <cp:lastModifiedBy>Jingde Li</cp:lastModifiedBy>
  <dcterms:created xsi:type="dcterms:W3CDTF">2020-09-09T08:24:29Z</dcterms:created>
  <dcterms:modified xsi:type="dcterms:W3CDTF">2021-01-12T03:36:24Z</dcterms:modified>
</cp:coreProperties>
</file>