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285" yWindow="481860" windowWidth="14910" windowHeight="6060"/>
  </bookViews>
  <sheets>
    <sheet name="测算表" sheetId="1" r:id="rId1"/>
  </sheets>
  <definedNames>
    <definedName name="不确权面积">测算表!$E$5</definedName>
    <definedName name="成新率">测算表!$B$5</definedName>
    <definedName name="单价">测算表!$B$11</definedName>
    <definedName name="地号">测算表!$B$14</definedName>
    <definedName name="房屋价值">测算表!$F$5</definedName>
    <definedName name="房屋价值万元">测算表!$G$5</definedName>
    <definedName name="各项调整系数之和">测算表!$C$5</definedName>
    <definedName name="基准地价">测算表!$A$8</definedName>
    <definedName name="建筑面积">测算表!$D$5</definedName>
    <definedName name="评估总值">测算表!$B$10</definedName>
    <definedName name="评估总值万元">测算表!$B$12</definedName>
    <definedName name="评估总值万元大写">测算表!$B$13</definedName>
    <definedName name="期日修正系数">测算表!$B$8</definedName>
    <definedName name="土地价值">测算表!$F$8</definedName>
    <definedName name="土地价值万元">测算表!$G$8</definedName>
    <definedName name="土地面积修正系数">测算表!$D$8</definedName>
    <definedName name="土地使用年期修正系数">测算表!$C$8</definedName>
    <definedName name="土地使用权面积">测算表!$E$8</definedName>
    <definedName name="重置成本单价">测算表!$A$5</definedName>
  </definedNames>
  <calcPr calcId="145621"/>
</workbook>
</file>

<file path=xl/calcChain.xml><?xml version="1.0" encoding="utf-8"?>
<calcChain xmlns="http://schemas.openxmlformats.org/spreadsheetml/2006/main">
  <c r="F8" i="1" l="1"/>
  <c r="G8" i="1" s="1"/>
  <c r="F5" i="1"/>
  <c r="G5" i="1" s="1"/>
  <c r="B12" i="1" l="1"/>
  <c r="B10" i="1"/>
  <c r="B11" i="1" s="1"/>
</calcChain>
</file>

<file path=xl/sharedStrings.xml><?xml version="1.0" encoding="utf-8"?>
<sst xmlns="http://schemas.openxmlformats.org/spreadsheetml/2006/main" count="34" uniqueCount="34">
  <si>
    <t>房屋权证号</t>
  </si>
  <si>
    <t>幢号</t>
  </si>
  <si>
    <t>结构</t>
  </si>
  <si>
    <t>层数</t>
  </si>
  <si>
    <r>
      <rPr>
        <sz val="11"/>
        <color theme="1"/>
        <rFont val="宋体"/>
        <family val="3"/>
        <charset val="134"/>
        <scheme val="minor"/>
      </rPr>
      <t>建筑面积(m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)</t>
    </r>
  </si>
  <si>
    <t>建造年代</t>
  </si>
  <si>
    <t>设计用途</t>
  </si>
  <si>
    <t>温房权证松门字第183619号</t>
  </si>
  <si>
    <t>混合</t>
  </si>
  <si>
    <t>1474.05其中不确权面积91.65</t>
  </si>
  <si>
    <t>2008年</t>
  </si>
  <si>
    <t>工业</t>
  </si>
  <si>
    <t>重置成本单价</t>
  </si>
  <si>
    <t>成新率</t>
  </si>
  <si>
    <t>各项调整系数之和</t>
  </si>
  <si>
    <t>建筑面积</t>
  </si>
  <si>
    <t>不确权面积</t>
  </si>
  <si>
    <t>房屋价值</t>
  </si>
  <si>
    <t>房屋价值万元</t>
  </si>
  <si>
    <t>基准地价</t>
  </si>
  <si>
    <t>期日修正系数</t>
  </si>
  <si>
    <t>土地使用年期修正系数</t>
  </si>
  <si>
    <t>土地面积修正系数</t>
  </si>
  <si>
    <t>土地使用权面积</t>
  </si>
  <si>
    <t>土地价值</t>
  </si>
  <si>
    <t>土地价值万元</t>
  </si>
  <si>
    <t xml:space="preserve">   </t>
  </si>
  <si>
    <t>评估总值</t>
  </si>
  <si>
    <t>单价</t>
  </si>
  <si>
    <t>评估总值万元</t>
  </si>
  <si>
    <t>评估总值万元大写</t>
  </si>
  <si>
    <t>叁佰柒拾玖万元整</t>
  </si>
  <si>
    <t>地号</t>
  </si>
  <si>
    <t>019-017-000-00230-003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</si>
</sst>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  <xf numFmtId="0" fontId="0" fillId="2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Protection="1">
      <alignment vertical="center"/>
    </xf>
    <xf numFmtId="0" fontId="0" fillId="0" borderId="1" xfId="0" applyBorder="1" applyAlignment="1" applyProtection="1">
      <alignment horizontal="center" vertical="center" wrapText="1"/>
    </xf>
    <xf numFmtId="9" fontId="0" fillId="0" borderId="1" xfId="0" applyNumberFormat="1" applyBorder="1" applyAlignment="1" applyProtection="1">
      <alignment horizontal="center" vertical="center" wrapText="1"/>
    </xf>
    <xf numFmtId="9" fontId="0" fillId="0" borderId="0" xfId="0" applyNumberFormat="1" applyAlignment="1" applyProtection="1">
      <alignment horizontal="center" vertical="center" wrapText="1"/>
    </xf>
    <xf numFmtId="9" fontId="0" fillId="2" borderId="1" xfId="0" applyNumberFormat="1" applyFill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4"/>
  <sheetViews>
    <sheetView tabSelected="1" workbookViewId="0">
      <selection activeCell="C5" sqref="C5"/>
    </sheetView>
  </sheetViews>
  <sheetFormatPr defaultColWidth="19.625" defaultRowHeight="27.95" customHeight="1" x14ac:dyDescent="0.15"/>
  <cols>
    <col min="1" max="16383" width="19.625" style="5" customWidth="1"/>
    <col min="16384" max="16384" width="19.625" style="6" customWidth="1"/>
  </cols>
  <sheetData>
    <row r="1" spans="1:8" ht="27.9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spans="1:8" ht="27.95" customHeight="1" x14ac:dyDescent="0.15">
      <c r="A2" s="7" t="s">
        <v>7</v>
      </c>
      <c r="B2" s="7">
        <v>1</v>
      </c>
      <c r="C2" s="7" t="s">
        <v>8</v>
      </c>
      <c r="D2" s="7">
        <v>4</v>
      </c>
      <c r="E2" s="7" t="s">
        <v>9</v>
      </c>
      <c r="F2" s="7" t="s">
        <v>10</v>
      </c>
      <c r="G2" s="7" t="s">
        <v>11</v>
      </c>
    </row>
    <row r="4" spans="1:8" ht="27.95" customHeight="1" x14ac:dyDescent="0.15">
      <c r="A4" s="4" t="s">
        <v>12</v>
      </c>
      <c r="B4" s="3" t="s">
        <v>13</v>
      </c>
      <c r="C4" s="3" t="s">
        <v>14</v>
      </c>
      <c r="D4" s="4" t="s">
        <v>15</v>
      </c>
      <c r="E4" s="3" t="s">
        <v>16</v>
      </c>
      <c r="F4" s="3" t="s">
        <v>17</v>
      </c>
      <c r="G4" s="3" t="s">
        <v>18</v>
      </c>
    </row>
    <row r="5" spans="1:8" ht="27.95" customHeight="1" x14ac:dyDescent="0.15">
      <c r="A5" s="7">
        <v>1000</v>
      </c>
      <c r="B5" s="8">
        <v>0.8</v>
      </c>
      <c r="C5" s="7">
        <v>0.26</v>
      </c>
      <c r="D5" s="7">
        <v>1474.05</v>
      </c>
      <c r="E5" s="7">
        <v>91.65</v>
      </c>
      <c r="F5" s="7">
        <f>A5*B5*(1+C5)*(D5-E5)</f>
        <v>1393459.2</v>
      </c>
      <c r="G5" s="7">
        <f>ROUNDDOWN(F5/10000,0)</f>
        <v>139</v>
      </c>
    </row>
    <row r="6" spans="1:8" ht="27.95" customHeight="1" x14ac:dyDescent="0.15">
      <c r="B6" s="9"/>
    </row>
    <row r="7" spans="1:8" ht="27.95" customHeight="1" x14ac:dyDescent="0.15">
      <c r="A7" s="3" t="s">
        <v>19</v>
      </c>
      <c r="B7" s="10" t="s">
        <v>20</v>
      </c>
      <c r="C7" s="3" t="s">
        <v>21</v>
      </c>
      <c r="D7" s="3" t="s">
        <v>22</v>
      </c>
      <c r="E7" s="3" t="s">
        <v>23</v>
      </c>
      <c r="F7" s="3" t="s">
        <v>24</v>
      </c>
      <c r="G7" s="3" t="s">
        <v>25</v>
      </c>
    </row>
    <row r="8" spans="1:8" ht="27.95" customHeight="1" x14ac:dyDescent="0.15">
      <c r="A8" s="7">
        <v>1000</v>
      </c>
      <c r="B8" s="1">
        <v>2.7</v>
      </c>
      <c r="C8" s="7">
        <v>0.9</v>
      </c>
      <c r="D8" s="7">
        <v>0.81</v>
      </c>
      <c r="E8" s="7">
        <v>1223</v>
      </c>
      <c r="F8" s="7">
        <f>A8*B8*C8*D8*E8</f>
        <v>2407230.9000000004</v>
      </c>
      <c r="G8" s="7">
        <f>ROUNDDOWN(F8/10000,0)</f>
        <v>240</v>
      </c>
      <c r="H8" s="5" t="s">
        <v>26</v>
      </c>
    </row>
    <row r="9" spans="1:8" ht="27.95" customHeight="1" x14ac:dyDescent="0.15">
      <c r="B9" s="2"/>
    </row>
    <row r="10" spans="1:8" ht="27.95" customHeight="1" x14ac:dyDescent="0.15">
      <c r="A10" s="3" t="s">
        <v>27</v>
      </c>
      <c r="B10" s="7">
        <f>(G5+G8)*10000</f>
        <v>3790000</v>
      </c>
    </row>
    <row r="11" spans="1:8" ht="27.95" customHeight="1" x14ac:dyDescent="0.15">
      <c r="A11" s="3" t="s">
        <v>28</v>
      </c>
      <c r="B11" s="7">
        <f>ROUNDDOWN(B10/(D5-E5),0)</f>
        <v>2741</v>
      </c>
    </row>
    <row r="12" spans="1:8" ht="27.95" customHeight="1" x14ac:dyDescent="0.15">
      <c r="A12" s="3" t="s">
        <v>29</v>
      </c>
      <c r="B12" s="7">
        <f>G5+G8</f>
        <v>379</v>
      </c>
    </row>
    <row r="13" spans="1:8" ht="27.95" customHeight="1" x14ac:dyDescent="0.15">
      <c r="A13" s="3" t="s">
        <v>30</v>
      </c>
      <c r="B13" s="7" t="s">
        <v>31</v>
      </c>
    </row>
    <row r="14" spans="1:8" ht="27.95" customHeight="1" x14ac:dyDescent="0.15">
      <c r="A14" s="3" t="s">
        <v>32</v>
      </c>
      <c r="B14" s="7" t="s">
        <v>33</v>
      </c>
    </row>
  </sheetData>
  <sheetProtection formatColumns="0" formatRows="0"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19</vt:i4>
      </vt:variant>
    </vt:vector>
  </HeadingPairs>
  <TitlesOfParts>
    <vt:vector size="20" baseType="lpstr">
      <vt:lpstr>测算表</vt:lpstr>
      <vt:lpstr>不确权面积</vt:lpstr>
      <vt:lpstr>成新率</vt:lpstr>
      <vt:lpstr>单价</vt:lpstr>
      <vt:lpstr>地号</vt:lpstr>
      <vt:lpstr>房屋价值</vt:lpstr>
      <vt:lpstr>房屋价值万元</vt:lpstr>
      <vt:lpstr>各项调整系数之和</vt:lpstr>
      <vt:lpstr>基准地价</vt:lpstr>
      <vt:lpstr>建筑面积</vt:lpstr>
      <vt:lpstr>评估总值</vt:lpstr>
      <vt:lpstr>评估总值万元</vt:lpstr>
      <vt:lpstr>评估总值万元大写</vt:lpstr>
      <vt:lpstr>期日修正系数</vt:lpstr>
      <vt:lpstr>土地价值</vt:lpstr>
      <vt:lpstr>土地价值万元</vt:lpstr>
      <vt:lpstr>土地面积修正系数</vt:lpstr>
      <vt:lpstr>土地使用年期修正系数</vt:lpstr>
      <vt:lpstr>土地使用权面积</vt:lpstr>
      <vt:lpstr>重置成本单价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张佚名</cp:lastModifiedBy>
  <dcterms:created xsi:type="dcterms:W3CDTF">2022-04-13T08:05:00Z</dcterms:created>
  <dcterms:modified xsi:type="dcterms:W3CDTF">2022-04-21T07:55:31Z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65243F39217D4491B4D1831A91DCFFB4</vt:lpwstr>
  </property>
  <property fmtid="{D5CDD505-2E9C-101B-9397-08002B2CF9AE}" pid="3" name="KSOProductBuildVer">
    <vt:lpwstr>2052-11.1.0.11365</vt:lpwstr>
  </property>
</Properties>
</file>