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计算机组成原理（2023年）\实验程序（实验五）\拓展实验\4.多周期MIPS处理器（微程序控制器）（9条指令）\"/>
    </mc:Choice>
  </mc:AlternateContent>
  <xr:revisionPtr revIDLastSave="0" documentId="13_ncr:1_{E198F61A-7241-42C3-A328-D28273706D26}" xr6:coauthVersionLast="47" xr6:coauthVersionMax="47" xr10:uidLastSave="{00000000-0000-0000-0000-000000000000}"/>
  <bookViews>
    <workbookView xWindow="-110" yWindow="-110" windowWidth="25180" windowHeight="16400" xr2:uid="{00000000-000D-0000-FFFF-FFFF00000000}"/>
  </bookViews>
  <sheets>
    <sheet name="微程序地址入口表" sheetId="1" r:id="rId1"/>
    <sheet name="微程序入口查找逻辑自动生成" sheetId="2" r:id="rId2"/>
  </sheets>
  <definedNames>
    <definedName name="_xlnm._FilterDatabase" localSheetId="0" hidden="1">微程序地址入口表!$M$2:$Q$22</definedName>
    <definedName name="_xlnm._FilterDatabase" localSheetId="1" hidden="1">微程序入口查找逻辑自动生成!$A$1:$N$31</definedName>
  </definedNames>
  <calcPr calcId="191029"/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K1" i="2" l="1"/>
  <c r="N6" i="1"/>
  <c r="O6" i="1"/>
  <c r="P6" i="1"/>
  <c r="Q6" i="1"/>
  <c r="N7" i="1"/>
  <c r="O7" i="1"/>
  <c r="P7" i="1"/>
  <c r="Q7" i="1"/>
  <c r="N8" i="1"/>
  <c r="K7" i="2" s="1"/>
  <c r="O8" i="1"/>
  <c r="P8" i="1"/>
  <c r="Q8" i="1"/>
  <c r="N9" i="1"/>
  <c r="O9" i="1"/>
  <c r="P9" i="1"/>
  <c r="Q9" i="1"/>
  <c r="N10" i="1"/>
  <c r="O10" i="1"/>
  <c r="P10" i="1"/>
  <c r="Q10" i="1"/>
  <c r="N11" i="1"/>
  <c r="K10" i="2" s="1"/>
  <c r="O11" i="1"/>
  <c r="P11" i="1"/>
  <c r="Q11" i="1"/>
  <c r="N12" i="1"/>
  <c r="K11" i="2" s="1"/>
  <c r="O12" i="1"/>
  <c r="P12" i="1"/>
  <c r="Q12" i="1"/>
  <c r="N13" i="1"/>
  <c r="K12" i="2" s="1"/>
  <c r="O13" i="1"/>
  <c r="P13" i="1"/>
  <c r="Q13" i="1"/>
  <c r="N14" i="1"/>
  <c r="K13" i="2" s="1"/>
  <c r="O14" i="1"/>
  <c r="P14" i="1"/>
  <c r="Q14" i="1"/>
  <c r="N15" i="1"/>
  <c r="K14" i="2" s="1"/>
  <c r="O15" i="1"/>
  <c r="P15" i="1"/>
  <c r="Q15" i="1"/>
  <c r="N16" i="1"/>
  <c r="K15" i="2" s="1"/>
  <c r="O16" i="1"/>
  <c r="P16" i="1"/>
  <c r="Q16" i="1"/>
  <c r="N17" i="1"/>
  <c r="K16" i="2" s="1"/>
  <c r="O17" i="1"/>
  <c r="P17" i="1"/>
  <c r="Q17" i="1"/>
  <c r="N18" i="1"/>
  <c r="K17" i="2" s="1"/>
  <c r="O18" i="1"/>
  <c r="P18" i="1"/>
  <c r="Q18" i="1"/>
  <c r="N19" i="1"/>
  <c r="K18" i="2" s="1"/>
  <c r="O19" i="1"/>
  <c r="P19" i="1"/>
  <c r="Q19" i="1"/>
  <c r="N20" i="1"/>
  <c r="K19" i="2" s="1"/>
  <c r="O20" i="1"/>
  <c r="P20" i="1"/>
  <c r="Q20" i="1"/>
  <c r="N21" i="1"/>
  <c r="K20" i="2" s="1"/>
  <c r="O21" i="1"/>
  <c r="P21" i="1"/>
  <c r="Q21" i="1"/>
  <c r="N22" i="1"/>
  <c r="K21" i="2" s="1"/>
  <c r="O22" i="1"/>
  <c r="P22" i="1"/>
  <c r="Q22" i="1"/>
  <c r="N23" i="1"/>
  <c r="K22" i="2" s="1"/>
  <c r="O23" i="1"/>
  <c r="P23" i="1"/>
  <c r="Q23" i="1"/>
  <c r="N24" i="1"/>
  <c r="K23" i="2" s="1"/>
  <c r="O24" i="1"/>
  <c r="P24" i="1"/>
  <c r="Q24" i="1"/>
  <c r="N25" i="1"/>
  <c r="K24" i="2" s="1"/>
  <c r="O25" i="1"/>
  <c r="P25" i="1"/>
  <c r="Q25" i="1"/>
  <c r="N26" i="1"/>
  <c r="K25" i="2" s="1"/>
  <c r="O26" i="1"/>
  <c r="P26" i="1"/>
  <c r="Q26" i="1"/>
  <c r="N27" i="1"/>
  <c r="K26" i="2" s="1"/>
  <c r="O27" i="1"/>
  <c r="P27" i="1"/>
  <c r="Q27" i="1"/>
  <c r="N28" i="1"/>
  <c r="K27" i="2" s="1"/>
  <c r="O28" i="1"/>
  <c r="P28" i="1"/>
  <c r="Q28" i="1"/>
  <c r="N29" i="1"/>
  <c r="K28" i="2" s="1"/>
  <c r="O29" i="1"/>
  <c r="P29" i="1"/>
  <c r="Q29" i="1"/>
  <c r="N30" i="1"/>
  <c r="K29" i="2" s="1"/>
  <c r="O30" i="1"/>
  <c r="P30" i="1"/>
  <c r="Q30" i="1"/>
  <c r="N31" i="1"/>
  <c r="K30" i="2" s="1"/>
  <c r="O31" i="1"/>
  <c r="P31" i="1"/>
  <c r="Q31" i="1"/>
  <c r="N5" i="1"/>
  <c r="N4" i="1"/>
  <c r="N3" i="1"/>
  <c r="K2" i="2" s="1"/>
  <c r="P5" i="1" l="1"/>
  <c r="H30" i="2" l="1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H26" i="2"/>
  <c r="G26" i="2"/>
  <c r="F26" i="2"/>
  <c r="E26" i="2"/>
  <c r="D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3" i="2"/>
  <c r="G23" i="2"/>
  <c r="F23" i="2"/>
  <c r="E23" i="2"/>
  <c r="D23" i="2"/>
  <c r="C23" i="2"/>
  <c r="B23" i="2"/>
  <c r="A23" i="2"/>
  <c r="H22" i="2"/>
  <c r="G22" i="2"/>
  <c r="F22" i="2"/>
  <c r="E22" i="2"/>
  <c r="D22" i="2"/>
  <c r="C22" i="2"/>
  <c r="B22" i="2"/>
  <c r="A22" i="2"/>
  <c r="H21" i="2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G19" i="2"/>
  <c r="F19" i="2"/>
  <c r="E19" i="2"/>
  <c r="D19" i="2"/>
  <c r="C19" i="2"/>
  <c r="B19" i="2"/>
  <c r="A19" i="2"/>
  <c r="H18" i="2"/>
  <c r="G18" i="2"/>
  <c r="F18" i="2"/>
  <c r="E18" i="2"/>
  <c r="D18" i="2"/>
  <c r="C18" i="2"/>
  <c r="B18" i="2"/>
  <c r="A18" i="2"/>
  <c r="H17" i="2"/>
  <c r="G17" i="2"/>
  <c r="F17" i="2"/>
  <c r="E17" i="2"/>
  <c r="D17" i="2"/>
  <c r="C17" i="2"/>
  <c r="B17" i="2"/>
  <c r="A17" i="2"/>
  <c r="H16" i="2"/>
  <c r="G16" i="2"/>
  <c r="F16" i="2"/>
  <c r="E16" i="2"/>
  <c r="D16" i="2"/>
  <c r="C16" i="2"/>
  <c r="B16" i="2"/>
  <c r="A16" i="2"/>
  <c r="H15" i="2"/>
  <c r="G15" i="2"/>
  <c r="F15" i="2"/>
  <c r="E15" i="2"/>
  <c r="D15" i="2"/>
  <c r="C15" i="2"/>
  <c r="B15" i="2"/>
  <c r="A15" i="2"/>
  <c r="H14" i="2"/>
  <c r="G14" i="2"/>
  <c r="F14" i="2"/>
  <c r="E14" i="2"/>
  <c r="D14" i="2"/>
  <c r="C14" i="2"/>
  <c r="B14" i="2"/>
  <c r="A14" i="2"/>
  <c r="H13" i="2"/>
  <c r="G13" i="2"/>
  <c r="F13" i="2"/>
  <c r="E13" i="2"/>
  <c r="D13" i="2"/>
  <c r="C13" i="2"/>
  <c r="B13" i="2"/>
  <c r="A13" i="2"/>
  <c r="H12" i="2"/>
  <c r="G12" i="2"/>
  <c r="F12" i="2"/>
  <c r="E12" i="2"/>
  <c r="D12" i="2"/>
  <c r="C12" i="2"/>
  <c r="B12" i="2"/>
  <c r="A12" i="2"/>
  <c r="H11" i="2"/>
  <c r="G11" i="2"/>
  <c r="F11" i="2"/>
  <c r="E11" i="2"/>
  <c r="D11" i="2"/>
  <c r="C11" i="2"/>
  <c r="B11" i="2"/>
  <c r="A11" i="2"/>
  <c r="H10" i="2"/>
  <c r="G10" i="2"/>
  <c r="F10" i="2"/>
  <c r="E10" i="2"/>
  <c r="D10" i="2"/>
  <c r="C10" i="2"/>
  <c r="B10" i="2"/>
  <c r="A10" i="2"/>
  <c r="H9" i="2"/>
  <c r="G9" i="2"/>
  <c r="F9" i="2"/>
  <c r="E9" i="2"/>
  <c r="D9" i="2"/>
  <c r="C9" i="2"/>
  <c r="B9" i="2"/>
  <c r="H8" i="2"/>
  <c r="G8" i="2"/>
  <c r="F8" i="2"/>
  <c r="E8" i="2"/>
  <c r="D8" i="2"/>
  <c r="C8" i="2"/>
  <c r="B8" i="2"/>
  <c r="H7" i="2"/>
  <c r="G7" i="2"/>
  <c r="F7" i="2"/>
  <c r="E7" i="2"/>
  <c r="D7" i="2"/>
  <c r="C7" i="2"/>
  <c r="B7" i="2"/>
  <c r="H6" i="2"/>
  <c r="G6" i="2"/>
  <c r="F6" i="2"/>
  <c r="D6" i="2"/>
  <c r="C6" i="2"/>
  <c r="B6" i="2"/>
  <c r="H5" i="2"/>
  <c r="G5" i="2"/>
  <c r="F5" i="2"/>
  <c r="E5" i="2"/>
  <c r="C5" i="2"/>
  <c r="B5" i="2"/>
  <c r="H4" i="2"/>
  <c r="G4" i="2"/>
  <c r="F4" i="2"/>
  <c r="E4" i="2"/>
  <c r="D4" i="2"/>
  <c r="B4" i="2"/>
  <c r="H3" i="2"/>
  <c r="G3" i="2"/>
  <c r="F3" i="2"/>
  <c r="E3" i="2"/>
  <c r="D3" i="2"/>
  <c r="C3" i="2"/>
  <c r="H2" i="2"/>
  <c r="G2" i="2"/>
  <c r="F2" i="2"/>
  <c r="E2" i="2"/>
  <c r="D2" i="2"/>
  <c r="C2" i="2"/>
  <c r="B2" i="2"/>
  <c r="A2" i="2"/>
  <c r="N1" i="2"/>
  <c r="M1" i="2"/>
  <c r="L1" i="2"/>
  <c r="H1" i="2"/>
  <c r="G1" i="2"/>
  <c r="F1" i="2"/>
  <c r="N30" i="2"/>
  <c r="M30" i="2"/>
  <c r="L30" i="2"/>
  <c r="N29" i="2"/>
  <c r="M29" i="2"/>
  <c r="L29" i="2"/>
  <c r="N28" i="2"/>
  <c r="M28" i="2"/>
  <c r="L28" i="2"/>
  <c r="N27" i="2"/>
  <c r="M27" i="2"/>
  <c r="L27" i="2"/>
  <c r="N26" i="2"/>
  <c r="M26" i="2"/>
  <c r="L26" i="2"/>
  <c r="N25" i="2"/>
  <c r="M25" i="2"/>
  <c r="L25" i="2"/>
  <c r="N24" i="2"/>
  <c r="M24" i="2"/>
  <c r="L24" i="2"/>
  <c r="N23" i="2"/>
  <c r="M23" i="2"/>
  <c r="L23" i="2"/>
  <c r="N22" i="2"/>
  <c r="M22" i="2"/>
  <c r="L22" i="2"/>
  <c r="N21" i="2"/>
  <c r="M21" i="2"/>
  <c r="L21" i="2"/>
  <c r="N20" i="2"/>
  <c r="M20" i="2"/>
  <c r="L20" i="2"/>
  <c r="N19" i="2"/>
  <c r="M19" i="2"/>
  <c r="L19" i="2"/>
  <c r="N18" i="2"/>
  <c r="M18" i="2"/>
  <c r="L18" i="2"/>
  <c r="N17" i="2"/>
  <c r="M17" i="2"/>
  <c r="L17" i="2"/>
  <c r="N16" i="2"/>
  <c r="M16" i="2"/>
  <c r="L16" i="2"/>
  <c r="N15" i="2"/>
  <c r="M15" i="2"/>
  <c r="L15" i="2"/>
  <c r="N14" i="2"/>
  <c r="M14" i="2"/>
  <c r="L14" i="2"/>
  <c r="N13" i="2"/>
  <c r="M13" i="2"/>
  <c r="L13" i="2"/>
  <c r="N12" i="2"/>
  <c r="M12" i="2"/>
  <c r="L12" i="2"/>
  <c r="N11" i="2"/>
  <c r="M11" i="2"/>
  <c r="L11" i="2"/>
  <c r="N10" i="2"/>
  <c r="M10" i="2"/>
  <c r="L10" i="2"/>
  <c r="N9" i="2"/>
  <c r="M8" i="2"/>
  <c r="N7" i="2"/>
  <c r="M7" i="2"/>
  <c r="L7" i="2"/>
  <c r="L5" i="2"/>
  <c r="Q5" i="1"/>
  <c r="O5" i="1"/>
  <c r="Q4" i="1"/>
  <c r="P4" i="1"/>
  <c r="O4" i="1"/>
  <c r="Q3" i="1"/>
  <c r="P3" i="1"/>
  <c r="O3" i="1"/>
  <c r="J2" i="2" l="1"/>
  <c r="J3" i="2"/>
  <c r="L3" i="2" s="1"/>
  <c r="J4" i="2"/>
  <c r="L4" i="2" s="1"/>
  <c r="J8" i="2"/>
  <c r="J9" i="2"/>
  <c r="J10" i="2"/>
  <c r="J11" i="2"/>
  <c r="J12" i="2"/>
  <c r="J13" i="2"/>
  <c r="J14" i="2"/>
  <c r="J15" i="2"/>
  <c r="J16" i="2"/>
  <c r="J17" i="2"/>
  <c r="J18" i="2"/>
  <c r="J19" i="2"/>
  <c r="J5" i="2"/>
  <c r="K5" i="2" s="1"/>
  <c r="J6" i="2"/>
  <c r="J20" i="2"/>
  <c r="J21" i="2"/>
  <c r="J22" i="2"/>
  <c r="J23" i="2"/>
  <c r="J24" i="2"/>
  <c r="J25" i="2"/>
  <c r="J26" i="2"/>
  <c r="J27" i="2"/>
  <c r="J28" i="2"/>
  <c r="J29" i="2"/>
  <c r="J30" i="2"/>
  <c r="N2" i="2"/>
  <c r="K9" i="2" l="1"/>
  <c r="L9" i="2"/>
  <c r="M9" i="2"/>
  <c r="K8" i="2"/>
  <c r="N8" i="2"/>
  <c r="L8" i="2"/>
  <c r="K6" i="2"/>
  <c r="N6" i="2"/>
  <c r="N4" i="2"/>
  <c r="K4" i="2"/>
  <c r="M4" i="2"/>
  <c r="N5" i="2"/>
  <c r="M5" i="2"/>
  <c r="M6" i="2"/>
  <c r="L6" i="2"/>
  <c r="N3" i="2"/>
  <c r="K3" i="2"/>
  <c r="M3" i="2"/>
  <c r="M2" i="2"/>
  <c r="L2" i="2"/>
  <c r="L32" i="2" l="1"/>
  <c r="L31" i="2" s="1"/>
  <c r="N32" i="2"/>
  <c r="N31" i="2" s="1"/>
  <c r="K32" i="2"/>
  <c r="K31" i="2" s="1"/>
  <c r="M32" i="2"/>
  <c r="M31" i="2" s="1"/>
</calcChain>
</file>

<file path=xl/sharedStrings.xml><?xml version="1.0" encoding="utf-8"?>
<sst xmlns="http://schemas.openxmlformats.org/spreadsheetml/2006/main" count="25" uniqueCount="24">
  <si>
    <t>最小项表达式</t>
  </si>
  <si>
    <t>LW</t>
  </si>
  <si>
    <t>SW</t>
  </si>
  <si>
    <t>微程序入口地址</t>
    <phoneticPr fontId="12" type="noConversion"/>
  </si>
  <si>
    <t>S3</t>
    <phoneticPr fontId="12" type="noConversion"/>
  </si>
  <si>
    <t>S2</t>
    <phoneticPr fontId="12" type="noConversion"/>
  </si>
  <si>
    <t>S1</t>
    <phoneticPr fontId="12" type="noConversion"/>
  </si>
  <si>
    <t>S0</t>
    <phoneticPr fontId="12" type="noConversion"/>
  </si>
  <si>
    <t>机器指令译码信号</t>
    <phoneticPr fontId="12" type="noConversion"/>
  </si>
  <si>
    <t>入口地址
10进制</t>
    <phoneticPr fontId="12" type="noConversion"/>
  </si>
  <si>
    <t>ADDI</t>
    <phoneticPr fontId="12" type="noConversion"/>
  </si>
  <si>
    <t>ERET</t>
    <phoneticPr fontId="12" type="noConversion"/>
  </si>
  <si>
    <t>BNE</t>
    <phoneticPr fontId="12" type="noConversion"/>
  </si>
  <si>
    <t>SYSCALL</t>
    <phoneticPr fontId="12" type="noConversion"/>
  </si>
  <si>
    <t>J</t>
    <phoneticPr fontId="12" type="noConversion"/>
  </si>
  <si>
    <t>ADDI&amp;</t>
    <phoneticPr fontId="12" type="noConversion"/>
  </si>
  <si>
    <t>SW&amp;</t>
    <phoneticPr fontId="12" type="noConversion"/>
  </si>
  <si>
    <t>BEQ&amp;</t>
    <phoneticPr fontId="12" type="noConversion"/>
  </si>
  <si>
    <t>BNE&amp;</t>
    <phoneticPr fontId="12" type="noConversion"/>
  </si>
  <si>
    <t>RTYPE&amp;</t>
    <phoneticPr fontId="12" type="noConversion"/>
  </si>
  <si>
    <t>SYSCALL&amp;</t>
    <phoneticPr fontId="12" type="noConversion"/>
  </si>
  <si>
    <t>J&amp;</t>
    <phoneticPr fontId="12" type="noConversion"/>
  </si>
  <si>
    <t>RTYPE</t>
    <phoneticPr fontId="12" type="noConversion"/>
  </si>
  <si>
    <t>BEQ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</si>
</sst>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b/>
      <sz val="11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 tint="0.34998626667073579"/>
      <name val="仿宋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176" fontId="2" fillId="5" borderId="4" xfId="0" applyNumberFormat="1" applyFont="1" applyFill="1" applyBorder="1" applyAlignment="1">
      <alignment horizontal="center" vertical="center" shrinkToFit="1"/>
    </xf>
    <xf numFmtId="176" fontId="2" fillId="5" borderId="9" xfId="0" applyNumberFormat="1" applyFont="1" applyFill="1" applyBorder="1" applyAlignment="1">
      <alignment horizontal="center" vertical="center" shrinkToFit="1"/>
    </xf>
    <xf numFmtId="176" fontId="2" fillId="5" borderId="10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7" borderId="0" xfId="0" applyFont="1" applyFill="1">
      <alignment vertical="center"/>
    </xf>
    <xf numFmtId="0" fontId="2" fillId="0" borderId="18" xfId="0" applyFont="1" applyBorder="1" applyAlignment="1">
      <alignment horizontal="center" vertical="center" shrinkToFit="1"/>
    </xf>
    <xf numFmtId="176" fontId="2" fillId="0" borderId="19" xfId="0" applyNumberFormat="1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shrinkToFit="1"/>
    </xf>
    <xf numFmtId="176" fontId="2" fillId="7" borderId="0" xfId="0" applyNumberFormat="1" applyFont="1" applyFill="1" applyAlignment="1">
      <alignment vertical="center" shrinkToFit="1"/>
    </xf>
    <xf numFmtId="176" fontId="10" fillId="0" borderId="0" xfId="0" applyNumberFormat="1" applyFont="1" applyAlignment="1">
      <alignment vertical="center" shrinkToFit="1"/>
    </xf>
    <xf numFmtId="0" fontId="4" fillId="0" borderId="12" xfId="0" applyFont="1" applyBorder="1" applyAlignment="1">
      <alignment horizontal="center" vertical="center"/>
    </xf>
    <xf numFmtId="176" fontId="14" fillId="2" borderId="8" xfId="0" applyNumberFormat="1" applyFont="1" applyFill="1" applyBorder="1" applyAlignment="1">
      <alignment horizontal="center" vertical="center" shrinkToFit="1"/>
    </xf>
    <xf numFmtId="176" fontId="14" fillId="4" borderId="3" xfId="0" applyNumberFormat="1" applyFont="1" applyFill="1" applyBorder="1" applyAlignment="1">
      <alignment horizontal="center" vertical="center" shrinkToFit="1"/>
    </xf>
    <xf numFmtId="0" fontId="17" fillId="2" borderId="14" xfId="0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 shrinkToFit="1"/>
    </xf>
    <xf numFmtId="176" fontId="11" fillId="6" borderId="11" xfId="0" applyNumberFormat="1" applyFont="1" applyFill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2" borderId="22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18" fillId="0" borderId="5" xfId="0" applyFont="1" applyBorder="1" applyAlignment="1">
      <alignment horizontal="center" vertical="center"/>
    </xf>
    <xf numFmtId="0" fontId="18" fillId="8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15" fillId="2" borderId="5" xfId="0" applyFont="1" applyFill="1" applyBorder="1" applyAlignment="1">
      <alignment horizontal="center" vertical="center" shrinkToFit="1"/>
    </xf>
    <xf numFmtId="0" fontId="13" fillId="9" borderId="5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Q32"/>
  <sheetViews>
    <sheetView tabSelected="1" workbookViewId="0">
      <pane ySplit="2" topLeftCell="A3" activePane="bottomLeft" state="frozen"/>
      <selection pane="bottomLeft" activeCell="L3" sqref="L3"/>
    </sheetView>
  </sheetViews>
  <sheetFormatPr defaultColWidth="9" defaultRowHeight="14" x14ac:dyDescent="0.3"/>
  <cols>
    <col min="1" max="1" width="7.58203125" style="6" customWidth="1"/>
    <col min="2" max="5" width="6.58203125" style="6" customWidth="1"/>
    <col min="6" max="7" width="6.58203125" style="6" hidden="1" customWidth="1"/>
    <col min="8" max="8" width="6.5" style="6" hidden="1" customWidth="1"/>
    <col min="9" max="11" width="6.5" style="6" customWidth="1"/>
    <col min="12" max="12" width="10.33203125" style="6" customWidth="1"/>
    <col min="13" max="17" width="3.58203125" style="6" customWidth="1"/>
  </cols>
  <sheetData>
    <row r="1" spans="1:17" ht="27" customHeight="1" x14ac:dyDescent="0.3">
      <c r="A1" s="51" t="s">
        <v>8</v>
      </c>
      <c r="B1" s="52"/>
      <c r="C1" s="52"/>
      <c r="D1" s="52"/>
      <c r="E1" s="52"/>
      <c r="F1" s="52"/>
      <c r="G1" s="52"/>
      <c r="H1" s="53"/>
      <c r="I1" s="35"/>
      <c r="J1" s="35"/>
      <c r="K1" s="35"/>
      <c r="L1" s="54" t="s">
        <v>3</v>
      </c>
      <c r="M1" s="55"/>
      <c r="N1" s="55"/>
      <c r="O1" s="55"/>
      <c r="P1" s="55"/>
      <c r="Q1" s="56"/>
    </row>
    <row r="2" spans="1:17" ht="28" x14ac:dyDescent="0.3">
      <c r="A2" s="44" t="s">
        <v>1</v>
      </c>
      <c r="B2" s="44" t="s">
        <v>2</v>
      </c>
      <c r="C2" s="44" t="s">
        <v>23</v>
      </c>
      <c r="D2" s="44" t="s">
        <v>12</v>
      </c>
      <c r="E2" s="44" t="s">
        <v>22</v>
      </c>
      <c r="F2" s="44" t="s">
        <v>11</v>
      </c>
      <c r="G2" s="44"/>
      <c r="H2" s="45"/>
      <c r="I2" s="44" t="s">
        <v>10</v>
      </c>
      <c r="J2" s="44" t="s">
        <v>13</v>
      </c>
      <c r="K2" s="44" t="s">
        <v>14</v>
      </c>
      <c r="L2" s="46" t="s">
        <v>9</v>
      </c>
      <c r="M2" s="47"/>
      <c r="N2" s="47" t="s">
        <v>4</v>
      </c>
      <c r="O2" s="47" t="s">
        <v>5</v>
      </c>
      <c r="P2" s="47" t="s">
        <v>6</v>
      </c>
      <c r="Q2" s="48" t="s">
        <v>7</v>
      </c>
    </row>
    <row r="3" spans="1:17" ht="16.5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49"/>
      <c r="M3" s="7"/>
      <c r="N3" s="42" t="str">
        <f>IF(ISNUMBER($L3),IF(MOD($L3,16)/8&gt;=1,1,0),"")</f>
        <v/>
      </c>
      <c r="O3" s="42" t="str">
        <f>IF(ISNUMBER($L3),IF(MOD($L3,8)/4&gt;=1,1,0),"")</f>
        <v/>
      </c>
      <c r="P3" s="42" t="str">
        <f>IF(ISNUMBER($L3),IF(MOD($L3,4)/2&gt;=1,1,0),"")</f>
        <v/>
      </c>
      <c r="Q3" s="42" t="str">
        <f>IF(ISNUMBER($L3),MOD($L3,2),"")</f>
        <v/>
      </c>
    </row>
    <row r="4" spans="1:17" ht="16.5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50"/>
      <c r="M4" s="8"/>
      <c r="N4" s="43" t="str">
        <f t="shared" ref="N4:N31" si="0">IF(ISNUMBER($L4),IF(MOD($L4,16)/8&gt;=1,1,0),"")</f>
        <v/>
      </c>
      <c r="O4" s="43" t="str">
        <f t="shared" ref="O4:O31" si="1">IF(ISNUMBER($L4),IF(MOD($L4,8)/4&gt;=1,1,0),"")</f>
        <v/>
      </c>
      <c r="P4" s="43" t="str">
        <f t="shared" ref="P4" si="2">IF(ISNUMBER($L4),IF(MOD($L4,4)/2&gt;=1,1,0),"")</f>
        <v/>
      </c>
      <c r="Q4" s="43" t="str">
        <f t="shared" ref="Q4:Q31" si="3">IF(ISNUMBER($L4),MOD($L4,2),"")</f>
        <v/>
      </c>
    </row>
    <row r="5" spans="1:17" ht="16.5" x14ac:dyDescent="0.3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49"/>
      <c r="M5" s="7"/>
      <c r="N5" s="42" t="str">
        <f t="shared" si="0"/>
        <v/>
      </c>
      <c r="O5" s="42" t="str">
        <f t="shared" si="1"/>
        <v/>
      </c>
      <c r="P5" s="42" t="str">
        <f>IF(ISNUMBER($L5),IF(MOD($L5,4)/2&gt;=1,1,0),"")</f>
        <v/>
      </c>
      <c r="Q5" s="42" t="str">
        <f t="shared" si="3"/>
        <v/>
      </c>
    </row>
    <row r="6" spans="1:17" ht="16.5" x14ac:dyDescent="0.3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50"/>
      <c r="M6" s="8"/>
      <c r="N6" s="43" t="str">
        <f t="shared" si="0"/>
        <v/>
      </c>
      <c r="O6" s="43" t="str">
        <f t="shared" si="1"/>
        <v/>
      </c>
      <c r="P6" s="43" t="str">
        <f t="shared" ref="P6:P31" si="4">IF(ISNUMBER($L6),IF(MOD($L6,4)/2&gt;=1,1,0),"")</f>
        <v/>
      </c>
      <c r="Q6" s="43" t="str">
        <f t="shared" si="3"/>
        <v/>
      </c>
    </row>
    <row r="7" spans="1:17" ht="16.5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49"/>
      <c r="M7" s="7"/>
      <c r="N7" s="42" t="str">
        <f t="shared" si="0"/>
        <v/>
      </c>
      <c r="O7" s="42" t="str">
        <f t="shared" si="1"/>
        <v/>
      </c>
      <c r="P7" s="42" t="str">
        <f t="shared" si="4"/>
        <v/>
      </c>
      <c r="Q7" s="42" t="str">
        <f t="shared" si="3"/>
        <v/>
      </c>
    </row>
    <row r="8" spans="1:17" ht="16.5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50"/>
      <c r="M8" s="8"/>
      <c r="N8" s="43" t="str">
        <f t="shared" si="0"/>
        <v/>
      </c>
      <c r="O8" s="43" t="str">
        <f t="shared" si="1"/>
        <v/>
      </c>
      <c r="P8" s="43" t="str">
        <f t="shared" si="4"/>
        <v/>
      </c>
      <c r="Q8" s="43" t="str">
        <f t="shared" si="3"/>
        <v/>
      </c>
    </row>
    <row r="9" spans="1:17" ht="16.5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49"/>
      <c r="M9" s="7"/>
      <c r="N9" s="42" t="str">
        <f t="shared" si="0"/>
        <v/>
      </c>
      <c r="O9" s="42" t="str">
        <f t="shared" si="1"/>
        <v/>
      </c>
      <c r="P9" s="42" t="str">
        <f t="shared" si="4"/>
        <v/>
      </c>
      <c r="Q9" s="42" t="str">
        <f t="shared" si="3"/>
        <v/>
      </c>
    </row>
    <row r="10" spans="1:17" ht="16.5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50"/>
      <c r="M10" s="8"/>
      <c r="N10" s="43" t="str">
        <f t="shared" si="0"/>
        <v/>
      </c>
      <c r="O10" s="43" t="str">
        <f t="shared" si="1"/>
        <v/>
      </c>
      <c r="P10" s="43" t="str">
        <f t="shared" si="4"/>
        <v/>
      </c>
      <c r="Q10" s="43" t="str">
        <f t="shared" si="3"/>
        <v/>
      </c>
    </row>
    <row r="11" spans="1:17" ht="16.5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9"/>
      <c r="M11" s="7" t="str">
        <f t="shared" ref="M11:M31" si="5">IF(ISNUMBER($L11),IF(MOD($L11,32)/16&gt;=1,1,0),"")</f>
        <v/>
      </c>
      <c r="N11" s="7" t="str">
        <f t="shared" si="0"/>
        <v/>
      </c>
      <c r="O11" s="7" t="str">
        <f t="shared" si="1"/>
        <v/>
      </c>
      <c r="P11" s="7" t="str">
        <f t="shared" si="4"/>
        <v/>
      </c>
      <c r="Q11" s="7" t="str">
        <f t="shared" si="3"/>
        <v/>
      </c>
    </row>
    <row r="12" spans="1:17" ht="16.5" x14ac:dyDescent="0.3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50"/>
      <c r="M12" s="8" t="str">
        <f t="shared" si="5"/>
        <v/>
      </c>
      <c r="N12" s="8" t="str">
        <f t="shared" si="0"/>
        <v/>
      </c>
      <c r="O12" s="8" t="str">
        <f t="shared" si="1"/>
        <v/>
      </c>
      <c r="P12" s="8" t="str">
        <f t="shared" si="4"/>
        <v/>
      </c>
      <c r="Q12" s="8" t="str">
        <f t="shared" si="3"/>
        <v/>
      </c>
    </row>
    <row r="13" spans="1:17" ht="16.5" x14ac:dyDescent="0.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49"/>
      <c r="M13" s="7" t="str">
        <f t="shared" si="5"/>
        <v/>
      </c>
      <c r="N13" s="7" t="str">
        <f t="shared" si="0"/>
        <v/>
      </c>
      <c r="O13" s="7" t="str">
        <f t="shared" si="1"/>
        <v/>
      </c>
      <c r="P13" s="7" t="str">
        <f t="shared" si="4"/>
        <v/>
      </c>
      <c r="Q13" s="7" t="str">
        <f t="shared" si="3"/>
        <v/>
      </c>
    </row>
    <row r="14" spans="1:17" ht="16.5" x14ac:dyDescent="0.3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0"/>
      <c r="M14" s="8" t="str">
        <f t="shared" si="5"/>
        <v/>
      </c>
      <c r="N14" s="8" t="str">
        <f t="shared" si="0"/>
        <v/>
      </c>
      <c r="O14" s="8" t="str">
        <f t="shared" si="1"/>
        <v/>
      </c>
      <c r="P14" s="8" t="str">
        <f t="shared" si="4"/>
        <v/>
      </c>
      <c r="Q14" s="8" t="str">
        <f t="shared" si="3"/>
        <v/>
      </c>
    </row>
    <row r="15" spans="1:17" ht="16.5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9"/>
      <c r="M15" s="7" t="str">
        <f t="shared" si="5"/>
        <v/>
      </c>
      <c r="N15" s="7" t="str">
        <f t="shared" si="0"/>
        <v/>
      </c>
      <c r="O15" s="7" t="str">
        <f t="shared" si="1"/>
        <v/>
      </c>
      <c r="P15" s="7" t="str">
        <f t="shared" si="4"/>
        <v/>
      </c>
      <c r="Q15" s="7" t="str">
        <f t="shared" si="3"/>
        <v/>
      </c>
    </row>
    <row r="16" spans="1:17" ht="16.5" hidden="1" x14ac:dyDescent="0.3">
      <c r="A16" s="9"/>
      <c r="B16" s="10"/>
      <c r="C16" s="10"/>
      <c r="D16" s="10"/>
      <c r="E16" s="10"/>
      <c r="F16" s="10"/>
      <c r="G16" s="10"/>
      <c r="H16" s="11"/>
      <c r="I16" s="36"/>
      <c r="J16" s="36"/>
      <c r="K16" s="36"/>
      <c r="L16" s="34"/>
      <c r="M16" s="8" t="str">
        <f t="shared" si="5"/>
        <v/>
      </c>
      <c r="N16" s="8" t="str">
        <f t="shared" si="0"/>
        <v/>
      </c>
      <c r="O16" s="8" t="str">
        <f t="shared" si="1"/>
        <v/>
      </c>
      <c r="P16" s="8" t="str">
        <f t="shared" si="4"/>
        <v/>
      </c>
      <c r="Q16" s="8" t="str">
        <f t="shared" si="3"/>
        <v/>
      </c>
    </row>
    <row r="17" spans="1:17" ht="16.5" hidden="1" x14ac:dyDescent="0.3">
      <c r="A17" s="12"/>
      <c r="B17" s="13"/>
      <c r="C17" s="13"/>
      <c r="D17" s="13"/>
      <c r="E17" s="13"/>
      <c r="F17" s="13"/>
      <c r="G17" s="13"/>
      <c r="H17" s="26"/>
      <c r="I17" s="37"/>
      <c r="J17" s="37"/>
      <c r="K17" s="37"/>
      <c r="L17" s="33"/>
      <c r="M17" s="7" t="str">
        <f t="shared" si="5"/>
        <v/>
      </c>
      <c r="N17" s="7" t="str">
        <f t="shared" si="0"/>
        <v/>
      </c>
      <c r="O17" s="7" t="str">
        <f t="shared" si="1"/>
        <v/>
      </c>
      <c r="P17" s="7" t="str">
        <f t="shared" si="4"/>
        <v/>
      </c>
      <c r="Q17" s="7" t="str">
        <f t="shared" si="3"/>
        <v/>
      </c>
    </row>
    <row r="18" spans="1:17" ht="16.5" hidden="1" x14ac:dyDescent="0.3">
      <c r="A18" s="9"/>
      <c r="B18" s="10"/>
      <c r="C18" s="10"/>
      <c r="D18" s="10"/>
      <c r="E18" s="10"/>
      <c r="F18" s="10"/>
      <c r="G18" s="10"/>
      <c r="H18" s="11"/>
      <c r="I18" s="36"/>
      <c r="J18" s="36"/>
      <c r="K18" s="36"/>
      <c r="L18" s="34"/>
      <c r="M18" s="8" t="str">
        <f t="shared" si="5"/>
        <v/>
      </c>
      <c r="N18" s="8" t="str">
        <f t="shared" si="0"/>
        <v/>
      </c>
      <c r="O18" s="8" t="str">
        <f t="shared" si="1"/>
        <v/>
      </c>
      <c r="P18" s="8" t="str">
        <f t="shared" si="4"/>
        <v/>
      </c>
      <c r="Q18" s="8" t="str">
        <f t="shared" si="3"/>
        <v/>
      </c>
    </row>
    <row r="19" spans="1:17" ht="16.5" hidden="1" x14ac:dyDescent="0.3">
      <c r="A19" s="12"/>
      <c r="B19" s="13"/>
      <c r="C19" s="13"/>
      <c r="D19" s="13"/>
      <c r="E19" s="13"/>
      <c r="F19" s="13"/>
      <c r="G19" s="13"/>
      <c r="H19" s="26"/>
      <c r="I19" s="37"/>
      <c r="J19" s="37"/>
      <c r="K19" s="37"/>
      <c r="L19" s="33"/>
      <c r="M19" s="7" t="str">
        <f t="shared" si="5"/>
        <v/>
      </c>
      <c r="N19" s="7" t="str">
        <f t="shared" si="0"/>
        <v/>
      </c>
      <c r="O19" s="7" t="str">
        <f t="shared" si="1"/>
        <v/>
      </c>
      <c r="P19" s="7" t="str">
        <f t="shared" si="4"/>
        <v/>
      </c>
      <c r="Q19" s="7" t="str">
        <f t="shared" si="3"/>
        <v/>
      </c>
    </row>
    <row r="20" spans="1:17" ht="16.5" hidden="1" x14ac:dyDescent="0.3">
      <c r="A20" s="9"/>
      <c r="B20" s="10"/>
      <c r="C20" s="10"/>
      <c r="D20" s="10"/>
      <c r="E20" s="10"/>
      <c r="F20" s="10"/>
      <c r="G20" s="10"/>
      <c r="H20" s="11"/>
      <c r="I20" s="36"/>
      <c r="J20" s="36"/>
      <c r="K20" s="36"/>
      <c r="L20" s="34"/>
      <c r="M20" s="8" t="str">
        <f t="shared" si="5"/>
        <v/>
      </c>
      <c r="N20" s="8" t="str">
        <f t="shared" si="0"/>
        <v/>
      </c>
      <c r="O20" s="8" t="str">
        <f t="shared" si="1"/>
        <v/>
      </c>
      <c r="P20" s="8" t="str">
        <f t="shared" si="4"/>
        <v/>
      </c>
      <c r="Q20" s="8" t="str">
        <f t="shared" si="3"/>
        <v/>
      </c>
    </row>
    <row r="21" spans="1:17" ht="16.5" hidden="1" x14ac:dyDescent="0.3">
      <c r="A21" s="12"/>
      <c r="B21" s="13"/>
      <c r="C21" s="13"/>
      <c r="D21" s="13"/>
      <c r="E21" s="13"/>
      <c r="F21" s="13"/>
      <c r="G21" s="13"/>
      <c r="H21" s="26"/>
      <c r="I21" s="37"/>
      <c r="J21" s="37"/>
      <c r="K21" s="37"/>
      <c r="L21" s="33"/>
      <c r="M21" s="7" t="str">
        <f t="shared" si="5"/>
        <v/>
      </c>
      <c r="N21" s="7" t="str">
        <f t="shared" si="0"/>
        <v/>
      </c>
      <c r="O21" s="7" t="str">
        <f t="shared" si="1"/>
        <v/>
      </c>
      <c r="P21" s="7" t="str">
        <f t="shared" si="4"/>
        <v/>
      </c>
      <c r="Q21" s="7" t="str">
        <f t="shared" si="3"/>
        <v/>
      </c>
    </row>
    <row r="22" spans="1:17" ht="16.5" hidden="1" x14ac:dyDescent="0.3">
      <c r="A22" s="9"/>
      <c r="B22" s="10"/>
      <c r="C22" s="10"/>
      <c r="D22" s="10"/>
      <c r="E22" s="10"/>
      <c r="F22" s="10"/>
      <c r="G22" s="10"/>
      <c r="H22" s="11"/>
      <c r="I22" s="36"/>
      <c r="J22" s="36"/>
      <c r="K22" s="36"/>
      <c r="L22" s="34"/>
      <c r="M22" s="8" t="str">
        <f t="shared" si="5"/>
        <v/>
      </c>
      <c r="N22" s="8" t="str">
        <f t="shared" si="0"/>
        <v/>
      </c>
      <c r="O22" s="8" t="str">
        <f t="shared" si="1"/>
        <v/>
      </c>
      <c r="P22" s="8" t="str">
        <f t="shared" si="4"/>
        <v/>
      </c>
      <c r="Q22" s="8" t="str">
        <f t="shared" si="3"/>
        <v/>
      </c>
    </row>
    <row r="23" spans="1:17" ht="16.5" hidden="1" x14ac:dyDescent="0.3">
      <c r="A23" s="12"/>
      <c r="B23" s="13"/>
      <c r="C23" s="13"/>
      <c r="D23" s="13"/>
      <c r="E23" s="13"/>
      <c r="F23" s="13"/>
      <c r="G23" s="13"/>
      <c r="H23" s="26"/>
      <c r="I23" s="37"/>
      <c r="J23" s="37"/>
      <c r="K23" s="37"/>
      <c r="L23" s="33"/>
      <c r="M23" s="7" t="str">
        <f t="shared" si="5"/>
        <v/>
      </c>
      <c r="N23" s="7" t="str">
        <f t="shared" si="0"/>
        <v/>
      </c>
      <c r="O23" s="7" t="str">
        <f t="shared" si="1"/>
        <v/>
      </c>
      <c r="P23" s="7" t="str">
        <f t="shared" si="4"/>
        <v/>
      </c>
      <c r="Q23" s="7" t="str">
        <f t="shared" si="3"/>
        <v/>
      </c>
    </row>
    <row r="24" spans="1:17" ht="16.5" hidden="1" x14ac:dyDescent="0.3">
      <c r="A24" s="9"/>
      <c r="B24" s="10"/>
      <c r="C24" s="10"/>
      <c r="D24" s="10"/>
      <c r="E24" s="10"/>
      <c r="F24" s="10"/>
      <c r="G24" s="10"/>
      <c r="H24" s="11"/>
      <c r="I24" s="36"/>
      <c r="J24" s="36"/>
      <c r="K24" s="36"/>
      <c r="L24" s="34"/>
      <c r="M24" s="8" t="str">
        <f t="shared" si="5"/>
        <v/>
      </c>
      <c r="N24" s="8" t="str">
        <f t="shared" si="0"/>
        <v/>
      </c>
      <c r="O24" s="8" t="str">
        <f t="shared" si="1"/>
        <v/>
      </c>
      <c r="P24" s="8" t="str">
        <f t="shared" si="4"/>
        <v/>
      </c>
      <c r="Q24" s="8" t="str">
        <f t="shared" si="3"/>
        <v/>
      </c>
    </row>
    <row r="25" spans="1:17" ht="16.5" hidden="1" x14ac:dyDescent="0.3">
      <c r="A25" s="12"/>
      <c r="B25" s="13"/>
      <c r="C25" s="13"/>
      <c r="D25" s="13"/>
      <c r="E25" s="13"/>
      <c r="F25" s="13"/>
      <c r="G25" s="13"/>
      <c r="H25" s="26"/>
      <c r="I25" s="37"/>
      <c r="J25" s="37"/>
      <c r="K25" s="37"/>
      <c r="L25" s="33"/>
      <c r="M25" s="7" t="str">
        <f t="shared" si="5"/>
        <v/>
      </c>
      <c r="N25" s="7" t="str">
        <f t="shared" si="0"/>
        <v/>
      </c>
      <c r="O25" s="7" t="str">
        <f t="shared" si="1"/>
        <v/>
      </c>
      <c r="P25" s="7" t="str">
        <f t="shared" si="4"/>
        <v/>
      </c>
      <c r="Q25" s="7" t="str">
        <f t="shared" si="3"/>
        <v/>
      </c>
    </row>
    <row r="26" spans="1:17" ht="16.5" hidden="1" x14ac:dyDescent="0.3">
      <c r="A26" s="9"/>
      <c r="B26" s="10"/>
      <c r="C26" s="10"/>
      <c r="D26" s="10"/>
      <c r="E26" s="10"/>
      <c r="F26" s="10"/>
      <c r="G26" s="10"/>
      <c r="H26" s="11"/>
      <c r="I26" s="36"/>
      <c r="J26" s="36"/>
      <c r="K26" s="36"/>
      <c r="L26" s="34"/>
      <c r="M26" s="8" t="str">
        <f t="shared" si="5"/>
        <v/>
      </c>
      <c r="N26" s="8" t="str">
        <f t="shared" si="0"/>
        <v/>
      </c>
      <c r="O26" s="8" t="str">
        <f t="shared" si="1"/>
        <v/>
      </c>
      <c r="P26" s="8" t="str">
        <f t="shared" si="4"/>
        <v/>
      </c>
      <c r="Q26" s="8" t="str">
        <f t="shared" si="3"/>
        <v/>
      </c>
    </row>
    <row r="27" spans="1:17" ht="16.5" hidden="1" x14ac:dyDescent="0.3">
      <c r="A27" s="12"/>
      <c r="B27" s="13"/>
      <c r="C27" s="13"/>
      <c r="D27" s="13"/>
      <c r="E27" s="13"/>
      <c r="F27" s="13"/>
      <c r="G27" s="13"/>
      <c r="H27" s="26"/>
      <c r="I27" s="37"/>
      <c r="J27" s="37"/>
      <c r="K27" s="37"/>
      <c r="L27" s="33"/>
      <c r="M27" s="7" t="str">
        <f t="shared" si="5"/>
        <v/>
      </c>
      <c r="N27" s="7" t="str">
        <f t="shared" si="0"/>
        <v/>
      </c>
      <c r="O27" s="7" t="str">
        <f t="shared" si="1"/>
        <v/>
      </c>
      <c r="P27" s="7" t="str">
        <f t="shared" si="4"/>
        <v/>
      </c>
      <c r="Q27" s="7" t="str">
        <f t="shared" si="3"/>
        <v/>
      </c>
    </row>
    <row r="28" spans="1:17" ht="16.5" hidden="1" x14ac:dyDescent="0.3">
      <c r="A28" s="9"/>
      <c r="B28" s="10"/>
      <c r="C28" s="10"/>
      <c r="D28" s="10"/>
      <c r="E28" s="10"/>
      <c r="F28" s="10"/>
      <c r="G28" s="10"/>
      <c r="H28" s="11"/>
      <c r="I28" s="36"/>
      <c r="J28" s="36"/>
      <c r="K28" s="36"/>
      <c r="L28" s="34"/>
      <c r="M28" s="8" t="str">
        <f t="shared" si="5"/>
        <v/>
      </c>
      <c r="N28" s="8" t="str">
        <f t="shared" si="0"/>
        <v/>
      </c>
      <c r="O28" s="8" t="str">
        <f t="shared" si="1"/>
        <v/>
      </c>
      <c r="P28" s="8" t="str">
        <f t="shared" si="4"/>
        <v/>
      </c>
      <c r="Q28" s="8" t="str">
        <f t="shared" si="3"/>
        <v/>
      </c>
    </row>
    <row r="29" spans="1:17" ht="16.5" hidden="1" x14ac:dyDescent="0.3">
      <c r="A29" s="12"/>
      <c r="B29" s="13"/>
      <c r="C29" s="13"/>
      <c r="D29" s="13"/>
      <c r="E29" s="13"/>
      <c r="F29" s="13"/>
      <c r="G29" s="13"/>
      <c r="H29" s="26"/>
      <c r="I29" s="37"/>
      <c r="J29" s="37"/>
      <c r="K29" s="37"/>
      <c r="L29" s="33"/>
      <c r="M29" s="7" t="str">
        <f t="shared" si="5"/>
        <v/>
      </c>
      <c r="N29" s="7" t="str">
        <f t="shared" si="0"/>
        <v/>
      </c>
      <c r="O29" s="7" t="str">
        <f t="shared" si="1"/>
        <v/>
      </c>
      <c r="P29" s="7" t="str">
        <f t="shared" si="4"/>
        <v/>
      </c>
      <c r="Q29" s="7" t="str">
        <f t="shared" si="3"/>
        <v/>
      </c>
    </row>
    <row r="30" spans="1:17" ht="16.5" hidden="1" x14ac:dyDescent="0.3">
      <c r="A30" s="9"/>
      <c r="B30" s="10"/>
      <c r="C30" s="10"/>
      <c r="D30" s="10"/>
      <c r="E30" s="10"/>
      <c r="F30" s="10"/>
      <c r="G30" s="10"/>
      <c r="H30" s="11"/>
      <c r="I30" s="36"/>
      <c r="J30" s="36"/>
      <c r="K30" s="36"/>
      <c r="L30" s="34"/>
      <c r="M30" s="8" t="str">
        <f t="shared" si="5"/>
        <v/>
      </c>
      <c r="N30" s="8" t="str">
        <f t="shared" si="0"/>
        <v/>
      </c>
      <c r="O30" s="8" t="str">
        <f t="shared" si="1"/>
        <v/>
      </c>
      <c r="P30" s="8" t="str">
        <f t="shared" si="4"/>
        <v/>
      </c>
      <c r="Q30" s="8" t="str">
        <f t="shared" si="3"/>
        <v/>
      </c>
    </row>
    <row r="31" spans="1:17" ht="16.5" hidden="1" x14ac:dyDescent="0.3">
      <c r="A31" s="12"/>
      <c r="B31" s="13"/>
      <c r="C31" s="13"/>
      <c r="D31" s="13"/>
      <c r="E31" s="13"/>
      <c r="F31" s="13"/>
      <c r="G31" s="13"/>
      <c r="H31" s="26"/>
      <c r="I31" s="37"/>
      <c r="J31" s="37"/>
      <c r="K31" s="37"/>
      <c r="L31" s="33"/>
      <c r="M31" s="7" t="str">
        <f t="shared" si="5"/>
        <v/>
      </c>
      <c r="N31" s="7" t="str">
        <f t="shared" si="0"/>
        <v/>
      </c>
      <c r="O31" s="7" t="str">
        <f t="shared" si="1"/>
        <v/>
      </c>
      <c r="P31" s="7" t="str">
        <f t="shared" si="4"/>
        <v/>
      </c>
      <c r="Q31" s="7" t="str">
        <f t="shared" si="3"/>
        <v/>
      </c>
    </row>
    <row r="32" spans="1:17" ht="16.5" x14ac:dyDescent="0.3">
      <c r="A32" s="57"/>
      <c r="B32" s="57"/>
      <c r="C32" s="57"/>
      <c r="D32" s="57"/>
      <c r="E32" s="57"/>
      <c r="F32" s="57"/>
      <c r="G32" s="57"/>
      <c r="H32" s="57"/>
      <c r="I32" s="38"/>
      <c r="J32" s="38"/>
      <c r="K32" s="38"/>
    </row>
  </sheetData>
  <protectedRanges>
    <protectedRange sqref="A1:L1048576" name="区域2"/>
  </protectedRanges>
  <mergeCells count="3">
    <mergeCell ref="A1:H1"/>
    <mergeCell ref="L1:Q1"/>
    <mergeCell ref="A32:H32"/>
  </mergeCells>
  <phoneticPr fontId="12" type="noConversion"/>
  <conditionalFormatting sqref="A3:K31">
    <cfRule type="cellIs" dxfId="4" priority="2" operator="equal">
      <formula>1</formula>
    </cfRule>
    <cfRule type="notContainsBlanks" dxfId="3" priority="3">
      <formula>LEN(TRIM(A3))&gt;0</formula>
    </cfRule>
  </conditionalFormatting>
  <conditionalFormatting sqref="M32:Q1048576">
    <cfRule type="containsText" dxfId="2" priority="13" operator="containsText" text="1">
      <formula>NOT(ISERROR(SEARCH("1",M32)))</formula>
    </cfRule>
  </conditionalFormatting>
  <dataValidations count="5"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A32:A1048576 B33:K1048576" xr:uid="{00000000-0002-0000-0000-000000000000}"/>
    <dataValidation allowBlank="1" showInputMessage="1" showErrorMessage="1" promptTitle="次态输出" prompt="次态二进制表示，由前列10进制自动计算，不可修改" sqref="M32:Q1048576" xr:uid="{00000000-0002-0000-0000-000001000000}"/>
    <dataValidation allowBlank="1" showInputMessage="1" showErrorMessage="1" promptTitle="次态10进制" prompt="次态10进制，方便大家输入，输入十进制后会自动计算二进制N3N2N1N0" sqref="L1:L1048576" xr:uid="{00000000-0002-0000-0000-000002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A1:K31" xr:uid="{00000000-0002-0000-0000-000003000000}"/>
    <dataValidation allowBlank="1" showInputMessage="1" showErrorMessage="1" promptTitle="入口地址二进制信息" prompt="入口地址二进制信息，由前列10进制自动计算，不可修改" sqref="M2:Q31" xr:uid="{00000000-0002-0000-0000-000004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N36"/>
  <sheetViews>
    <sheetView zoomScale="130" zoomScaleNormal="130" workbookViewId="0">
      <selection activeCell="N31" sqref="N31"/>
    </sheetView>
  </sheetViews>
  <sheetFormatPr defaultColWidth="9" defaultRowHeight="14" x14ac:dyDescent="0.3"/>
  <cols>
    <col min="1" max="5" width="4.58203125" customWidth="1"/>
    <col min="6" max="8" width="4.58203125" hidden="1" customWidth="1"/>
    <col min="9" max="9" width="4.58203125" customWidth="1"/>
    <col min="10" max="10" width="13.25" style="15" customWidth="1"/>
    <col min="11" max="11" width="10.5" style="15" customWidth="1"/>
    <col min="12" max="12" width="9.5" style="15" customWidth="1"/>
    <col min="13" max="13" width="10.08203125" style="15" customWidth="1"/>
    <col min="14" max="14" width="11.08203125" style="15" customWidth="1"/>
  </cols>
  <sheetData>
    <row r="1" spans="1:14" s="14" customFormat="1" ht="17" thickBot="1" x14ac:dyDescent="0.35">
      <c r="A1" s="29"/>
      <c r="B1" s="30"/>
      <c r="C1" s="30"/>
      <c r="D1" s="30"/>
      <c r="E1" s="30"/>
      <c r="F1" s="30" t="str">
        <f>微程序地址入口表!F2</f>
        <v>ERET</v>
      </c>
      <c r="G1" s="30">
        <f>微程序地址入口表!G2</f>
        <v>0</v>
      </c>
      <c r="H1" s="31">
        <f>微程序地址入口表!H2</f>
        <v>0</v>
      </c>
      <c r="I1" s="39"/>
      <c r="J1" s="27" t="s">
        <v>0</v>
      </c>
      <c r="K1" s="28" t="str">
        <f>微程序地址入口表!N2</f>
        <v>S3</v>
      </c>
      <c r="L1" s="28" t="str">
        <f>微程序地址入口表!O2</f>
        <v>S2</v>
      </c>
      <c r="M1" s="28" t="str">
        <f>微程序地址入口表!P2</f>
        <v>S1</v>
      </c>
      <c r="N1" s="28" t="str">
        <f>微程序地址入口表!Q2</f>
        <v>S0</v>
      </c>
    </row>
    <row r="2" spans="1:14" ht="14.5" thickTop="1" x14ac:dyDescent="0.3">
      <c r="A2" s="16" t="str">
        <f>IF(微程序地址入口表!A3&lt;&gt;"",IF(微程序地址入口表!A3=1,微程序地址入口表!A$2&amp;"&amp;",IF(微程序地址入口表!A3=0,"~"&amp;微程序地址入口表!A$2&amp;"&amp;","")),"")</f>
        <v/>
      </c>
      <c r="B2" s="17" t="str">
        <f>IF(微程序地址入口表!B3&lt;&gt;"",IF(微程序地址入口表!B3=1,微程序地址入口表!B$2&amp;"&amp;",IF(微程序地址入口表!B3=0,"~"&amp;微程序地址入口表!B$2&amp;"&amp;","")),"")</f>
        <v/>
      </c>
      <c r="C2" s="17" t="str">
        <f>IF(微程序地址入口表!C3&lt;&gt;"",IF(微程序地址入口表!C3=1,微程序地址入口表!C$2&amp;"&amp;",IF(微程序地址入口表!C3=0,"~"&amp;微程序地址入口表!C$2&amp;"&amp;","")),"")</f>
        <v/>
      </c>
      <c r="D2" s="17" t="str">
        <f>IF(微程序地址入口表!D3&lt;&gt;"",IF(微程序地址入口表!D3=1,微程序地址入口表!D$2&amp;"&amp;",IF(微程序地址入口表!D3=0,"~"&amp;微程序地址入口表!D$2&amp;"&amp;","")),"")</f>
        <v/>
      </c>
      <c r="E2" s="17" t="str">
        <f>IF(微程序地址入口表!E3&lt;&gt;"",IF(微程序地址入口表!E3=1,微程序地址入口表!E$2&amp;"&amp;",IF(微程序地址入口表!E3=0,"~"&amp;微程序地址入口表!E$2&amp;"&amp;","")),"")</f>
        <v/>
      </c>
      <c r="F2" s="17" t="str">
        <f>IF(微程序地址入口表!F3&lt;&gt;"",IF(微程序地址入口表!F3=1,微程序地址入口表!F$2&amp;"&amp;",IF(微程序地址入口表!F3=0,"~"&amp;微程序地址入口表!F$2&amp;"&amp;","")),"")</f>
        <v/>
      </c>
      <c r="G2" s="17" t="str">
        <f>IF(微程序地址入口表!G3&lt;&gt;"",IF(微程序地址入口表!G3=1,微程序地址入口表!G$2&amp;"&amp;",IF(微程序地址入口表!G3=0,"~"&amp;微程序地址入口表!G$2&amp;"&amp;","")),"")</f>
        <v/>
      </c>
      <c r="H2" s="21" t="str">
        <f>IF(微程序地址入口表!H3&lt;&gt;"",IF(微程序地址入口表!H3=1,微程序地址入口表!H$2&amp;"&amp;",IF(微程序地址入口表!H3=0,"~"&amp;微程序地址入口表!H$2&amp;"&amp;","")),"")</f>
        <v/>
      </c>
      <c r="I2" s="40"/>
      <c r="J2" s="22" t="str">
        <f>IF(LEN(CONCATENATE(A2,B2,C2,D2,E2,F2,G2,H2))=0,"",LEFT(CONCATENATE(A2,B2,C2,D2,E2,F2,G2,H2),LEN(CONCATENATE(A2,B2,C2,D2,E2,F2,G2,H2))-1))</f>
        <v/>
      </c>
      <c r="K2" s="1" t="str">
        <f>IF(微程序地址入口表!N3=1,$J2&amp;"+","")</f>
        <v/>
      </c>
      <c r="L2" s="1" t="str">
        <f>IF(微程序地址入口表!O3=1,$J2&amp;"+","")</f>
        <v/>
      </c>
      <c r="M2" s="1" t="str">
        <f>IF(微程序地址入口表!P3=1,$J2&amp;"+","")</f>
        <v/>
      </c>
      <c r="N2" s="1" t="str">
        <f>IF(微程序地址入口表!Q3=1,$J2&amp;"+","")</f>
        <v/>
      </c>
    </row>
    <row r="3" spans="1:14" x14ac:dyDescent="0.3">
      <c r="A3" s="19" t="s">
        <v>16</v>
      </c>
      <c r="B3" s="18"/>
      <c r="C3" s="18" t="str">
        <f>IF(微程序地址入口表!C4&lt;&gt;"",IF(微程序地址入口表!C4=1,微程序地址入口表!C$2&amp;"&amp;",IF(微程序地址入口表!C4=0,"~"&amp;微程序地址入口表!C$2&amp;"&amp;","")),"")</f>
        <v/>
      </c>
      <c r="D3" s="18" t="str">
        <f>IF(微程序地址入口表!D4&lt;&gt;"",IF(微程序地址入口表!D4=1,微程序地址入口表!D$2&amp;"&amp;",IF(微程序地址入口表!D4=0,"~"&amp;微程序地址入口表!D$2&amp;"&amp;","")),"")</f>
        <v/>
      </c>
      <c r="E3" s="18" t="str">
        <f>IF(微程序地址入口表!E4&lt;&gt;"",IF(微程序地址入口表!E4=1,微程序地址入口表!E$2&amp;"&amp;",IF(微程序地址入口表!E4=0,"~"&amp;微程序地址入口表!E$2&amp;"&amp;","")),"")</f>
        <v/>
      </c>
      <c r="F3" s="18" t="str">
        <f>IF(微程序地址入口表!F4&lt;&gt;"",IF(微程序地址入口表!F4=1,微程序地址入口表!F$2&amp;"&amp;",IF(微程序地址入口表!F4=0,"~"&amp;微程序地址入口表!F$2&amp;"&amp;","")),"")</f>
        <v/>
      </c>
      <c r="G3" s="18" t="str">
        <f>IF(微程序地址入口表!G4&lt;&gt;"",IF(微程序地址入口表!G4=1,微程序地址入口表!G$2&amp;"&amp;",IF(微程序地址入口表!G4=0,"~"&amp;微程序地址入口表!G$2&amp;"&amp;","")),"")</f>
        <v/>
      </c>
      <c r="H3" s="23" t="str">
        <f>IF(微程序地址入口表!H4&lt;&gt;"",IF(微程序地址入口表!H4=1,微程序地址入口表!H$2&amp;"&amp;",IF(微程序地址入口表!H4=0,"~"&amp;微程序地址入口表!H$2&amp;"&amp;","")),"")</f>
        <v/>
      </c>
      <c r="I3" s="41"/>
      <c r="J3" s="22" t="str">
        <f t="shared" ref="J3:J30" si="0">IF(LEN(CONCATENATE(A3,B3,C3,D3,E3,F3,G3,H3))=0,"",LEFT(CONCATENATE(A3,B3,C3,D3,E3,F3,G3,H3),LEN(CONCATENATE(A3,B3,C3,D3,E3,F3,G3,H3))-1))</f>
        <v>SW</v>
      </c>
      <c r="K3" s="1" t="str">
        <f>IF(微程序地址入口表!N4=1,$J3&amp;"+","")</f>
        <v/>
      </c>
      <c r="L3" s="2" t="str">
        <f>IF(微程序地址入口表!O4=1,$J3&amp;"+","")</f>
        <v/>
      </c>
      <c r="M3" s="2" t="str">
        <f>IF(微程序地址入口表!P4=1,$J3&amp;"+","")</f>
        <v/>
      </c>
      <c r="N3" s="2" t="str">
        <f>IF(微程序地址入口表!Q4=1,$J3&amp;"+","")</f>
        <v/>
      </c>
    </row>
    <row r="4" spans="1:14" x14ac:dyDescent="0.3">
      <c r="A4" s="19" t="s">
        <v>17</v>
      </c>
      <c r="B4" s="18" t="str">
        <f>IF(微程序地址入口表!B5&lt;&gt;"",IF(微程序地址入口表!B5=1,微程序地址入口表!B$2&amp;"&amp;",IF(微程序地址入口表!B5=0,"~"&amp;微程序地址入口表!B$2&amp;"&amp;","")),"")</f>
        <v/>
      </c>
      <c r="C4" s="18"/>
      <c r="D4" s="18" t="str">
        <f>IF(微程序地址入口表!D5&lt;&gt;"",IF(微程序地址入口表!D5=1,微程序地址入口表!D$2&amp;"&amp;",IF(微程序地址入口表!D5=0,"~"&amp;微程序地址入口表!D$2&amp;"&amp;","")),"")</f>
        <v/>
      </c>
      <c r="E4" s="18" t="str">
        <f>IF(微程序地址入口表!E5&lt;&gt;"",IF(微程序地址入口表!E5=1,微程序地址入口表!E$2&amp;"&amp;",IF(微程序地址入口表!E5=0,"~"&amp;微程序地址入口表!E$2&amp;"&amp;","")),"")</f>
        <v/>
      </c>
      <c r="F4" s="18" t="str">
        <f>IF(微程序地址入口表!F5&lt;&gt;"",IF(微程序地址入口表!F5=1,微程序地址入口表!F$2&amp;"&amp;",IF(微程序地址入口表!F5=0,"~"&amp;微程序地址入口表!F$2&amp;"&amp;","")),"")</f>
        <v/>
      </c>
      <c r="G4" s="18" t="str">
        <f>IF(微程序地址入口表!G5&lt;&gt;"",IF(微程序地址入口表!G5=1,微程序地址入口表!G$2&amp;"&amp;",IF(微程序地址入口表!G5=0,"~"&amp;微程序地址入口表!G$2&amp;"&amp;","")),"")</f>
        <v/>
      </c>
      <c r="H4" s="23" t="str">
        <f>IF(微程序地址入口表!H5&lt;&gt;"",IF(微程序地址入口表!H5=1,微程序地址入口表!H$2&amp;"&amp;",IF(微程序地址入口表!H5=0,"~"&amp;微程序地址入口表!H$2&amp;"&amp;","")),"")</f>
        <v/>
      </c>
      <c r="I4" s="41"/>
      <c r="J4" s="22" t="str">
        <f t="shared" si="0"/>
        <v>BEQ</v>
      </c>
      <c r="K4" s="1" t="str">
        <f>IF(微程序地址入口表!N5=1,$J4&amp;"+","")</f>
        <v/>
      </c>
      <c r="L4" s="2" t="str">
        <f>IF(微程序地址入口表!O5=1,$J4&amp;"+","")</f>
        <v/>
      </c>
      <c r="M4" s="2" t="str">
        <f>IF(微程序地址入口表!P5=1,$J4&amp;"+","")</f>
        <v/>
      </c>
      <c r="N4" s="2" t="str">
        <f>IF(微程序地址入口表!Q5=1,$J4&amp;"+","")</f>
        <v/>
      </c>
    </row>
    <row r="5" spans="1:14" x14ac:dyDescent="0.3">
      <c r="A5" s="19" t="s">
        <v>18</v>
      </c>
      <c r="B5" s="18" t="str">
        <f>IF(微程序地址入口表!B6&lt;&gt;"",IF(微程序地址入口表!B6=1,微程序地址入口表!B$2&amp;"&amp;",IF(微程序地址入口表!B6=0,"~"&amp;微程序地址入口表!B$2&amp;"&amp;","")),"")</f>
        <v/>
      </c>
      <c r="C5" s="18" t="str">
        <f>IF(微程序地址入口表!C6&lt;&gt;"",IF(微程序地址入口表!C6=1,微程序地址入口表!C$2&amp;"&amp;",IF(微程序地址入口表!C6=0,"~"&amp;微程序地址入口表!C$2&amp;"&amp;","")),"")</f>
        <v/>
      </c>
      <c r="D5" s="18"/>
      <c r="E5" s="18" t="str">
        <f>IF(微程序地址入口表!E6&lt;&gt;"",IF(微程序地址入口表!E6=1,微程序地址入口表!E$2&amp;"&amp;",IF(微程序地址入口表!E6=0,"~"&amp;微程序地址入口表!E$2&amp;"&amp;","")),"")</f>
        <v/>
      </c>
      <c r="F5" s="18" t="str">
        <f>IF(微程序地址入口表!F6&lt;&gt;"",IF(微程序地址入口表!F6=1,微程序地址入口表!F$2&amp;"&amp;",IF(微程序地址入口表!F6=0,"~"&amp;微程序地址入口表!F$2&amp;"&amp;","")),"")</f>
        <v/>
      </c>
      <c r="G5" s="18" t="str">
        <f>IF(微程序地址入口表!G6&lt;&gt;"",IF(微程序地址入口表!G6=1,微程序地址入口表!G$2&amp;"&amp;",IF(微程序地址入口表!G6=0,"~"&amp;微程序地址入口表!G$2&amp;"&amp;","")),"")</f>
        <v/>
      </c>
      <c r="H5" s="23" t="str">
        <f>IF(微程序地址入口表!H6&lt;&gt;"",IF(微程序地址入口表!H6=1,微程序地址入口表!H$2&amp;"&amp;",IF(微程序地址入口表!H6=0,"~"&amp;微程序地址入口表!H$2&amp;"&amp;","")),"")</f>
        <v/>
      </c>
      <c r="I5" s="41"/>
      <c r="J5" s="22" t="str">
        <f t="shared" si="0"/>
        <v>BNE</v>
      </c>
      <c r="K5" s="1" t="str">
        <f>IF(微程序地址入口表!N6=1,$J5&amp;"+","")</f>
        <v/>
      </c>
      <c r="L5" s="2" t="str">
        <f>IF(微程序地址入口表!O6=1,$J5&amp;"+","")</f>
        <v/>
      </c>
      <c r="M5" s="2" t="str">
        <f>IF(微程序地址入口表!P6=1,$J5&amp;"+","")</f>
        <v/>
      </c>
      <c r="N5" s="2" t="str">
        <f>IF(微程序地址入口表!Q6=1,$J5&amp;"+","")</f>
        <v/>
      </c>
    </row>
    <row r="6" spans="1:14" x14ac:dyDescent="0.3">
      <c r="A6" s="19" t="s">
        <v>19</v>
      </c>
      <c r="B6" s="18" t="str">
        <f>IF(微程序地址入口表!B7&lt;&gt;"",IF(微程序地址入口表!B7=1,微程序地址入口表!B$2&amp;"&amp;",IF(微程序地址入口表!B7=0,"~"&amp;微程序地址入口表!B$2&amp;"&amp;","")),"")</f>
        <v/>
      </c>
      <c r="C6" s="18" t="str">
        <f>IF(微程序地址入口表!C7&lt;&gt;"",IF(微程序地址入口表!C7=1,微程序地址入口表!C$2&amp;"&amp;",IF(微程序地址入口表!C7=0,"~"&amp;微程序地址入口表!C$2&amp;"&amp;","")),"")</f>
        <v/>
      </c>
      <c r="D6" s="18" t="str">
        <f>IF(微程序地址入口表!D7&lt;&gt;"",IF(微程序地址入口表!D7=1,微程序地址入口表!D$2&amp;"&amp;",IF(微程序地址入口表!D7=0,"~"&amp;微程序地址入口表!D$2&amp;"&amp;","")),"")</f>
        <v/>
      </c>
      <c r="E6" s="18"/>
      <c r="F6" s="18" t="str">
        <f>IF(微程序地址入口表!F7&lt;&gt;"",IF(微程序地址入口表!F7=1,微程序地址入口表!F$2&amp;"&amp;",IF(微程序地址入口表!F7=0,"~"&amp;微程序地址入口表!F$2&amp;"&amp;","")),"")</f>
        <v/>
      </c>
      <c r="G6" s="18" t="str">
        <f>IF(微程序地址入口表!G7&lt;&gt;"",IF(微程序地址入口表!G7=1,微程序地址入口表!G$2&amp;"&amp;",IF(微程序地址入口表!G7=0,"~"&amp;微程序地址入口表!G$2&amp;"&amp;","")),"")</f>
        <v/>
      </c>
      <c r="H6" s="23" t="str">
        <f>IF(微程序地址入口表!H7&lt;&gt;"",IF(微程序地址入口表!H7=1,微程序地址入口表!H$2&amp;"&amp;",IF(微程序地址入口表!H7=0,"~"&amp;微程序地址入口表!H$2&amp;"&amp;","")),"")</f>
        <v/>
      </c>
      <c r="I6" s="41"/>
      <c r="J6" s="22" t="str">
        <f t="shared" si="0"/>
        <v>RTYPE</v>
      </c>
      <c r="K6" s="1" t="str">
        <f>IF(微程序地址入口表!N7=1,$J6&amp;"+","")</f>
        <v/>
      </c>
      <c r="L6" s="2" t="str">
        <f>IF(微程序地址入口表!O7=1,$J6&amp;"+","")</f>
        <v/>
      </c>
      <c r="M6" s="2" t="str">
        <f>IF(微程序地址入口表!P7=1,$J6&amp;"+","")</f>
        <v/>
      </c>
      <c r="N6" s="2" t="str">
        <f>IF(微程序地址入口表!Q7=1,$J6&amp;"+","")</f>
        <v/>
      </c>
    </row>
    <row r="7" spans="1:14" x14ac:dyDescent="0.3">
      <c r="A7" s="19" t="s">
        <v>15</v>
      </c>
      <c r="B7" s="18" t="str">
        <f>IF(微程序地址入口表!B8&lt;&gt;"",IF(微程序地址入口表!B8=1,微程序地址入口表!B$2&amp;"&amp;",IF(微程序地址入口表!B8=0,"~"&amp;微程序地址入口表!B$2&amp;"&amp;","")),"")</f>
        <v/>
      </c>
      <c r="C7" s="18" t="str">
        <f>IF(微程序地址入口表!C8&lt;&gt;"",IF(微程序地址入口表!C8=1,微程序地址入口表!C$2&amp;"&amp;",IF(微程序地址入口表!C8=0,"~"&amp;微程序地址入口表!C$2&amp;"&amp;","")),"")</f>
        <v/>
      </c>
      <c r="D7" s="18" t="str">
        <f>IF(微程序地址入口表!D8&lt;&gt;"",IF(微程序地址入口表!D8=1,微程序地址入口表!D$2&amp;"&amp;",IF(微程序地址入口表!D8=0,"~"&amp;微程序地址入口表!D$2&amp;"&amp;","")),"")</f>
        <v/>
      </c>
      <c r="E7" s="18" t="str">
        <f>IF(微程序地址入口表!E8&lt;&gt;"",IF(微程序地址入口表!E8=1,微程序地址入口表!E$2&amp;"&amp;",IF(微程序地址入口表!E8=0,"~"&amp;微程序地址入口表!E$2&amp;"&amp;","")),"")</f>
        <v/>
      </c>
      <c r="F7" s="18" t="str">
        <f>IF(微程序地址入口表!F8&lt;&gt;"",IF(微程序地址入口表!F8=1,微程序地址入口表!F$2&amp;"&amp;",IF(微程序地址入口表!F8=0,"~"&amp;微程序地址入口表!F$2&amp;"&amp;","")),"")</f>
        <v/>
      </c>
      <c r="G7" s="18" t="str">
        <f>IF(微程序地址入口表!G8&lt;&gt;"",IF(微程序地址入口表!G8=1,微程序地址入口表!G$2&amp;"&amp;",IF(微程序地址入口表!G8=0,"~"&amp;微程序地址入口表!G$2&amp;"&amp;","")),"")</f>
        <v/>
      </c>
      <c r="H7" s="23" t="str">
        <f>IF(微程序地址入口表!H8&lt;&gt;"",IF(微程序地址入口表!H8=1,微程序地址入口表!H$2&amp;"&amp;",IF(微程序地址入口表!H8=0,"~"&amp;微程序地址入口表!H$2&amp;"&amp;","")),"")</f>
        <v/>
      </c>
      <c r="I7" s="41"/>
      <c r="J7" s="22" t="s">
        <v>10</v>
      </c>
      <c r="K7" s="1" t="str">
        <f>IF(微程序地址入口表!N8=1,$J7&amp;"+","")</f>
        <v/>
      </c>
      <c r="L7" s="2" t="str">
        <f>IF(微程序地址入口表!O8=1,$J7&amp;"+","")</f>
        <v/>
      </c>
      <c r="M7" s="2" t="str">
        <f>IF(微程序地址入口表!P8=1,$J7&amp;"+","")</f>
        <v/>
      </c>
      <c r="N7" s="2" t="str">
        <f>IF(微程序地址入口表!Q8=1,$J7&amp;"+","")</f>
        <v/>
      </c>
    </row>
    <row r="8" spans="1:14" x14ac:dyDescent="0.3">
      <c r="A8" s="19" t="s">
        <v>20</v>
      </c>
      <c r="B8" s="18" t="str">
        <f>IF(微程序地址入口表!B9&lt;&gt;"",IF(微程序地址入口表!B9=1,微程序地址入口表!B$2&amp;"&amp;",IF(微程序地址入口表!B9=0,"~"&amp;微程序地址入口表!B$2&amp;"&amp;","")),"")</f>
        <v/>
      </c>
      <c r="C8" s="18" t="str">
        <f>IF(微程序地址入口表!C9&lt;&gt;"",IF(微程序地址入口表!C9=1,微程序地址入口表!C$2&amp;"&amp;",IF(微程序地址入口表!C9=0,"~"&amp;微程序地址入口表!C$2&amp;"&amp;","")),"")</f>
        <v/>
      </c>
      <c r="D8" s="18" t="str">
        <f>IF(微程序地址入口表!D9&lt;&gt;"",IF(微程序地址入口表!D9=1,微程序地址入口表!D$2&amp;"&amp;",IF(微程序地址入口表!D9=0,"~"&amp;微程序地址入口表!D$2&amp;"&amp;","")),"")</f>
        <v/>
      </c>
      <c r="E8" s="18" t="str">
        <f>IF(微程序地址入口表!E9&lt;&gt;"",IF(微程序地址入口表!E9=1,微程序地址入口表!E$2&amp;"&amp;",IF(微程序地址入口表!E9=0,"~"&amp;微程序地址入口表!E$2&amp;"&amp;","")),"")</f>
        <v/>
      </c>
      <c r="F8" s="18" t="str">
        <f>IF(微程序地址入口表!F9&lt;&gt;"",IF(微程序地址入口表!F9=1,微程序地址入口表!F$2&amp;"&amp;",IF(微程序地址入口表!F9=0,"~"&amp;微程序地址入口表!F$2&amp;"&amp;","")),"")</f>
        <v/>
      </c>
      <c r="G8" s="18" t="str">
        <f>IF(微程序地址入口表!G9&lt;&gt;"",IF(微程序地址入口表!G9=1,微程序地址入口表!G$2&amp;"&amp;",IF(微程序地址入口表!G9=0,"~"&amp;微程序地址入口表!G$2&amp;"&amp;","")),"")</f>
        <v/>
      </c>
      <c r="H8" s="23" t="str">
        <f>IF(微程序地址入口表!H9&lt;&gt;"",IF(微程序地址入口表!H9=1,微程序地址入口表!H$2&amp;"&amp;",IF(微程序地址入口表!H9=0,"~"&amp;微程序地址入口表!H$2&amp;"&amp;","")),"")</f>
        <v/>
      </c>
      <c r="I8" s="41"/>
      <c r="J8" s="22" t="str">
        <f t="shared" si="0"/>
        <v>SYSCALL</v>
      </c>
      <c r="K8" s="1" t="str">
        <f>IF(微程序地址入口表!N9=1,$J8&amp;"+","")</f>
        <v/>
      </c>
      <c r="L8" s="2" t="str">
        <f>IF(微程序地址入口表!O9=1,$J8&amp;"+","")</f>
        <v/>
      </c>
      <c r="M8" s="2" t="str">
        <f>IF(微程序地址入口表!P9=1,$J8&amp;"+","")</f>
        <v/>
      </c>
      <c r="N8" s="2" t="str">
        <f>IF(微程序地址入口表!Q9=1,$J8&amp;"+","")</f>
        <v/>
      </c>
    </row>
    <row r="9" spans="1:14" x14ac:dyDescent="0.3">
      <c r="A9" s="19" t="s">
        <v>21</v>
      </c>
      <c r="B9" s="18" t="str">
        <f>IF(微程序地址入口表!B10&lt;&gt;"",IF(微程序地址入口表!B10=1,微程序地址入口表!B$2&amp;"&amp;",IF(微程序地址入口表!B10=0,"~"&amp;微程序地址入口表!B$2&amp;"&amp;","")),"")</f>
        <v/>
      </c>
      <c r="C9" s="18" t="str">
        <f>IF(微程序地址入口表!C10&lt;&gt;"",IF(微程序地址入口表!C10=1,微程序地址入口表!C$2&amp;"&amp;",IF(微程序地址入口表!C10=0,"~"&amp;微程序地址入口表!C$2&amp;"&amp;","")),"")</f>
        <v/>
      </c>
      <c r="D9" s="18" t="str">
        <f>IF(微程序地址入口表!D10&lt;&gt;"",IF(微程序地址入口表!D10=1,微程序地址入口表!D$2&amp;"&amp;",IF(微程序地址入口表!D10=0,"~"&amp;微程序地址入口表!D$2&amp;"&amp;","")),"")</f>
        <v/>
      </c>
      <c r="E9" s="18" t="str">
        <f>IF(微程序地址入口表!E10&lt;&gt;"",IF(微程序地址入口表!E10=1,微程序地址入口表!E$2&amp;"&amp;",IF(微程序地址入口表!E10=0,"~"&amp;微程序地址入口表!E$2&amp;"&amp;","")),"")</f>
        <v/>
      </c>
      <c r="F9" s="18" t="str">
        <f>IF(微程序地址入口表!F10&lt;&gt;"",IF(微程序地址入口表!F10=1,微程序地址入口表!F$2&amp;"&amp;",IF(微程序地址入口表!F10=0,"~"&amp;微程序地址入口表!F$2&amp;"&amp;","")),"")</f>
        <v/>
      </c>
      <c r="G9" s="18" t="str">
        <f>IF(微程序地址入口表!G10&lt;&gt;"",IF(微程序地址入口表!G10=1,微程序地址入口表!G$2&amp;"&amp;",IF(微程序地址入口表!G10=0,"~"&amp;微程序地址入口表!G$2&amp;"&amp;","")),"")</f>
        <v/>
      </c>
      <c r="H9" s="23" t="str">
        <f>IF(微程序地址入口表!H10&lt;&gt;"",IF(微程序地址入口表!H10=1,微程序地址入口表!H$2&amp;"&amp;",IF(微程序地址入口表!H10=0,"~"&amp;微程序地址入口表!H$2&amp;"&amp;","")),"")</f>
        <v/>
      </c>
      <c r="I9" s="41"/>
      <c r="J9" s="22" t="str">
        <f t="shared" si="0"/>
        <v>J</v>
      </c>
      <c r="K9" s="1" t="str">
        <f>IF(微程序地址入口表!N10=1,$J9&amp;"+","")</f>
        <v/>
      </c>
      <c r="L9" s="2" t="str">
        <f>IF(微程序地址入口表!O10=1,$J9&amp;"+","")</f>
        <v/>
      </c>
      <c r="M9" s="2" t="str">
        <f>IF(微程序地址入口表!P10=1,$J9&amp;"+","")</f>
        <v/>
      </c>
      <c r="N9" s="2" t="str">
        <f>IF(微程序地址入口表!Q10=1,$J9&amp;"+","")</f>
        <v/>
      </c>
    </row>
    <row r="10" spans="1:14" x14ac:dyDescent="0.3">
      <c r="A10" s="19" t="str">
        <f>IF(微程序地址入口表!A11&lt;&gt;"",IF(微程序地址入口表!A11=1,微程序地址入口表!A$2&amp;"&amp;",IF(微程序地址入口表!A11=0,"~"&amp;微程序地址入口表!A$2&amp;"&amp;","")),"")</f>
        <v/>
      </c>
      <c r="B10" s="18" t="str">
        <f>IF(微程序地址入口表!B11&lt;&gt;"",IF(微程序地址入口表!B11=1,微程序地址入口表!B$2&amp;"&amp;",IF(微程序地址入口表!B11=0,"~"&amp;微程序地址入口表!B$2&amp;"&amp;","")),"")</f>
        <v/>
      </c>
      <c r="C10" s="18" t="str">
        <f>IF(微程序地址入口表!C11&lt;&gt;"",IF(微程序地址入口表!C11=1,微程序地址入口表!C$2&amp;"&amp;",IF(微程序地址入口表!C11=0,"~"&amp;微程序地址入口表!C$2&amp;"&amp;","")),"")</f>
        <v/>
      </c>
      <c r="D10" s="18" t="str">
        <f>IF(微程序地址入口表!D11&lt;&gt;"",IF(微程序地址入口表!D11=1,微程序地址入口表!D$2&amp;"&amp;",IF(微程序地址入口表!D11=0,"~"&amp;微程序地址入口表!D$2&amp;"&amp;","")),"")</f>
        <v/>
      </c>
      <c r="E10" s="18" t="str">
        <f>IF(微程序地址入口表!E11&lt;&gt;"",IF(微程序地址入口表!E11=1,微程序地址入口表!E$2&amp;"&amp;",IF(微程序地址入口表!E11=0,"~"&amp;微程序地址入口表!E$2&amp;"&amp;","")),"")</f>
        <v/>
      </c>
      <c r="F10" s="18" t="str">
        <f>IF(微程序地址入口表!F11&lt;&gt;"",IF(微程序地址入口表!F11=1,微程序地址入口表!F$2&amp;"&amp;",IF(微程序地址入口表!F11=0,"~"&amp;微程序地址入口表!F$2&amp;"&amp;","")),"")</f>
        <v/>
      </c>
      <c r="G10" s="18" t="str">
        <f>IF(微程序地址入口表!G11&lt;&gt;"",IF(微程序地址入口表!G11=1,微程序地址入口表!G$2&amp;"&amp;",IF(微程序地址入口表!G11=0,"~"&amp;微程序地址入口表!G$2&amp;"&amp;","")),"")</f>
        <v/>
      </c>
      <c r="H10" s="23" t="str">
        <f>IF(微程序地址入口表!H11&lt;&gt;"",IF(微程序地址入口表!H11=1,微程序地址入口表!H$2&amp;"&amp;",IF(微程序地址入口表!H11=0,"~"&amp;微程序地址入口表!H$2&amp;"&amp;","")),"")</f>
        <v/>
      </c>
      <c r="I10" s="41"/>
      <c r="J10" s="22" t="str">
        <f t="shared" si="0"/>
        <v/>
      </c>
      <c r="K10" s="1" t="str">
        <f>IF(微程序地址入口表!N11=1,$J10&amp;"+","")</f>
        <v/>
      </c>
      <c r="L10" s="2" t="str">
        <f>IF(微程序地址入口表!O11=1,$J10&amp;"+","")</f>
        <v/>
      </c>
      <c r="M10" s="2" t="str">
        <f>IF(微程序地址入口表!P11=1,$J10&amp;"+","")</f>
        <v/>
      </c>
      <c r="N10" s="2" t="str">
        <f>IF(微程序地址入口表!Q11=1,$J10&amp;"+","")</f>
        <v/>
      </c>
    </row>
    <row r="11" spans="1:14" x14ac:dyDescent="0.3">
      <c r="A11" s="19" t="str">
        <f>IF(微程序地址入口表!A12&lt;&gt;"",IF(微程序地址入口表!A12=1,微程序地址入口表!A$2&amp;"&amp;",IF(微程序地址入口表!A12=0,"~"&amp;微程序地址入口表!A$2&amp;"&amp;","")),"")</f>
        <v/>
      </c>
      <c r="B11" s="18" t="str">
        <f>IF(微程序地址入口表!B12&lt;&gt;"",IF(微程序地址入口表!B12=1,微程序地址入口表!B$2&amp;"&amp;",IF(微程序地址入口表!B12=0,"~"&amp;微程序地址入口表!B$2&amp;"&amp;","")),"")</f>
        <v/>
      </c>
      <c r="C11" s="18" t="str">
        <f>IF(微程序地址入口表!C12&lt;&gt;"",IF(微程序地址入口表!C12=1,微程序地址入口表!C$2&amp;"&amp;",IF(微程序地址入口表!C12=0,"~"&amp;微程序地址入口表!C$2&amp;"&amp;","")),"")</f>
        <v/>
      </c>
      <c r="D11" s="18" t="str">
        <f>IF(微程序地址入口表!D12&lt;&gt;"",IF(微程序地址入口表!D12=1,微程序地址入口表!D$2&amp;"&amp;",IF(微程序地址入口表!D12=0,"~"&amp;微程序地址入口表!D$2&amp;"&amp;","")),"")</f>
        <v/>
      </c>
      <c r="E11" s="18" t="str">
        <f>IF(微程序地址入口表!E12&lt;&gt;"",IF(微程序地址入口表!E12=1,微程序地址入口表!E$2&amp;"&amp;",IF(微程序地址入口表!E12=0,"~"&amp;微程序地址入口表!E$2&amp;"&amp;","")),"")</f>
        <v/>
      </c>
      <c r="F11" s="18" t="str">
        <f>IF(微程序地址入口表!F12&lt;&gt;"",IF(微程序地址入口表!F12=1,微程序地址入口表!F$2&amp;"&amp;",IF(微程序地址入口表!F12=0,"~"&amp;微程序地址入口表!F$2&amp;"&amp;","")),"")</f>
        <v/>
      </c>
      <c r="G11" s="18" t="str">
        <f>IF(微程序地址入口表!G12&lt;&gt;"",IF(微程序地址入口表!G12=1,微程序地址入口表!G$2&amp;"&amp;",IF(微程序地址入口表!G12=0,"~"&amp;微程序地址入口表!G$2&amp;"&amp;","")),"")</f>
        <v/>
      </c>
      <c r="H11" s="23" t="str">
        <f>IF(微程序地址入口表!H12&lt;&gt;"",IF(微程序地址入口表!H12=1,微程序地址入口表!H$2&amp;"&amp;",IF(微程序地址入口表!H12=0,"~"&amp;微程序地址入口表!H$2&amp;"&amp;","")),"")</f>
        <v/>
      </c>
      <c r="I11" s="41"/>
      <c r="J11" s="22" t="str">
        <f t="shared" si="0"/>
        <v/>
      </c>
      <c r="K11" s="1" t="str">
        <f>IF(微程序地址入口表!N12=1,$J11&amp;"+","")</f>
        <v/>
      </c>
      <c r="L11" s="2" t="str">
        <f>IF(微程序地址入口表!O12=1,$J11&amp;"+","")</f>
        <v/>
      </c>
      <c r="M11" s="2" t="str">
        <f>IF(微程序地址入口表!P12=1,$J11&amp;"+","")</f>
        <v/>
      </c>
      <c r="N11" s="2" t="str">
        <f>IF(微程序地址入口表!Q12=1,$J11&amp;"+","")</f>
        <v/>
      </c>
    </row>
    <row r="12" spans="1:14" x14ac:dyDescent="0.3">
      <c r="A12" s="19" t="str">
        <f>IF(微程序地址入口表!A13&lt;&gt;"",IF(微程序地址入口表!A13=1,微程序地址入口表!A$2&amp;"&amp;",IF(微程序地址入口表!A13=0,"~"&amp;微程序地址入口表!A$2&amp;"&amp;","")),"")</f>
        <v/>
      </c>
      <c r="B12" s="18" t="str">
        <f>IF(微程序地址入口表!B13&lt;&gt;"",IF(微程序地址入口表!B13=1,微程序地址入口表!B$2&amp;"&amp;",IF(微程序地址入口表!B13=0,"~"&amp;微程序地址入口表!B$2&amp;"&amp;","")),"")</f>
        <v/>
      </c>
      <c r="C12" s="18" t="str">
        <f>IF(微程序地址入口表!C13&lt;&gt;"",IF(微程序地址入口表!C13=1,微程序地址入口表!C$2&amp;"&amp;",IF(微程序地址入口表!C13=0,"~"&amp;微程序地址入口表!C$2&amp;"&amp;","")),"")</f>
        <v/>
      </c>
      <c r="D12" s="18" t="str">
        <f>IF(微程序地址入口表!D13&lt;&gt;"",IF(微程序地址入口表!D13=1,微程序地址入口表!D$2&amp;"&amp;",IF(微程序地址入口表!D13=0,"~"&amp;微程序地址入口表!D$2&amp;"&amp;","")),"")</f>
        <v/>
      </c>
      <c r="E12" s="18" t="str">
        <f>IF(微程序地址入口表!E13&lt;&gt;"",IF(微程序地址入口表!E13=1,微程序地址入口表!E$2&amp;"&amp;",IF(微程序地址入口表!E13=0,"~"&amp;微程序地址入口表!E$2&amp;"&amp;","")),"")</f>
        <v/>
      </c>
      <c r="F12" s="18" t="str">
        <f>IF(微程序地址入口表!F13&lt;&gt;"",IF(微程序地址入口表!F13=1,微程序地址入口表!F$2&amp;"&amp;",IF(微程序地址入口表!F13=0,"~"&amp;微程序地址入口表!F$2&amp;"&amp;","")),"")</f>
        <v/>
      </c>
      <c r="G12" s="18" t="str">
        <f>IF(微程序地址入口表!G13&lt;&gt;"",IF(微程序地址入口表!G13=1,微程序地址入口表!G$2&amp;"&amp;",IF(微程序地址入口表!G13=0,"~"&amp;微程序地址入口表!G$2&amp;"&amp;","")),"")</f>
        <v/>
      </c>
      <c r="H12" s="23" t="str">
        <f>IF(微程序地址入口表!H13&lt;&gt;"",IF(微程序地址入口表!H13=1,微程序地址入口表!H$2&amp;"&amp;",IF(微程序地址入口表!H13=0,"~"&amp;微程序地址入口表!H$2&amp;"&amp;","")),"")</f>
        <v/>
      </c>
      <c r="I12" s="41"/>
      <c r="J12" s="22" t="str">
        <f t="shared" si="0"/>
        <v/>
      </c>
      <c r="K12" s="1" t="str">
        <f>IF(微程序地址入口表!N13=1,$J12&amp;"+","")</f>
        <v/>
      </c>
      <c r="L12" s="2" t="str">
        <f>IF(微程序地址入口表!O13=1,$J12&amp;"+","")</f>
        <v/>
      </c>
      <c r="M12" s="2" t="str">
        <f>IF(微程序地址入口表!P13=1,$J12&amp;"+","")</f>
        <v/>
      </c>
      <c r="N12" s="2" t="str">
        <f>IF(微程序地址入口表!Q13=1,$J12&amp;"+","")</f>
        <v/>
      </c>
    </row>
    <row r="13" spans="1:14" x14ac:dyDescent="0.3">
      <c r="A13" s="19" t="str">
        <f>IF(微程序地址入口表!A14&lt;&gt;"",IF(微程序地址入口表!A14=1,微程序地址入口表!A$2&amp;"&amp;",IF(微程序地址入口表!A14=0,"~"&amp;微程序地址入口表!A$2&amp;"&amp;","")),"")</f>
        <v/>
      </c>
      <c r="B13" s="18" t="str">
        <f>IF(微程序地址入口表!B14&lt;&gt;"",IF(微程序地址入口表!B14=1,微程序地址入口表!B$2&amp;"&amp;",IF(微程序地址入口表!B14=0,"~"&amp;微程序地址入口表!B$2&amp;"&amp;","")),"")</f>
        <v/>
      </c>
      <c r="C13" s="18" t="str">
        <f>IF(微程序地址入口表!C14&lt;&gt;"",IF(微程序地址入口表!C14=1,微程序地址入口表!C$2&amp;"&amp;",IF(微程序地址入口表!C14=0,"~"&amp;微程序地址入口表!C$2&amp;"&amp;","")),"")</f>
        <v/>
      </c>
      <c r="D13" s="18" t="str">
        <f>IF(微程序地址入口表!D14&lt;&gt;"",IF(微程序地址入口表!D14=1,微程序地址入口表!D$2&amp;"&amp;",IF(微程序地址入口表!D14=0,"~"&amp;微程序地址入口表!D$2&amp;"&amp;","")),"")</f>
        <v/>
      </c>
      <c r="E13" s="18" t="str">
        <f>IF(微程序地址入口表!E14&lt;&gt;"",IF(微程序地址入口表!E14=1,微程序地址入口表!E$2&amp;"&amp;",IF(微程序地址入口表!E14=0,"~"&amp;微程序地址入口表!E$2&amp;"&amp;","")),"")</f>
        <v/>
      </c>
      <c r="F13" s="18" t="str">
        <f>IF(微程序地址入口表!F14&lt;&gt;"",IF(微程序地址入口表!F14=1,微程序地址入口表!F$2&amp;"&amp;",IF(微程序地址入口表!F14=0,"~"&amp;微程序地址入口表!F$2&amp;"&amp;","")),"")</f>
        <v/>
      </c>
      <c r="G13" s="18" t="str">
        <f>IF(微程序地址入口表!G14&lt;&gt;"",IF(微程序地址入口表!G14=1,微程序地址入口表!G$2&amp;"&amp;",IF(微程序地址入口表!G14=0,"~"&amp;微程序地址入口表!G$2&amp;"&amp;","")),"")</f>
        <v/>
      </c>
      <c r="H13" s="23" t="str">
        <f>IF(微程序地址入口表!H14&lt;&gt;"",IF(微程序地址入口表!H14=1,微程序地址入口表!H$2&amp;"&amp;",IF(微程序地址入口表!H14=0,"~"&amp;微程序地址入口表!H$2&amp;"&amp;","")),"")</f>
        <v/>
      </c>
      <c r="I13" s="41"/>
      <c r="J13" s="22" t="str">
        <f t="shared" si="0"/>
        <v/>
      </c>
      <c r="K13" s="1" t="str">
        <f>IF(微程序地址入口表!N14=1,$J13&amp;"+","")</f>
        <v/>
      </c>
      <c r="L13" s="2" t="str">
        <f>IF(微程序地址入口表!O14=1,$J13&amp;"+","")</f>
        <v/>
      </c>
      <c r="M13" s="2" t="str">
        <f>IF(微程序地址入口表!P14=1,$J13&amp;"+","")</f>
        <v/>
      </c>
      <c r="N13" s="2" t="str">
        <f>IF(微程序地址入口表!Q14=1,$J13&amp;"+","")</f>
        <v/>
      </c>
    </row>
    <row r="14" spans="1:14" ht="14.5" thickBot="1" x14ac:dyDescent="0.35">
      <c r="A14" s="19" t="str">
        <f>IF(微程序地址入口表!A15&lt;&gt;"",IF(微程序地址入口表!A15=1,微程序地址入口表!A$2&amp;"&amp;",IF(微程序地址入口表!A15=0,"~"&amp;微程序地址入口表!A$2&amp;"&amp;","")),"")</f>
        <v/>
      </c>
      <c r="B14" s="18" t="str">
        <f>IF(微程序地址入口表!B15&lt;&gt;"",IF(微程序地址入口表!B15=1,微程序地址入口表!B$2&amp;"&amp;",IF(微程序地址入口表!B15=0,"~"&amp;微程序地址入口表!B$2&amp;"&amp;","")),"")</f>
        <v/>
      </c>
      <c r="C14" s="18" t="str">
        <f>IF(微程序地址入口表!C15&lt;&gt;"",IF(微程序地址入口表!C15=1,微程序地址入口表!C$2&amp;"&amp;",IF(微程序地址入口表!C15=0,"~"&amp;微程序地址入口表!C$2&amp;"&amp;","")),"")</f>
        <v/>
      </c>
      <c r="D14" s="18" t="str">
        <f>IF(微程序地址入口表!D15&lt;&gt;"",IF(微程序地址入口表!D15=1,微程序地址入口表!D$2&amp;"&amp;",IF(微程序地址入口表!D15=0,"~"&amp;微程序地址入口表!D$2&amp;"&amp;","")),"")</f>
        <v/>
      </c>
      <c r="E14" s="18" t="str">
        <f>IF(微程序地址入口表!E15&lt;&gt;"",IF(微程序地址入口表!E15=1,微程序地址入口表!E$2&amp;"&amp;",IF(微程序地址入口表!E15=0,"~"&amp;微程序地址入口表!E$2&amp;"&amp;","")),"")</f>
        <v/>
      </c>
      <c r="F14" s="18" t="str">
        <f>IF(微程序地址入口表!F15&lt;&gt;"",IF(微程序地址入口表!F15=1,微程序地址入口表!F$2&amp;"&amp;",IF(微程序地址入口表!F15=0,"~"&amp;微程序地址入口表!F$2&amp;"&amp;","")),"")</f>
        <v/>
      </c>
      <c r="G14" s="18" t="str">
        <f>IF(微程序地址入口表!G15&lt;&gt;"",IF(微程序地址入口表!G15=1,微程序地址入口表!G$2&amp;"&amp;",IF(微程序地址入口表!G15=0,"~"&amp;微程序地址入口表!G$2&amp;"&amp;","")),"")</f>
        <v/>
      </c>
      <c r="H14" s="23" t="str">
        <f>IF(微程序地址入口表!H15&lt;&gt;"",IF(微程序地址入口表!H15=1,微程序地址入口表!H$2&amp;"&amp;",IF(微程序地址入口表!H15=0,"~"&amp;微程序地址入口表!H$2&amp;"&amp;","")),"")</f>
        <v/>
      </c>
      <c r="I14" s="41"/>
      <c r="J14" s="22" t="str">
        <f t="shared" si="0"/>
        <v/>
      </c>
      <c r="K14" s="1" t="str">
        <f>IF(微程序地址入口表!N15=1,$J14&amp;"+","")</f>
        <v/>
      </c>
      <c r="L14" s="2" t="str">
        <f>IF(微程序地址入口表!O15=1,$J14&amp;"+","")</f>
        <v/>
      </c>
      <c r="M14" s="2" t="str">
        <f>IF(微程序地址入口表!P15=1,$J14&amp;"+","")</f>
        <v/>
      </c>
      <c r="N14" s="2" t="str">
        <f>IF(微程序地址入口表!Q15=1,$J14&amp;"+","")</f>
        <v/>
      </c>
    </row>
    <row r="15" spans="1:14" ht="14.5" hidden="1" thickBot="1" x14ac:dyDescent="0.35">
      <c r="A15" s="19" t="str">
        <f>IF(微程序地址入口表!A16&lt;&gt;"",IF(微程序地址入口表!A16=1,微程序地址入口表!A$2&amp;"&amp;",IF(微程序地址入口表!A16=0,"~"&amp;微程序地址入口表!A$2&amp;"&amp;","")),"")</f>
        <v/>
      </c>
      <c r="B15" s="18" t="str">
        <f>IF(微程序地址入口表!B16&lt;&gt;"",IF(微程序地址入口表!B16=1,微程序地址入口表!B$2&amp;"&amp;",IF(微程序地址入口表!B16=0,"~"&amp;微程序地址入口表!B$2&amp;"&amp;","")),"")</f>
        <v/>
      </c>
      <c r="C15" s="18" t="str">
        <f>IF(微程序地址入口表!C16&lt;&gt;"",IF(微程序地址入口表!C16=1,微程序地址入口表!C$2&amp;"&amp;",IF(微程序地址入口表!C16=0,"~"&amp;微程序地址入口表!C$2&amp;"&amp;","")),"")</f>
        <v/>
      </c>
      <c r="D15" s="18" t="str">
        <f>IF(微程序地址入口表!D16&lt;&gt;"",IF(微程序地址入口表!D16=1,微程序地址入口表!D$2&amp;"&amp;",IF(微程序地址入口表!D16=0,"~"&amp;微程序地址入口表!D$2&amp;"&amp;","")),"")</f>
        <v/>
      </c>
      <c r="E15" s="18" t="str">
        <f>IF(微程序地址入口表!E16&lt;&gt;"",IF(微程序地址入口表!E16=1,微程序地址入口表!E$2&amp;"&amp;",IF(微程序地址入口表!E16=0,"~"&amp;微程序地址入口表!E$2&amp;"&amp;","")),"")</f>
        <v/>
      </c>
      <c r="F15" s="18" t="str">
        <f>IF(微程序地址入口表!F16&lt;&gt;"",IF(微程序地址入口表!F16=1,微程序地址入口表!F$2&amp;"&amp;",IF(微程序地址入口表!F16=0,"~"&amp;微程序地址入口表!F$2&amp;"&amp;","")),"")</f>
        <v/>
      </c>
      <c r="G15" s="18" t="str">
        <f>IF(微程序地址入口表!G16&lt;&gt;"",IF(微程序地址入口表!G16=1,微程序地址入口表!G$2&amp;"&amp;",IF(微程序地址入口表!G16=0,"~"&amp;微程序地址入口表!G$2&amp;"&amp;","")),"")</f>
        <v/>
      </c>
      <c r="H15" s="23" t="str">
        <f>IF(微程序地址入口表!H16&lt;&gt;"",IF(微程序地址入口表!H16=1,微程序地址入口表!H$2&amp;"&amp;",IF(微程序地址入口表!H16=0,"~"&amp;微程序地址入口表!H$2&amp;"&amp;","")),"")</f>
        <v/>
      </c>
      <c r="I15" s="41"/>
      <c r="J15" s="22" t="str">
        <f t="shared" si="0"/>
        <v/>
      </c>
      <c r="K15" s="1" t="str">
        <f>IF(微程序地址入口表!N16=1,$J15&amp;"+","")</f>
        <v/>
      </c>
      <c r="L15" s="2" t="str">
        <f>IF(微程序地址入口表!O16=1,$J15&amp;"+","")</f>
        <v/>
      </c>
      <c r="M15" s="2" t="str">
        <f>IF(微程序地址入口表!P16=1,$J15&amp;"+","")</f>
        <v/>
      </c>
      <c r="N15" s="2" t="str">
        <f>IF(微程序地址入口表!Q16=1,$J15&amp;"+","")</f>
        <v/>
      </c>
    </row>
    <row r="16" spans="1:14" ht="14.5" hidden="1" thickBot="1" x14ac:dyDescent="0.35">
      <c r="A16" s="19" t="str">
        <f>IF(微程序地址入口表!A17&lt;&gt;"",IF(微程序地址入口表!A17=1,微程序地址入口表!A$2&amp;"&amp;",IF(微程序地址入口表!A17=0,"~"&amp;微程序地址入口表!A$2&amp;"&amp;","")),"")</f>
        <v/>
      </c>
      <c r="B16" s="18" t="str">
        <f>IF(微程序地址入口表!B17&lt;&gt;"",IF(微程序地址入口表!B17=1,微程序地址入口表!B$2&amp;"&amp;",IF(微程序地址入口表!B17=0,"~"&amp;微程序地址入口表!B$2&amp;"&amp;","")),"")</f>
        <v/>
      </c>
      <c r="C16" s="18" t="str">
        <f>IF(微程序地址入口表!C17&lt;&gt;"",IF(微程序地址入口表!C17=1,微程序地址入口表!C$2&amp;"&amp;",IF(微程序地址入口表!C17=0,"~"&amp;微程序地址入口表!C$2&amp;"&amp;","")),"")</f>
        <v/>
      </c>
      <c r="D16" s="18" t="str">
        <f>IF(微程序地址入口表!D17&lt;&gt;"",IF(微程序地址入口表!D17=1,微程序地址入口表!D$2&amp;"&amp;",IF(微程序地址入口表!D17=0,"~"&amp;微程序地址入口表!D$2&amp;"&amp;","")),"")</f>
        <v/>
      </c>
      <c r="E16" s="18" t="str">
        <f>IF(微程序地址入口表!E17&lt;&gt;"",IF(微程序地址入口表!E17=1,微程序地址入口表!E$2&amp;"&amp;",IF(微程序地址入口表!E17=0,"~"&amp;微程序地址入口表!E$2&amp;"&amp;","")),"")</f>
        <v/>
      </c>
      <c r="F16" s="18" t="str">
        <f>IF(微程序地址入口表!F17&lt;&gt;"",IF(微程序地址入口表!F17=1,微程序地址入口表!F$2&amp;"&amp;",IF(微程序地址入口表!F17=0,"~"&amp;微程序地址入口表!F$2&amp;"&amp;","")),"")</f>
        <v/>
      </c>
      <c r="G16" s="18" t="str">
        <f>IF(微程序地址入口表!G17&lt;&gt;"",IF(微程序地址入口表!G17=1,微程序地址入口表!G$2&amp;"&amp;",IF(微程序地址入口表!G17=0,"~"&amp;微程序地址入口表!G$2&amp;"&amp;","")),"")</f>
        <v/>
      </c>
      <c r="H16" s="23" t="str">
        <f>IF(微程序地址入口表!H17&lt;&gt;"",IF(微程序地址入口表!H17=1,微程序地址入口表!H$2&amp;"&amp;",IF(微程序地址入口表!H17=0,"~"&amp;微程序地址入口表!H$2&amp;"&amp;","")),"")</f>
        <v/>
      </c>
      <c r="I16" s="41"/>
      <c r="J16" s="22" t="str">
        <f t="shared" si="0"/>
        <v/>
      </c>
      <c r="K16" s="1" t="str">
        <f>IF(微程序地址入口表!N17=1,$J16&amp;"+","")</f>
        <v/>
      </c>
      <c r="L16" s="2" t="str">
        <f>IF(微程序地址入口表!O17=1,$J16&amp;"+","")</f>
        <v/>
      </c>
      <c r="M16" s="2" t="str">
        <f>IF(微程序地址入口表!P17=1,$J16&amp;"+","")</f>
        <v/>
      </c>
      <c r="N16" s="2" t="str">
        <f>IF(微程序地址入口表!Q17=1,$J16&amp;"+","")</f>
        <v/>
      </c>
    </row>
    <row r="17" spans="1:14" ht="14.5" hidden="1" thickBot="1" x14ac:dyDescent="0.35">
      <c r="A17" s="19" t="str">
        <f>IF(微程序地址入口表!A18&lt;&gt;"",IF(微程序地址入口表!A18=1,微程序地址入口表!A$2&amp;"&amp;",IF(微程序地址入口表!A18=0,"~"&amp;微程序地址入口表!A$2&amp;"&amp;","")),"")</f>
        <v/>
      </c>
      <c r="B17" s="18" t="str">
        <f>IF(微程序地址入口表!B18&lt;&gt;"",IF(微程序地址入口表!B18=1,微程序地址入口表!B$2&amp;"&amp;",IF(微程序地址入口表!B18=0,"~"&amp;微程序地址入口表!B$2&amp;"&amp;","")),"")</f>
        <v/>
      </c>
      <c r="C17" s="18" t="str">
        <f>IF(微程序地址入口表!C18&lt;&gt;"",IF(微程序地址入口表!C18=1,微程序地址入口表!C$2&amp;"&amp;",IF(微程序地址入口表!C18=0,"~"&amp;微程序地址入口表!C$2&amp;"&amp;","")),"")</f>
        <v/>
      </c>
      <c r="D17" s="18" t="str">
        <f>IF(微程序地址入口表!D18&lt;&gt;"",IF(微程序地址入口表!D18=1,微程序地址入口表!D$2&amp;"&amp;",IF(微程序地址入口表!D18=0,"~"&amp;微程序地址入口表!D$2&amp;"&amp;","")),"")</f>
        <v/>
      </c>
      <c r="E17" s="18" t="str">
        <f>IF(微程序地址入口表!E18&lt;&gt;"",IF(微程序地址入口表!E18=1,微程序地址入口表!E$2&amp;"&amp;",IF(微程序地址入口表!E18=0,"~"&amp;微程序地址入口表!E$2&amp;"&amp;","")),"")</f>
        <v/>
      </c>
      <c r="F17" s="18" t="str">
        <f>IF(微程序地址入口表!F18&lt;&gt;"",IF(微程序地址入口表!F18=1,微程序地址入口表!F$2&amp;"&amp;",IF(微程序地址入口表!F18=0,"~"&amp;微程序地址入口表!F$2&amp;"&amp;","")),"")</f>
        <v/>
      </c>
      <c r="G17" s="18" t="str">
        <f>IF(微程序地址入口表!G18&lt;&gt;"",IF(微程序地址入口表!G18=1,微程序地址入口表!G$2&amp;"&amp;",IF(微程序地址入口表!G18=0,"~"&amp;微程序地址入口表!G$2&amp;"&amp;","")),"")</f>
        <v/>
      </c>
      <c r="H17" s="23" t="str">
        <f>IF(微程序地址入口表!H18&lt;&gt;"",IF(微程序地址入口表!H18=1,微程序地址入口表!H$2&amp;"&amp;",IF(微程序地址入口表!H18=0,"~"&amp;微程序地址入口表!H$2&amp;"&amp;","")),"")</f>
        <v/>
      </c>
      <c r="I17" s="41"/>
      <c r="J17" s="22" t="str">
        <f t="shared" si="0"/>
        <v/>
      </c>
      <c r="K17" s="1" t="str">
        <f>IF(微程序地址入口表!N18=1,$J17&amp;"+","")</f>
        <v/>
      </c>
      <c r="L17" s="2" t="str">
        <f>IF(微程序地址入口表!O18=1,$J17&amp;"+","")</f>
        <v/>
      </c>
      <c r="M17" s="2" t="str">
        <f>IF(微程序地址入口表!P18=1,$J17&amp;"+","")</f>
        <v/>
      </c>
      <c r="N17" s="2" t="str">
        <f>IF(微程序地址入口表!Q18=1,$J17&amp;"+","")</f>
        <v/>
      </c>
    </row>
    <row r="18" spans="1:14" ht="14.5" hidden="1" thickBot="1" x14ac:dyDescent="0.35">
      <c r="A18" s="19" t="str">
        <f>IF(微程序地址入口表!A19&lt;&gt;"",IF(微程序地址入口表!A19=1,微程序地址入口表!A$2&amp;"&amp;",IF(微程序地址入口表!A19=0,"~"&amp;微程序地址入口表!A$2&amp;"&amp;","")),"")</f>
        <v/>
      </c>
      <c r="B18" s="18" t="str">
        <f>IF(微程序地址入口表!B19&lt;&gt;"",IF(微程序地址入口表!B19=1,微程序地址入口表!B$2&amp;"&amp;",IF(微程序地址入口表!B19=0,"~"&amp;微程序地址入口表!B$2&amp;"&amp;","")),"")</f>
        <v/>
      </c>
      <c r="C18" s="18" t="str">
        <f>IF(微程序地址入口表!C19&lt;&gt;"",IF(微程序地址入口表!C19=1,微程序地址入口表!C$2&amp;"&amp;",IF(微程序地址入口表!C19=0,"~"&amp;微程序地址入口表!C$2&amp;"&amp;","")),"")</f>
        <v/>
      </c>
      <c r="D18" s="18" t="str">
        <f>IF(微程序地址入口表!D19&lt;&gt;"",IF(微程序地址入口表!D19=1,微程序地址入口表!D$2&amp;"&amp;",IF(微程序地址入口表!D19=0,"~"&amp;微程序地址入口表!D$2&amp;"&amp;","")),"")</f>
        <v/>
      </c>
      <c r="E18" s="18" t="str">
        <f>IF(微程序地址入口表!E19&lt;&gt;"",IF(微程序地址入口表!E19=1,微程序地址入口表!E$2&amp;"&amp;",IF(微程序地址入口表!E19=0,"~"&amp;微程序地址入口表!E$2&amp;"&amp;","")),"")</f>
        <v/>
      </c>
      <c r="F18" s="18" t="str">
        <f>IF(微程序地址入口表!F19&lt;&gt;"",IF(微程序地址入口表!F19=1,微程序地址入口表!F$2&amp;"&amp;",IF(微程序地址入口表!F19=0,"~"&amp;微程序地址入口表!F$2&amp;"&amp;","")),"")</f>
        <v/>
      </c>
      <c r="G18" s="18" t="str">
        <f>IF(微程序地址入口表!G19&lt;&gt;"",IF(微程序地址入口表!G19=1,微程序地址入口表!G$2&amp;"&amp;",IF(微程序地址入口表!G19=0,"~"&amp;微程序地址入口表!G$2&amp;"&amp;","")),"")</f>
        <v/>
      </c>
      <c r="H18" s="23" t="str">
        <f>IF(微程序地址入口表!H19&lt;&gt;"",IF(微程序地址入口表!H19=1,微程序地址入口表!H$2&amp;"&amp;",IF(微程序地址入口表!H19=0,"~"&amp;微程序地址入口表!H$2&amp;"&amp;","")),"")</f>
        <v/>
      </c>
      <c r="I18" s="41"/>
      <c r="J18" s="22" t="str">
        <f t="shared" si="0"/>
        <v/>
      </c>
      <c r="K18" s="1" t="str">
        <f>IF(微程序地址入口表!N19=1,$J18&amp;"+","")</f>
        <v/>
      </c>
      <c r="L18" s="2" t="str">
        <f>IF(微程序地址入口表!O19=1,$J18&amp;"+","")</f>
        <v/>
      </c>
      <c r="M18" s="2" t="str">
        <f>IF(微程序地址入口表!P19=1,$J18&amp;"+","")</f>
        <v/>
      </c>
      <c r="N18" s="2" t="str">
        <f>IF(微程序地址入口表!Q19=1,$J18&amp;"+","")</f>
        <v/>
      </c>
    </row>
    <row r="19" spans="1:14" ht="14.5" hidden="1" thickBot="1" x14ac:dyDescent="0.35">
      <c r="A19" s="19" t="str">
        <f>IF(微程序地址入口表!A20&lt;&gt;"",IF(微程序地址入口表!A20=1,微程序地址入口表!A$2&amp;"&amp;",IF(微程序地址入口表!A20=0,"~"&amp;微程序地址入口表!A$2&amp;"&amp;","")),"")</f>
        <v/>
      </c>
      <c r="B19" s="18" t="str">
        <f>IF(微程序地址入口表!B20&lt;&gt;"",IF(微程序地址入口表!B20=1,微程序地址入口表!B$2&amp;"&amp;",IF(微程序地址入口表!B20=0,"~"&amp;微程序地址入口表!B$2&amp;"&amp;","")),"")</f>
        <v/>
      </c>
      <c r="C19" s="18" t="str">
        <f>IF(微程序地址入口表!C20&lt;&gt;"",IF(微程序地址入口表!C20=1,微程序地址入口表!C$2&amp;"&amp;",IF(微程序地址入口表!C20=0,"~"&amp;微程序地址入口表!C$2&amp;"&amp;","")),"")</f>
        <v/>
      </c>
      <c r="D19" s="18" t="str">
        <f>IF(微程序地址入口表!D20&lt;&gt;"",IF(微程序地址入口表!D20=1,微程序地址入口表!D$2&amp;"&amp;",IF(微程序地址入口表!D20=0,"~"&amp;微程序地址入口表!D$2&amp;"&amp;","")),"")</f>
        <v/>
      </c>
      <c r="E19" s="18" t="str">
        <f>IF(微程序地址入口表!E20&lt;&gt;"",IF(微程序地址入口表!E20=1,微程序地址入口表!E$2&amp;"&amp;",IF(微程序地址入口表!E20=0,"~"&amp;微程序地址入口表!E$2&amp;"&amp;","")),"")</f>
        <v/>
      </c>
      <c r="F19" s="18" t="str">
        <f>IF(微程序地址入口表!F20&lt;&gt;"",IF(微程序地址入口表!F20=1,微程序地址入口表!F$2&amp;"&amp;",IF(微程序地址入口表!F20=0,"~"&amp;微程序地址入口表!F$2&amp;"&amp;","")),"")</f>
        <v/>
      </c>
      <c r="G19" s="18" t="str">
        <f>IF(微程序地址入口表!G20&lt;&gt;"",IF(微程序地址入口表!G20=1,微程序地址入口表!G$2&amp;"&amp;",IF(微程序地址入口表!G20=0,"~"&amp;微程序地址入口表!G$2&amp;"&amp;","")),"")</f>
        <v/>
      </c>
      <c r="H19" s="23" t="str">
        <f>IF(微程序地址入口表!H20&lt;&gt;"",IF(微程序地址入口表!H20=1,微程序地址入口表!H$2&amp;"&amp;",IF(微程序地址入口表!H20=0,"~"&amp;微程序地址入口表!H$2&amp;"&amp;","")),"")</f>
        <v/>
      </c>
      <c r="I19" s="41"/>
      <c r="J19" s="22" t="str">
        <f t="shared" si="0"/>
        <v/>
      </c>
      <c r="K19" s="1" t="str">
        <f>IF(微程序地址入口表!N20=1,$J19&amp;"+","")</f>
        <v/>
      </c>
      <c r="L19" s="2" t="str">
        <f>IF(微程序地址入口表!O20=1,$J19&amp;"+","")</f>
        <v/>
      </c>
      <c r="M19" s="2" t="str">
        <f>IF(微程序地址入口表!P20=1,$J19&amp;"+","")</f>
        <v/>
      </c>
      <c r="N19" s="2" t="str">
        <f>IF(微程序地址入口表!Q20=1,$J19&amp;"+","")</f>
        <v/>
      </c>
    </row>
    <row r="20" spans="1:14" ht="14.5" hidden="1" thickBot="1" x14ac:dyDescent="0.35">
      <c r="A20" s="19" t="str">
        <f>IF(微程序地址入口表!A21&lt;&gt;"",IF(微程序地址入口表!A21=1,微程序地址入口表!A$2&amp;"&amp;",IF(微程序地址入口表!A21=0,"~"&amp;微程序地址入口表!A$2&amp;"&amp;","")),"")</f>
        <v/>
      </c>
      <c r="B20" s="18" t="str">
        <f>IF(微程序地址入口表!B21&lt;&gt;"",IF(微程序地址入口表!B21=1,微程序地址入口表!B$2&amp;"&amp;",IF(微程序地址入口表!B21=0,"~"&amp;微程序地址入口表!B$2&amp;"&amp;","")),"")</f>
        <v/>
      </c>
      <c r="C20" s="18" t="str">
        <f>IF(微程序地址入口表!C21&lt;&gt;"",IF(微程序地址入口表!C21=1,微程序地址入口表!C$2&amp;"&amp;",IF(微程序地址入口表!C21=0,"~"&amp;微程序地址入口表!C$2&amp;"&amp;","")),"")</f>
        <v/>
      </c>
      <c r="D20" s="18" t="str">
        <f>IF(微程序地址入口表!D21&lt;&gt;"",IF(微程序地址入口表!D21=1,微程序地址入口表!D$2&amp;"&amp;",IF(微程序地址入口表!D21=0,"~"&amp;微程序地址入口表!D$2&amp;"&amp;","")),"")</f>
        <v/>
      </c>
      <c r="E20" s="18" t="str">
        <f>IF(微程序地址入口表!E21&lt;&gt;"",IF(微程序地址入口表!E21=1,微程序地址入口表!E$2&amp;"&amp;",IF(微程序地址入口表!E21=0,"~"&amp;微程序地址入口表!E$2&amp;"&amp;","")),"")</f>
        <v/>
      </c>
      <c r="F20" s="18" t="str">
        <f>IF(微程序地址入口表!F21&lt;&gt;"",IF(微程序地址入口表!F21=1,微程序地址入口表!F$2&amp;"&amp;",IF(微程序地址入口表!F21=0,"~"&amp;微程序地址入口表!F$2&amp;"&amp;","")),"")</f>
        <v/>
      </c>
      <c r="G20" s="18" t="str">
        <f>IF(微程序地址入口表!G21&lt;&gt;"",IF(微程序地址入口表!G21=1,微程序地址入口表!G$2&amp;"&amp;",IF(微程序地址入口表!G21=0,"~"&amp;微程序地址入口表!G$2&amp;"&amp;","")),"")</f>
        <v/>
      </c>
      <c r="H20" s="23" t="str">
        <f>IF(微程序地址入口表!H21&lt;&gt;"",IF(微程序地址入口表!H21=1,微程序地址入口表!H$2&amp;"&amp;",IF(微程序地址入口表!H21=0,"~"&amp;微程序地址入口表!H$2&amp;"&amp;","")),"")</f>
        <v/>
      </c>
      <c r="I20" s="41"/>
      <c r="J20" s="22" t="str">
        <f t="shared" si="0"/>
        <v/>
      </c>
      <c r="K20" s="1" t="str">
        <f>IF(微程序地址入口表!N21=1,$J20&amp;"+","")</f>
        <v/>
      </c>
      <c r="L20" s="2" t="str">
        <f>IF(微程序地址入口表!O21=1,$J20&amp;"+","")</f>
        <v/>
      </c>
      <c r="M20" s="2" t="str">
        <f>IF(微程序地址入口表!P21=1,$J20&amp;"+","")</f>
        <v/>
      </c>
      <c r="N20" s="2" t="str">
        <f>IF(微程序地址入口表!Q21=1,$J20&amp;"+","")</f>
        <v/>
      </c>
    </row>
    <row r="21" spans="1:14" ht="14.5" hidden="1" thickBot="1" x14ac:dyDescent="0.35">
      <c r="A21" s="19" t="str">
        <f>IF(微程序地址入口表!A22&lt;&gt;"",IF(微程序地址入口表!A22=1,微程序地址入口表!A$2&amp;"&amp;",IF(微程序地址入口表!A22=0,"~"&amp;微程序地址入口表!A$2&amp;"&amp;","")),"")</f>
        <v/>
      </c>
      <c r="B21" s="18" t="str">
        <f>IF(微程序地址入口表!B22&lt;&gt;"",IF(微程序地址入口表!B22=1,微程序地址入口表!B$2&amp;"&amp;",IF(微程序地址入口表!B22=0,"~"&amp;微程序地址入口表!B$2&amp;"&amp;","")),"")</f>
        <v/>
      </c>
      <c r="C21" s="18" t="str">
        <f>IF(微程序地址入口表!C22&lt;&gt;"",IF(微程序地址入口表!C22=1,微程序地址入口表!C$2&amp;"&amp;",IF(微程序地址入口表!C22=0,"~"&amp;微程序地址入口表!C$2&amp;"&amp;","")),"")</f>
        <v/>
      </c>
      <c r="D21" s="18" t="str">
        <f>IF(微程序地址入口表!D22&lt;&gt;"",IF(微程序地址入口表!D22=1,微程序地址入口表!D$2&amp;"&amp;",IF(微程序地址入口表!D22=0,"~"&amp;微程序地址入口表!D$2&amp;"&amp;","")),"")</f>
        <v/>
      </c>
      <c r="E21" s="18" t="str">
        <f>IF(微程序地址入口表!E22&lt;&gt;"",IF(微程序地址入口表!E22=1,微程序地址入口表!E$2&amp;"&amp;",IF(微程序地址入口表!E22=0,"~"&amp;微程序地址入口表!E$2&amp;"&amp;","")),"")</f>
        <v/>
      </c>
      <c r="F21" s="18" t="str">
        <f>IF(微程序地址入口表!F22&lt;&gt;"",IF(微程序地址入口表!F22=1,微程序地址入口表!F$2&amp;"&amp;",IF(微程序地址入口表!F22=0,"~"&amp;微程序地址入口表!F$2&amp;"&amp;","")),"")</f>
        <v/>
      </c>
      <c r="G21" s="18" t="str">
        <f>IF(微程序地址入口表!G22&lt;&gt;"",IF(微程序地址入口表!G22=1,微程序地址入口表!G$2&amp;"&amp;",IF(微程序地址入口表!G22=0,"~"&amp;微程序地址入口表!G$2&amp;"&amp;","")),"")</f>
        <v/>
      </c>
      <c r="H21" s="23" t="str">
        <f>IF(微程序地址入口表!H22&lt;&gt;"",IF(微程序地址入口表!H22=1,微程序地址入口表!H$2&amp;"&amp;",IF(微程序地址入口表!H22=0,"~"&amp;微程序地址入口表!H$2&amp;"&amp;","")),"")</f>
        <v/>
      </c>
      <c r="I21" s="41"/>
      <c r="J21" s="22" t="str">
        <f t="shared" si="0"/>
        <v/>
      </c>
      <c r="K21" s="1" t="str">
        <f>IF(微程序地址入口表!N22=1,$J21&amp;"+","")</f>
        <v/>
      </c>
      <c r="L21" s="2" t="str">
        <f>IF(微程序地址入口表!O22=1,$J21&amp;"+","")</f>
        <v/>
      </c>
      <c r="M21" s="2" t="str">
        <f>IF(微程序地址入口表!P22=1,$J21&amp;"+","")</f>
        <v/>
      </c>
      <c r="N21" s="2" t="str">
        <f>IF(微程序地址入口表!Q22=1,$J21&amp;"+","")</f>
        <v/>
      </c>
    </row>
    <row r="22" spans="1:14" ht="14.5" hidden="1" thickBot="1" x14ac:dyDescent="0.35">
      <c r="A22" s="19" t="str">
        <f>IF(微程序地址入口表!A23&lt;&gt;"",IF(微程序地址入口表!A23=1,微程序地址入口表!A$2&amp;"&amp;",IF(微程序地址入口表!A23=0,"~"&amp;微程序地址入口表!A$2&amp;"&amp;","")),"")</f>
        <v/>
      </c>
      <c r="B22" s="18" t="str">
        <f>IF(微程序地址入口表!B23&lt;&gt;"",IF(微程序地址入口表!B23=1,微程序地址入口表!B$2&amp;"&amp;",IF(微程序地址入口表!B23=0,"~"&amp;微程序地址入口表!B$2&amp;"&amp;","")),"")</f>
        <v/>
      </c>
      <c r="C22" s="18" t="str">
        <f>IF(微程序地址入口表!C23&lt;&gt;"",IF(微程序地址入口表!C23=1,微程序地址入口表!C$2&amp;"&amp;",IF(微程序地址入口表!C23=0,"~"&amp;微程序地址入口表!C$2&amp;"&amp;","")),"")</f>
        <v/>
      </c>
      <c r="D22" s="18" t="str">
        <f>IF(微程序地址入口表!D23&lt;&gt;"",IF(微程序地址入口表!D23=1,微程序地址入口表!D$2&amp;"&amp;",IF(微程序地址入口表!D23=0,"~"&amp;微程序地址入口表!D$2&amp;"&amp;","")),"")</f>
        <v/>
      </c>
      <c r="E22" s="18" t="str">
        <f>IF(微程序地址入口表!E23&lt;&gt;"",IF(微程序地址入口表!E23=1,微程序地址入口表!E$2&amp;"&amp;",IF(微程序地址入口表!E23=0,"~"&amp;微程序地址入口表!E$2&amp;"&amp;","")),"")</f>
        <v/>
      </c>
      <c r="F22" s="18" t="str">
        <f>IF(微程序地址入口表!F23&lt;&gt;"",IF(微程序地址入口表!F23=1,微程序地址入口表!F$2&amp;"&amp;",IF(微程序地址入口表!F23=0,"~"&amp;微程序地址入口表!F$2&amp;"&amp;","")),"")</f>
        <v/>
      </c>
      <c r="G22" s="18" t="str">
        <f>IF(微程序地址入口表!G23&lt;&gt;"",IF(微程序地址入口表!G23=1,微程序地址入口表!G$2&amp;"&amp;",IF(微程序地址入口表!G23=0,"~"&amp;微程序地址入口表!G$2&amp;"&amp;","")),"")</f>
        <v/>
      </c>
      <c r="H22" s="23" t="str">
        <f>IF(微程序地址入口表!H23&lt;&gt;"",IF(微程序地址入口表!H23=1,微程序地址入口表!H$2&amp;"&amp;",IF(微程序地址入口表!H23=0,"~"&amp;微程序地址入口表!H$2&amp;"&amp;","")),"")</f>
        <v/>
      </c>
      <c r="I22" s="41"/>
      <c r="J22" s="22" t="str">
        <f t="shared" si="0"/>
        <v/>
      </c>
      <c r="K22" s="1" t="str">
        <f>IF(微程序地址入口表!N23=1,$J22&amp;"+","")</f>
        <v/>
      </c>
      <c r="L22" s="2" t="str">
        <f>IF(微程序地址入口表!O23=1,$J22&amp;"+","")</f>
        <v/>
      </c>
      <c r="M22" s="2" t="str">
        <f>IF(微程序地址入口表!P23=1,$J22&amp;"+","")</f>
        <v/>
      </c>
      <c r="N22" s="2" t="str">
        <f>IF(微程序地址入口表!Q23=1,$J22&amp;"+","")</f>
        <v/>
      </c>
    </row>
    <row r="23" spans="1:14" ht="14.5" hidden="1" thickBot="1" x14ac:dyDescent="0.35">
      <c r="A23" s="19" t="str">
        <f>IF(微程序地址入口表!A24&lt;&gt;"",IF(微程序地址入口表!A24=1,微程序地址入口表!A$2&amp;"&amp;",IF(微程序地址入口表!A24=0,"~"&amp;微程序地址入口表!A$2&amp;"&amp;","")),"")</f>
        <v/>
      </c>
      <c r="B23" s="18" t="str">
        <f>IF(微程序地址入口表!B24&lt;&gt;"",IF(微程序地址入口表!B24=1,微程序地址入口表!B$2&amp;"&amp;",IF(微程序地址入口表!B24=0,"~"&amp;微程序地址入口表!B$2&amp;"&amp;","")),"")</f>
        <v/>
      </c>
      <c r="C23" s="18" t="str">
        <f>IF(微程序地址入口表!C24&lt;&gt;"",IF(微程序地址入口表!C24=1,微程序地址入口表!C$2&amp;"&amp;",IF(微程序地址入口表!C24=0,"~"&amp;微程序地址入口表!C$2&amp;"&amp;","")),"")</f>
        <v/>
      </c>
      <c r="D23" s="18" t="str">
        <f>IF(微程序地址入口表!D24&lt;&gt;"",IF(微程序地址入口表!D24=1,微程序地址入口表!D$2&amp;"&amp;",IF(微程序地址入口表!D24=0,"~"&amp;微程序地址入口表!D$2&amp;"&amp;","")),"")</f>
        <v/>
      </c>
      <c r="E23" s="18" t="str">
        <f>IF(微程序地址入口表!E24&lt;&gt;"",IF(微程序地址入口表!E24=1,微程序地址入口表!E$2&amp;"&amp;",IF(微程序地址入口表!E24=0,"~"&amp;微程序地址入口表!E$2&amp;"&amp;","")),"")</f>
        <v/>
      </c>
      <c r="F23" s="18" t="str">
        <f>IF(微程序地址入口表!F24&lt;&gt;"",IF(微程序地址入口表!F24=1,微程序地址入口表!F$2&amp;"&amp;",IF(微程序地址入口表!F24=0,"~"&amp;微程序地址入口表!F$2&amp;"&amp;","")),"")</f>
        <v/>
      </c>
      <c r="G23" s="18" t="str">
        <f>IF(微程序地址入口表!G24&lt;&gt;"",IF(微程序地址入口表!G24=1,微程序地址入口表!G$2&amp;"&amp;",IF(微程序地址入口表!G24=0,"~"&amp;微程序地址入口表!G$2&amp;"&amp;","")),"")</f>
        <v/>
      </c>
      <c r="H23" s="23" t="str">
        <f>IF(微程序地址入口表!H24&lt;&gt;"",IF(微程序地址入口表!H24=1,微程序地址入口表!H$2&amp;"&amp;",IF(微程序地址入口表!H24=0,"~"&amp;微程序地址入口表!H$2&amp;"&amp;","")),"")</f>
        <v/>
      </c>
      <c r="I23" s="41"/>
      <c r="J23" s="22" t="str">
        <f t="shared" si="0"/>
        <v/>
      </c>
      <c r="K23" s="1" t="str">
        <f>IF(微程序地址入口表!N24=1,$J23&amp;"+","")</f>
        <v/>
      </c>
      <c r="L23" s="2" t="str">
        <f>IF(微程序地址入口表!O24=1,$J23&amp;"+","")</f>
        <v/>
      </c>
      <c r="M23" s="2" t="str">
        <f>IF(微程序地址入口表!P24=1,$J23&amp;"+","")</f>
        <v/>
      </c>
      <c r="N23" s="2" t="str">
        <f>IF(微程序地址入口表!Q24=1,$J23&amp;"+","")</f>
        <v/>
      </c>
    </row>
    <row r="24" spans="1:14" ht="14.5" hidden="1" thickBot="1" x14ac:dyDescent="0.35">
      <c r="A24" s="19" t="str">
        <f>IF(微程序地址入口表!A25&lt;&gt;"",IF(微程序地址入口表!A25=1,微程序地址入口表!A$2&amp;"&amp;",IF(微程序地址入口表!A25=0,"~"&amp;微程序地址入口表!A$2&amp;"&amp;","")),"")</f>
        <v/>
      </c>
      <c r="B24" s="18" t="str">
        <f>IF(微程序地址入口表!B25&lt;&gt;"",IF(微程序地址入口表!B25=1,微程序地址入口表!B$2&amp;"&amp;",IF(微程序地址入口表!B25=0,"~"&amp;微程序地址入口表!B$2&amp;"&amp;","")),"")</f>
        <v/>
      </c>
      <c r="C24" s="18" t="str">
        <f>IF(微程序地址入口表!C25&lt;&gt;"",IF(微程序地址入口表!C25=1,微程序地址入口表!C$2&amp;"&amp;",IF(微程序地址入口表!C25=0,"~"&amp;微程序地址入口表!C$2&amp;"&amp;","")),"")</f>
        <v/>
      </c>
      <c r="D24" s="18" t="str">
        <f>IF(微程序地址入口表!D25&lt;&gt;"",IF(微程序地址入口表!D25=1,微程序地址入口表!D$2&amp;"&amp;",IF(微程序地址入口表!D25=0,"~"&amp;微程序地址入口表!D$2&amp;"&amp;","")),"")</f>
        <v/>
      </c>
      <c r="E24" s="18" t="str">
        <f>IF(微程序地址入口表!E25&lt;&gt;"",IF(微程序地址入口表!E25=1,微程序地址入口表!E$2&amp;"&amp;",IF(微程序地址入口表!E25=0,"~"&amp;微程序地址入口表!E$2&amp;"&amp;","")),"")</f>
        <v/>
      </c>
      <c r="F24" s="18" t="str">
        <f>IF(微程序地址入口表!F25&lt;&gt;"",IF(微程序地址入口表!F25=1,微程序地址入口表!F$2&amp;"&amp;",IF(微程序地址入口表!F25=0,"~"&amp;微程序地址入口表!F$2&amp;"&amp;","")),"")</f>
        <v/>
      </c>
      <c r="G24" s="18" t="str">
        <f>IF(微程序地址入口表!G25&lt;&gt;"",IF(微程序地址入口表!G25=1,微程序地址入口表!G$2&amp;"&amp;",IF(微程序地址入口表!G25=0,"~"&amp;微程序地址入口表!G$2&amp;"&amp;","")),"")</f>
        <v/>
      </c>
      <c r="H24" s="23" t="str">
        <f>IF(微程序地址入口表!H25&lt;&gt;"",IF(微程序地址入口表!H25=1,微程序地址入口表!H$2&amp;"&amp;",IF(微程序地址入口表!H25=0,"~"&amp;微程序地址入口表!H$2&amp;"&amp;","")),"")</f>
        <v/>
      </c>
      <c r="I24" s="41"/>
      <c r="J24" s="22" t="str">
        <f t="shared" si="0"/>
        <v/>
      </c>
      <c r="K24" s="1" t="str">
        <f>IF(微程序地址入口表!N25=1,$J24&amp;"+","")</f>
        <v/>
      </c>
      <c r="L24" s="2" t="str">
        <f>IF(微程序地址入口表!O25=1,$J24&amp;"+","")</f>
        <v/>
      </c>
      <c r="M24" s="2" t="str">
        <f>IF(微程序地址入口表!P25=1,$J24&amp;"+","")</f>
        <v/>
      </c>
      <c r="N24" s="2" t="str">
        <f>IF(微程序地址入口表!Q25=1,$J24&amp;"+","")</f>
        <v/>
      </c>
    </row>
    <row r="25" spans="1:14" ht="14.5" hidden="1" thickBot="1" x14ac:dyDescent="0.35">
      <c r="A25" s="19" t="str">
        <f>IF(微程序地址入口表!A26&lt;&gt;"",IF(微程序地址入口表!A26=1,微程序地址入口表!A$2&amp;"&amp;",IF(微程序地址入口表!A26=0,"~"&amp;微程序地址入口表!A$2&amp;"&amp;","")),"")</f>
        <v/>
      </c>
      <c r="B25" s="18" t="str">
        <f>IF(微程序地址入口表!B26&lt;&gt;"",IF(微程序地址入口表!B26=1,微程序地址入口表!B$2&amp;"&amp;",IF(微程序地址入口表!B26=0,"~"&amp;微程序地址入口表!B$2&amp;"&amp;","")),"")</f>
        <v/>
      </c>
      <c r="C25" s="18" t="str">
        <f>IF(微程序地址入口表!C26&lt;&gt;"",IF(微程序地址入口表!C26=1,微程序地址入口表!C$2&amp;"&amp;",IF(微程序地址入口表!C26=0,"~"&amp;微程序地址入口表!C$2&amp;"&amp;","")),"")</f>
        <v/>
      </c>
      <c r="D25" s="18" t="str">
        <f>IF(微程序地址入口表!D26&lt;&gt;"",IF(微程序地址入口表!D26=1,微程序地址入口表!D$2&amp;"&amp;",IF(微程序地址入口表!D26=0,"~"&amp;微程序地址入口表!D$2&amp;"&amp;","")),"")</f>
        <v/>
      </c>
      <c r="E25" s="18" t="str">
        <f>IF(微程序地址入口表!E26&lt;&gt;"",IF(微程序地址入口表!E26=1,微程序地址入口表!E$2&amp;"&amp;",IF(微程序地址入口表!E26=0,"~"&amp;微程序地址入口表!E$2&amp;"&amp;","")),"")</f>
        <v/>
      </c>
      <c r="F25" s="18" t="str">
        <f>IF(微程序地址入口表!F26&lt;&gt;"",IF(微程序地址入口表!F26=1,微程序地址入口表!F$2&amp;"&amp;",IF(微程序地址入口表!F26=0,"~"&amp;微程序地址入口表!F$2&amp;"&amp;","")),"")</f>
        <v/>
      </c>
      <c r="G25" s="18" t="str">
        <f>IF(微程序地址入口表!G26&lt;&gt;"",IF(微程序地址入口表!G26=1,微程序地址入口表!G$2&amp;"&amp;",IF(微程序地址入口表!G26=0,"~"&amp;微程序地址入口表!G$2&amp;"&amp;","")),"")</f>
        <v/>
      </c>
      <c r="H25" s="23" t="str">
        <f>IF(微程序地址入口表!H26&lt;&gt;"",IF(微程序地址入口表!H26=1,微程序地址入口表!H$2&amp;"&amp;",IF(微程序地址入口表!H26=0,"~"&amp;微程序地址入口表!H$2&amp;"&amp;","")),"")</f>
        <v/>
      </c>
      <c r="I25" s="41"/>
      <c r="J25" s="22" t="str">
        <f t="shared" si="0"/>
        <v/>
      </c>
      <c r="K25" s="1" t="str">
        <f>IF(微程序地址入口表!N26=1,$J25&amp;"+","")</f>
        <v/>
      </c>
      <c r="L25" s="2" t="str">
        <f>IF(微程序地址入口表!O26=1,$J25&amp;"+","")</f>
        <v/>
      </c>
      <c r="M25" s="2" t="str">
        <f>IF(微程序地址入口表!P26=1,$J25&amp;"+","")</f>
        <v/>
      </c>
      <c r="N25" s="2" t="str">
        <f>IF(微程序地址入口表!Q26=1,$J25&amp;"+","")</f>
        <v/>
      </c>
    </row>
    <row r="26" spans="1:14" ht="14.5" hidden="1" thickBot="1" x14ac:dyDescent="0.35">
      <c r="A26" s="19" t="str">
        <f>IF(微程序地址入口表!A27&lt;&gt;"",IF(微程序地址入口表!A27=1,微程序地址入口表!A$2&amp;"&amp;",IF(微程序地址入口表!A27=0,"~"&amp;微程序地址入口表!A$2&amp;"&amp;","")),"")</f>
        <v/>
      </c>
      <c r="B26" s="18" t="str">
        <f>IF(微程序地址入口表!B27&lt;&gt;"",IF(微程序地址入口表!B27=1,微程序地址入口表!B$2&amp;"&amp;",IF(微程序地址入口表!B27=0,"~"&amp;微程序地址入口表!B$2&amp;"&amp;","")),"")</f>
        <v/>
      </c>
      <c r="C26" s="18" t="str">
        <f>IF(微程序地址入口表!C27&lt;&gt;"",IF(微程序地址入口表!C27=1,微程序地址入口表!C$2&amp;"&amp;",IF(微程序地址入口表!C27=0,"~"&amp;微程序地址入口表!C$2&amp;"&amp;","")),"")</f>
        <v/>
      </c>
      <c r="D26" s="18" t="str">
        <f>IF(微程序地址入口表!D27&lt;&gt;"",IF(微程序地址入口表!D27=1,微程序地址入口表!D$2&amp;"&amp;",IF(微程序地址入口表!D27=0,"~"&amp;微程序地址入口表!D$2&amp;"&amp;","")),"")</f>
        <v/>
      </c>
      <c r="E26" s="18" t="str">
        <f>IF(微程序地址入口表!E27&lt;&gt;"",IF(微程序地址入口表!E27=1,微程序地址入口表!E$2&amp;"&amp;",IF(微程序地址入口表!E27=0,"~"&amp;微程序地址入口表!E$2&amp;"&amp;","")),"")</f>
        <v/>
      </c>
      <c r="F26" s="18" t="str">
        <f>IF(微程序地址入口表!F27&lt;&gt;"",IF(微程序地址入口表!F27=1,微程序地址入口表!F$2&amp;"&amp;",IF(微程序地址入口表!F27=0,"~"&amp;微程序地址入口表!F$2&amp;"&amp;","")),"")</f>
        <v/>
      </c>
      <c r="G26" s="18" t="str">
        <f>IF(微程序地址入口表!G27&lt;&gt;"",IF(微程序地址入口表!G27=1,微程序地址入口表!G$2&amp;"&amp;",IF(微程序地址入口表!G27=0,"~"&amp;微程序地址入口表!G$2&amp;"&amp;","")),"")</f>
        <v/>
      </c>
      <c r="H26" s="23" t="str">
        <f>IF(微程序地址入口表!H27&lt;&gt;"",IF(微程序地址入口表!H27=1,微程序地址入口表!H$2&amp;"&amp;",IF(微程序地址入口表!H27=0,"~"&amp;微程序地址入口表!H$2&amp;"&amp;","")),"")</f>
        <v/>
      </c>
      <c r="I26" s="41"/>
      <c r="J26" s="22" t="str">
        <f t="shared" si="0"/>
        <v/>
      </c>
      <c r="K26" s="1" t="str">
        <f>IF(微程序地址入口表!N27=1,$J26&amp;"+","")</f>
        <v/>
      </c>
      <c r="L26" s="2" t="str">
        <f>IF(微程序地址入口表!O27=1,$J26&amp;"+","")</f>
        <v/>
      </c>
      <c r="M26" s="2" t="str">
        <f>IF(微程序地址入口表!P27=1,$J26&amp;"+","")</f>
        <v/>
      </c>
      <c r="N26" s="2" t="str">
        <f>IF(微程序地址入口表!Q27=1,$J26&amp;"+","")</f>
        <v/>
      </c>
    </row>
    <row r="27" spans="1:14" ht="14.5" hidden="1" thickBot="1" x14ac:dyDescent="0.35">
      <c r="A27" s="19" t="str">
        <f>IF(微程序地址入口表!A28&lt;&gt;"",IF(微程序地址入口表!A28=1,微程序地址入口表!A$2&amp;"&amp;",IF(微程序地址入口表!A28=0,"~"&amp;微程序地址入口表!A$2&amp;"&amp;","")),"")</f>
        <v/>
      </c>
      <c r="B27" s="18" t="str">
        <f>IF(微程序地址入口表!B28&lt;&gt;"",IF(微程序地址入口表!B28=1,微程序地址入口表!B$2&amp;"&amp;",IF(微程序地址入口表!B28=0,"~"&amp;微程序地址入口表!B$2&amp;"&amp;","")),"")</f>
        <v/>
      </c>
      <c r="C27" s="18" t="str">
        <f>IF(微程序地址入口表!C28&lt;&gt;"",IF(微程序地址入口表!C28=1,微程序地址入口表!C$2&amp;"&amp;",IF(微程序地址入口表!C28=0,"~"&amp;微程序地址入口表!C$2&amp;"&amp;","")),"")</f>
        <v/>
      </c>
      <c r="D27" s="18" t="str">
        <f>IF(微程序地址入口表!D28&lt;&gt;"",IF(微程序地址入口表!D28=1,微程序地址入口表!D$2&amp;"&amp;",IF(微程序地址入口表!D28=0,"~"&amp;微程序地址入口表!D$2&amp;"&amp;","")),"")</f>
        <v/>
      </c>
      <c r="E27" s="18" t="str">
        <f>IF(微程序地址入口表!E28&lt;&gt;"",IF(微程序地址入口表!E28=1,微程序地址入口表!E$2&amp;"&amp;",IF(微程序地址入口表!E28=0,"~"&amp;微程序地址入口表!E$2&amp;"&amp;","")),"")</f>
        <v/>
      </c>
      <c r="F27" s="18" t="str">
        <f>IF(微程序地址入口表!F28&lt;&gt;"",IF(微程序地址入口表!F28=1,微程序地址入口表!F$2&amp;"&amp;",IF(微程序地址入口表!F28=0,"~"&amp;微程序地址入口表!F$2&amp;"&amp;","")),"")</f>
        <v/>
      </c>
      <c r="G27" s="18" t="str">
        <f>IF(微程序地址入口表!G28&lt;&gt;"",IF(微程序地址入口表!G28=1,微程序地址入口表!G$2&amp;"&amp;",IF(微程序地址入口表!G28=0,"~"&amp;微程序地址入口表!G$2&amp;"&amp;","")),"")</f>
        <v/>
      </c>
      <c r="H27" s="23" t="str">
        <f>IF(微程序地址入口表!H28&lt;&gt;"",IF(微程序地址入口表!H28=1,微程序地址入口表!H$2&amp;"&amp;",IF(微程序地址入口表!H28=0,"~"&amp;微程序地址入口表!H$2&amp;"&amp;","")),"")</f>
        <v/>
      </c>
      <c r="I27" s="41"/>
      <c r="J27" s="22" t="str">
        <f t="shared" si="0"/>
        <v/>
      </c>
      <c r="K27" s="1" t="str">
        <f>IF(微程序地址入口表!N28=1,$J27&amp;"+","")</f>
        <v/>
      </c>
      <c r="L27" s="2" t="str">
        <f>IF(微程序地址入口表!O28=1,$J27&amp;"+","")</f>
        <v/>
      </c>
      <c r="M27" s="2" t="str">
        <f>IF(微程序地址入口表!P28=1,$J27&amp;"+","")</f>
        <v/>
      </c>
      <c r="N27" s="2" t="str">
        <f>IF(微程序地址入口表!Q28=1,$J27&amp;"+","")</f>
        <v/>
      </c>
    </row>
    <row r="28" spans="1:14" ht="14.5" hidden="1" thickBot="1" x14ac:dyDescent="0.35">
      <c r="A28" s="19" t="str">
        <f>IF(微程序地址入口表!A29&lt;&gt;"",IF(微程序地址入口表!A29=1,微程序地址入口表!A$2&amp;"&amp;",IF(微程序地址入口表!A29=0,"~"&amp;微程序地址入口表!A$2&amp;"&amp;","")),"")</f>
        <v/>
      </c>
      <c r="B28" s="18" t="str">
        <f>IF(微程序地址入口表!B29&lt;&gt;"",IF(微程序地址入口表!B29=1,微程序地址入口表!B$2&amp;"&amp;",IF(微程序地址入口表!B29=0,"~"&amp;微程序地址入口表!B$2&amp;"&amp;","")),"")</f>
        <v/>
      </c>
      <c r="C28" s="18" t="str">
        <f>IF(微程序地址入口表!C29&lt;&gt;"",IF(微程序地址入口表!C29=1,微程序地址入口表!C$2&amp;"&amp;",IF(微程序地址入口表!C29=0,"~"&amp;微程序地址入口表!C$2&amp;"&amp;","")),"")</f>
        <v/>
      </c>
      <c r="D28" s="18" t="str">
        <f>IF(微程序地址入口表!D29&lt;&gt;"",IF(微程序地址入口表!D29=1,微程序地址入口表!D$2&amp;"&amp;",IF(微程序地址入口表!D29=0,"~"&amp;微程序地址入口表!D$2&amp;"&amp;","")),"")</f>
        <v/>
      </c>
      <c r="E28" s="18" t="str">
        <f>IF(微程序地址入口表!E29&lt;&gt;"",IF(微程序地址入口表!E29=1,微程序地址入口表!E$2&amp;"&amp;",IF(微程序地址入口表!E29=0,"~"&amp;微程序地址入口表!E$2&amp;"&amp;","")),"")</f>
        <v/>
      </c>
      <c r="F28" s="18" t="str">
        <f>IF(微程序地址入口表!F29&lt;&gt;"",IF(微程序地址入口表!F29=1,微程序地址入口表!F$2&amp;"&amp;",IF(微程序地址入口表!F29=0,"~"&amp;微程序地址入口表!F$2&amp;"&amp;","")),"")</f>
        <v/>
      </c>
      <c r="G28" s="18" t="str">
        <f>IF(微程序地址入口表!G29&lt;&gt;"",IF(微程序地址入口表!G29=1,微程序地址入口表!G$2&amp;"&amp;",IF(微程序地址入口表!G29=0,"~"&amp;微程序地址入口表!G$2&amp;"&amp;","")),"")</f>
        <v/>
      </c>
      <c r="H28" s="23" t="str">
        <f>IF(微程序地址入口表!H29&lt;&gt;"",IF(微程序地址入口表!H29=1,微程序地址入口表!H$2&amp;"&amp;",IF(微程序地址入口表!H29=0,"~"&amp;微程序地址入口表!H$2&amp;"&amp;","")),"")</f>
        <v/>
      </c>
      <c r="I28" s="41"/>
      <c r="J28" s="22" t="str">
        <f t="shared" si="0"/>
        <v/>
      </c>
      <c r="K28" s="1" t="str">
        <f>IF(微程序地址入口表!N29=1,$J28&amp;"+","")</f>
        <v/>
      </c>
      <c r="L28" s="2" t="str">
        <f>IF(微程序地址入口表!O29=1,$J28&amp;"+","")</f>
        <v/>
      </c>
      <c r="M28" s="2" t="str">
        <f>IF(微程序地址入口表!P29=1,$J28&amp;"+","")</f>
        <v/>
      </c>
      <c r="N28" s="2" t="str">
        <f>IF(微程序地址入口表!Q29=1,$J28&amp;"+","")</f>
        <v/>
      </c>
    </row>
    <row r="29" spans="1:14" ht="14.5" hidden="1" thickBot="1" x14ac:dyDescent="0.35">
      <c r="A29" s="19" t="str">
        <f>IF(微程序地址入口表!A30&lt;&gt;"",IF(微程序地址入口表!A30=1,微程序地址入口表!A$2&amp;"&amp;",IF(微程序地址入口表!A30=0,"~"&amp;微程序地址入口表!A$2&amp;"&amp;","")),"")</f>
        <v/>
      </c>
      <c r="B29" s="18" t="str">
        <f>IF(微程序地址入口表!B30&lt;&gt;"",IF(微程序地址入口表!B30=1,微程序地址入口表!B$2&amp;"&amp;",IF(微程序地址入口表!B30=0,"~"&amp;微程序地址入口表!B$2&amp;"&amp;","")),"")</f>
        <v/>
      </c>
      <c r="C29" s="18" t="str">
        <f>IF(微程序地址入口表!C30&lt;&gt;"",IF(微程序地址入口表!C30=1,微程序地址入口表!C$2&amp;"&amp;",IF(微程序地址入口表!C30=0,"~"&amp;微程序地址入口表!C$2&amp;"&amp;","")),"")</f>
        <v/>
      </c>
      <c r="D29" s="18" t="str">
        <f>IF(微程序地址入口表!D30&lt;&gt;"",IF(微程序地址入口表!D30=1,微程序地址入口表!D$2&amp;"&amp;",IF(微程序地址入口表!D30=0,"~"&amp;微程序地址入口表!D$2&amp;"&amp;","")),"")</f>
        <v/>
      </c>
      <c r="E29" s="18" t="str">
        <f>IF(微程序地址入口表!E30&lt;&gt;"",IF(微程序地址入口表!E30=1,微程序地址入口表!E$2&amp;"&amp;",IF(微程序地址入口表!E30=0,"~"&amp;微程序地址入口表!E$2&amp;"&amp;","")),"")</f>
        <v/>
      </c>
      <c r="F29" s="18" t="str">
        <f>IF(微程序地址入口表!F30&lt;&gt;"",IF(微程序地址入口表!F30=1,微程序地址入口表!F$2&amp;"&amp;",IF(微程序地址入口表!F30=0,"~"&amp;微程序地址入口表!F$2&amp;"&amp;","")),"")</f>
        <v/>
      </c>
      <c r="G29" s="18" t="str">
        <f>IF(微程序地址入口表!G30&lt;&gt;"",IF(微程序地址入口表!G30=1,微程序地址入口表!G$2&amp;"&amp;",IF(微程序地址入口表!G30=0,"~"&amp;微程序地址入口表!G$2&amp;"&amp;","")),"")</f>
        <v/>
      </c>
      <c r="H29" s="23" t="str">
        <f>IF(微程序地址入口表!H30&lt;&gt;"",IF(微程序地址入口表!H30=1,微程序地址入口表!H$2&amp;"&amp;",IF(微程序地址入口表!H30=0,"~"&amp;微程序地址入口表!H$2&amp;"&amp;","")),"")</f>
        <v/>
      </c>
      <c r="I29" s="41"/>
      <c r="J29" s="22" t="str">
        <f t="shared" si="0"/>
        <v/>
      </c>
      <c r="K29" s="1" t="str">
        <f>IF(微程序地址入口表!N30=1,$J29&amp;"+","")</f>
        <v/>
      </c>
      <c r="L29" s="2" t="str">
        <f>IF(微程序地址入口表!O30=1,$J29&amp;"+","")</f>
        <v/>
      </c>
      <c r="M29" s="2" t="str">
        <f>IF(微程序地址入口表!P30=1,$J29&amp;"+","")</f>
        <v/>
      </c>
      <c r="N29" s="2" t="str">
        <f>IF(微程序地址入口表!Q30=1,$J29&amp;"+","")</f>
        <v/>
      </c>
    </row>
    <row r="30" spans="1:14" ht="14.5" hidden="1" thickBot="1" x14ac:dyDescent="0.35">
      <c r="A30" s="19" t="str">
        <f>IF(微程序地址入口表!A31&lt;&gt;"",IF(微程序地址入口表!A31=1,微程序地址入口表!A$2&amp;"&amp;",IF(微程序地址入口表!A31=0,"~"&amp;微程序地址入口表!A$2&amp;"&amp;","")),"")</f>
        <v/>
      </c>
      <c r="B30" s="18" t="str">
        <f>IF(微程序地址入口表!B31&lt;&gt;"",IF(微程序地址入口表!B31=1,微程序地址入口表!B$2&amp;"&amp;",IF(微程序地址入口表!B31=0,"~"&amp;微程序地址入口表!B$2&amp;"&amp;","")),"")</f>
        <v/>
      </c>
      <c r="C30" s="18" t="str">
        <f>IF(微程序地址入口表!C31&lt;&gt;"",IF(微程序地址入口表!C31=1,微程序地址入口表!C$2&amp;"&amp;",IF(微程序地址入口表!C31=0,"~"&amp;微程序地址入口表!C$2&amp;"&amp;","")),"")</f>
        <v/>
      </c>
      <c r="D30" s="18" t="str">
        <f>IF(微程序地址入口表!D31&lt;&gt;"",IF(微程序地址入口表!D31=1,微程序地址入口表!D$2&amp;"&amp;",IF(微程序地址入口表!D31=0,"~"&amp;微程序地址入口表!D$2&amp;"&amp;","")),"")</f>
        <v/>
      </c>
      <c r="E30" s="18" t="str">
        <f>IF(微程序地址入口表!E31&lt;&gt;"",IF(微程序地址入口表!E31=1,微程序地址入口表!E$2&amp;"&amp;",IF(微程序地址入口表!E31=0,"~"&amp;微程序地址入口表!E$2&amp;"&amp;","")),"")</f>
        <v/>
      </c>
      <c r="F30" s="18" t="str">
        <f>IF(微程序地址入口表!F31&lt;&gt;"",IF(微程序地址入口表!F31=1,微程序地址入口表!F$2&amp;"&amp;",IF(微程序地址入口表!F31=0,"~"&amp;微程序地址入口表!F$2&amp;"&amp;","")),"")</f>
        <v/>
      </c>
      <c r="G30" s="18" t="str">
        <f>IF(微程序地址入口表!G31&lt;&gt;"",IF(微程序地址入口表!G31=1,微程序地址入口表!G$2&amp;"&amp;",IF(微程序地址入口表!G31=0,"~"&amp;微程序地址入口表!G$2&amp;"&amp;","")),"")</f>
        <v/>
      </c>
      <c r="H30" s="23" t="str">
        <f>IF(微程序地址入口表!H31&lt;&gt;"",IF(微程序地址入口表!H31=1,微程序地址入口表!H$2&amp;"&amp;",IF(微程序地址入口表!H31=0,"~"&amp;微程序地址入口表!H$2&amp;"&amp;","")),"")</f>
        <v/>
      </c>
      <c r="I30" s="41"/>
      <c r="J30" s="22" t="str">
        <f t="shared" si="0"/>
        <v/>
      </c>
      <c r="K30" s="1" t="str">
        <f>IF(微程序地址入口表!N31=1,$J30&amp;"+","")</f>
        <v/>
      </c>
      <c r="L30" s="3" t="str">
        <f>IF(微程序地址入口表!O31=1,$J30&amp;"+","")</f>
        <v/>
      </c>
      <c r="M30" s="3" t="str">
        <f>IF(微程序地址入口表!P31=1,$J30&amp;"+","")</f>
        <v/>
      </c>
      <c r="N30" s="3" t="str">
        <f>IF(微程序地址入口表!Q31=1,$J30&amp;"+","")</f>
        <v/>
      </c>
    </row>
    <row r="31" spans="1:14" ht="17" thickBot="1" x14ac:dyDescent="0.35">
      <c r="A31" s="58"/>
      <c r="B31" s="58"/>
      <c r="C31" s="58"/>
      <c r="D31" s="58"/>
      <c r="E31" s="58"/>
      <c r="F31" s="58"/>
      <c r="G31" s="58"/>
      <c r="H31" s="58"/>
      <c r="I31" s="58"/>
      <c r="J31" s="59"/>
      <c r="K31" s="32" t="str">
        <f>IF(LEN(K32)&gt;1,LEFT(K32,LEN(K32)-1),"")</f>
        <v/>
      </c>
      <c r="L31" s="32" t="str">
        <f>IF(LEN(L32)&gt;1,LEFT(L32,LEN(L32)-1),"")</f>
        <v/>
      </c>
      <c r="M31" s="32" t="str">
        <f t="shared" ref="M31:N31" si="1">IF(LEN(M32)&gt;1,LEFT(M32,LEN(M32)-1),"")</f>
        <v/>
      </c>
      <c r="N31" s="32" t="str">
        <f t="shared" si="1"/>
        <v/>
      </c>
    </row>
    <row r="32" spans="1:14" ht="17.25" hidden="1" customHeigh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4"/>
      <c r="K32" s="4" t="str">
        <f t="shared" ref="K32:N32" si="2">CONCATENATE(K2,K3,K4,K5,K6,K7,K8,K9,K10,K11,K12,K13,K14,K15,K16,K17,K18,K19,K20,K21,K22,K23,K24,K25,K26,K27,K28,K29,K30)</f>
        <v/>
      </c>
      <c r="L32" s="4" t="str">
        <f t="shared" si="2"/>
        <v/>
      </c>
      <c r="M32" s="4" t="str">
        <f t="shared" si="2"/>
        <v/>
      </c>
      <c r="N32" s="4" t="str">
        <f t="shared" si="2"/>
        <v/>
      </c>
    </row>
    <row r="33" spans="1:12" hidden="1" x14ac:dyDescent="0.3"/>
    <row r="35" spans="1:12" ht="16.5" x14ac:dyDescent="0.3">
      <c r="A35" s="5"/>
      <c r="B35" s="5"/>
      <c r="J35" s="25"/>
    </row>
    <row r="36" spans="1:12" ht="16.5" x14ac:dyDescent="0.3">
      <c r="L36" s="5"/>
    </row>
  </sheetData>
  <mergeCells count="1">
    <mergeCell ref="A31:J31"/>
  </mergeCells>
  <phoneticPr fontId="12" type="noConversion"/>
  <conditionalFormatting sqref="K31:N31">
    <cfRule type="containsBlanks" dxfId="1" priority="31">
      <formula>LEN(TRIM(K31))=0</formula>
    </cfRule>
  </conditionalFormatting>
  <conditionalFormatting sqref="K2:N30">
    <cfRule type="containsText" dxfId="0" priority="30" operator="containsText" text="1">
      <formula>NOT(ISERROR(SEARCH("1",K2)))</formula>
    </cfRule>
  </conditionalFormatting>
  <dataValidations count="3">
    <dataValidation allowBlank="1" showInputMessage="1" showErrorMessage="1" promptTitle="次态状态位" prompt="次态状态位逻辑表达式生成" sqref="N37:N1048576 N32:N34 K32:M1048576" xr:uid="{00000000-0002-0000-0100-000001000000}"/>
    <dataValidation allowBlank="1" showInputMessage="1" showErrorMessage="1" promptTitle="次态状态位表达式" prompt="次态状态位逻辑表达式，复制到Logisim即可" sqref="K31:N31" xr:uid="{00000000-0002-0000-0100-000000000000}"/>
    <dataValidation allowBlank="1" showInputMessage="1" showErrorMessage="1" promptTitle="次态状态位" prompt="次态状态位生成条件最小项" sqref="K1:N30" xr:uid="{00000000-0002-0000-0100-000002000000}"/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微程序地址入口表</vt:lpstr>
      <vt:lpstr>微程序入口查找逻辑自动生成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lily2002</cp:lastModifiedBy>
  <cp:lastPrinted>2019-03-05T06:30:00Z</cp:lastPrinted>
  <dcterms:created xsi:type="dcterms:W3CDTF">2018-06-11T03:29:00Z</dcterms:created>
  <dcterms:modified xsi:type="dcterms:W3CDTF">2023-05-09T06:34:43Z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