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计算机组成原理（2023年）\第5次实验程序（发给学生）\设计实验\2.单总线结构MIPS处理器（微程序控制器）（7条指令）\"/>
    </mc:Choice>
  </mc:AlternateContent>
  <xr:revisionPtr revIDLastSave="0" documentId="13_ncr:1_{B1B97B9F-A588-4515-9242-04C12D6AFB0C}" xr6:coauthVersionLast="47" xr6:coauthVersionMax="47" xr10:uidLastSave="{00000000-0000-0000-0000-000000000000}"/>
  <bookViews>
    <workbookView xWindow="0" yWindow="0" windowWidth="25190" windowHeight="16180" xr2:uid="{00000000-000D-0000-FFFF-FFFF00000000}"/>
  </bookViews>
  <sheets>
    <sheet name="微程序自动生成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7" i="3" l="1"/>
  <c r="AE7" i="3" s="1"/>
  <c r="AC8" i="3"/>
  <c r="AE8" i="3" s="1"/>
  <c r="AC9" i="3"/>
  <c r="AE9" i="3" s="1"/>
  <c r="AC10" i="3"/>
  <c r="AE10" i="3" s="1"/>
  <c r="AC11" i="3"/>
  <c r="AE11" i="3" s="1"/>
  <c r="AC12" i="3"/>
  <c r="AE12" i="3" s="1"/>
  <c r="AC13" i="3"/>
  <c r="AE13" i="3" s="1"/>
  <c r="AC14" i="3"/>
  <c r="AE14" i="3" s="1"/>
  <c r="AC15" i="3"/>
  <c r="AE15" i="3" s="1"/>
  <c r="AC16" i="3"/>
  <c r="AE16" i="3" s="1"/>
  <c r="AC17" i="3"/>
  <c r="AE17" i="3" s="1"/>
  <c r="AC18" i="3"/>
  <c r="AE18" i="3" s="1"/>
  <c r="AC19" i="3"/>
  <c r="AE19" i="3" s="1"/>
  <c r="AC20" i="3"/>
  <c r="AE20" i="3" s="1"/>
  <c r="AC21" i="3"/>
  <c r="AE21" i="3" s="1"/>
  <c r="AC22" i="3"/>
  <c r="AE22" i="3" s="1"/>
  <c r="AC23" i="3"/>
  <c r="AE23" i="3" s="1"/>
  <c r="AC24" i="3"/>
  <c r="AE24" i="3" s="1"/>
  <c r="AC25" i="3"/>
  <c r="AE25" i="3" s="1"/>
  <c r="AC26" i="3"/>
  <c r="AE26" i="3" s="1"/>
  <c r="AC27" i="3"/>
  <c r="AE27" i="3" s="1"/>
  <c r="AD27" i="3" l="1"/>
  <c r="AF27" i="3" s="1"/>
  <c r="AD26" i="3"/>
  <c r="AF26" i="3" s="1"/>
  <c r="AD25" i="3"/>
  <c r="AF25" i="3" s="1"/>
  <c r="AD24" i="3"/>
  <c r="AD23" i="3"/>
  <c r="AF23" i="3" s="1"/>
  <c r="AD22" i="3"/>
  <c r="AD21" i="3"/>
  <c r="AF21" i="3" s="1"/>
  <c r="AD20" i="3"/>
  <c r="AF20" i="3" s="1"/>
  <c r="AD19" i="3"/>
  <c r="AF19" i="3" s="1"/>
  <c r="AD18" i="3"/>
  <c r="AF18" i="3" s="1"/>
  <c r="AD17" i="3"/>
  <c r="AD16" i="3"/>
  <c r="AF16" i="3" s="1"/>
  <c r="AD15" i="3"/>
  <c r="AF15" i="3" s="1"/>
  <c r="AD14" i="3"/>
  <c r="AD13" i="3"/>
  <c r="AF13" i="3" s="1"/>
  <c r="AG13" i="3" s="1"/>
  <c r="AD12" i="3"/>
  <c r="AD11" i="3"/>
  <c r="AF11" i="3" s="1"/>
  <c r="AG11" i="3" s="1"/>
  <c r="AD10" i="3"/>
  <c r="AF10" i="3" s="1"/>
  <c r="AG10" i="3" s="1"/>
  <c r="AD9" i="3"/>
  <c r="AF9" i="3" s="1"/>
  <c r="AD8" i="3"/>
  <c r="AD7" i="3"/>
  <c r="AF7" i="3" s="1"/>
  <c r="AH7" i="3" s="1"/>
  <c r="AD6" i="3"/>
  <c r="AC6" i="3"/>
  <c r="AE6" i="3" s="1"/>
  <c r="AD5" i="3"/>
  <c r="AC5" i="3"/>
  <c r="AE5" i="3" s="1"/>
  <c r="AD4" i="3"/>
  <c r="AC4" i="3"/>
  <c r="AE4" i="3" s="1"/>
  <c r="AD3" i="3"/>
  <c r="AC3" i="3"/>
  <c r="AE3" i="3" s="1"/>
  <c r="AH16" i="3" l="1"/>
  <c r="AG16" i="3"/>
  <c r="AH9" i="3"/>
  <c r="AG9" i="3"/>
  <c r="AH13" i="3"/>
  <c r="AH21" i="3"/>
  <c r="AG21" i="3"/>
  <c r="AH25" i="3"/>
  <c r="AG25" i="3"/>
  <c r="AH20" i="3"/>
  <c r="AG20" i="3"/>
  <c r="AH10" i="3"/>
  <c r="AH18" i="3"/>
  <c r="AG18" i="3"/>
  <c r="AH26" i="3"/>
  <c r="AG26" i="3"/>
  <c r="AF3" i="3"/>
  <c r="AH11" i="3"/>
  <c r="AH15" i="3"/>
  <c r="AG15" i="3"/>
  <c r="AH19" i="3"/>
  <c r="AG19" i="3"/>
  <c r="AH23" i="3"/>
  <c r="AG23" i="3"/>
  <c r="AH27" i="3"/>
  <c r="AG27" i="3"/>
  <c r="AF4" i="3"/>
  <c r="AF8" i="3"/>
  <c r="AF24" i="3"/>
  <c r="AF14" i="3"/>
  <c r="AF12" i="3"/>
  <c r="AF22" i="3"/>
  <c r="AF5" i="3"/>
  <c r="AF17" i="3"/>
  <c r="AG7" i="3"/>
  <c r="AF6" i="3"/>
  <c r="AG6" i="3" l="1"/>
  <c r="AH6" i="3"/>
  <c r="AH22" i="3"/>
  <c r="AG22" i="3"/>
  <c r="AH8" i="3"/>
  <c r="AG8" i="3"/>
  <c r="AG3" i="3"/>
  <c r="AH3" i="3"/>
  <c r="AG5" i="3"/>
  <c r="AH5" i="3"/>
  <c r="AH24" i="3"/>
  <c r="AG24" i="3"/>
  <c r="AH12" i="3"/>
  <c r="AG12" i="3"/>
  <c r="AG4" i="3"/>
  <c r="AH4" i="3"/>
  <c r="AH17" i="3"/>
  <c r="AG17" i="3"/>
  <c r="AH14" i="3"/>
  <c r="AG14" i="3"/>
  <c r="AH28" i="3" l="1"/>
  <c r="AG28" i="3" s="1"/>
</calcChain>
</file>

<file path=xl/sharedStrings.xml><?xml version="1.0" encoding="utf-8"?>
<sst xmlns="http://schemas.openxmlformats.org/spreadsheetml/2006/main" count="82" uniqueCount="62">
  <si>
    <t>微指令功能</t>
  </si>
  <si>
    <t>状态/微地址</t>
    <phoneticPr fontId="3" type="noConversion"/>
  </si>
  <si>
    <t>PCout</t>
    <phoneticPr fontId="3" type="noConversion"/>
  </si>
  <si>
    <t>DRout</t>
    <phoneticPr fontId="3" type="noConversion"/>
  </si>
  <si>
    <t>Zout</t>
    <phoneticPr fontId="3" type="noConversion"/>
  </si>
  <si>
    <t>Rout</t>
    <phoneticPr fontId="3" type="noConversion"/>
  </si>
  <si>
    <t>IR(I)out</t>
    <phoneticPr fontId="3" type="noConversion"/>
  </si>
  <si>
    <t>IR(A)out</t>
    <phoneticPr fontId="3" type="noConversion"/>
  </si>
  <si>
    <t>DREout</t>
    <phoneticPr fontId="3" type="noConversion"/>
  </si>
  <si>
    <t>PCin</t>
    <phoneticPr fontId="3" type="noConversion"/>
  </si>
  <si>
    <t>ARin</t>
    <phoneticPr fontId="3" type="noConversion"/>
  </si>
  <si>
    <t>DREin</t>
    <phoneticPr fontId="3" type="noConversion"/>
  </si>
  <si>
    <t>DRin</t>
    <phoneticPr fontId="3" type="noConversion"/>
  </si>
  <si>
    <t>Xin</t>
    <phoneticPr fontId="3" type="noConversion"/>
  </si>
  <si>
    <t>Rin</t>
    <phoneticPr fontId="3" type="noConversion"/>
  </si>
  <si>
    <t>IRin</t>
    <phoneticPr fontId="3" type="noConversion"/>
  </si>
  <si>
    <t>PSWin</t>
    <phoneticPr fontId="3" type="noConversion"/>
  </si>
  <si>
    <t>RegTgt</t>
    <phoneticPr fontId="3" type="noConversion"/>
  </si>
  <si>
    <t>RegDst</t>
    <phoneticPr fontId="3" type="noConversion"/>
  </si>
  <si>
    <t>Add</t>
    <phoneticPr fontId="3" type="noConversion"/>
  </si>
  <si>
    <t>Add4</t>
    <phoneticPr fontId="3" type="noConversion"/>
  </si>
  <si>
    <t>Slt</t>
    <phoneticPr fontId="3" type="noConversion"/>
  </si>
  <si>
    <t>READ</t>
    <phoneticPr fontId="3" type="noConversion"/>
  </si>
  <si>
    <t>WRITE</t>
    <phoneticPr fontId="3" type="noConversion"/>
  </si>
  <si>
    <t>P1</t>
    <phoneticPr fontId="3" type="noConversion"/>
  </si>
  <si>
    <t>下址字段</t>
    <phoneticPr fontId="3" type="noConversion"/>
  </si>
  <si>
    <t>下址DEC</t>
    <phoneticPr fontId="3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</si>
  <si>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</si>
  <si>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3" type="noConversion"/>
  </si>
  <si>
    <t>取指令</t>
  </si>
  <si>
    <t>2</t>
  </si>
  <si>
    <t>3</t>
  </si>
  <si>
    <t>P0</t>
    <phoneticPr fontId="3" type="noConversion"/>
  </si>
  <si>
    <t>P2</t>
    <phoneticPr fontId="3" type="noConversion"/>
  </si>
  <si>
    <t>LW</t>
    <phoneticPr fontId="4" type="noConversion"/>
  </si>
  <si>
    <t>SW</t>
    <phoneticPr fontId="4" type="noConversion"/>
  </si>
  <si>
    <t>BEQ</t>
    <phoneticPr fontId="4" type="noConversion"/>
  </si>
  <si>
    <t>SLT</t>
    <phoneticPr fontId="4" type="noConversion"/>
  </si>
  <si>
    <t>取指令</t>
    <phoneticPr fontId="4" type="noConversion"/>
  </si>
  <si>
    <t>ADDI</t>
    <phoneticPr fontId="4" type="noConversion"/>
  </si>
  <si>
    <t>1</t>
    <phoneticPr fontId="4" type="noConversion"/>
  </si>
  <si>
    <t>2</t>
    <phoneticPr fontId="4" type="noConversion"/>
  </si>
  <si>
    <t>3</t>
    <phoneticPr fontId="4" type="noConversion"/>
  </si>
  <si>
    <t>4</t>
    <phoneticPr fontId="4" type="noConversion"/>
  </si>
  <si>
    <t>5</t>
    <phoneticPr fontId="4" type="noConversion"/>
  </si>
  <si>
    <t>6</t>
    <phoneticPr fontId="4" type="noConversion"/>
  </si>
  <si>
    <t>7</t>
    <phoneticPr fontId="4" type="noConversion"/>
  </si>
  <si>
    <t>8</t>
    <phoneticPr fontId="4" type="noConversion"/>
  </si>
  <si>
    <t>9</t>
    <phoneticPr fontId="4" type="noConversion"/>
  </si>
  <si>
    <t>10</t>
    <phoneticPr fontId="4" type="noConversion"/>
  </si>
  <si>
    <t>11</t>
    <phoneticPr fontId="4" type="noConversion"/>
  </si>
  <si>
    <t>12</t>
    <phoneticPr fontId="4" type="noConversion"/>
  </si>
  <si>
    <t>13</t>
    <phoneticPr fontId="4" type="noConversion"/>
  </si>
  <si>
    <t>14</t>
    <phoneticPr fontId="4" type="noConversion"/>
  </si>
  <si>
    <t>15</t>
    <phoneticPr fontId="4" type="noConversion"/>
  </si>
  <si>
    <t>16</t>
    <phoneticPr fontId="4" type="noConversion"/>
  </si>
  <si>
    <t>17</t>
    <phoneticPr fontId="4" type="noConversion"/>
  </si>
  <si>
    <t>18</t>
    <phoneticPr fontId="4" type="noConversion"/>
  </si>
  <si>
    <t>19</t>
    <phoneticPr fontId="4" type="noConversion"/>
  </si>
  <si>
    <t>20</t>
    <phoneticPr fontId="4" type="noConversion"/>
  </si>
  <si>
    <t>21</t>
    <phoneticPr fontId="4" type="noConversion"/>
  </si>
  <si>
    <t>22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</si>
</sst>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4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  <font>
      <b/>
      <sz val="11"/>
      <color theme="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/>
    <xf numFmtId="0" fontId="1" fillId="3" borderId="3" xfId="0" applyFont="1" applyFill="1" applyBorder="1" applyAlignment="1">
      <alignment horizontal="center" shrinkToFit="1"/>
    </xf>
    <xf numFmtId="0" fontId="5" fillId="3" borderId="3" xfId="0" applyFont="1" applyFill="1" applyBorder="1" applyAlignment="1">
      <alignment horizontal="center" shrinkToFit="1"/>
    </xf>
    <xf numFmtId="0" fontId="6" fillId="5" borderId="6" xfId="0" applyFont="1" applyFill="1" applyBorder="1" applyAlignment="1">
      <alignment horizontal="center" vertical="center" shrinkToFit="1"/>
    </xf>
    <xf numFmtId="0" fontId="6" fillId="5" borderId="1" xfId="0" applyFont="1" applyFill="1" applyBorder="1" applyAlignment="1">
      <alignment horizontal="center" vertical="center" shrinkToFit="1"/>
    </xf>
    <xf numFmtId="0" fontId="6" fillId="6" borderId="1" xfId="0" applyFont="1" applyFill="1" applyBorder="1" applyAlignment="1">
      <alignment horizontal="center" vertical="center" shrinkToFit="1"/>
    </xf>
    <xf numFmtId="0" fontId="6" fillId="7" borderId="1" xfId="0" applyFont="1" applyFill="1" applyBorder="1" applyAlignment="1">
      <alignment horizontal="center" vertical="center" shrinkToFit="1"/>
    </xf>
    <xf numFmtId="49" fontId="7" fillId="8" borderId="3" xfId="0" applyNumberFormat="1" applyFont="1" applyFill="1" applyBorder="1" applyAlignment="1">
      <alignment horizontal="center" shrinkToFit="1"/>
    </xf>
    <xf numFmtId="0" fontId="1" fillId="5" borderId="4" xfId="0" applyFont="1" applyFill="1" applyBorder="1" applyAlignment="1">
      <alignment horizontal="center" vertical="center" shrinkToFit="1"/>
    </xf>
    <xf numFmtId="49" fontId="8" fillId="2" borderId="3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 shrinkToFit="1"/>
    </xf>
    <xf numFmtId="49" fontId="2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11" fillId="0" borderId="2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49" fontId="5" fillId="0" borderId="0" xfId="0" applyNumberFormat="1" applyFont="1" applyAlignment="1"/>
    <xf numFmtId="49" fontId="1" fillId="0" borderId="0" xfId="0" applyNumberFormat="1" applyFont="1" applyAlignment="1"/>
    <xf numFmtId="49" fontId="11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10" fillId="0" borderId="0" xfId="0" applyNumberFormat="1" applyFont="1" applyAlignment="1"/>
    <xf numFmtId="176" fontId="0" fillId="0" borderId="0" xfId="0" applyNumberFormat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9" fillId="9" borderId="2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9" fillId="0" borderId="7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5" fillId="9" borderId="3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176" fontId="13" fillId="10" borderId="0" xfId="0" applyNumberFormat="1" applyFont="1" applyFill="1" applyAlignment="1">
      <alignment horizontal="center"/>
    </xf>
  </cellXfs>
  <cellStyles count="1">
    <cellStyle name="常规" xfId="0" builtinId="0"/>
  </cellStyles>
  <dxfs count="6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H33"/>
  <sheetViews>
    <sheetView tabSelected="1" workbookViewId="0">
      <selection activeCell="AF34" sqref="AF34"/>
    </sheetView>
  </sheetViews>
  <sheetFormatPr defaultColWidth="9" defaultRowHeight="14.5" x14ac:dyDescent="0.35"/>
  <cols>
    <col min="1" max="1" width="7.75" style="1" customWidth="1"/>
    <col min="2" max="2" width="5.08203125" style="26" customWidth="1"/>
    <col min="3" max="27" width="4" style="27" customWidth="1"/>
    <col min="28" max="28" width="8" style="28" customWidth="1"/>
    <col min="29" max="29" width="5.83203125" style="27" hidden="1" customWidth="1"/>
    <col min="30" max="30" width="23.08203125" style="28" hidden="1" customWidth="1"/>
    <col min="31" max="31" width="17.5" style="28" hidden="1" customWidth="1"/>
    <col min="32" max="32" width="32.83203125" style="24" customWidth="1"/>
    <col min="33" max="33" width="15.75" style="29" customWidth="1"/>
    <col min="34" max="34" width="14.25" style="1" hidden="1" customWidth="1"/>
    <col min="35" max="16384" width="9" style="1"/>
  </cols>
  <sheetData>
    <row r="1" spans="1:34" x14ac:dyDescent="0.35">
      <c r="C1" s="28" t="s">
        <v>40</v>
      </c>
      <c r="D1" s="28" t="s">
        <v>41</v>
      </c>
      <c r="E1" s="28" t="s">
        <v>42</v>
      </c>
      <c r="F1" s="28" t="s">
        <v>43</v>
      </c>
      <c r="G1" s="28" t="s">
        <v>44</v>
      </c>
      <c r="H1" s="28" t="s">
        <v>45</v>
      </c>
      <c r="I1" s="28" t="s">
        <v>46</v>
      </c>
      <c r="J1" s="28" t="s">
        <v>47</v>
      </c>
      <c r="K1" s="28" t="s">
        <v>48</v>
      </c>
      <c r="L1" s="28" t="s">
        <v>49</v>
      </c>
      <c r="M1" s="28" t="s">
        <v>50</v>
      </c>
      <c r="N1" s="28" t="s">
        <v>51</v>
      </c>
      <c r="O1" s="28" t="s">
        <v>52</v>
      </c>
      <c r="P1" s="28" t="s">
        <v>53</v>
      </c>
      <c r="Q1" s="28" t="s">
        <v>54</v>
      </c>
      <c r="R1" s="28" t="s">
        <v>55</v>
      </c>
      <c r="S1" s="28" t="s">
        <v>56</v>
      </c>
      <c r="T1" s="28" t="s">
        <v>57</v>
      </c>
      <c r="U1" s="28" t="s">
        <v>58</v>
      </c>
      <c r="V1" s="28" t="s">
        <v>59</v>
      </c>
      <c r="W1" s="28" t="s">
        <v>60</v>
      </c>
      <c r="X1" s="28" t="s">
        <v>61</v>
      </c>
    </row>
    <row r="2" spans="1:34" ht="17" thickBot="1" x14ac:dyDescent="0.5">
      <c r="A2" s="2" t="s">
        <v>0</v>
      </c>
      <c r="B2" s="3" t="s">
        <v>1</v>
      </c>
      <c r="C2" s="4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16</v>
      </c>
      <c r="R2" s="5" t="s">
        <v>17</v>
      </c>
      <c r="S2" s="5" t="s">
        <v>18</v>
      </c>
      <c r="T2" s="7" t="s">
        <v>19</v>
      </c>
      <c r="U2" s="7" t="s">
        <v>20</v>
      </c>
      <c r="V2" s="7" t="s">
        <v>21</v>
      </c>
      <c r="W2" s="5" t="s">
        <v>22</v>
      </c>
      <c r="X2" s="5" t="s">
        <v>23</v>
      </c>
      <c r="Y2" s="8" t="s">
        <v>32</v>
      </c>
      <c r="Z2" s="8" t="s">
        <v>24</v>
      </c>
      <c r="AA2" s="8" t="s">
        <v>33</v>
      </c>
      <c r="AB2" s="9" t="s">
        <v>26</v>
      </c>
      <c r="AC2" s="5" t="s">
        <v>25</v>
      </c>
      <c r="AD2" s="9"/>
      <c r="AE2" s="9"/>
      <c r="AF2" s="10" t="s">
        <v>27</v>
      </c>
      <c r="AG2" s="11" t="s">
        <v>28</v>
      </c>
    </row>
    <row r="3" spans="1:34" ht="17" thickTop="1" x14ac:dyDescent="0.45">
      <c r="A3" s="32" t="s">
        <v>29</v>
      </c>
      <c r="B3" s="32">
        <v>0</v>
      </c>
      <c r="C3" s="33">
        <v>1</v>
      </c>
      <c r="D3" s="34"/>
      <c r="E3" s="34"/>
      <c r="F3" s="34"/>
      <c r="G3" s="34"/>
      <c r="H3" s="34"/>
      <c r="I3" s="34"/>
      <c r="J3" s="34"/>
      <c r="K3" s="34">
        <v>1</v>
      </c>
      <c r="L3" s="34"/>
      <c r="M3" s="34"/>
      <c r="N3" s="34">
        <v>1</v>
      </c>
      <c r="O3" s="34"/>
      <c r="P3" s="34"/>
      <c r="Q3" s="34"/>
      <c r="R3" s="34"/>
      <c r="S3" s="34"/>
      <c r="T3" s="34"/>
      <c r="U3" s="34"/>
      <c r="V3" s="34"/>
      <c r="W3" s="34"/>
      <c r="X3" s="34"/>
      <c r="Y3" s="30"/>
      <c r="Z3" s="30"/>
      <c r="AA3" s="30"/>
      <c r="AB3" s="13">
        <v>1</v>
      </c>
      <c r="AC3" s="12" t="str">
        <f t="shared" ref="AC3:AC27" si="0">TEXT(DEC2BIN(AB3),"00000")</f>
        <v>00001</v>
      </c>
      <c r="AD3" s="14" t="str">
        <f t="shared" ref="AD3:AD27" si="1">VALUE(C3)&amp;VALUE(D3)&amp;VALUE(E3)&amp;VALUE(F3)&amp;VALUE(G3)&amp;VALUE(H3)&amp;VALUE(I3)&amp;VALUE(J3)&amp;VALUE(K3)&amp;VALUE(L3)&amp;VALUE(M3)&amp;VALUE(N3)&amp;VALUE(O3)&amp;VALUE(P3)&amp;VALUE(Q3)&amp;VALUE(R3)&amp;VALUE(S3)&amp;VALUE(T3)</f>
        <v>100000001001000000</v>
      </c>
      <c r="AE3" s="14" t="str">
        <f t="shared" ref="AE3:AE27" si="2">VALUE(U3)&amp;VALUE(V3)&amp;VALUE(W3)&amp;VALUE(X3)&amp;VALUE(Y3)&amp;VALUE(Z3)&amp;VALUE(AA3)&amp;AC3</f>
        <v>000000000001</v>
      </c>
      <c r="AF3" s="15" t="str">
        <f>AD3&amp;AE3</f>
        <v>100000001001000000000000000001</v>
      </c>
      <c r="AG3" s="16" t="str">
        <f t="shared" ref="AG3:AG27" si="3">DEC2HEX(BIN2DEC(LEFT(AF3,LEN(AF3)-24))*256*256*256+BIN2DEC(MID(AF3,LEN(AF3)-23,8))*256*256+BIN2DEC(MID(AF3,LEN(AF3)-15,8))*256+BIN2DEC(MID(AF3,LEN(AF3)-7,8)))</f>
        <v>20240001</v>
      </c>
      <c r="AH3" s="27">
        <f>BIN2DEC(LEFT(AF3,LEN(AF3)-24))*256*256*256+BIN2DEC(MID(AF3,LEN(AF3)-23,8))*256*256+BIN2DEC(MID(AF3,LEN(AF3)-15,8))*256+BIN2DEC(MID(AF3,LEN(AF3)-7,8))</f>
        <v>539230209</v>
      </c>
    </row>
    <row r="4" spans="1:34" ht="16.5" x14ac:dyDescent="0.45">
      <c r="A4" s="35" t="s">
        <v>29</v>
      </c>
      <c r="B4" s="35">
        <v>1</v>
      </c>
      <c r="C4" s="36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>
        <v>1</v>
      </c>
      <c r="V4" s="37"/>
      <c r="W4" s="37"/>
      <c r="X4" s="37"/>
      <c r="Y4" s="31"/>
      <c r="Z4" s="31"/>
      <c r="AA4" s="31"/>
      <c r="AB4" s="17" t="s">
        <v>30</v>
      </c>
      <c r="AC4" s="12" t="str">
        <f t="shared" si="0"/>
        <v>00010</v>
      </c>
      <c r="AD4" s="14" t="str">
        <f t="shared" si="1"/>
        <v>000000000000000000</v>
      </c>
      <c r="AE4" s="14" t="str">
        <f t="shared" si="2"/>
        <v>100000000010</v>
      </c>
      <c r="AF4" s="15" t="str">
        <f t="shared" ref="AF4:AF27" si="4">AD4&amp;AE4</f>
        <v>000000000000000000100000000010</v>
      </c>
      <c r="AG4" s="16" t="str">
        <f t="shared" si="3"/>
        <v>802</v>
      </c>
      <c r="AH4" s="27">
        <f t="shared" ref="AH4:AH27" si="5">BIN2DEC(LEFT(AF4,LEN(AF4)-24))*256*256*256+BIN2DEC(MID(AF4,LEN(AF4)-23,8))*256*256+BIN2DEC(MID(AF4,LEN(AF4)-15,8))*256+BIN2DEC(MID(AF4,LEN(AF4)-7,8))</f>
        <v>2050</v>
      </c>
    </row>
    <row r="5" spans="1:34" ht="16.5" x14ac:dyDescent="0.45">
      <c r="A5" s="32" t="s">
        <v>29</v>
      </c>
      <c r="B5" s="32">
        <v>2</v>
      </c>
      <c r="C5" s="33"/>
      <c r="D5" s="34"/>
      <c r="E5" s="34">
        <v>1</v>
      </c>
      <c r="F5" s="34"/>
      <c r="G5" s="34"/>
      <c r="H5" s="34"/>
      <c r="I5" s="34"/>
      <c r="J5" s="34">
        <v>1</v>
      </c>
      <c r="K5" s="34"/>
      <c r="L5" s="34">
        <v>1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>
        <v>1</v>
      </c>
      <c r="X5" s="34"/>
      <c r="Y5" s="30"/>
      <c r="Z5" s="30"/>
      <c r="AA5" s="30"/>
      <c r="AB5" s="13" t="s">
        <v>31</v>
      </c>
      <c r="AC5" s="12" t="str">
        <f t="shared" si="0"/>
        <v>00011</v>
      </c>
      <c r="AD5" s="14" t="str">
        <f t="shared" si="1"/>
        <v>001000010100000000</v>
      </c>
      <c r="AE5" s="14" t="str">
        <f t="shared" si="2"/>
        <v>001000000011</v>
      </c>
      <c r="AF5" s="15" t="str">
        <f t="shared" si="4"/>
        <v>001000010100000000001000000011</v>
      </c>
      <c r="AG5" s="16" t="str">
        <f t="shared" si="3"/>
        <v>8500203</v>
      </c>
      <c r="AH5" s="27">
        <f t="shared" si="5"/>
        <v>139461123</v>
      </c>
    </row>
    <row r="6" spans="1:34" ht="16.5" x14ac:dyDescent="0.45">
      <c r="A6" s="35" t="s">
        <v>38</v>
      </c>
      <c r="B6" s="35">
        <v>3</v>
      </c>
      <c r="C6" s="36"/>
      <c r="D6" s="37">
        <v>1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>
        <v>1</v>
      </c>
      <c r="Q6" s="37"/>
      <c r="R6" s="37"/>
      <c r="S6" s="37"/>
      <c r="T6" s="37"/>
      <c r="U6" s="37"/>
      <c r="V6" s="37"/>
      <c r="W6" s="37"/>
      <c r="X6" s="37"/>
      <c r="Y6" s="31" t="s">
        <v>40</v>
      </c>
      <c r="Z6" s="31"/>
      <c r="AA6" s="31"/>
      <c r="AB6" s="17"/>
      <c r="AC6" s="12" t="str">
        <f t="shared" si="0"/>
        <v>00000</v>
      </c>
      <c r="AD6" s="14" t="str">
        <f t="shared" si="1"/>
        <v>010000000000010000</v>
      </c>
      <c r="AE6" s="14" t="str">
        <f t="shared" si="2"/>
        <v>000010000000</v>
      </c>
      <c r="AF6" s="15" t="str">
        <f t="shared" si="4"/>
        <v>010000000000010000000010000000</v>
      </c>
      <c r="AG6" s="16" t="str">
        <f t="shared" si="3"/>
        <v>10010080</v>
      </c>
      <c r="AH6" s="27">
        <f t="shared" si="5"/>
        <v>268501120</v>
      </c>
    </row>
    <row r="7" spans="1:34" ht="16.5" x14ac:dyDescent="0.45">
      <c r="A7" s="32" t="s">
        <v>34</v>
      </c>
      <c r="B7" s="32">
        <v>4</v>
      </c>
      <c r="C7" s="33"/>
      <c r="D7" s="34"/>
      <c r="E7" s="34"/>
      <c r="F7" s="34">
        <v>1</v>
      </c>
      <c r="G7" s="34"/>
      <c r="H7" s="34"/>
      <c r="I7" s="34"/>
      <c r="J7" s="34"/>
      <c r="K7" s="34"/>
      <c r="L7" s="34"/>
      <c r="M7" s="34"/>
      <c r="N7" s="34">
        <v>1</v>
      </c>
      <c r="O7" s="34"/>
      <c r="P7" s="34"/>
      <c r="Q7" s="34"/>
      <c r="R7" s="34"/>
      <c r="S7" s="34"/>
      <c r="T7" s="34"/>
      <c r="U7" s="34"/>
      <c r="V7" s="34"/>
      <c r="W7" s="34"/>
      <c r="X7" s="34"/>
      <c r="Y7" s="30"/>
      <c r="Z7" s="30"/>
      <c r="AA7" s="30"/>
      <c r="AB7" s="13">
        <v>5</v>
      </c>
      <c r="AC7" s="12" t="str">
        <f t="shared" si="0"/>
        <v>00101</v>
      </c>
      <c r="AD7" s="14" t="str">
        <f t="shared" si="1"/>
        <v>000100000001000000</v>
      </c>
      <c r="AE7" s="14" t="str">
        <f t="shared" si="2"/>
        <v>000000000101</v>
      </c>
      <c r="AF7" s="15" t="str">
        <f t="shared" si="4"/>
        <v>000100000001000000000000000101</v>
      </c>
      <c r="AG7" s="16" t="str">
        <f t="shared" si="3"/>
        <v>4040005</v>
      </c>
      <c r="AH7" s="27">
        <f t="shared" si="5"/>
        <v>67371013</v>
      </c>
    </row>
    <row r="8" spans="1:34" ht="16.5" x14ac:dyDescent="0.45">
      <c r="A8" s="35" t="s">
        <v>34</v>
      </c>
      <c r="B8" s="35">
        <v>5</v>
      </c>
      <c r="C8" s="36"/>
      <c r="D8" s="37"/>
      <c r="E8" s="37"/>
      <c r="F8" s="37"/>
      <c r="G8" s="37">
        <v>1</v>
      </c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>
        <v>1</v>
      </c>
      <c r="U8" s="37"/>
      <c r="V8" s="37"/>
      <c r="W8" s="37"/>
      <c r="X8" s="37"/>
      <c r="Y8" s="31"/>
      <c r="Z8" s="31"/>
      <c r="AA8" s="31"/>
      <c r="AB8" s="17">
        <v>6</v>
      </c>
      <c r="AC8" s="12" t="str">
        <f t="shared" si="0"/>
        <v>00110</v>
      </c>
      <c r="AD8" s="14" t="str">
        <f t="shared" si="1"/>
        <v>000010000000000001</v>
      </c>
      <c r="AE8" s="14" t="str">
        <f t="shared" si="2"/>
        <v>000000000110</v>
      </c>
      <c r="AF8" s="15" t="str">
        <f t="shared" si="4"/>
        <v>000010000000000001000000000110</v>
      </c>
      <c r="AG8" s="16" t="str">
        <f t="shared" si="3"/>
        <v>2001006</v>
      </c>
      <c r="AH8" s="27">
        <f t="shared" si="5"/>
        <v>33558534</v>
      </c>
    </row>
    <row r="9" spans="1:34" ht="16.5" x14ac:dyDescent="0.45">
      <c r="A9" s="32" t="s">
        <v>34</v>
      </c>
      <c r="B9" s="32">
        <v>6</v>
      </c>
      <c r="C9" s="33"/>
      <c r="D9" s="34"/>
      <c r="E9" s="34">
        <v>1</v>
      </c>
      <c r="F9" s="34"/>
      <c r="G9" s="34"/>
      <c r="H9" s="34"/>
      <c r="I9" s="34"/>
      <c r="J9" s="34"/>
      <c r="K9" s="34">
        <v>1</v>
      </c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0"/>
      <c r="Z9" s="30"/>
      <c r="AA9" s="30"/>
      <c r="AB9" s="13">
        <v>7</v>
      </c>
      <c r="AC9" s="12" t="str">
        <f t="shared" si="0"/>
        <v>00111</v>
      </c>
      <c r="AD9" s="14" t="str">
        <f t="shared" si="1"/>
        <v>001000001000000000</v>
      </c>
      <c r="AE9" s="14" t="str">
        <f t="shared" si="2"/>
        <v>000000000111</v>
      </c>
      <c r="AF9" s="15" t="str">
        <f t="shared" si="4"/>
        <v>001000001000000000000000000111</v>
      </c>
      <c r="AG9" s="16" t="str">
        <f t="shared" si="3"/>
        <v>8200007</v>
      </c>
      <c r="AH9" s="27">
        <f t="shared" si="5"/>
        <v>136314887</v>
      </c>
    </row>
    <row r="10" spans="1:34" ht="16.5" x14ac:dyDescent="0.45">
      <c r="A10" s="35" t="s">
        <v>34</v>
      </c>
      <c r="B10" s="35">
        <v>7</v>
      </c>
      <c r="C10" s="36"/>
      <c r="D10" s="37"/>
      <c r="E10" s="37"/>
      <c r="F10" s="37"/>
      <c r="G10" s="37"/>
      <c r="H10" s="37"/>
      <c r="I10" s="37"/>
      <c r="J10" s="37"/>
      <c r="K10" s="37"/>
      <c r="L10" s="37">
        <v>1</v>
      </c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>
        <v>1</v>
      </c>
      <c r="X10" s="37"/>
      <c r="Y10" s="31"/>
      <c r="Z10" s="31"/>
      <c r="AA10" s="31"/>
      <c r="AB10" s="17">
        <v>8</v>
      </c>
      <c r="AC10" s="12" t="str">
        <f t="shared" si="0"/>
        <v>01000</v>
      </c>
      <c r="AD10" s="14" t="str">
        <f t="shared" si="1"/>
        <v>000000000100000000</v>
      </c>
      <c r="AE10" s="14" t="str">
        <f t="shared" si="2"/>
        <v>001000001000</v>
      </c>
      <c r="AF10" s="15" t="str">
        <f t="shared" si="4"/>
        <v>000000000100000000001000001000</v>
      </c>
      <c r="AG10" s="16" t="str">
        <f t="shared" si="3"/>
        <v>100208</v>
      </c>
      <c r="AH10" s="27">
        <f t="shared" si="5"/>
        <v>1049096</v>
      </c>
    </row>
    <row r="11" spans="1:34" ht="16.5" x14ac:dyDescent="0.45">
      <c r="A11" s="32" t="s">
        <v>34</v>
      </c>
      <c r="B11" s="32">
        <v>8</v>
      </c>
      <c r="C11" s="33"/>
      <c r="D11" s="34">
        <v>1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>
        <v>1</v>
      </c>
      <c r="P11" s="34"/>
      <c r="Q11" s="34"/>
      <c r="R11" s="34"/>
      <c r="S11" s="34"/>
      <c r="T11" s="34"/>
      <c r="U11" s="34"/>
      <c r="V11" s="34"/>
      <c r="W11" s="34"/>
      <c r="X11" s="34"/>
      <c r="Y11" s="30"/>
      <c r="Z11" s="30"/>
      <c r="AA11" s="30"/>
      <c r="AB11" s="13">
        <v>0</v>
      </c>
      <c r="AC11" s="12" t="str">
        <f t="shared" si="0"/>
        <v>00000</v>
      </c>
      <c r="AD11" s="14" t="str">
        <f t="shared" si="1"/>
        <v>010000000000100000</v>
      </c>
      <c r="AE11" s="14" t="str">
        <f t="shared" si="2"/>
        <v>000000000000</v>
      </c>
      <c r="AF11" s="15" t="str">
        <f t="shared" si="4"/>
        <v>010000000000100000000000000000</v>
      </c>
      <c r="AG11" s="16" t="str">
        <f t="shared" si="3"/>
        <v>10020000</v>
      </c>
      <c r="AH11" s="27">
        <f t="shared" si="5"/>
        <v>268566528</v>
      </c>
    </row>
    <row r="12" spans="1:34" ht="16.5" x14ac:dyDescent="0.45">
      <c r="A12" s="35" t="s">
        <v>35</v>
      </c>
      <c r="B12" s="35">
        <v>9</v>
      </c>
      <c r="C12" s="36"/>
      <c r="D12" s="37"/>
      <c r="E12" s="37"/>
      <c r="F12" s="37">
        <v>1</v>
      </c>
      <c r="G12" s="37"/>
      <c r="H12" s="37"/>
      <c r="I12" s="37"/>
      <c r="J12" s="37"/>
      <c r="K12" s="37"/>
      <c r="L12" s="37"/>
      <c r="M12" s="37"/>
      <c r="N12" s="37">
        <v>1</v>
      </c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1"/>
      <c r="Z12" s="31"/>
      <c r="AA12" s="31"/>
      <c r="AB12" s="17">
        <v>10</v>
      </c>
      <c r="AC12" s="12" t="str">
        <f t="shared" si="0"/>
        <v>01010</v>
      </c>
      <c r="AD12" s="14" t="str">
        <f t="shared" si="1"/>
        <v>000100000001000000</v>
      </c>
      <c r="AE12" s="14" t="str">
        <f t="shared" si="2"/>
        <v>000000001010</v>
      </c>
      <c r="AF12" s="15" t="str">
        <f t="shared" si="4"/>
        <v>000100000001000000000000001010</v>
      </c>
      <c r="AG12" s="16" t="str">
        <f t="shared" si="3"/>
        <v>404000A</v>
      </c>
      <c r="AH12" s="27">
        <f t="shared" si="5"/>
        <v>67371018</v>
      </c>
    </row>
    <row r="13" spans="1:34" ht="16.5" x14ac:dyDescent="0.45">
      <c r="A13" s="32" t="s">
        <v>35</v>
      </c>
      <c r="B13" s="32">
        <v>10</v>
      </c>
      <c r="C13" s="33"/>
      <c r="D13" s="34"/>
      <c r="E13" s="34"/>
      <c r="F13" s="34"/>
      <c r="G13" s="34">
        <v>1</v>
      </c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>
        <v>1</v>
      </c>
      <c r="U13" s="34"/>
      <c r="V13" s="34"/>
      <c r="W13" s="34"/>
      <c r="X13" s="34"/>
      <c r="Y13" s="30"/>
      <c r="Z13" s="30"/>
      <c r="AA13" s="30"/>
      <c r="AB13" s="13">
        <v>11</v>
      </c>
      <c r="AC13" s="12" t="str">
        <f t="shared" si="0"/>
        <v>01011</v>
      </c>
      <c r="AD13" s="14" t="str">
        <f t="shared" si="1"/>
        <v>000010000000000001</v>
      </c>
      <c r="AE13" s="14" t="str">
        <f t="shared" si="2"/>
        <v>000000001011</v>
      </c>
      <c r="AF13" s="15" t="str">
        <f t="shared" si="4"/>
        <v>000010000000000001000000001011</v>
      </c>
      <c r="AG13" s="16" t="str">
        <f t="shared" si="3"/>
        <v>200100B</v>
      </c>
      <c r="AH13" s="27">
        <f t="shared" si="5"/>
        <v>33558539</v>
      </c>
    </row>
    <row r="14" spans="1:34" ht="16.5" x14ac:dyDescent="0.45">
      <c r="A14" s="35" t="s">
        <v>35</v>
      </c>
      <c r="B14" s="35">
        <v>11</v>
      </c>
      <c r="C14" s="36"/>
      <c r="D14" s="37"/>
      <c r="E14" s="37">
        <v>1</v>
      </c>
      <c r="F14" s="37"/>
      <c r="G14" s="37"/>
      <c r="H14" s="37"/>
      <c r="I14" s="37"/>
      <c r="J14" s="37"/>
      <c r="K14" s="37">
        <v>1</v>
      </c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1"/>
      <c r="Z14" s="31"/>
      <c r="AA14" s="31"/>
      <c r="AB14" s="17">
        <v>12</v>
      </c>
      <c r="AC14" s="12" t="str">
        <f t="shared" si="0"/>
        <v>01100</v>
      </c>
      <c r="AD14" s="14" t="str">
        <f t="shared" si="1"/>
        <v>001000001000000000</v>
      </c>
      <c r="AE14" s="14" t="str">
        <f t="shared" si="2"/>
        <v>000000001100</v>
      </c>
      <c r="AF14" s="15" t="str">
        <f t="shared" si="4"/>
        <v>001000001000000000000000001100</v>
      </c>
      <c r="AG14" s="16" t="str">
        <f t="shared" si="3"/>
        <v>820000C</v>
      </c>
      <c r="AH14" s="27">
        <f t="shared" si="5"/>
        <v>136314892</v>
      </c>
    </row>
    <row r="15" spans="1:34" ht="16.5" x14ac:dyDescent="0.45">
      <c r="A15" s="32" t="s">
        <v>35</v>
      </c>
      <c r="B15" s="32">
        <v>12</v>
      </c>
      <c r="C15" s="33"/>
      <c r="D15" s="34"/>
      <c r="E15" s="34"/>
      <c r="F15" s="34">
        <v>1</v>
      </c>
      <c r="G15" s="34"/>
      <c r="H15" s="34"/>
      <c r="I15" s="34"/>
      <c r="J15" s="34"/>
      <c r="K15" s="34"/>
      <c r="L15" s="34"/>
      <c r="M15" s="34">
        <v>1</v>
      </c>
      <c r="N15" s="34"/>
      <c r="O15" s="34"/>
      <c r="P15" s="34"/>
      <c r="Q15" s="34"/>
      <c r="R15" s="34">
        <v>1</v>
      </c>
      <c r="S15" s="34"/>
      <c r="T15" s="34"/>
      <c r="U15" s="34"/>
      <c r="V15" s="34"/>
      <c r="W15" s="34"/>
      <c r="X15" s="34"/>
      <c r="Y15" s="30"/>
      <c r="Z15" s="30"/>
      <c r="AA15" s="30"/>
      <c r="AB15" s="13">
        <v>13</v>
      </c>
      <c r="AC15" s="12" t="str">
        <f t="shared" si="0"/>
        <v>01101</v>
      </c>
      <c r="AD15" s="14" t="str">
        <f t="shared" si="1"/>
        <v>000100000010000100</v>
      </c>
      <c r="AE15" s="14" t="str">
        <f t="shared" si="2"/>
        <v>000000001101</v>
      </c>
      <c r="AF15" s="15" t="str">
        <f t="shared" si="4"/>
        <v>000100000010000100000000001101</v>
      </c>
      <c r="AG15" s="16" t="str">
        <f t="shared" si="3"/>
        <v>408400D</v>
      </c>
      <c r="AH15" s="27">
        <f t="shared" si="5"/>
        <v>67649549</v>
      </c>
    </row>
    <row r="16" spans="1:34" ht="16.5" x14ac:dyDescent="0.45">
      <c r="A16" s="35" t="s">
        <v>35</v>
      </c>
      <c r="B16" s="35">
        <v>13</v>
      </c>
      <c r="C16" s="36"/>
      <c r="D16" s="37"/>
      <c r="E16" s="37"/>
      <c r="F16" s="37"/>
      <c r="G16" s="37"/>
      <c r="H16" s="37"/>
      <c r="I16" s="37">
        <v>1</v>
      </c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>
        <v>1</v>
      </c>
      <c r="Y16" s="31"/>
      <c r="Z16" s="31"/>
      <c r="AA16" s="31"/>
      <c r="AB16" s="17">
        <v>0</v>
      </c>
      <c r="AC16" s="12" t="str">
        <f t="shared" si="0"/>
        <v>00000</v>
      </c>
      <c r="AD16" s="14" t="str">
        <f t="shared" si="1"/>
        <v>000000100000000000</v>
      </c>
      <c r="AE16" s="14" t="str">
        <f t="shared" si="2"/>
        <v>000100000000</v>
      </c>
      <c r="AF16" s="15" t="str">
        <f t="shared" si="4"/>
        <v>000000100000000000000100000000</v>
      </c>
      <c r="AG16" s="16" t="str">
        <f t="shared" si="3"/>
        <v>800100</v>
      </c>
      <c r="AH16" s="27">
        <f t="shared" si="5"/>
        <v>8388864</v>
      </c>
    </row>
    <row r="17" spans="1:34" ht="16.5" x14ac:dyDescent="0.45">
      <c r="A17" s="32" t="s">
        <v>36</v>
      </c>
      <c r="B17" s="32">
        <v>14</v>
      </c>
      <c r="C17" s="33"/>
      <c r="D17" s="34"/>
      <c r="E17" s="34"/>
      <c r="F17" s="34">
        <v>1</v>
      </c>
      <c r="G17" s="34"/>
      <c r="H17" s="34"/>
      <c r="I17" s="34"/>
      <c r="J17" s="34"/>
      <c r="K17" s="34"/>
      <c r="L17" s="34"/>
      <c r="M17" s="34"/>
      <c r="N17" s="34">
        <v>1</v>
      </c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0"/>
      <c r="Z17" s="30"/>
      <c r="AA17" s="30"/>
      <c r="AB17" s="13">
        <v>15</v>
      </c>
      <c r="AC17" s="12" t="str">
        <f t="shared" si="0"/>
        <v>01111</v>
      </c>
      <c r="AD17" s="14" t="str">
        <f t="shared" si="1"/>
        <v>000100000001000000</v>
      </c>
      <c r="AE17" s="14" t="str">
        <f t="shared" si="2"/>
        <v>000000001111</v>
      </c>
      <c r="AF17" s="15" t="str">
        <f t="shared" si="4"/>
        <v>000100000001000000000000001111</v>
      </c>
      <c r="AG17" s="16" t="str">
        <f t="shared" si="3"/>
        <v>404000F</v>
      </c>
      <c r="AH17" s="27">
        <f t="shared" si="5"/>
        <v>67371023</v>
      </c>
    </row>
    <row r="18" spans="1:34" ht="16.5" x14ac:dyDescent="0.45">
      <c r="A18" s="35" t="s">
        <v>36</v>
      </c>
      <c r="B18" s="35">
        <v>15</v>
      </c>
      <c r="C18" s="36"/>
      <c r="D18" s="37"/>
      <c r="E18" s="37"/>
      <c r="F18" s="37">
        <v>1</v>
      </c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>
        <v>1</v>
      </c>
      <c r="R18" s="37">
        <v>1</v>
      </c>
      <c r="S18" s="37"/>
      <c r="T18" s="37"/>
      <c r="U18" s="37"/>
      <c r="V18" s="37"/>
      <c r="W18" s="37"/>
      <c r="X18" s="37"/>
      <c r="Y18" s="31"/>
      <c r="Z18" s="31" t="s">
        <v>40</v>
      </c>
      <c r="AA18" s="31"/>
      <c r="AB18" s="17">
        <v>0</v>
      </c>
      <c r="AC18" s="12" t="str">
        <f t="shared" si="0"/>
        <v>00000</v>
      </c>
      <c r="AD18" s="14" t="str">
        <f t="shared" si="1"/>
        <v>000100000000001100</v>
      </c>
      <c r="AE18" s="14" t="str">
        <f t="shared" si="2"/>
        <v>000001000000</v>
      </c>
      <c r="AF18" s="15" t="str">
        <f t="shared" si="4"/>
        <v>000100000000001100000001000000</v>
      </c>
      <c r="AG18" s="16" t="str">
        <f t="shared" si="3"/>
        <v>400C040</v>
      </c>
      <c r="AH18" s="27">
        <f t="shared" si="5"/>
        <v>67158080</v>
      </c>
    </row>
    <row r="19" spans="1:34" ht="16.5" x14ac:dyDescent="0.45">
      <c r="A19" s="32" t="s">
        <v>36</v>
      </c>
      <c r="B19" s="32">
        <v>16</v>
      </c>
      <c r="C19" s="33">
        <v>1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>
        <v>1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0"/>
      <c r="Z19" s="30"/>
      <c r="AA19" s="30"/>
      <c r="AB19" s="13">
        <v>17</v>
      </c>
      <c r="AC19" s="12" t="str">
        <f t="shared" si="0"/>
        <v>10001</v>
      </c>
      <c r="AD19" s="14" t="str">
        <f t="shared" si="1"/>
        <v>100000000001000000</v>
      </c>
      <c r="AE19" s="14" t="str">
        <f t="shared" si="2"/>
        <v>000000010001</v>
      </c>
      <c r="AF19" s="15" t="str">
        <f t="shared" si="4"/>
        <v>100000000001000000000000010001</v>
      </c>
      <c r="AG19" s="16" t="str">
        <f t="shared" si="3"/>
        <v>20040011</v>
      </c>
      <c r="AH19" s="27">
        <f t="shared" si="5"/>
        <v>537133073</v>
      </c>
    </row>
    <row r="20" spans="1:34" ht="16.5" x14ac:dyDescent="0.45">
      <c r="A20" s="35" t="s">
        <v>36</v>
      </c>
      <c r="B20" s="35">
        <v>17</v>
      </c>
      <c r="C20" s="36"/>
      <c r="D20" s="37"/>
      <c r="E20" s="37"/>
      <c r="F20" s="37"/>
      <c r="G20" s="37"/>
      <c r="H20" s="37">
        <v>1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>
        <v>1</v>
      </c>
      <c r="U20" s="37"/>
      <c r="V20" s="37"/>
      <c r="W20" s="37"/>
      <c r="X20" s="37"/>
      <c r="Y20" s="31"/>
      <c r="Z20" s="31"/>
      <c r="AA20" s="31"/>
      <c r="AB20" s="17">
        <v>18</v>
      </c>
      <c r="AC20" s="12" t="str">
        <f t="shared" si="0"/>
        <v>10010</v>
      </c>
      <c r="AD20" s="14" t="str">
        <f t="shared" si="1"/>
        <v>000001000000000001</v>
      </c>
      <c r="AE20" s="14" t="str">
        <f t="shared" si="2"/>
        <v>000000010010</v>
      </c>
      <c r="AF20" s="15" t="str">
        <f t="shared" si="4"/>
        <v>000001000000000001000000010010</v>
      </c>
      <c r="AG20" s="16" t="str">
        <f t="shared" si="3"/>
        <v>1001012</v>
      </c>
      <c r="AH20" s="27">
        <f t="shared" si="5"/>
        <v>16781330</v>
      </c>
    </row>
    <row r="21" spans="1:34" ht="16.5" x14ac:dyDescent="0.45">
      <c r="A21" s="32" t="s">
        <v>36</v>
      </c>
      <c r="B21" s="32">
        <v>18</v>
      </c>
      <c r="C21" s="33"/>
      <c r="D21" s="34"/>
      <c r="E21" s="34">
        <v>1</v>
      </c>
      <c r="F21" s="34"/>
      <c r="G21" s="34"/>
      <c r="H21" s="34"/>
      <c r="I21" s="34"/>
      <c r="J21" s="34">
        <v>1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0"/>
      <c r="Z21" s="30"/>
      <c r="AA21" s="30"/>
      <c r="AB21" s="13">
        <v>0</v>
      </c>
      <c r="AC21" s="12" t="str">
        <f t="shared" si="0"/>
        <v>00000</v>
      </c>
      <c r="AD21" s="14" t="str">
        <f t="shared" si="1"/>
        <v>001000010000000000</v>
      </c>
      <c r="AE21" s="14" t="str">
        <f t="shared" si="2"/>
        <v>000000000000</v>
      </c>
      <c r="AF21" s="15" t="str">
        <f t="shared" si="4"/>
        <v>001000010000000000000000000000</v>
      </c>
      <c r="AG21" s="16" t="str">
        <f t="shared" si="3"/>
        <v>8400000</v>
      </c>
      <c r="AH21" s="27">
        <f t="shared" si="5"/>
        <v>138412032</v>
      </c>
    </row>
    <row r="22" spans="1:34" ht="16.5" x14ac:dyDescent="0.45">
      <c r="A22" s="35" t="s">
        <v>37</v>
      </c>
      <c r="B22" s="35">
        <v>19</v>
      </c>
      <c r="C22" s="36"/>
      <c r="D22" s="37"/>
      <c r="E22" s="37"/>
      <c r="F22" s="37">
        <v>1</v>
      </c>
      <c r="G22" s="37"/>
      <c r="H22" s="37"/>
      <c r="I22" s="37"/>
      <c r="J22" s="37"/>
      <c r="K22" s="37"/>
      <c r="L22" s="37"/>
      <c r="M22" s="37"/>
      <c r="N22" s="37">
        <v>1</v>
      </c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1"/>
      <c r="Z22" s="31"/>
      <c r="AA22" s="31"/>
      <c r="AB22" s="17">
        <v>20</v>
      </c>
      <c r="AC22" s="12" t="str">
        <f t="shared" si="0"/>
        <v>10100</v>
      </c>
      <c r="AD22" s="14" t="str">
        <f t="shared" si="1"/>
        <v>000100000001000000</v>
      </c>
      <c r="AE22" s="14" t="str">
        <f t="shared" si="2"/>
        <v>000000010100</v>
      </c>
      <c r="AF22" s="15" t="str">
        <f t="shared" si="4"/>
        <v>000100000001000000000000010100</v>
      </c>
      <c r="AG22" s="16" t="str">
        <f t="shared" si="3"/>
        <v>4040014</v>
      </c>
      <c r="AH22" s="27">
        <f t="shared" si="5"/>
        <v>67371028</v>
      </c>
    </row>
    <row r="23" spans="1:34" ht="16.5" x14ac:dyDescent="0.45">
      <c r="A23" s="32" t="s">
        <v>37</v>
      </c>
      <c r="B23" s="32">
        <v>20</v>
      </c>
      <c r="C23" s="33"/>
      <c r="D23" s="34"/>
      <c r="E23" s="34"/>
      <c r="F23" s="34">
        <v>1</v>
      </c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>
        <v>1</v>
      </c>
      <c r="S23" s="34"/>
      <c r="T23" s="34"/>
      <c r="U23" s="34"/>
      <c r="V23" s="34">
        <v>1</v>
      </c>
      <c r="W23" s="34"/>
      <c r="X23" s="34"/>
      <c r="Y23" s="30"/>
      <c r="Z23" s="30"/>
      <c r="AA23" s="30"/>
      <c r="AB23" s="13">
        <v>21</v>
      </c>
      <c r="AC23" s="12" t="str">
        <f t="shared" si="0"/>
        <v>10101</v>
      </c>
      <c r="AD23" s="14" t="str">
        <f t="shared" si="1"/>
        <v>000100000000000100</v>
      </c>
      <c r="AE23" s="14" t="str">
        <f t="shared" si="2"/>
        <v>010000010101</v>
      </c>
      <c r="AF23" s="15" t="str">
        <f t="shared" si="4"/>
        <v>000100000000000100010000010101</v>
      </c>
      <c r="AG23" s="16" t="str">
        <f t="shared" si="3"/>
        <v>4004415</v>
      </c>
      <c r="AH23" s="27">
        <f t="shared" si="5"/>
        <v>67126293</v>
      </c>
    </row>
    <row r="24" spans="1:34" ht="16.5" x14ac:dyDescent="0.45">
      <c r="A24" s="35" t="s">
        <v>37</v>
      </c>
      <c r="B24" s="35">
        <v>21</v>
      </c>
      <c r="C24" s="36"/>
      <c r="D24" s="37"/>
      <c r="E24" s="37">
        <v>1</v>
      </c>
      <c r="F24" s="37"/>
      <c r="G24" s="37"/>
      <c r="H24" s="37"/>
      <c r="I24" s="37"/>
      <c r="J24" s="37"/>
      <c r="K24" s="37"/>
      <c r="L24" s="37"/>
      <c r="M24" s="37"/>
      <c r="N24" s="37"/>
      <c r="O24" s="37">
        <v>1</v>
      </c>
      <c r="P24" s="37"/>
      <c r="Q24" s="37"/>
      <c r="R24" s="37"/>
      <c r="S24" s="37">
        <v>1</v>
      </c>
      <c r="T24" s="37"/>
      <c r="U24" s="37"/>
      <c r="V24" s="37"/>
      <c r="W24" s="37"/>
      <c r="X24" s="37"/>
      <c r="Y24" s="31"/>
      <c r="Z24" s="31"/>
      <c r="AA24" s="31"/>
      <c r="AB24" s="17">
        <v>0</v>
      </c>
      <c r="AC24" s="12" t="str">
        <f t="shared" si="0"/>
        <v>00000</v>
      </c>
      <c r="AD24" s="14" t="str">
        <f t="shared" si="1"/>
        <v>001000000000100010</v>
      </c>
      <c r="AE24" s="14" t="str">
        <f t="shared" si="2"/>
        <v>000000000000</v>
      </c>
      <c r="AF24" s="15" t="str">
        <f t="shared" si="4"/>
        <v>001000000000100010000000000000</v>
      </c>
      <c r="AG24" s="16" t="str">
        <f t="shared" si="3"/>
        <v>8022000</v>
      </c>
      <c r="AH24" s="27">
        <f t="shared" si="5"/>
        <v>134356992</v>
      </c>
    </row>
    <row r="25" spans="1:34" ht="16.5" x14ac:dyDescent="0.45">
      <c r="A25" s="32" t="s">
        <v>39</v>
      </c>
      <c r="B25" s="32">
        <v>22</v>
      </c>
      <c r="C25" s="33"/>
      <c r="D25" s="34"/>
      <c r="E25" s="34"/>
      <c r="F25" s="34">
        <v>1</v>
      </c>
      <c r="G25" s="34"/>
      <c r="H25" s="34"/>
      <c r="I25" s="34"/>
      <c r="J25" s="34"/>
      <c r="K25" s="34"/>
      <c r="L25" s="34"/>
      <c r="M25" s="34"/>
      <c r="N25" s="34">
        <v>1</v>
      </c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0"/>
      <c r="Z25" s="30"/>
      <c r="AA25" s="30"/>
      <c r="AB25" s="13">
        <v>23</v>
      </c>
      <c r="AC25" s="12" t="str">
        <f t="shared" si="0"/>
        <v>10111</v>
      </c>
      <c r="AD25" s="14" t="str">
        <f t="shared" si="1"/>
        <v>000100000001000000</v>
      </c>
      <c r="AE25" s="14" t="str">
        <f t="shared" si="2"/>
        <v>000000010111</v>
      </c>
      <c r="AF25" s="15" t="str">
        <f t="shared" si="4"/>
        <v>000100000001000000000000010111</v>
      </c>
      <c r="AG25" s="16" t="str">
        <f t="shared" si="3"/>
        <v>4040017</v>
      </c>
      <c r="AH25" s="27">
        <f t="shared" si="5"/>
        <v>67371031</v>
      </c>
    </row>
    <row r="26" spans="1:34" ht="16.5" x14ac:dyDescent="0.45">
      <c r="A26" s="35" t="s">
        <v>39</v>
      </c>
      <c r="B26" s="35">
        <v>23</v>
      </c>
      <c r="C26" s="36"/>
      <c r="D26" s="37"/>
      <c r="E26" s="37"/>
      <c r="F26" s="37"/>
      <c r="G26" s="37">
        <v>1</v>
      </c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>
        <v>1</v>
      </c>
      <c r="U26" s="37"/>
      <c r="V26" s="37"/>
      <c r="W26" s="37"/>
      <c r="X26" s="37"/>
      <c r="Y26" s="31"/>
      <c r="Z26" s="31"/>
      <c r="AA26" s="31"/>
      <c r="AB26" s="13">
        <v>24</v>
      </c>
      <c r="AC26" s="12" t="str">
        <f t="shared" si="0"/>
        <v>11000</v>
      </c>
      <c r="AD26" s="14" t="str">
        <f t="shared" si="1"/>
        <v>000010000000000001</v>
      </c>
      <c r="AE26" s="14" t="str">
        <f t="shared" si="2"/>
        <v>000000011000</v>
      </c>
      <c r="AF26" s="15" t="str">
        <f t="shared" si="4"/>
        <v>000010000000000001000000011000</v>
      </c>
      <c r="AG26" s="16" t="str">
        <f t="shared" si="3"/>
        <v>2001018</v>
      </c>
      <c r="AH26" s="27">
        <f t="shared" si="5"/>
        <v>33558552</v>
      </c>
    </row>
    <row r="27" spans="1:34" ht="16.5" x14ac:dyDescent="0.45">
      <c r="A27" s="32" t="s">
        <v>39</v>
      </c>
      <c r="B27" s="32">
        <v>24</v>
      </c>
      <c r="C27" s="33"/>
      <c r="D27" s="34"/>
      <c r="E27" s="34">
        <v>1</v>
      </c>
      <c r="F27" s="34"/>
      <c r="G27" s="34"/>
      <c r="H27" s="34"/>
      <c r="I27" s="34"/>
      <c r="J27" s="34"/>
      <c r="K27" s="34"/>
      <c r="L27" s="34"/>
      <c r="M27" s="34"/>
      <c r="N27" s="34"/>
      <c r="O27" s="34">
        <v>1</v>
      </c>
      <c r="P27" s="34"/>
      <c r="Q27" s="34"/>
      <c r="R27" s="34"/>
      <c r="S27" s="34"/>
      <c r="T27" s="34"/>
      <c r="U27" s="34"/>
      <c r="V27" s="34"/>
      <c r="W27" s="34"/>
      <c r="X27" s="34"/>
      <c r="Y27" s="30"/>
      <c r="Z27" s="30"/>
      <c r="AA27" s="30"/>
      <c r="AB27" s="17">
        <v>0</v>
      </c>
      <c r="AC27" s="12" t="str">
        <f t="shared" si="0"/>
        <v>00000</v>
      </c>
      <c r="AD27" s="14" t="str">
        <f t="shared" si="1"/>
        <v>001000000000100000</v>
      </c>
      <c r="AE27" s="14" t="str">
        <f t="shared" si="2"/>
        <v>000000000000</v>
      </c>
      <c r="AF27" s="15" t="str">
        <f t="shared" si="4"/>
        <v>001000000000100000000000000000</v>
      </c>
      <c r="AG27" s="16" t="str">
        <f t="shared" si="3"/>
        <v>8020000</v>
      </c>
      <c r="AH27" s="27">
        <f t="shared" si="5"/>
        <v>134348800</v>
      </c>
    </row>
    <row r="28" spans="1:34" s="18" customFormat="1" ht="16.5" x14ac:dyDescent="0.45">
      <c r="B28" s="19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1"/>
      <c r="AC28" s="20"/>
      <c r="AD28" s="21"/>
      <c r="AE28" s="21"/>
      <c r="AF28" s="22"/>
      <c r="AG28" s="39" t="str">
        <f>IF(AH28&lt;&gt;3098325656,"错误","正确")</f>
        <v>正确</v>
      </c>
      <c r="AH28" s="20">
        <f>SUM(AH3:AH27)</f>
        <v>3098325656</v>
      </c>
    </row>
    <row r="29" spans="1:34" s="18" customFormat="1" ht="16.5" x14ac:dyDescent="0.4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20"/>
      <c r="AB29" s="21"/>
      <c r="AC29" s="20"/>
      <c r="AD29" s="21"/>
      <c r="AE29" s="21"/>
      <c r="AF29" s="22"/>
      <c r="AG29" s="23"/>
    </row>
    <row r="30" spans="1:34" s="18" customFormat="1" ht="16.5" x14ac:dyDescent="0.4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20"/>
      <c r="AB30" s="21"/>
      <c r="AC30" s="20"/>
      <c r="AD30" s="21"/>
      <c r="AE30" s="21"/>
      <c r="AF30" s="24"/>
      <c r="AG30" s="23"/>
      <c r="AH30" s="20"/>
    </row>
    <row r="31" spans="1:34" s="18" customFormat="1" ht="16.5" x14ac:dyDescent="0.4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25"/>
      <c r="AB31" s="21"/>
      <c r="AC31" s="20"/>
      <c r="AD31" s="21"/>
      <c r="AE31" s="21"/>
      <c r="AF31" s="24"/>
      <c r="AG31" s="23"/>
    </row>
    <row r="32" spans="1:34" s="18" customFormat="1" ht="16.5" x14ac:dyDescent="0.4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20"/>
      <c r="AB32" s="21"/>
      <c r="AC32" s="20"/>
      <c r="AD32" s="21"/>
      <c r="AE32" s="21"/>
      <c r="AF32" s="24"/>
      <c r="AG32" s="23"/>
    </row>
    <row r="33" spans="2:33" s="18" customFormat="1" ht="16.5" x14ac:dyDescent="0.45">
      <c r="B33" s="19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1"/>
      <c r="AC33" s="20"/>
      <c r="AD33" s="21"/>
      <c r="AE33" s="21"/>
      <c r="AF33" s="24"/>
      <c r="AG33" s="23"/>
    </row>
  </sheetData>
  <protectedRanges>
    <protectedRange sqref="A1:AB1048576" name="区域1"/>
  </protectedRanges>
  <mergeCells count="4">
    <mergeCell ref="A29:Z29"/>
    <mergeCell ref="A30:Z30"/>
    <mergeCell ref="A31:Z31"/>
    <mergeCell ref="A32:Z32"/>
  </mergeCells>
  <phoneticPr fontId="4" type="noConversion"/>
  <conditionalFormatting sqref="C28:P28 AA28:AE28">
    <cfRule type="containsText" dxfId="65" priority="106" operator="containsText" text="1">
      <formula>NOT(ISERROR(SEARCH("1",C28)))</formula>
    </cfRule>
  </conditionalFormatting>
  <conditionalFormatting sqref="AC3:AC27">
    <cfRule type="containsText" dxfId="64" priority="107" operator="containsText" text="1">
      <formula>NOT(ISERROR(SEARCH("1",AC3)))</formula>
    </cfRule>
  </conditionalFormatting>
  <conditionalFormatting sqref="AF2 C33:P1048576 AC3:AC27">
    <cfRule type="containsText" dxfId="63" priority="109" operator="containsText" text="1">
      <formula>NOT(ISERROR(SEARCH("1",C2)))</formula>
    </cfRule>
  </conditionalFormatting>
  <conditionalFormatting sqref="Q28:Z28">
    <cfRule type="containsText" dxfId="62" priority="99" operator="containsText" text="1">
      <formula>NOT(ISERROR(SEARCH("1",Q28)))</formula>
    </cfRule>
  </conditionalFormatting>
  <conditionalFormatting sqref="Q33:Z1048576">
    <cfRule type="containsText" dxfId="61" priority="100" operator="containsText" text="1">
      <formula>NOT(ISERROR(SEARCH("1",Q33)))</formula>
    </cfRule>
  </conditionalFormatting>
  <conditionalFormatting sqref="AG2">
    <cfRule type="containsText" dxfId="60" priority="89" operator="containsText" text="1">
      <formula>NOT(ISERROR(SEARCH("1",AG2)))</formula>
    </cfRule>
  </conditionalFormatting>
  <conditionalFormatting sqref="AA3:AA4">
    <cfRule type="containsText" dxfId="59" priority="59" operator="containsText" text="1">
      <formula>NOT(ISERROR(SEARCH("1",AA3)))</formula>
    </cfRule>
  </conditionalFormatting>
  <conditionalFormatting sqref="AA5:AA11">
    <cfRule type="containsText" dxfId="58" priority="58" operator="containsText" text="1">
      <formula>NOT(ISERROR(SEARCH("1",AA5)))</formula>
    </cfRule>
  </conditionalFormatting>
  <conditionalFormatting sqref="AA5:AA11">
    <cfRule type="containsText" dxfId="57" priority="57" operator="containsText" text="1">
      <formula>NOT(ISERROR(SEARCH("1",AA5)))</formula>
    </cfRule>
  </conditionalFormatting>
  <conditionalFormatting sqref="AA12:AA27">
    <cfRule type="containsText" dxfId="56" priority="56" operator="containsText" text="1">
      <formula>NOT(ISERROR(SEARCH("1",AA12)))</formula>
    </cfRule>
  </conditionalFormatting>
  <conditionalFormatting sqref="AA3:AA11">
    <cfRule type="containsText" dxfId="55" priority="60" operator="containsText" text="1">
      <formula>NOT(ISERROR(SEARCH("1",AA3)))</formula>
    </cfRule>
  </conditionalFormatting>
  <conditionalFormatting sqref="AA12:AA27">
    <cfRule type="containsText" dxfId="54" priority="55" operator="containsText" text="1">
      <formula>NOT(ISERROR(SEARCH("1",AA12)))</formula>
    </cfRule>
  </conditionalFormatting>
  <conditionalFormatting sqref="AA12:AA27">
    <cfRule type="containsText" dxfId="53" priority="54" operator="containsText" text="1">
      <formula>NOT(ISERROR(SEARCH("1",AA12)))</formula>
    </cfRule>
  </conditionalFormatting>
  <conditionalFormatting sqref="Y3:AA27">
    <cfRule type="containsText" dxfId="52" priority="53" operator="containsText" text="1">
      <formula>NOT(ISERROR(SEARCH("1",Y3)))</formula>
    </cfRule>
  </conditionalFormatting>
  <conditionalFormatting sqref="Y12:Y27">
    <cfRule type="containsText" dxfId="51" priority="50" operator="containsText" text="1">
      <formula>NOT(ISERROR(SEARCH("1",Y12)))</formula>
    </cfRule>
  </conditionalFormatting>
  <conditionalFormatting sqref="Z3:Z11">
    <cfRule type="containsText" dxfId="50" priority="48" operator="containsText" text="1">
      <formula>NOT(ISERROR(SEARCH("1",Z3)))</formula>
    </cfRule>
  </conditionalFormatting>
  <conditionalFormatting sqref="Y12:Y27">
    <cfRule type="containsText" dxfId="49" priority="49" operator="containsText" text="1">
      <formula>NOT(ISERROR(SEARCH("1",Y12)))</formula>
    </cfRule>
  </conditionalFormatting>
  <conditionalFormatting sqref="Z5:Z11">
    <cfRule type="containsText" dxfId="48" priority="47" operator="containsText" text="1">
      <formula>NOT(ISERROR(SEARCH("1",Z5)))</formula>
    </cfRule>
  </conditionalFormatting>
  <conditionalFormatting sqref="Z12:Z27">
    <cfRule type="containsText" dxfId="47" priority="46" operator="containsText" text="1">
      <formula>NOT(ISERROR(SEARCH("1",Z12)))</formula>
    </cfRule>
  </conditionalFormatting>
  <conditionalFormatting sqref="Z12:Z27">
    <cfRule type="containsText" dxfId="46" priority="45" operator="containsText" text="1">
      <formula>NOT(ISERROR(SEARCH("1",Z12)))</formula>
    </cfRule>
  </conditionalFormatting>
  <conditionalFormatting sqref="Y5:Y11">
    <cfRule type="containsText" dxfId="45" priority="43" operator="containsText" text="1">
      <formula>NOT(ISERROR(SEARCH("1",Y5)))</formula>
    </cfRule>
  </conditionalFormatting>
  <conditionalFormatting sqref="Y12:Y27">
    <cfRule type="containsText" dxfId="44" priority="42" operator="containsText" text="1">
      <formula>NOT(ISERROR(SEARCH("1",Y12)))</formula>
    </cfRule>
  </conditionalFormatting>
  <conditionalFormatting sqref="Y3:Y11">
    <cfRule type="containsText" dxfId="43" priority="52" operator="containsText" text="1">
      <formula>NOT(ISERROR(SEARCH("1",Y3)))</formula>
    </cfRule>
  </conditionalFormatting>
  <conditionalFormatting sqref="Y12:Y27">
    <cfRule type="containsText" dxfId="42" priority="41" operator="containsText" text="1">
      <formula>NOT(ISERROR(SEARCH("1",Y12)))</formula>
    </cfRule>
  </conditionalFormatting>
  <conditionalFormatting sqref="Y5:Y11">
    <cfRule type="containsText" dxfId="41" priority="51" operator="containsText" text="1">
      <formula>NOT(ISERROR(SEARCH("1",Y5)))</formula>
    </cfRule>
  </conditionalFormatting>
  <conditionalFormatting sqref="Z12:Z27">
    <cfRule type="containsText" dxfId="40" priority="38" operator="containsText" text="1">
      <formula>NOT(ISERROR(SEARCH("1",Z12)))</formula>
    </cfRule>
  </conditionalFormatting>
  <conditionalFormatting sqref="Z12:Z27">
    <cfRule type="containsText" dxfId="39" priority="37" operator="containsText" text="1">
      <formula>NOT(ISERROR(SEARCH("1",Z12)))</formula>
    </cfRule>
  </conditionalFormatting>
  <conditionalFormatting sqref="AA12:AA27">
    <cfRule type="containsText" dxfId="38" priority="34" operator="containsText" text="1">
      <formula>NOT(ISERROR(SEARCH("1",AA12)))</formula>
    </cfRule>
  </conditionalFormatting>
  <conditionalFormatting sqref="AA3:AA11">
    <cfRule type="containsText" dxfId="37" priority="36" operator="containsText" text="1">
      <formula>NOT(ISERROR(SEARCH("1",AA3)))</formula>
    </cfRule>
  </conditionalFormatting>
  <conditionalFormatting sqref="AA5:AA11">
    <cfRule type="containsText" dxfId="36" priority="35" operator="containsText" text="1">
      <formula>NOT(ISERROR(SEARCH("1",AA5)))</formula>
    </cfRule>
  </conditionalFormatting>
  <conditionalFormatting sqref="AA12:AA27">
    <cfRule type="containsText" dxfId="35" priority="33" operator="containsText" text="1">
      <formula>NOT(ISERROR(SEARCH("1",AA12)))</formula>
    </cfRule>
  </conditionalFormatting>
  <conditionalFormatting sqref="Y3:Y11">
    <cfRule type="containsText" dxfId="34" priority="44" operator="containsText" text="1">
      <formula>NOT(ISERROR(SEARCH("1",Y3)))</formula>
    </cfRule>
  </conditionalFormatting>
  <conditionalFormatting sqref="Z5:Z11">
    <cfRule type="containsText" dxfId="33" priority="39" operator="containsText" text="1">
      <formula>NOT(ISERROR(SEARCH("1",Z5)))</formula>
    </cfRule>
  </conditionalFormatting>
  <conditionalFormatting sqref="Z3:Z11">
    <cfRule type="containsText" dxfId="32" priority="40" operator="containsText" text="1">
      <formula>NOT(ISERROR(SEARCH("1",Z3)))</formula>
    </cfRule>
  </conditionalFormatting>
  <conditionalFormatting sqref="C3:C15 T3:V15">
    <cfRule type="cellIs" dxfId="31" priority="32" operator="equal">
      <formula>1</formula>
    </cfRule>
  </conditionalFormatting>
  <conditionalFormatting sqref="J3:J15">
    <cfRule type="cellIs" dxfId="30" priority="31" operator="equal">
      <formula>1</formula>
    </cfRule>
  </conditionalFormatting>
  <conditionalFormatting sqref="K3:K15">
    <cfRule type="cellIs" dxfId="29" priority="30" operator="equal">
      <formula>1</formula>
    </cfRule>
  </conditionalFormatting>
  <conditionalFormatting sqref="W3:X15">
    <cfRule type="cellIs" dxfId="28" priority="29" operator="equal">
      <formula>1</formula>
    </cfRule>
  </conditionalFormatting>
  <conditionalFormatting sqref="M3:M15">
    <cfRule type="cellIs" dxfId="27" priority="28" operator="equal">
      <formula>1</formula>
    </cfRule>
  </conditionalFormatting>
  <conditionalFormatting sqref="D3:D15">
    <cfRule type="cellIs" dxfId="26" priority="27" operator="equal">
      <formula>1</formula>
    </cfRule>
  </conditionalFormatting>
  <conditionalFormatting sqref="L3:L15">
    <cfRule type="cellIs" dxfId="25" priority="26" operator="equal">
      <formula>1</formula>
    </cfRule>
  </conditionalFormatting>
  <conditionalFormatting sqref="I3:I15">
    <cfRule type="cellIs" dxfId="24" priority="25" operator="equal">
      <formula>1</formula>
    </cfRule>
  </conditionalFormatting>
  <conditionalFormatting sqref="N3:N15">
    <cfRule type="cellIs" dxfId="23" priority="24" operator="equal">
      <formula>1</formula>
    </cfRule>
  </conditionalFormatting>
  <conditionalFormatting sqref="P3:P15">
    <cfRule type="cellIs" dxfId="22" priority="23" operator="equal">
      <formula>1</formula>
    </cfRule>
  </conditionalFormatting>
  <conditionalFormatting sqref="Q3:Q15">
    <cfRule type="cellIs" dxfId="21" priority="20" operator="equal">
      <formula>1</formula>
    </cfRule>
  </conditionalFormatting>
  <conditionalFormatting sqref="F3:F15">
    <cfRule type="cellIs" dxfId="20" priority="22" operator="equal">
      <formula>1</formula>
    </cfRule>
  </conditionalFormatting>
  <conditionalFormatting sqref="O3:O15">
    <cfRule type="cellIs" dxfId="19" priority="21" operator="equal">
      <formula>1</formula>
    </cfRule>
  </conditionalFormatting>
  <conditionalFormatting sqref="R3:S15">
    <cfRule type="cellIs" dxfId="18" priority="19" operator="equal">
      <formula>1</formula>
    </cfRule>
  </conditionalFormatting>
  <conditionalFormatting sqref="E3:E15">
    <cfRule type="cellIs" dxfId="17" priority="18" operator="equal">
      <formula>1</formula>
    </cfRule>
  </conditionalFormatting>
  <conditionalFormatting sqref="G3:H15">
    <cfRule type="cellIs" dxfId="16" priority="17" operator="equal">
      <formula>1</formula>
    </cfRule>
  </conditionalFormatting>
  <conditionalFormatting sqref="C16:C27 T16:V27">
    <cfRule type="cellIs" dxfId="15" priority="16" operator="equal">
      <formula>1</formula>
    </cfRule>
  </conditionalFormatting>
  <conditionalFormatting sqref="J16:J27">
    <cfRule type="cellIs" dxfId="14" priority="15" operator="equal">
      <formula>1</formula>
    </cfRule>
  </conditionalFormatting>
  <conditionalFormatting sqref="K16:K27">
    <cfRule type="cellIs" dxfId="13" priority="14" operator="equal">
      <formula>1</formula>
    </cfRule>
  </conditionalFormatting>
  <conditionalFormatting sqref="W16:X27">
    <cfRule type="cellIs" dxfId="12" priority="13" operator="equal">
      <formula>1</formula>
    </cfRule>
  </conditionalFormatting>
  <conditionalFormatting sqref="M16:M27">
    <cfRule type="cellIs" dxfId="11" priority="12" operator="equal">
      <formula>1</formula>
    </cfRule>
  </conditionalFormatting>
  <conditionalFormatting sqref="D16:D27">
    <cfRule type="cellIs" dxfId="10" priority="11" operator="equal">
      <formula>1</formula>
    </cfRule>
  </conditionalFormatting>
  <conditionalFormatting sqref="L16:L27">
    <cfRule type="cellIs" dxfId="9" priority="10" operator="equal">
      <formula>1</formula>
    </cfRule>
  </conditionalFormatting>
  <conditionalFormatting sqref="I16:I27">
    <cfRule type="cellIs" dxfId="8" priority="9" operator="equal">
      <formula>1</formula>
    </cfRule>
  </conditionalFormatting>
  <conditionalFormatting sqref="N16:N27">
    <cfRule type="cellIs" dxfId="7" priority="8" operator="equal">
      <formula>1</formula>
    </cfRule>
  </conditionalFormatting>
  <conditionalFormatting sqref="P16:P27">
    <cfRule type="cellIs" dxfId="6" priority="7" operator="equal">
      <formula>1</formula>
    </cfRule>
  </conditionalFormatting>
  <conditionalFormatting sqref="Q16:Q27">
    <cfRule type="cellIs" dxfId="5" priority="4" operator="equal">
      <formula>1</formula>
    </cfRule>
  </conditionalFormatting>
  <conditionalFormatting sqref="F16:F27">
    <cfRule type="cellIs" dxfId="4" priority="6" operator="equal">
      <formula>1</formula>
    </cfRule>
  </conditionalFormatting>
  <conditionalFormatting sqref="O16:O27">
    <cfRule type="cellIs" dxfId="3" priority="5" operator="equal">
      <formula>1</formula>
    </cfRule>
  </conditionalFormatting>
  <conditionalFormatting sqref="R16:S27">
    <cfRule type="cellIs" dxfId="2" priority="3" operator="equal">
      <formula>1</formula>
    </cfRule>
  </conditionalFormatting>
  <conditionalFormatting sqref="E16:E27">
    <cfRule type="cellIs" dxfId="1" priority="2" operator="equal">
      <formula>1</formula>
    </cfRule>
  </conditionalFormatting>
  <conditionalFormatting sqref="G16:H27">
    <cfRule type="cellIs" dxfId="0" priority="1" operator="equal">
      <formula>1</formula>
    </cfRule>
  </conditionalFormatting>
  <dataValidations count="10">
    <dataValidation allowBlank="1" showInputMessage="1" showErrorMessage="1" promptTitle="输出" prompt="输出，只填为1的情况，为零或无关项x不填" sqref="C21:F27 I21:X27" xr:uid="{00000000-0002-0000-0200-000000000000}"/>
    <dataValidation allowBlank="1" showInputMessage="1" showErrorMessage="1" promptTitle="输出" prompt="输出，只填为1的情况，为零或无关项x不填_x000a__x000a_不需要使用的输出列可清空数据后隐藏！！" sqref="C2:X2 C3:F20 I3:X20" xr:uid="{00000000-0002-0000-0200-000001000000}"/>
    <dataValidation allowBlank="1" showInputMessage="1" showErrorMessage="1" promptTitle="微指令" prompt="根据前述字段自动生成   微操作控制信号 + 判断字段 + 下址字段" sqref="AF1:AF1048576" xr:uid="{00000000-0002-0000-0200-000002000000}"/>
    <dataValidation allowBlank="1" showInputMessage="1" showErrorMessage="1" promptTitle="微指令十六进制编码" prompt="将这部分数据直接复制粘贴到控存中即可" sqref="AG2" xr:uid="{00000000-0002-0000-0200-000003000000}"/>
    <dataValidation allowBlank="1" showInputMessage="1" showErrorMessage="1" promptTitle="P字段" prompt="用于进行微指令地址分支，在本实验中只有译码阶段需要进行微指令地址分支" sqref="AA28:AA1048576 AA2" xr:uid="{00000000-0002-0000-0200-000004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2:Z2 Y3:AA27" xr:uid="{00000000-0002-0000-0200-000005000000}"/>
    <dataValidation allowBlank="1" showInputMessage="1" showErrorMessage="1" promptTitle="指令周期状态" prompt="对应状态转换图中的状态" sqref="B33:B1048576 B2:B28" xr:uid="{00000000-0002-0000-0200-000006000000}"/>
    <dataValidation allowBlank="1" showInputMessage="1" showErrorMessage="1" promptTitle="控制信号" prompt="不同指令周期对应不同状态，产生不同的控制信号，控制信号的生成仅仅与状态相关" sqref="C28:Z28" xr:uid="{00000000-0002-0000-0200-000007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8000000}"/>
    <dataValidation allowBlank="1" showInputMessage="1" showErrorMessage="1" promptTitle="下址字段" prompt="用于给出当前微指令执行完毕后下一条微指令的位置。" sqref="AB1:AE1048576" xr:uid="{00000000-0002-0000-0200-000009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lily2002</cp:lastModifiedBy>
  <cp:lastPrinted>2019-03-05T06:30:00Z</cp:lastPrinted>
  <dcterms:created xsi:type="dcterms:W3CDTF">2018-06-11T03:29:00Z</dcterms:created>
  <dcterms:modified xsi:type="dcterms:W3CDTF">2023-05-09T06:43:37Z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