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web-heat-map\public\excel\"/>
    </mc:Choice>
  </mc:AlternateContent>
  <xr:revisionPtr revIDLastSave="0" documentId="13_ncr:1_{6EC84CD1-823B-4F4E-A15B-6BB8D5B9C4C3}" xr6:coauthVersionLast="38" xr6:coauthVersionMax="38" xr10:uidLastSave="{00000000-0000-0000-0000-000000000000}"/>
  <bookViews>
    <workbookView xWindow="0" yWindow="0" windowWidth="28800" windowHeight="18000" xr2:uid="{00000000-000D-0000-FFFF-FFFF00000000}"/>
  </bookViews>
  <sheets>
    <sheet name="城市汇总" sheetId="1" r:id="rId1"/>
  </sheets>
  <externalReferences>
    <externalReference r:id="rId2"/>
  </externalReferences>
  <definedNames>
    <definedName name="_xlnm._FilterDatabase" localSheetId="0" hidden="1">城市汇总!$K$1:$K$375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9" i="1" l="1"/>
  <c r="P369" i="1"/>
  <c r="O369" i="1"/>
  <c r="H369" i="1"/>
  <c r="AD357" i="1"/>
  <c r="Y357" i="1"/>
  <c r="V357" i="1"/>
  <c r="U357" i="1"/>
  <c r="AD356" i="1"/>
  <c r="J355" i="1"/>
  <c r="AG354" i="1"/>
  <c r="AC354" i="1"/>
  <c r="T354" i="1"/>
  <c r="P354" i="1"/>
  <c r="O354" i="1"/>
  <c r="J354" i="1"/>
  <c r="H354" i="1"/>
  <c r="J353" i="1"/>
  <c r="J342" i="1"/>
  <c r="J343" i="1"/>
  <c r="J344" i="1"/>
  <c r="J345" i="1"/>
  <c r="J346" i="1"/>
  <c r="J347" i="1"/>
  <c r="J348" i="1"/>
  <c r="J352" i="1"/>
  <c r="J351" i="1"/>
  <c r="R349" i="1"/>
  <c r="P348" i="1"/>
  <c r="O348" i="1"/>
  <c r="H348" i="1"/>
  <c r="V346" i="1"/>
  <c r="U346" i="1"/>
  <c r="T346" i="1"/>
  <c r="Q346" i="1"/>
  <c r="P346" i="1"/>
  <c r="O346" i="1"/>
  <c r="H346" i="1"/>
  <c r="AE341" i="1"/>
  <c r="V341" i="1"/>
  <c r="U341" i="1"/>
  <c r="T341" i="1"/>
  <c r="S341" i="1"/>
  <c r="R341" i="1"/>
  <c r="P341" i="1"/>
  <c r="O341" i="1"/>
  <c r="J341" i="1"/>
  <c r="H341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4" i="1"/>
  <c r="J340" i="1"/>
  <c r="J339" i="1"/>
  <c r="AD334" i="1"/>
  <c r="H332" i="1"/>
  <c r="V331" i="1"/>
  <c r="R331" i="1"/>
  <c r="P331" i="1"/>
  <c r="O331" i="1"/>
  <c r="H331" i="1"/>
  <c r="AD330" i="1"/>
  <c r="Y330" i="1"/>
  <c r="U330" i="1"/>
  <c r="P330" i="1"/>
  <c r="O330" i="1"/>
  <c r="H330" i="1"/>
  <c r="AG328" i="1"/>
  <c r="AC328" i="1"/>
  <c r="Z328" i="1"/>
  <c r="U328" i="1"/>
  <c r="P328" i="1"/>
  <c r="O328" i="1"/>
  <c r="H328" i="1"/>
  <c r="AD327" i="1"/>
  <c r="U326" i="1"/>
  <c r="P326" i="1"/>
  <c r="O326" i="1"/>
  <c r="H326" i="1"/>
  <c r="Z324" i="1"/>
  <c r="V323" i="1"/>
  <c r="P323" i="1"/>
  <c r="O323" i="1"/>
  <c r="H323" i="1"/>
  <c r="AD319" i="1"/>
  <c r="H319" i="1"/>
  <c r="V318" i="1"/>
  <c r="J307" i="1"/>
  <c r="J308" i="1"/>
  <c r="J309" i="1"/>
  <c r="J310" i="1"/>
  <c r="J311" i="1"/>
  <c r="J317" i="1"/>
  <c r="H307" i="1"/>
  <c r="H308" i="1"/>
  <c r="H309" i="1"/>
  <c r="H310" i="1"/>
  <c r="H311" i="1"/>
  <c r="H317" i="1"/>
  <c r="J316" i="1"/>
  <c r="H316" i="1"/>
  <c r="AD313" i="1"/>
  <c r="V313" i="1"/>
  <c r="R313" i="1"/>
  <c r="U311" i="1"/>
  <c r="Q311" i="1"/>
  <c r="P311" i="1"/>
  <c r="O311" i="1"/>
  <c r="AG310" i="1"/>
  <c r="AD310" i="1"/>
  <c r="V310" i="1"/>
  <c r="U310" i="1"/>
  <c r="Q310" i="1"/>
  <c r="P310" i="1"/>
  <c r="O310" i="1"/>
  <c r="W309" i="1"/>
  <c r="T309" i="1"/>
  <c r="S309" i="1"/>
  <c r="Q309" i="1"/>
  <c r="P309" i="1"/>
  <c r="O309" i="1"/>
  <c r="U308" i="1"/>
  <c r="P308" i="1"/>
  <c r="O308" i="1"/>
  <c r="U307" i="1"/>
  <c r="Q307" i="1"/>
  <c r="P307" i="1"/>
  <c r="O307" i="1"/>
  <c r="J306" i="1"/>
  <c r="R303" i="1"/>
  <c r="AG291" i="1"/>
  <c r="AF291" i="1"/>
  <c r="AE291" i="1"/>
  <c r="AC291" i="1"/>
  <c r="AB291" i="1"/>
  <c r="AA291" i="1"/>
  <c r="Z291" i="1"/>
  <c r="X291" i="1"/>
  <c r="W291" i="1"/>
  <c r="U291" i="1"/>
  <c r="T291" i="1"/>
  <c r="S291" i="1"/>
  <c r="P291" i="1"/>
  <c r="O291" i="1"/>
  <c r="J291" i="1"/>
  <c r="H291" i="1"/>
  <c r="P290" i="1"/>
  <c r="O290" i="1"/>
  <c r="J290" i="1"/>
  <c r="H290" i="1"/>
  <c r="AG287" i="1"/>
  <c r="U287" i="1"/>
  <c r="T287" i="1"/>
  <c r="Q287" i="1"/>
  <c r="P287" i="1"/>
  <c r="O287" i="1"/>
  <c r="J287" i="1"/>
  <c r="H287" i="1"/>
  <c r="J286" i="1"/>
  <c r="J275" i="1"/>
  <c r="J276" i="1"/>
  <c r="J277" i="1"/>
  <c r="J278" i="1"/>
  <c r="J279" i="1"/>
  <c r="J280" i="1"/>
  <c r="J281" i="1"/>
  <c r="J282" i="1"/>
  <c r="J284" i="1"/>
  <c r="J283" i="1"/>
  <c r="Y282" i="1"/>
  <c r="U282" i="1"/>
  <c r="T282" i="1"/>
  <c r="S282" i="1"/>
  <c r="H282" i="1"/>
  <c r="V280" i="1"/>
  <c r="J259" i="1"/>
  <c r="J260" i="1"/>
  <c r="J261" i="1"/>
  <c r="J262" i="1"/>
  <c r="J263" i="1"/>
  <c r="J264" i="1"/>
  <c r="J265" i="1"/>
  <c r="J266" i="1"/>
  <c r="J267" i="1"/>
  <c r="J268" i="1"/>
  <c r="J274" i="1"/>
  <c r="J273" i="1"/>
  <c r="V268" i="1"/>
  <c r="T268" i="1"/>
  <c r="P268" i="1"/>
  <c r="O268" i="1"/>
  <c r="H268" i="1"/>
  <c r="U260" i="1"/>
  <c r="Q260" i="1"/>
  <c r="U259" i="1"/>
  <c r="J244" i="1"/>
  <c r="J245" i="1"/>
  <c r="J246" i="1"/>
  <c r="J247" i="1"/>
  <c r="J248" i="1"/>
  <c r="J249" i="1"/>
  <c r="J250" i="1"/>
  <c r="J251" i="1"/>
  <c r="J252" i="1"/>
  <c r="J253" i="1"/>
  <c r="J254" i="1"/>
  <c r="J258" i="1"/>
  <c r="J257" i="1"/>
  <c r="V255" i="1"/>
  <c r="H255" i="1"/>
  <c r="V254" i="1"/>
  <c r="R254" i="1"/>
  <c r="P254" i="1"/>
  <c r="O254" i="1"/>
  <c r="H254" i="1"/>
  <c r="X253" i="1"/>
  <c r="V253" i="1"/>
  <c r="U253" i="1"/>
  <c r="R253" i="1"/>
  <c r="Q253" i="1"/>
  <c r="P253" i="1"/>
  <c r="O253" i="1"/>
  <c r="H253" i="1"/>
  <c r="V252" i="1"/>
  <c r="R252" i="1"/>
  <c r="V250" i="1"/>
  <c r="R250" i="1"/>
  <c r="P250" i="1"/>
  <c r="O250" i="1"/>
  <c r="H250" i="1"/>
  <c r="AG249" i="1"/>
  <c r="P249" i="1"/>
  <c r="O249" i="1"/>
  <c r="H249" i="1"/>
  <c r="V248" i="1"/>
  <c r="U248" i="1"/>
  <c r="R248" i="1"/>
  <c r="Q248" i="1"/>
  <c r="P248" i="1"/>
  <c r="O248" i="1"/>
  <c r="H248" i="1"/>
  <c r="V247" i="1"/>
  <c r="R247" i="1"/>
  <c r="P247" i="1"/>
  <c r="O247" i="1"/>
  <c r="H247" i="1"/>
  <c r="V246" i="1"/>
  <c r="R246" i="1"/>
  <c r="P246" i="1"/>
  <c r="O246" i="1"/>
  <c r="H246" i="1"/>
  <c r="V245" i="1"/>
  <c r="R245" i="1"/>
  <c r="AF243" i="1"/>
  <c r="X243" i="1"/>
  <c r="V243" i="1"/>
  <c r="U243" i="1"/>
  <c r="T243" i="1"/>
  <c r="S243" i="1"/>
  <c r="R243" i="1"/>
  <c r="P243" i="1"/>
  <c r="O243" i="1"/>
  <c r="H243" i="1"/>
  <c r="J232" i="1"/>
  <c r="J233" i="1"/>
  <c r="J234" i="1"/>
  <c r="J235" i="1"/>
  <c r="J236" i="1"/>
  <c r="J237" i="1"/>
  <c r="J238" i="1"/>
  <c r="J239" i="1"/>
  <c r="J240" i="1"/>
  <c r="J242" i="1"/>
  <c r="J241" i="1"/>
  <c r="AD236" i="1"/>
  <c r="V236" i="1"/>
  <c r="T236" i="1"/>
  <c r="S236" i="1"/>
  <c r="R236" i="1"/>
  <c r="P236" i="1"/>
  <c r="O236" i="1"/>
  <c r="H236" i="1"/>
  <c r="V235" i="1"/>
  <c r="P234" i="1"/>
  <c r="O234" i="1"/>
  <c r="H234" i="1"/>
  <c r="V233" i="1"/>
  <c r="R233" i="1"/>
  <c r="J217" i="1"/>
  <c r="J218" i="1"/>
  <c r="J220" i="1"/>
  <c r="J221" i="1"/>
  <c r="J222" i="1"/>
  <c r="J224" i="1"/>
  <c r="J225" i="1"/>
  <c r="J226" i="1"/>
  <c r="J227" i="1"/>
  <c r="J229" i="1"/>
  <c r="J231" i="1"/>
  <c r="H217" i="1"/>
  <c r="H218" i="1"/>
  <c r="H220" i="1"/>
  <c r="H221" i="1"/>
  <c r="H222" i="1"/>
  <c r="H223" i="1"/>
  <c r="H224" i="1"/>
  <c r="H225" i="1"/>
  <c r="H226" i="1"/>
  <c r="H227" i="1"/>
  <c r="H229" i="1"/>
  <c r="H231" i="1"/>
  <c r="J230" i="1"/>
  <c r="H230" i="1"/>
  <c r="P229" i="1"/>
  <c r="O229" i="1"/>
  <c r="R228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V222" i="1"/>
  <c r="U222" i="1"/>
  <c r="R222" i="1"/>
  <c r="Q222" i="1"/>
  <c r="P222" i="1"/>
  <c r="O222" i="1"/>
  <c r="V221" i="1"/>
  <c r="U221" i="1"/>
  <c r="T221" i="1"/>
  <c r="Q221" i="1"/>
  <c r="P221" i="1"/>
  <c r="O221" i="1"/>
  <c r="U220" i="1"/>
  <c r="Q220" i="1"/>
  <c r="P220" i="1"/>
  <c r="O220" i="1"/>
  <c r="U219" i="1"/>
  <c r="P219" i="1"/>
  <c r="O219" i="1"/>
  <c r="P218" i="1"/>
  <c r="O218" i="1"/>
  <c r="P217" i="1"/>
  <c r="O217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6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J215" i="1"/>
  <c r="H215" i="1"/>
  <c r="V214" i="1"/>
  <c r="T214" i="1"/>
  <c r="P214" i="1"/>
  <c r="O214" i="1"/>
  <c r="V213" i="1"/>
  <c r="U213" i="1"/>
  <c r="Q213" i="1"/>
  <c r="P213" i="1"/>
  <c r="O213" i="1"/>
  <c r="U212" i="1"/>
  <c r="P212" i="1"/>
  <c r="O212" i="1"/>
  <c r="U211" i="1"/>
  <c r="P211" i="1"/>
  <c r="O211" i="1"/>
  <c r="AG210" i="1"/>
  <c r="P210" i="1"/>
  <c r="O210" i="1"/>
  <c r="P209" i="1"/>
  <c r="O209" i="1"/>
  <c r="P208" i="1"/>
  <c r="O208" i="1"/>
  <c r="V207" i="1"/>
  <c r="U207" i="1"/>
  <c r="P207" i="1"/>
  <c r="O207" i="1"/>
  <c r="P206" i="1"/>
  <c r="O206" i="1"/>
  <c r="P205" i="1"/>
  <c r="O205" i="1"/>
  <c r="P204" i="1"/>
  <c r="O204" i="1"/>
  <c r="AG203" i="1"/>
  <c r="U203" i="1"/>
  <c r="P203" i="1"/>
  <c r="O203" i="1"/>
  <c r="AG202" i="1"/>
  <c r="Y202" i="1"/>
  <c r="U202" i="1"/>
  <c r="Q202" i="1"/>
  <c r="P202" i="1"/>
  <c r="O202" i="1"/>
  <c r="U201" i="1"/>
  <c r="P201" i="1"/>
  <c r="O201" i="1"/>
  <c r="AG194" i="1"/>
  <c r="V194" i="1"/>
  <c r="U194" i="1"/>
  <c r="U193" i="1"/>
  <c r="P193" i="1"/>
  <c r="O193" i="1"/>
  <c r="J193" i="1"/>
  <c r="H193" i="1"/>
  <c r="P192" i="1"/>
  <c r="O192" i="1"/>
  <c r="J192" i="1"/>
  <c r="H192" i="1"/>
  <c r="J191" i="1"/>
  <c r="J190" i="1"/>
  <c r="T189" i="1"/>
  <c r="P189" i="1"/>
  <c r="O189" i="1"/>
  <c r="J189" i="1"/>
  <c r="H189" i="1"/>
  <c r="AH188" i="1"/>
  <c r="J188" i="1"/>
  <c r="J187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6" i="1"/>
  <c r="J185" i="1"/>
  <c r="AG184" i="1"/>
  <c r="AC184" i="1"/>
  <c r="Y184" i="1"/>
  <c r="U184" i="1"/>
  <c r="P184" i="1"/>
  <c r="O184" i="1"/>
  <c r="H184" i="1"/>
  <c r="V182" i="1"/>
  <c r="T182" i="1"/>
  <c r="S182" i="1"/>
  <c r="P182" i="1"/>
  <c r="O182" i="1"/>
  <c r="H182" i="1"/>
  <c r="U180" i="1"/>
  <c r="P180" i="1"/>
  <c r="O180" i="1"/>
  <c r="H180" i="1"/>
  <c r="Y179" i="1"/>
  <c r="U179" i="1"/>
  <c r="P179" i="1"/>
  <c r="O179" i="1"/>
  <c r="H179" i="1"/>
  <c r="U178" i="1"/>
  <c r="V177" i="1"/>
  <c r="P177" i="1"/>
  <c r="O177" i="1"/>
  <c r="H177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J169" i="1"/>
  <c r="H169" i="1"/>
  <c r="V168" i="1"/>
  <c r="P168" i="1"/>
  <c r="O168" i="1"/>
  <c r="AG167" i="1"/>
  <c r="V167" i="1"/>
  <c r="P167" i="1"/>
  <c r="O167" i="1"/>
  <c r="AD166" i="1"/>
  <c r="V166" i="1"/>
  <c r="P166" i="1"/>
  <c r="O166" i="1"/>
  <c r="V165" i="1"/>
  <c r="P165" i="1"/>
  <c r="O165" i="1"/>
  <c r="V164" i="1"/>
  <c r="P164" i="1"/>
  <c r="O164" i="1"/>
  <c r="AD163" i="1"/>
  <c r="V163" i="1"/>
  <c r="P163" i="1"/>
  <c r="O163" i="1"/>
  <c r="AD162" i="1"/>
  <c r="X162" i="1"/>
  <c r="V162" i="1"/>
  <c r="U162" i="1"/>
  <c r="T162" i="1"/>
  <c r="P162" i="1"/>
  <c r="O162" i="1"/>
  <c r="V161" i="1"/>
  <c r="P161" i="1"/>
  <c r="O161" i="1"/>
  <c r="V160" i="1"/>
  <c r="P160" i="1"/>
  <c r="O160" i="1"/>
  <c r="V159" i="1"/>
  <c r="P159" i="1"/>
  <c r="O159" i="1"/>
  <c r="V158" i="1"/>
  <c r="P158" i="1"/>
  <c r="O158" i="1"/>
  <c r="V157" i="1"/>
  <c r="P157" i="1"/>
  <c r="O157" i="1"/>
  <c r="V156" i="1"/>
  <c r="P156" i="1"/>
  <c r="O156" i="1"/>
  <c r="J145" i="1"/>
  <c r="J146" i="1"/>
  <c r="J147" i="1"/>
  <c r="J148" i="1"/>
  <c r="J149" i="1"/>
  <c r="J150" i="1"/>
  <c r="J151" i="1"/>
  <c r="J152" i="1"/>
  <c r="J153" i="1"/>
  <c r="J155" i="1"/>
  <c r="J154" i="1"/>
  <c r="V153" i="1"/>
  <c r="H153" i="1"/>
  <c r="U150" i="1"/>
  <c r="T150" i="1"/>
  <c r="P150" i="1"/>
  <c r="O150" i="1"/>
  <c r="H150" i="1"/>
  <c r="V149" i="1"/>
  <c r="AG148" i="1"/>
  <c r="P148" i="1"/>
  <c r="O148" i="1"/>
  <c r="H148" i="1"/>
  <c r="V146" i="1"/>
  <c r="AH145" i="1"/>
  <c r="AD144" i="1"/>
  <c r="V143" i="1"/>
  <c r="AD142" i="1"/>
  <c r="J140" i="1"/>
  <c r="J139" i="1"/>
  <c r="J138" i="1"/>
  <c r="U137" i="1"/>
  <c r="P137" i="1"/>
  <c r="O137" i="1"/>
  <c r="J137" i="1"/>
  <c r="H137" i="1"/>
  <c r="V136" i="1"/>
  <c r="J136" i="1"/>
  <c r="J135" i="1"/>
  <c r="J134" i="1"/>
  <c r="V133" i="1"/>
  <c r="J133" i="1"/>
  <c r="V130" i="1"/>
  <c r="AH128" i="1"/>
  <c r="J128" i="1"/>
  <c r="V127" i="1"/>
  <c r="J127" i="1"/>
  <c r="AG126" i="1"/>
  <c r="V126" i="1"/>
  <c r="T126" i="1"/>
  <c r="P126" i="1"/>
  <c r="O126" i="1"/>
  <c r="J126" i="1"/>
  <c r="H126" i="1"/>
  <c r="V125" i="1"/>
  <c r="R125" i="1"/>
  <c r="J125" i="1"/>
  <c r="J124" i="1"/>
  <c r="AG123" i="1"/>
  <c r="U123" i="1"/>
  <c r="P123" i="1"/>
  <c r="O123" i="1"/>
  <c r="J123" i="1"/>
  <c r="H123" i="1"/>
  <c r="AD122" i="1"/>
  <c r="V122" i="1"/>
  <c r="J122" i="1"/>
  <c r="Z121" i="1"/>
  <c r="V121" i="1"/>
  <c r="J121" i="1"/>
  <c r="Y120" i="1"/>
  <c r="V120" i="1"/>
  <c r="U120" i="1"/>
  <c r="P120" i="1"/>
  <c r="O120" i="1"/>
  <c r="J120" i="1"/>
  <c r="H120" i="1"/>
  <c r="J119" i="1"/>
  <c r="J11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7" i="1"/>
  <c r="J116" i="1"/>
  <c r="H116" i="1"/>
  <c r="AG113" i="1"/>
  <c r="AC113" i="1"/>
  <c r="AD111" i="1"/>
  <c r="AD110" i="1"/>
  <c r="Z110" i="1"/>
  <c r="P110" i="1"/>
  <c r="O110" i="1"/>
  <c r="P109" i="1"/>
  <c r="O109" i="1"/>
  <c r="Z108" i="1"/>
  <c r="P108" i="1"/>
  <c r="O108" i="1"/>
  <c r="P107" i="1"/>
  <c r="O107" i="1"/>
  <c r="U106" i="1"/>
  <c r="P106" i="1"/>
  <c r="O106" i="1"/>
  <c r="T105" i="1"/>
  <c r="R105" i="1"/>
  <c r="P105" i="1"/>
  <c r="O105" i="1"/>
  <c r="P104" i="1"/>
  <c r="O104" i="1"/>
  <c r="Q103" i="1"/>
  <c r="P103" i="1"/>
  <c r="O103" i="1"/>
  <c r="U102" i="1"/>
  <c r="P102" i="1"/>
  <c r="O102" i="1"/>
  <c r="AF101" i="1"/>
  <c r="AB101" i="1"/>
  <c r="X101" i="1"/>
  <c r="W101" i="1"/>
  <c r="U101" i="1"/>
  <c r="T101" i="1"/>
  <c r="S101" i="1"/>
  <c r="R101" i="1"/>
  <c r="P101" i="1"/>
  <c r="O101" i="1"/>
  <c r="P100" i="1"/>
  <c r="O100" i="1"/>
  <c r="Q99" i="1"/>
  <c r="P99" i="1"/>
  <c r="O9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8" i="1"/>
  <c r="J97" i="1"/>
  <c r="Z96" i="1"/>
  <c r="Y96" i="1"/>
  <c r="R96" i="1"/>
  <c r="V95" i="1"/>
  <c r="U95" i="1"/>
  <c r="R95" i="1"/>
  <c r="P95" i="1"/>
  <c r="O95" i="1"/>
  <c r="H95" i="1"/>
  <c r="Z94" i="1"/>
  <c r="U93" i="1"/>
  <c r="W92" i="1"/>
  <c r="U92" i="1"/>
  <c r="T92" i="1"/>
  <c r="S92" i="1"/>
  <c r="P92" i="1"/>
  <c r="O92" i="1"/>
  <c r="H92" i="1"/>
  <c r="V89" i="1"/>
  <c r="U89" i="1"/>
  <c r="V88" i="1"/>
  <c r="R88" i="1"/>
  <c r="R87" i="1"/>
  <c r="P82" i="1"/>
  <c r="O82" i="1"/>
  <c r="H82" i="1"/>
  <c r="AH79" i="1"/>
  <c r="AD73" i="1"/>
  <c r="P73" i="1"/>
  <c r="O73" i="1"/>
  <c r="J73" i="1"/>
  <c r="H73" i="1"/>
  <c r="Y72" i="1"/>
  <c r="W72" i="1"/>
  <c r="V72" i="1"/>
  <c r="U72" i="1"/>
  <c r="S72" i="1"/>
  <c r="P72" i="1"/>
  <c r="O72" i="1"/>
  <c r="J72" i="1"/>
  <c r="H72" i="1"/>
  <c r="J71" i="1"/>
  <c r="V70" i="1"/>
  <c r="J70" i="1"/>
  <c r="J69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J67" i="1"/>
  <c r="H67" i="1"/>
  <c r="P66" i="1"/>
  <c r="O66" i="1"/>
  <c r="P65" i="1"/>
  <c r="O65" i="1"/>
  <c r="R64" i="1"/>
  <c r="P64" i="1"/>
  <c r="O64" i="1"/>
  <c r="P63" i="1"/>
  <c r="O63" i="1"/>
  <c r="P62" i="1"/>
  <c r="O62" i="1"/>
  <c r="P61" i="1"/>
  <c r="O61" i="1"/>
  <c r="AD60" i="1"/>
  <c r="P60" i="1"/>
  <c r="O60" i="1"/>
  <c r="P59" i="1"/>
  <c r="O59" i="1"/>
  <c r="P58" i="1"/>
  <c r="O58" i="1"/>
  <c r="AH57" i="1"/>
  <c r="U57" i="1"/>
  <c r="T57" i="1"/>
  <c r="R57" i="1"/>
  <c r="P57" i="1"/>
  <c r="O57" i="1"/>
  <c r="P56" i="1"/>
  <c r="O56" i="1"/>
  <c r="U55" i="1"/>
  <c r="Q55" i="1"/>
  <c r="P55" i="1"/>
  <c r="O55" i="1"/>
  <c r="J44" i="1"/>
  <c r="J45" i="1"/>
  <c r="J46" i="1"/>
  <c r="J47" i="1"/>
  <c r="J48" i="1"/>
  <c r="J49" i="1"/>
  <c r="J50" i="1"/>
  <c r="J51" i="1"/>
  <c r="J52" i="1"/>
  <c r="J54" i="1"/>
  <c r="H44" i="1"/>
  <c r="H45" i="1"/>
  <c r="H46" i="1"/>
  <c r="H47" i="1"/>
  <c r="H48" i="1"/>
  <c r="H49" i="1"/>
  <c r="H50" i="1"/>
  <c r="H51" i="1"/>
  <c r="H52" i="1"/>
  <c r="H54" i="1"/>
  <c r="P53" i="1"/>
  <c r="O53" i="1"/>
  <c r="J53" i="1"/>
  <c r="H53" i="1"/>
  <c r="X52" i="1"/>
  <c r="V52" i="1"/>
  <c r="U52" i="1"/>
  <c r="T52" i="1"/>
  <c r="S52" i="1"/>
  <c r="Q52" i="1"/>
  <c r="P52" i="1"/>
  <c r="O52" i="1"/>
  <c r="X51" i="1"/>
  <c r="T51" i="1"/>
  <c r="P51" i="1"/>
  <c r="O51" i="1"/>
  <c r="V50" i="1"/>
  <c r="U50" i="1"/>
  <c r="T50" i="1"/>
  <c r="Q50" i="1"/>
  <c r="P50" i="1"/>
  <c r="O50" i="1"/>
  <c r="U49" i="1"/>
  <c r="T49" i="1"/>
  <c r="S49" i="1"/>
  <c r="P49" i="1"/>
  <c r="O49" i="1"/>
  <c r="T48" i="1"/>
  <c r="S48" i="1"/>
  <c r="R48" i="1"/>
  <c r="P48" i="1"/>
  <c r="O48" i="1"/>
  <c r="T47" i="1"/>
  <c r="P47" i="1"/>
  <c r="O47" i="1"/>
  <c r="U46" i="1"/>
  <c r="T46" i="1"/>
  <c r="P46" i="1"/>
  <c r="O46" i="1"/>
  <c r="W45" i="1"/>
  <c r="T45" i="1"/>
  <c r="S45" i="1"/>
  <c r="P45" i="1"/>
  <c r="O45" i="1"/>
  <c r="V44" i="1"/>
  <c r="T44" i="1"/>
  <c r="S44" i="1"/>
  <c r="P44" i="1"/>
  <c r="O4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P42" i="1"/>
  <c r="O42" i="1"/>
  <c r="J42" i="1"/>
  <c r="H42" i="1"/>
  <c r="AD41" i="1"/>
  <c r="Y41" i="1"/>
  <c r="X41" i="1"/>
  <c r="W41" i="1"/>
  <c r="V41" i="1"/>
  <c r="T41" i="1"/>
  <c r="S41" i="1"/>
  <c r="R41" i="1"/>
  <c r="P41" i="1"/>
  <c r="O41" i="1"/>
  <c r="V40" i="1"/>
  <c r="U40" i="1"/>
  <c r="S40" i="1"/>
  <c r="R40" i="1"/>
  <c r="Q40" i="1"/>
  <c r="P40" i="1"/>
  <c r="O40" i="1"/>
  <c r="AH39" i="1"/>
  <c r="AE39" i="1"/>
  <c r="AD39" i="1"/>
  <c r="V39" i="1"/>
  <c r="T39" i="1"/>
  <c r="S39" i="1"/>
  <c r="R39" i="1"/>
  <c r="P39" i="1"/>
  <c r="O39" i="1"/>
  <c r="W38" i="1"/>
  <c r="V38" i="1"/>
  <c r="R38" i="1"/>
  <c r="Q38" i="1"/>
  <c r="P38" i="1"/>
  <c r="O38" i="1"/>
  <c r="S37" i="1"/>
  <c r="P37" i="1"/>
  <c r="O37" i="1"/>
  <c r="T36" i="1"/>
  <c r="R36" i="1"/>
  <c r="Q36" i="1"/>
  <c r="P36" i="1"/>
  <c r="O36" i="1"/>
  <c r="AH35" i="1"/>
  <c r="AG35" i="1"/>
  <c r="AF35" i="1"/>
  <c r="AC35" i="1"/>
  <c r="AB35" i="1"/>
  <c r="Y35" i="1"/>
  <c r="X35" i="1"/>
  <c r="V35" i="1"/>
  <c r="U35" i="1"/>
  <c r="T35" i="1"/>
  <c r="R35" i="1"/>
  <c r="P35" i="1"/>
  <c r="O35" i="1"/>
  <c r="Z34" i="1"/>
  <c r="Y34" i="1"/>
  <c r="X34" i="1"/>
  <c r="V34" i="1"/>
  <c r="U34" i="1"/>
  <c r="T34" i="1"/>
  <c r="S34" i="1"/>
  <c r="P34" i="1"/>
  <c r="O34" i="1"/>
  <c r="U33" i="1"/>
  <c r="P33" i="1"/>
  <c r="O33" i="1"/>
  <c r="T32" i="1"/>
  <c r="S32" i="1"/>
  <c r="P32" i="1"/>
  <c r="O32" i="1"/>
  <c r="T31" i="1"/>
  <c r="P31" i="1"/>
  <c r="O31" i="1"/>
  <c r="X30" i="1"/>
  <c r="V30" i="1"/>
  <c r="T30" i="1"/>
  <c r="R30" i="1"/>
  <c r="P30" i="1"/>
  <c r="O30" i="1"/>
  <c r="W29" i="1"/>
  <c r="V29" i="1"/>
  <c r="U29" i="1"/>
  <c r="T29" i="1"/>
  <c r="S29" i="1"/>
  <c r="R29" i="1"/>
  <c r="Q29" i="1"/>
  <c r="P29" i="1"/>
  <c r="O29" i="1"/>
  <c r="V28" i="1"/>
  <c r="U28" i="1"/>
  <c r="T28" i="1"/>
  <c r="R28" i="1"/>
  <c r="P28" i="1"/>
  <c r="O28" i="1"/>
  <c r="Z27" i="1"/>
  <c r="W27" i="1"/>
  <c r="U27" i="1"/>
  <c r="T27" i="1"/>
  <c r="S27" i="1"/>
  <c r="R27" i="1"/>
  <c r="Q27" i="1"/>
  <c r="P27" i="1"/>
  <c r="O27" i="1"/>
  <c r="Y26" i="1"/>
  <c r="U26" i="1"/>
  <c r="T26" i="1"/>
  <c r="P26" i="1"/>
  <c r="O26" i="1"/>
  <c r="U25" i="1"/>
  <c r="T25" i="1"/>
  <c r="S25" i="1"/>
  <c r="P25" i="1"/>
  <c r="O25" i="1"/>
  <c r="V24" i="1"/>
  <c r="U24" i="1"/>
  <c r="T24" i="1"/>
  <c r="R24" i="1"/>
  <c r="Q24" i="1"/>
  <c r="P24" i="1"/>
  <c r="O24" i="1"/>
  <c r="AG23" i="1"/>
  <c r="S23" i="1"/>
  <c r="P23" i="1"/>
  <c r="O23" i="1"/>
  <c r="Y22" i="1"/>
  <c r="X22" i="1"/>
  <c r="U22" i="1"/>
  <c r="T22" i="1"/>
  <c r="S22" i="1"/>
  <c r="P22" i="1"/>
  <c r="O22" i="1"/>
  <c r="Y21" i="1"/>
  <c r="X21" i="1"/>
  <c r="W21" i="1"/>
  <c r="V21" i="1"/>
  <c r="U21" i="1"/>
  <c r="T21" i="1"/>
  <c r="P21" i="1"/>
  <c r="O21" i="1"/>
  <c r="AD20" i="1"/>
  <c r="X20" i="1"/>
  <c r="W20" i="1"/>
  <c r="V20" i="1"/>
  <c r="U20" i="1"/>
  <c r="T20" i="1"/>
  <c r="S20" i="1"/>
  <c r="P20" i="1"/>
  <c r="O20" i="1"/>
  <c r="Y19" i="1"/>
  <c r="X19" i="1"/>
  <c r="U19" i="1"/>
  <c r="T19" i="1"/>
  <c r="P19" i="1"/>
  <c r="O19" i="1"/>
  <c r="AD18" i="1"/>
  <c r="Z18" i="1"/>
  <c r="U18" i="1"/>
  <c r="T18" i="1"/>
  <c r="P18" i="1"/>
  <c r="O18" i="1"/>
  <c r="W17" i="1"/>
  <c r="U17" i="1"/>
  <c r="T17" i="1"/>
  <c r="R17" i="1"/>
  <c r="P17" i="1"/>
  <c r="O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P15" i="1"/>
  <c r="O15" i="1"/>
  <c r="J15" i="1"/>
  <c r="H15" i="1"/>
  <c r="AH14" i="1"/>
  <c r="AF14" i="1"/>
  <c r="AE14" i="1"/>
  <c r="AB14" i="1"/>
  <c r="AA14" i="1"/>
  <c r="Z14" i="1"/>
  <c r="T14" i="1"/>
  <c r="S14" i="1"/>
  <c r="P14" i="1"/>
  <c r="O14" i="1"/>
  <c r="AH13" i="1"/>
  <c r="X13" i="1"/>
  <c r="T13" i="1"/>
  <c r="S13" i="1"/>
  <c r="P13" i="1"/>
  <c r="O13" i="1"/>
  <c r="AH12" i="1"/>
  <c r="AG12" i="1"/>
  <c r="AD12" i="1"/>
  <c r="AC12" i="1"/>
  <c r="AB12" i="1"/>
  <c r="Y12" i="1"/>
  <c r="X12" i="1"/>
  <c r="W12" i="1"/>
  <c r="U12" i="1"/>
  <c r="T12" i="1"/>
  <c r="S12" i="1"/>
  <c r="Q12" i="1"/>
  <c r="P12" i="1"/>
  <c r="O12" i="1"/>
  <c r="X11" i="1"/>
  <c r="W11" i="1"/>
  <c r="V11" i="1"/>
  <c r="U11" i="1"/>
  <c r="T11" i="1"/>
  <c r="S11" i="1"/>
  <c r="P11" i="1"/>
  <c r="O11" i="1"/>
  <c r="AF10" i="1"/>
  <c r="AB10" i="1"/>
  <c r="AA10" i="1"/>
  <c r="W10" i="1"/>
  <c r="S10" i="1"/>
  <c r="P10" i="1"/>
  <c r="O10" i="1"/>
  <c r="AD9" i="1"/>
  <c r="Z9" i="1"/>
  <c r="X9" i="1"/>
  <c r="U9" i="1"/>
  <c r="S9" i="1"/>
  <c r="R9" i="1"/>
  <c r="P9" i="1"/>
  <c r="O9" i="1"/>
  <c r="AE8" i="1"/>
  <c r="Z8" i="1"/>
  <c r="Y8" i="1"/>
  <c r="X8" i="1"/>
  <c r="W8" i="1"/>
  <c r="U8" i="1"/>
  <c r="T8" i="1"/>
  <c r="S8" i="1"/>
  <c r="P8" i="1"/>
  <c r="O8" i="1"/>
  <c r="U7" i="1"/>
  <c r="T7" i="1"/>
  <c r="S7" i="1"/>
  <c r="P7" i="1"/>
  <c r="O7" i="1"/>
  <c r="AE6" i="1"/>
  <c r="AA6" i="1"/>
  <c r="Y6" i="1"/>
  <c r="T6" i="1"/>
  <c r="S6" i="1"/>
  <c r="Q6" i="1"/>
  <c r="P6" i="1"/>
  <c r="O6" i="1"/>
  <c r="AF5" i="1"/>
  <c r="AB5" i="1"/>
  <c r="AA5" i="1"/>
  <c r="Y5" i="1"/>
  <c r="X5" i="1"/>
  <c r="W5" i="1"/>
  <c r="T5" i="1"/>
  <c r="S5" i="1"/>
  <c r="P5" i="1"/>
  <c r="O5" i="1"/>
  <c r="AG4" i="1"/>
  <c r="AE4" i="1"/>
  <c r="AC4" i="1"/>
  <c r="AB4" i="1"/>
  <c r="AA4" i="1"/>
  <c r="U4" i="1"/>
  <c r="T4" i="1"/>
  <c r="S4" i="1"/>
  <c r="Q4" i="1"/>
  <c r="P4" i="1"/>
  <c r="O4" i="1"/>
  <c r="AH3" i="1"/>
  <c r="AD3" i="1"/>
  <c r="T3" i="1"/>
  <c r="S3" i="1"/>
  <c r="R3" i="1"/>
  <c r="P3" i="1"/>
  <c r="O3" i="1"/>
  <c r="AG2" i="1"/>
  <c r="AD2" i="1"/>
  <c r="AC2" i="1"/>
  <c r="Y2" i="1"/>
  <c r="T2" i="1"/>
  <c r="P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saikokandy</author>
  </authors>
  <commentList>
    <comment ref="I19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http://bh.zp365.com/news/News580_459119.shtml</t>
        </r>
      </text>
    </comment>
    <comment ref="I25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http://www.tlrd.gov.cn/tlrdwz/rddbhy/sqjrdqchy/gzbg42/94189/index.html</t>
        </r>
      </text>
    </comment>
    <comment ref="G27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临夏州2016年政府工作报告http://www.dxzzzx.gov.cn/show.asp?id=7335</t>
        </r>
      </text>
    </comment>
    <comment ref="E292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同2014,使用“预计实现”字样</t>
        </r>
      </text>
    </comment>
    <comment ref="F292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预计实现?http://www.xjkel.gov.cn/gk/shfwl/tjgb/149738.htm</t>
        </r>
      </text>
    </comment>
    <comment ref="F362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预计完成http://www.baoshan.cn/561/2015/01/22/402@82050.htm</t>
        </r>
      </text>
    </comment>
    <comment ref="E368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http://www.stats.yn.gov.cn/tjjmh_model/newsview.aspx?id=4667849</t>
        </r>
      </text>
    </comment>
    <comment ref="G368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http://www.nujiang.cn/html/2016/gonggao_0309_39633.html</t>
        </r>
      </text>
    </comment>
    <comment ref="I368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http://www.ahmhxc.com/tongjigongbao/7972.html</t>
        </r>
      </text>
    </comment>
    <comment ref="G370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saikokandy:预计完成http://xz.people.com.cn/n2/2016/0110/c138901-27506939.html</t>
        </r>
      </text>
    </comment>
  </commentList>
</comments>
</file>

<file path=xl/sharedStrings.xml><?xml version="1.0" encoding="utf-8"?>
<sst xmlns="http://schemas.openxmlformats.org/spreadsheetml/2006/main" count="1751" uniqueCount="415">
  <si>
    <t>PM/GDP</t>
    <phoneticPr fontId="7" type="noConversion"/>
  </si>
  <si>
    <t>Δ (2015-2016)</t>
    <phoneticPr fontId="7" type="noConversion"/>
  </si>
  <si>
    <t>Δ%</t>
    <phoneticPr fontId="7" type="noConversion"/>
  </si>
  <si>
    <t>张家口</t>
  </si>
  <si>
    <t>河北</t>
  </si>
  <si>
    <t>京津冀</t>
    <phoneticPr fontId="11" type="noConversion"/>
  </si>
  <si>
    <t>承德</t>
  </si>
  <si>
    <t>秦皇岛</t>
  </si>
  <si>
    <t>廊坊</t>
  </si>
  <si>
    <t>天津</t>
    <phoneticPr fontId="5" type="noConversion"/>
  </si>
  <si>
    <t>天津</t>
  </si>
  <si>
    <t>沧州</t>
  </si>
  <si>
    <t>北京</t>
  </si>
  <si>
    <t>唐山</t>
  </si>
  <si>
    <t>邯郸</t>
  </si>
  <si>
    <t>衡水</t>
  </si>
  <si>
    <t>邢台</t>
  </si>
  <si>
    <t>保定</t>
    <phoneticPr fontId="5" type="noConversion"/>
  </si>
  <si>
    <t>石家庄</t>
  </si>
  <si>
    <t>STDEV</t>
    <phoneticPr fontId="5" type="noConversion"/>
  </si>
  <si>
    <t>京津冀</t>
    <phoneticPr fontId="5" type="noConversion"/>
  </si>
  <si>
    <t>AVG</t>
    <phoneticPr fontId="7" type="noConversion"/>
  </si>
  <si>
    <t>舟山</t>
  </si>
  <si>
    <t>浙江</t>
  </si>
  <si>
    <t>长三角</t>
    <phoneticPr fontId="11" type="noConversion"/>
  </si>
  <si>
    <t/>
  </si>
  <si>
    <t>丽水</t>
  </si>
  <si>
    <t>台州</t>
  </si>
  <si>
    <t>温州</t>
  </si>
  <si>
    <t>宁波</t>
  </si>
  <si>
    <t>衢州</t>
    <phoneticPr fontId="5" type="noConversion"/>
  </si>
  <si>
    <t>盐城</t>
    <phoneticPr fontId="5" type="noConversion"/>
  </si>
  <si>
    <t>江苏</t>
  </si>
  <si>
    <t>嘉兴</t>
  </si>
  <si>
    <t>上海</t>
  </si>
  <si>
    <t>绍兴</t>
    <phoneticPr fontId="5" type="noConversion"/>
  </si>
  <si>
    <t>金华</t>
  </si>
  <si>
    <t>苏州</t>
  </si>
  <si>
    <t>南通</t>
  </si>
  <si>
    <t>连云港</t>
  </si>
  <si>
    <t>湖州</t>
  </si>
  <si>
    <t>南京</t>
  </si>
  <si>
    <t>常州</t>
  </si>
  <si>
    <t>杭州</t>
  </si>
  <si>
    <t>镇江</t>
  </si>
  <si>
    <t>扬州</t>
  </si>
  <si>
    <t>泰州</t>
  </si>
  <si>
    <t>无锡</t>
    <phoneticPr fontId="5" type="noConversion"/>
  </si>
  <si>
    <t>淮安</t>
  </si>
  <si>
    <t>宿迁</t>
  </si>
  <si>
    <t>徐州</t>
  </si>
  <si>
    <t>长三角</t>
    <phoneticPr fontId="7" type="noConversion"/>
  </si>
  <si>
    <t>珠海</t>
  </si>
  <si>
    <t>珠三角</t>
    <phoneticPr fontId="11" type="noConversion"/>
  </si>
  <si>
    <t>深圳</t>
  </si>
  <si>
    <t>惠州</t>
  </si>
  <si>
    <t>中山</t>
  </si>
  <si>
    <t>江门</t>
  </si>
  <si>
    <t>东莞</t>
    <phoneticPr fontId="5" type="noConversion"/>
  </si>
  <si>
    <t>广州</t>
  </si>
  <si>
    <t>肇庆</t>
  </si>
  <si>
    <t>佛山</t>
  </si>
  <si>
    <t>珠三角</t>
    <phoneticPr fontId="7" type="noConversion"/>
  </si>
  <si>
    <t>鄂尔多斯</t>
  </si>
  <si>
    <t>华北地区</t>
  </si>
  <si>
    <t>赤峰</t>
  </si>
  <si>
    <t>呼和浩特</t>
  </si>
  <si>
    <t>乌海</t>
    <phoneticPr fontId="5" type="noConversion"/>
  </si>
  <si>
    <t>包头</t>
  </si>
  <si>
    <t>乌兰察布</t>
    <phoneticPr fontId="5" type="noConversion"/>
  </si>
  <si>
    <t>锡林郭勒</t>
    <phoneticPr fontId="5" type="noConversion"/>
  </si>
  <si>
    <t>呼伦贝尔</t>
    <phoneticPr fontId="5" type="noConversion"/>
  </si>
  <si>
    <t>通辽</t>
    <phoneticPr fontId="5" type="noConversion"/>
  </si>
  <si>
    <t>巴彦淖尔</t>
    <phoneticPr fontId="5" type="noConversion"/>
  </si>
  <si>
    <t>兴安盟</t>
    <phoneticPr fontId="5" type="noConversion"/>
  </si>
  <si>
    <t>阿拉善盟</t>
    <phoneticPr fontId="5" type="noConversion"/>
  </si>
  <si>
    <t>忻州</t>
    <phoneticPr fontId="5" type="noConversion"/>
  </si>
  <si>
    <t>晋城</t>
    <phoneticPr fontId="5" type="noConversion"/>
  </si>
  <si>
    <t>晋中</t>
    <phoneticPr fontId="5" type="noConversion"/>
  </si>
  <si>
    <t>太原</t>
  </si>
  <si>
    <t>临汾</t>
  </si>
  <si>
    <t>大同</t>
  </si>
  <si>
    <t>长治</t>
  </si>
  <si>
    <t>阳泉</t>
  </si>
  <si>
    <t>朔州</t>
    <phoneticPr fontId="5" type="noConversion"/>
  </si>
  <si>
    <t>运城</t>
    <phoneticPr fontId="5" type="noConversion"/>
  </si>
  <si>
    <t>吕梁</t>
    <phoneticPr fontId="5" type="noConversion"/>
  </si>
  <si>
    <t>信阳</t>
    <phoneticPr fontId="5" type="noConversion"/>
  </si>
  <si>
    <t>南阳</t>
    <phoneticPr fontId="5" type="noConversion"/>
  </si>
  <si>
    <t>三门峡</t>
    <phoneticPr fontId="5" type="noConversion"/>
  </si>
  <si>
    <t>许昌</t>
    <phoneticPr fontId="5" type="noConversion"/>
  </si>
  <si>
    <t>周口</t>
    <phoneticPr fontId="5" type="noConversion"/>
  </si>
  <si>
    <t>驻马店</t>
    <phoneticPr fontId="5" type="noConversion"/>
  </si>
  <si>
    <t>濮阳</t>
    <phoneticPr fontId="5" type="noConversion"/>
  </si>
  <si>
    <t>开封</t>
  </si>
  <si>
    <t>鹤壁</t>
    <phoneticPr fontId="5" type="noConversion"/>
  </si>
  <si>
    <t>平顶山</t>
  </si>
  <si>
    <t>漯河</t>
    <phoneticPr fontId="5" type="noConversion"/>
  </si>
  <si>
    <t>商丘</t>
    <phoneticPr fontId="5" type="noConversion"/>
  </si>
  <si>
    <t>郑州</t>
  </si>
  <si>
    <t>洛阳</t>
  </si>
  <si>
    <t>新乡</t>
    <phoneticPr fontId="5" type="noConversion"/>
  </si>
  <si>
    <t>焦作</t>
  </si>
  <si>
    <t>安阳</t>
  </si>
  <si>
    <t>威海</t>
  </si>
  <si>
    <t>华东地区</t>
  </si>
  <si>
    <t>烟台</t>
  </si>
  <si>
    <t>青岛</t>
  </si>
  <si>
    <t>日照</t>
  </si>
  <si>
    <t>泰安</t>
  </si>
  <si>
    <t>滨州</t>
  </si>
  <si>
    <t>济南</t>
    <phoneticPr fontId="5" type="noConversion"/>
  </si>
  <si>
    <t>莱芜</t>
  </si>
  <si>
    <t>枣庄</t>
  </si>
  <si>
    <t>德州</t>
  </si>
  <si>
    <t>菏泽</t>
  </si>
  <si>
    <t>聊城</t>
  </si>
  <si>
    <t>济宁</t>
  </si>
  <si>
    <t>东营</t>
  </si>
  <si>
    <t>淄博</t>
  </si>
  <si>
    <t>潍坊</t>
  </si>
  <si>
    <t>临沂</t>
  </si>
  <si>
    <t>黄山</t>
    <phoneticPr fontId="5" type="noConversion"/>
  </si>
  <si>
    <t>六安</t>
    <phoneticPr fontId="5" type="noConversion"/>
  </si>
  <si>
    <t>马鞍山</t>
  </si>
  <si>
    <t>铜陵</t>
    <phoneticPr fontId="5" type="noConversion"/>
  </si>
  <si>
    <t>宣城</t>
    <phoneticPr fontId="5" type="noConversion"/>
  </si>
  <si>
    <t>芜湖</t>
  </si>
  <si>
    <t>安庆</t>
    <phoneticPr fontId="5" type="noConversion"/>
  </si>
  <si>
    <t>淮南</t>
    <phoneticPr fontId="5" type="noConversion"/>
  </si>
  <si>
    <t>合肥</t>
  </si>
  <si>
    <t>亳州</t>
    <phoneticPr fontId="5" type="noConversion"/>
  </si>
  <si>
    <t>滁州</t>
    <phoneticPr fontId="5" type="noConversion"/>
  </si>
  <si>
    <t>蚌埠</t>
    <phoneticPr fontId="5" type="noConversion"/>
  </si>
  <si>
    <t>淮北</t>
    <phoneticPr fontId="5" type="noConversion"/>
  </si>
  <si>
    <t>阜阳</t>
    <phoneticPr fontId="5" type="noConversion"/>
  </si>
  <si>
    <t>宿州</t>
    <phoneticPr fontId="5" type="noConversion"/>
  </si>
  <si>
    <t>池州</t>
    <phoneticPr fontId="5" type="noConversion"/>
  </si>
  <si>
    <t>鹰潭</t>
    <phoneticPr fontId="5" type="noConversion"/>
  </si>
  <si>
    <t>抚州</t>
    <phoneticPr fontId="5" type="noConversion"/>
  </si>
  <si>
    <t>上饶</t>
    <phoneticPr fontId="5" type="noConversion"/>
  </si>
  <si>
    <t>南昌</t>
  </si>
  <si>
    <t>新余</t>
    <phoneticPr fontId="5" type="noConversion"/>
  </si>
  <si>
    <t>赣州</t>
    <phoneticPr fontId="5" type="noConversion"/>
  </si>
  <si>
    <t>九江</t>
  </si>
  <si>
    <t>景德镇</t>
    <phoneticPr fontId="5" type="noConversion"/>
  </si>
  <si>
    <t>萍乡</t>
    <phoneticPr fontId="5" type="noConversion"/>
  </si>
  <si>
    <t>吉安</t>
    <phoneticPr fontId="5" type="noConversion"/>
  </si>
  <si>
    <t>宜春</t>
    <phoneticPr fontId="5" type="noConversion"/>
  </si>
  <si>
    <t>龙岩</t>
    <phoneticPr fontId="5" type="noConversion"/>
  </si>
  <si>
    <t>南平</t>
    <phoneticPr fontId="5" type="noConversion"/>
  </si>
  <si>
    <t>三明</t>
    <phoneticPr fontId="5" type="noConversion"/>
  </si>
  <si>
    <t>福州</t>
  </si>
  <si>
    <t>宁德</t>
    <phoneticPr fontId="5" type="noConversion"/>
  </si>
  <si>
    <t>厦门</t>
  </si>
  <si>
    <t>泉州</t>
  </si>
  <si>
    <t>莆田</t>
    <phoneticPr fontId="5" type="noConversion"/>
  </si>
  <si>
    <t>漳州</t>
    <phoneticPr fontId="5" type="noConversion"/>
  </si>
  <si>
    <t>孝感</t>
    <phoneticPr fontId="5" type="noConversion"/>
  </si>
  <si>
    <t>华南地区</t>
  </si>
  <si>
    <t>咸宁</t>
    <phoneticPr fontId="5" type="noConversion"/>
  </si>
  <si>
    <t>恩施州</t>
    <phoneticPr fontId="5" type="noConversion"/>
  </si>
  <si>
    <t>黄冈</t>
    <phoneticPr fontId="5" type="noConversion"/>
  </si>
  <si>
    <t>十堰</t>
    <phoneticPr fontId="5" type="noConversion"/>
  </si>
  <si>
    <t>随州</t>
    <phoneticPr fontId="5" type="noConversion"/>
  </si>
  <si>
    <t>武汉</t>
  </si>
  <si>
    <t>黄石</t>
    <phoneticPr fontId="5" type="noConversion"/>
  </si>
  <si>
    <t>荆门</t>
    <phoneticPr fontId="5" type="noConversion"/>
  </si>
  <si>
    <t>荆州</t>
  </si>
  <si>
    <t>鄂州</t>
    <phoneticPr fontId="5" type="noConversion"/>
  </si>
  <si>
    <t>宜昌</t>
  </si>
  <si>
    <t>襄阳</t>
    <phoneticPr fontId="5" type="noConversion"/>
  </si>
  <si>
    <t>郴州</t>
    <phoneticPr fontId="5" type="noConversion"/>
  </si>
  <si>
    <t>怀化</t>
    <phoneticPr fontId="5" type="noConversion"/>
  </si>
  <si>
    <t>益阳</t>
    <phoneticPr fontId="5" type="noConversion"/>
  </si>
  <si>
    <t>湘西州</t>
    <phoneticPr fontId="5" type="noConversion"/>
  </si>
  <si>
    <t>永州</t>
    <phoneticPr fontId="5" type="noConversion"/>
  </si>
  <si>
    <t>娄底</t>
    <phoneticPr fontId="5" type="noConversion"/>
  </si>
  <si>
    <t>张家界</t>
  </si>
  <si>
    <t>岳阳</t>
  </si>
  <si>
    <t>株洲</t>
  </si>
  <si>
    <t>湘潭</t>
    <phoneticPr fontId="5" type="noConversion"/>
  </si>
  <si>
    <t>衡阳</t>
    <phoneticPr fontId="5" type="noConversion"/>
  </si>
  <si>
    <t>长沙</t>
  </si>
  <si>
    <t>邵阳</t>
    <phoneticPr fontId="5" type="noConversion"/>
  </si>
  <si>
    <t>常德</t>
  </si>
  <si>
    <t>防城港</t>
    <phoneticPr fontId="5" type="noConversion"/>
  </si>
  <si>
    <t>河池</t>
    <phoneticPr fontId="5" type="noConversion"/>
  </si>
  <si>
    <t>南宁</t>
  </si>
  <si>
    <t>钦州</t>
    <phoneticPr fontId="5" type="noConversion"/>
  </si>
  <si>
    <t>贵港</t>
    <phoneticPr fontId="5" type="noConversion"/>
  </si>
  <si>
    <t>柳州</t>
  </si>
  <si>
    <t>桂林</t>
  </si>
  <si>
    <t>北海</t>
  </si>
  <si>
    <t>梧州</t>
    <phoneticPr fontId="5" type="noConversion"/>
  </si>
  <si>
    <t>玉林</t>
    <phoneticPr fontId="5" type="noConversion"/>
  </si>
  <si>
    <t>百色</t>
    <phoneticPr fontId="5" type="noConversion"/>
  </si>
  <si>
    <t>贺州</t>
    <phoneticPr fontId="5" type="noConversion"/>
  </si>
  <si>
    <t>来宾</t>
    <phoneticPr fontId="5" type="noConversion"/>
  </si>
  <si>
    <t>崇左</t>
    <phoneticPr fontId="5" type="noConversion"/>
  </si>
  <si>
    <t>汕尾</t>
  </si>
  <si>
    <t>湛江</t>
  </si>
  <si>
    <t>梅州</t>
  </si>
  <si>
    <t>汕头</t>
  </si>
  <si>
    <t>河源</t>
  </si>
  <si>
    <t>潮州</t>
  </si>
  <si>
    <t>清远</t>
  </si>
  <si>
    <t>揭阳</t>
  </si>
  <si>
    <t>韶关</t>
    <phoneticPr fontId="5" type="noConversion"/>
  </si>
  <si>
    <t>茂名</t>
  </si>
  <si>
    <t>阳江</t>
  </si>
  <si>
    <t>云浮</t>
  </si>
  <si>
    <t>三亚</t>
  </si>
  <si>
    <t>海口</t>
    <phoneticPr fontId="5" type="noConversion"/>
  </si>
  <si>
    <t>鸡西</t>
    <phoneticPr fontId="5" type="noConversion"/>
  </si>
  <si>
    <t>东北地区</t>
  </si>
  <si>
    <t>双鸭山</t>
    <phoneticPr fontId="5" type="noConversion"/>
  </si>
  <si>
    <t>齐齐哈尔</t>
  </si>
  <si>
    <t>牡丹江</t>
  </si>
  <si>
    <t>哈尔滨</t>
    <phoneticPr fontId="5" type="noConversion"/>
  </si>
  <si>
    <t>大庆</t>
  </si>
  <si>
    <t>鹤岗</t>
    <phoneticPr fontId="5" type="noConversion"/>
  </si>
  <si>
    <t>伊春</t>
    <phoneticPr fontId="5" type="noConversion"/>
  </si>
  <si>
    <t>佳木斯</t>
    <phoneticPr fontId="5" type="noConversion"/>
  </si>
  <si>
    <t>七台河</t>
    <phoneticPr fontId="5" type="noConversion"/>
  </si>
  <si>
    <t>黑河</t>
    <phoneticPr fontId="5" type="noConversion"/>
  </si>
  <si>
    <t>绥化</t>
    <phoneticPr fontId="5" type="noConversion"/>
  </si>
  <si>
    <t>大兴安岭地区</t>
    <phoneticPr fontId="5" type="noConversion"/>
  </si>
  <si>
    <t>延边</t>
    <phoneticPr fontId="5" type="noConversion"/>
  </si>
  <si>
    <t>松原</t>
    <phoneticPr fontId="5" type="noConversion"/>
  </si>
  <si>
    <t>吉林</t>
  </si>
  <si>
    <t>通化</t>
    <phoneticPr fontId="5" type="noConversion"/>
  </si>
  <si>
    <t>长春</t>
  </si>
  <si>
    <t>四平</t>
    <phoneticPr fontId="5" type="noConversion"/>
  </si>
  <si>
    <t>辽源</t>
    <phoneticPr fontId="5" type="noConversion"/>
  </si>
  <si>
    <t>白城</t>
    <phoneticPr fontId="5" type="noConversion"/>
  </si>
  <si>
    <t>白山</t>
    <phoneticPr fontId="5" type="noConversion"/>
  </si>
  <si>
    <t>大连</t>
  </si>
  <si>
    <t>朝阳</t>
    <phoneticPr fontId="5" type="noConversion"/>
  </si>
  <si>
    <t>盘锦</t>
  </si>
  <si>
    <t>丹东</t>
  </si>
  <si>
    <t>抚顺</t>
  </si>
  <si>
    <t>营口</t>
  </si>
  <si>
    <t>本溪</t>
  </si>
  <si>
    <t>葫芦岛</t>
  </si>
  <si>
    <t>辽阳</t>
    <phoneticPr fontId="5" type="noConversion"/>
  </si>
  <si>
    <t>铁岭</t>
    <phoneticPr fontId="5" type="noConversion"/>
  </si>
  <si>
    <t>沈阳</t>
  </si>
  <si>
    <t>锦州</t>
  </si>
  <si>
    <t>鞍山</t>
  </si>
  <si>
    <t>阜新</t>
    <phoneticPr fontId="5" type="noConversion"/>
  </si>
  <si>
    <t>金昌</t>
  </si>
  <si>
    <t>西北地区</t>
  </si>
  <si>
    <t>嘉峪关</t>
  </si>
  <si>
    <t>定西</t>
    <phoneticPr fontId="5" type="noConversion"/>
  </si>
  <si>
    <t>张掖</t>
    <phoneticPr fontId="5" type="noConversion"/>
  </si>
  <si>
    <t>甘南州</t>
    <phoneticPr fontId="5" type="noConversion"/>
  </si>
  <si>
    <t>白银</t>
    <phoneticPr fontId="5" type="noConversion"/>
  </si>
  <si>
    <t>武威</t>
    <phoneticPr fontId="5" type="noConversion"/>
  </si>
  <si>
    <t>平凉</t>
    <phoneticPr fontId="5" type="noConversion"/>
  </si>
  <si>
    <t>天水</t>
    <phoneticPr fontId="5" type="noConversion"/>
  </si>
  <si>
    <t>兰州</t>
  </si>
  <si>
    <t>酒泉</t>
    <phoneticPr fontId="5" type="noConversion"/>
  </si>
  <si>
    <t>庆阳</t>
    <phoneticPr fontId="5" type="noConversion"/>
  </si>
  <si>
    <t>陇南</t>
    <phoneticPr fontId="5" type="noConversion"/>
  </si>
  <si>
    <t>临夏州</t>
    <phoneticPr fontId="5" type="noConversion"/>
  </si>
  <si>
    <t>玉树州</t>
    <phoneticPr fontId="5" type="noConversion"/>
  </si>
  <si>
    <t>海西州</t>
    <phoneticPr fontId="5" type="noConversion"/>
  </si>
  <si>
    <t>海南州</t>
    <phoneticPr fontId="5" type="noConversion"/>
  </si>
  <si>
    <t>海北州</t>
    <phoneticPr fontId="5" type="noConversion"/>
  </si>
  <si>
    <t>果洛州</t>
    <phoneticPr fontId="5" type="noConversion"/>
  </si>
  <si>
    <t>黄南洲</t>
    <phoneticPr fontId="5" type="noConversion"/>
  </si>
  <si>
    <t>海东地区</t>
    <phoneticPr fontId="5" type="noConversion"/>
  </si>
  <si>
    <t>西宁</t>
    <phoneticPr fontId="5" type="noConversion"/>
  </si>
  <si>
    <t>石嘴山</t>
  </si>
  <si>
    <t>吴忠</t>
    <phoneticPr fontId="5" type="noConversion"/>
  </si>
  <si>
    <t>银川</t>
  </si>
  <si>
    <t>固原</t>
    <phoneticPr fontId="5" type="noConversion"/>
  </si>
  <si>
    <t>中卫</t>
    <phoneticPr fontId="5" type="noConversion"/>
  </si>
  <si>
    <t>克拉玛依</t>
  </si>
  <si>
    <t>乌鲁木齐</t>
  </si>
  <si>
    <t>库尔勒</t>
  </si>
  <si>
    <t>吐鲁番地区</t>
    <phoneticPr fontId="5" type="noConversion"/>
  </si>
  <si>
    <t>昌吉州</t>
    <phoneticPr fontId="5" type="noConversion"/>
  </si>
  <si>
    <t>伊犁州</t>
    <phoneticPr fontId="5" type="noConversion"/>
  </si>
  <si>
    <t>哈密地区</t>
  </si>
  <si>
    <t>博尔塔拉州</t>
    <phoneticPr fontId="5" type="noConversion"/>
  </si>
  <si>
    <t>阿克苏地区</t>
    <phoneticPr fontId="5" type="noConversion"/>
  </si>
  <si>
    <t>克孜勒苏柯尔克孜州</t>
  </si>
  <si>
    <t>喀什地区</t>
    <phoneticPr fontId="5" type="noConversion"/>
  </si>
  <si>
    <t>和田地区</t>
    <phoneticPr fontId="5" type="noConversion"/>
  </si>
  <si>
    <t>塔城地区</t>
    <phoneticPr fontId="5" type="noConversion"/>
  </si>
  <si>
    <t>阿泰勒地区</t>
    <phoneticPr fontId="5" type="noConversion"/>
  </si>
  <si>
    <t>五家渠</t>
    <phoneticPr fontId="5" type="noConversion"/>
  </si>
  <si>
    <t>石河子</t>
    <phoneticPr fontId="5" type="noConversion"/>
  </si>
  <si>
    <t>商洛</t>
    <phoneticPr fontId="5" type="noConversion"/>
  </si>
  <si>
    <t>铜川</t>
  </si>
  <si>
    <t>宝鸡</t>
  </si>
  <si>
    <t>西安</t>
  </si>
  <si>
    <t>渭南</t>
    <phoneticPr fontId="5" type="noConversion"/>
  </si>
  <si>
    <t>咸阳</t>
  </si>
  <si>
    <t>延安</t>
  </si>
  <si>
    <t>汉中</t>
    <phoneticPr fontId="5" type="noConversion"/>
  </si>
  <si>
    <t>榆林</t>
    <phoneticPr fontId="5" type="noConversion"/>
  </si>
  <si>
    <t>安康</t>
    <phoneticPr fontId="5" type="noConversion"/>
  </si>
  <si>
    <t>广元</t>
    <phoneticPr fontId="5" type="noConversion"/>
  </si>
  <si>
    <t>西南地区</t>
  </si>
  <si>
    <t>攀枝花</t>
    <phoneticPr fontId="5" type="noConversion"/>
  </si>
  <si>
    <t>雅安</t>
    <phoneticPr fontId="5" type="noConversion"/>
  </si>
  <si>
    <t>遂宁</t>
    <phoneticPr fontId="5" type="noConversion"/>
  </si>
  <si>
    <t>广安</t>
    <phoneticPr fontId="5" type="noConversion"/>
  </si>
  <si>
    <t>绵阳</t>
  </si>
  <si>
    <t>资阳</t>
    <phoneticPr fontId="5" type="noConversion"/>
  </si>
  <si>
    <t>内江</t>
    <phoneticPr fontId="5" type="noConversion"/>
  </si>
  <si>
    <t>德阳</t>
  </si>
  <si>
    <t>达州</t>
    <phoneticPr fontId="5" type="noConversion"/>
  </si>
  <si>
    <t>成都</t>
  </si>
  <si>
    <t>乐山</t>
    <phoneticPr fontId="5" type="noConversion"/>
  </si>
  <si>
    <t>泸州</t>
  </si>
  <si>
    <t>自贡</t>
  </si>
  <si>
    <t>宜宾</t>
  </si>
  <si>
    <t>南充</t>
  </si>
  <si>
    <t>眉山</t>
    <phoneticPr fontId="5" type="noConversion"/>
  </si>
  <si>
    <t>巴中</t>
    <phoneticPr fontId="5" type="noConversion"/>
  </si>
  <si>
    <t>阿坝州</t>
    <phoneticPr fontId="5" type="noConversion"/>
  </si>
  <si>
    <t>甘孜州</t>
    <phoneticPr fontId="5" type="noConversion"/>
  </si>
  <si>
    <t>凉山州</t>
    <phoneticPr fontId="5" type="noConversion"/>
  </si>
  <si>
    <t>重庆</t>
    <phoneticPr fontId="11" type="noConversion"/>
  </si>
  <si>
    <t>铜仁</t>
    <phoneticPr fontId="5" type="noConversion"/>
  </si>
  <si>
    <t>安顺</t>
    <phoneticPr fontId="5" type="noConversion"/>
  </si>
  <si>
    <t>黔东南州</t>
    <phoneticPr fontId="5" type="noConversion"/>
  </si>
  <si>
    <t>毕节</t>
    <phoneticPr fontId="5" type="noConversion"/>
  </si>
  <si>
    <t>贵阳</t>
    <phoneticPr fontId="5" type="noConversion"/>
  </si>
  <si>
    <t>六盘水</t>
    <phoneticPr fontId="5" type="noConversion"/>
  </si>
  <si>
    <t>遵义</t>
  </si>
  <si>
    <t>黔西南州</t>
    <phoneticPr fontId="5" type="noConversion"/>
  </si>
  <si>
    <t>黔南州</t>
    <phoneticPr fontId="5" type="noConversion"/>
  </si>
  <si>
    <t>楚雄州</t>
    <phoneticPr fontId="5" type="noConversion"/>
  </si>
  <si>
    <t>昆明</t>
  </si>
  <si>
    <t>临沧</t>
    <phoneticPr fontId="5" type="noConversion"/>
  </si>
  <si>
    <t>曲靖</t>
  </si>
  <si>
    <t>玉溪</t>
  </si>
  <si>
    <t>昭通</t>
    <phoneticPr fontId="5" type="noConversion"/>
  </si>
  <si>
    <t>丽江</t>
    <phoneticPr fontId="5" type="noConversion"/>
  </si>
  <si>
    <t>红河州</t>
    <phoneticPr fontId="5" type="noConversion"/>
  </si>
  <si>
    <t>迪庆州</t>
    <phoneticPr fontId="5" type="noConversion"/>
  </si>
  <si>
    <t>保山</t>
    <phoneticPr fontId="5" type="noConversion"/>
  </si>
  <si>
    <t>普洱</t>
    <phoneticPr fontId="5" type="noConversion"/>
  </si>
  <si>
    <t>文山州</t>
    <phoneticPr fontId="5" type="noConversion"/>
  </si>
  <si>
    <t>西双版纳</t>
    <phoneticPr fontId="5" type="noConversion"/>
  </si>
  <si>
    <t>大理州</t>
    <phoneticPr fontId="5" type="noConversion"/>
  </si>
  <si>
    <t>德宏州</t>
    <phoneticPr fontId="5" type="noConversion"/>
  </si>
  <si>
    <t>怒江州</t>
    <phoneticPr fontId="5" type="noConversion"/>
  </si>
  <si>
    <t>拉萨</t>
  </si>
  <si>
    <t>昌都地区</t>
    <phoneticPr fontId="5" type="noConversion"/>
  </si>
  <si>
    <t>山南地区</t>
    <phoneticPr fontId="5" type="noConversion"/>
  </si>
  <si>
    <t>日喀则地区</t>
    <phoneticPr fontId="5" type="noConversion"/>
  </si>
  <si>
    <t>那曲地区</t>
    <phoneticPr fontId="5" type="noConversion"/>
  </si>
  <si>
    <t>阿里地区</t>
    <phoneticPr fontId="5" type="noConversion"/>
  </si>
  <si>
    <t>林芝地区</t>
    <phoneticPr fontId="5" type="noConversion"/>
  </si>
  <si>
    <t>id</t>
    <phoneticPr fontId="3" type="noConversion"/>
  </si>
  <si>
    <t>city</t>
    <phoneticPr fontId="3" type="noConversion"/>
  </si>
  <si>
    <t>province</t>
    <phoneticPr fontId="3" type="noConversion"/>
  </si>
  <si>
    <t>area</t>
    <phoneticPr fontId="3" type="noConversion"/>
  </si>
  <si>
    <t>GDP2013</t>
    <phoneticPr fontId="3" type="noConversion"/>
  </si>
  <si>
    <t>GDP2014</t>
    <phoneticPr fontId="3" type="noConversion"/>
  </si>
  <si>
    <t>GDP2015</t>
    <phoneticPr fontId="3" type="noConversion"/>
  </si>
  <si>
    <t>GDP2016</t>
    <phoneticPr fontId="3" type="noConversion"/>
  </si>
  <si>
    <t>PM2d52014</t>
    <phoneticPr fontId="3" type="noConversion"/>
  </si>
  <si>
    <t>PM2d52013</t>
    <phoneticPr fontId="3" type="noConversion"/>
  </si>
  <si>
    <t>PM2d52015</t>
    <phoneticPr fontId="3" type="noConversion"/>
  </si>
  <si>
    <t>PM2d52016</t>
    <phoneticPr fontId="3" type="noConversion"/>
  </si>
  <si>
    <t>GL2015</t>
    <phoneticPr fontId="3" type="noConversion"/>
  </si>
  <si>
    <t>GL2016</t>
    <phoneticPr fontId="3" type="noConversion"/>
  </si>
  <si>
    <t>HBC2013</t>
    <phoneticPr fontId="3" type="noConversion"/>
  </si>
  <si>
    <t>HBC2014</t>
    <phoneticPr fontId="3" type="noConversion"/>
  </si>
  <si>
    <t>HBC2015</t>
    <phoneticPr fontId="3" type="noConversion"/>
  </si>
  <si>
    <t>HBC2016</t>
    <phoneticPr fontId="3" type="noConversion"/>
  </si>
  <si>
    <t>QY2013</t>
    <phoneticPr fontId="3" type="noConversion"/>
  </si>
  <si>
    <t>QY2014</t>
    <phoneticPr fontId="3" type="noConversion"/>
  </si>
  <si>
    <t>QY2015</t>
    <phoneticPr fontId="3" type="noConversion"/>
  </si>
  <si>
    <t>QY2016</t>
    <phoneticPr fontId="3" type="noConversion"/>
  </si>
  <si>
    <t>GT2013</t>
    <phoneticPr fontId="3" type="noConversion"/>
  </si>
  <si>
    <t>GT2014</t>
    <phoneticPr fontId="3" type="noConversion"/>
  </si>
  <si>
    <t>GT2015</t>
    <phoneticPr fontId="3" type="noConversion"/>
  </si>
  <si>
    <t>GT2016</t>
    <phoneticPr fontId="3" type="noConversion"/>
  </si>
  <si>
    <t>SN2013</t>
    <phoneticPr fontId="3" type="noConversion"/>
  </si>
  <si>
    <t>SN2014</t>
    <phoneticPr fontId="3" type="noConversion"/>
  </si>
  <si>
    <t>SN2015</t>
    <phoneticPr fontId="3" type="noConversion"/>
  </si>
  <si>
    <t>SN2016</t>
    <phoneticPr fontId="3" type="noConversion"/>
  </si>
  <si>
    <t>LATB</t>
  </si>
  <si>
    <t>LNGB</t>
  </si>
  <si>
    <t>广东</t>
  </si>
  <si>
    <t>山西</t>
  </si>
  <si>
    <t>河南</t>
  </si>
  <si>
    <t>山东</t>
  </si>
  <si>
    <t>安徽</t>
  </si>
  <si>
    <t>江西</t>
  </si>
  <si>
    <t>福建</t>
  </si>
  <si>
    <t>湖北</t>
  </si>
  <si>
    <t>湖南</t>
  </si>
  <si>
    <t>海南</t>
  </si>
  <si>
    <t>黑龙江</t>
  </si>
  <si>
    <t>辽宁</t>
  </si>
  <si>
    <t>甘肃</t>
  </si>
  <si>
    <t>青海</t>
  </si>
  <si>
    <t>陕西</t>
  </si>
  <si>
    <t>四川</t>
  </si>
  <si>
    <t>贵州</t>
  </si>
  <si>
    <t>云南</t>
  </si>
  <si>
    <t>宁夏</t>
  </si>
  <si>
    <t>内蒙古</t>
  </si>
  <si>
    <t>西藏</t>
  </si>
  <si>
    <t>新疆</t>
  </si>
  <si>
    <t>广西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</si>
</sst>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DengXian"/>
      <family val="4"/>
      <charset val="134"/>
    </font>
    <font>
      <sz val="9"/>
      <name val="等线"/>
      <family val="2"/>
      <charset val="134"/>
      <scheme val="minor"/>
    </font>
    <font>
      <sz val="11"/>
      <color rgb="FF000000"/>
      <name val="SimSun"/>
      <family val="3"/>
      <charset val="134"/>
    </font>
    <font>
      <sz val="11"/>
      <color rgb="FFFF0000"/>
      <name val="等线"/>
      <family val="2"/>
      <scheme val="minor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SimSun"/>
      <family val="3"/>
      <charset val="134"/>
    </font>
    <font>
      <i/>
      <sz val="11"/>
      <color rgb="FF7F7F7F"/>
      <name val="等线"/>
      <family val="2"/>
      <scheme val="minor"/>
    </font>
    <font>
      <sz val="11"/>
      <color theme="1"/>
      <name val="Arial"/>
      <family val="2"/>
    </font>
    <font>
      <b/>
      <sz val="11"/>
      <name val="宋体"/>
      <family val="3"/>
      <charset val="134"/>
    </font>
    <font>
      <sz val="12"/>
      <color rgb="FF000000"/>
      <name val="SimSun"/>
      <family val="3"/>
      <charset val="134"/>
    </font>
    <font>
      <sz val="11.25"/>
      <color rgb="FF222222"/>
      <name val="Arial"/>
      <family val="2"/>
    </font>
    <font>
      <sz val="11"/>
      <color rgb="FF0000FF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75">
    <xf numFmtId="0" fontId="0" fillId="0" borderId="0" xfId="0">
      <alignment vertical="center"/>
    </xf>
    <xf numFmtId="0" fontId="1" fillId="0" borderId="0" xfId="1"/>
    <xf numFmtId="0" fontId="8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176" fontId="8" fillId="0" borderId="14" xfId="3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4" xfId="3" applyNumberFormat="1" applyFont="1" applyFill="1" applyBorder="1" applyAlignment="1">
      <alignment horizontal="center" vertical="center"/>
    </xf>
    <xf numFmtId="0" fontId="12" fillId="0" borderId="14" xfId="3" applyNumberFormat="1" applyFont="1" applyFill="1" applyBorder="1" applyAlignment="1">
      <alignment horizontal="center"/>
    </xf>
    <xf numFmtId="0" fontId="12" fillId="0" borderId="15" xfId="3" applyNumberFormat="1" applyFont="1" applyFill="1" applyBorder="1" applyAlignment="1">
      <alignment horizontal="center"/>
    </xf>
    <xf numFmtId="0" fontId="12" fillId="0" borderId="13" xfId="3" applyNumberFormat="1" applyFont="1" applyFill="1" applyBorder="1" applyAlignment="1">
      <alignment horizontal="center"/>
    </xf>
    <xf numFmtId="0" fontId="9" fillId="0" borderId="16" xfId="2" applyFont="1" applyFill="1" applyBorder="1" applyAlignment="1">
      <alignment horizontal="center" vertical="center"/>
    </xf>
    <xf numFmtId="0" fontId="8" fillId="0" borderId="17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76" fontId="8" fillId="0" borderId="0" xfId="3" applyNumberFormat="1" applyFont="1" applyFill="1" applyBorder="1" applyAlignment="1">
      <alignment horizontal="center" vertical="center"/>
    </xf>
    <xf numFmtId="0" fontId="8" fillId="0" borderId="18" xfId="2" applyFont="1" applyFill="1" applyBorder="1" applyAlignment="1">
      <alignment horizontal="center" vertical="center"/>
    </xf>
    <xf numFmtId="0" fontId="12" fillId="0" borderId="0" xfId="3" applyNumberFormat="1" applyFont="1" applyFill="1" applyBorder="1" applyAlignment="1">
      <alignment horizontal="center"/>
    </xf>
    <xf numFmtId="0" fontId="12" fillId="0" borderId="18" xfId="3" applyNumberFormat="1" applyFont="1" applyFill="1" applyBorder="1" applyAlignment="1">
      <alignment horizontal="center"/>
    </xf>
    <xf numFmtId="0" fontId="12" fillId="0" borderId="17" xfId="3" applyNumberFormat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9" fillId="0" borderId="19" xfId="2" applyFont="1" applyFill="1" applyBorder="1" applyAlignment="1">
      <alignment horizontal="center" vertical="center"/>
    </xf>
    <xf numFmtId="0" fontId="8" fillId="0" borderId="20" xfId="2" applyFont="1" applyFill="1" applyBorder="1" applyAlignment="1">
      <alignment horizontal="center" vertical="center"/>
    </xf>
    <xf numFmtId="0" fontId="8" fillId="0" borderId="21" xfId="2" applyFont="1" applyFill="1" applyBorder="1" applyAlignment="1">
      <alignment horizontal="center" vertical="center"/>
    </xf>
    <xf numFmtId="176" fontId="8" fillId="0" borderId="21" xfId="3" applyNumberFormat="1" applyFont="1" applyFill="1" applyBorder="1" applyAlignment="1">
      <alignment horizontal="center" vertical="center"/>
    </xf>
    <xf numFmtId="0" fontId="8" fillId="0" borderId="22" xfId="2" applyFont="1" applyFill="1" applyBorder="1" applyAlignment="1">
      <alignment horizontal="center" vertical="center"/>
    </xf>
    <xf numFmtId="0" fontId="12" fillId="0" borderId="21" xfId="3" applyNumberFormat="1" applyFont="1" applyFill="1" applyBorder="1" applyAlignment="1">
      <alignment horizontal="center"/>
    </xf>
    <xf numFmtId="0" fontId="12" fillId="0" borderId="22" xfId="3" applyNumberFormat="1" applyFont="1" applyFill="1" applyBorder="1" applyAlignment="1">
      <alignment horizontal="center"/>
    </xf>
    <xf numFmtId="0" fontId="12" fillId="0" borderId="20" xfId="3" applyNumberFormat="1" applyFont="1" applyFill="1" applyBorder="1" applyAlignment="1">
      <alignment horizontal="center"/>
    </xf>
    <xf numFmtId="0" fontId="13" fillId="0" borderId="16" xfId="2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 vertical="center"/>
    </xf>
    <xf numFmtId="0" fontId="9" fillId="0" borderId="16" xfId="4" applyNumberFormat="1" applyFont="1" applyFill="1" applyBorder="1" applyAlignment="1">
      <alignment horizontal="center" vertical="center" wrapText="1"/>
    </xf>
    <xf numFmtId="0" fontId="9" fillId="0" borderId="19" xfId="4" applyNumberFormat="1" applyFont="1" applyFill="1" applyBorder="1" applyAlignment="1">
      <alignment horizontal="center" vertical="center" wrapText="1"/>
    </xf>
    <xf numFmtId="0" fontId="12" fillId="0" borderId="21" xfId="1" applyFont="1" applyFill="1" applyBorder="1" applyAlignment="1">
      <alignment horizontal="center"/>
    </xf>
    <xf numFmtId="0" fontId="12" fillId="0" borderId="20" xfId="1" applyFont="1" applyFill="1" applyBorder="1" applyAlignment="1">
      <alignment horizontal="center"/>
    </xf>
    <xf numFmtId="0" fontId="2" fillId="0" borderId="17" xfId="1" applyFont="1" applyFill="1" applyBorder="1"/>
    <xf numFmtId="0" fontId="2" fillId="0" borderId="0" xfId="1" applyFont="1" applyFill="1" applyBorder="1"/>
    <xf numFmtId="0" fontId="8" fillId="0" borderId="23" xfId="2" applyFont="1" applyFill="1" applyBorder="1" applyAlignment="1">
      <alignment horizontal="center" vertical="center"/>
    </xf>
    <xf numFmtId="0" fontId="9" fillId="0" borderId="12" xfId="4" applyNumberFormat="1" applyFont="1" applyFill="1" applyBorder="1" applyAlignment="1">
      <alignment horizontal="center" vertical="center" wrapText="1"/>
    </xf>
    <xf numFmtId="0" fontId="9" fillId="0" borderId="16" xfId="2" applyNumberFormat="1" applyFont="1" applyFill="1" applyBorder="1" applyAlignment="1">
      <alignment horizontal="center" vertical="center"/>
    </xf>
    <xf numFmtId="176" fontId="8" fillId="0" borderId="0" xfId="2" applyNumberFormat="1" applyFont="1" applyFill="1" applyBorder="1" applyAlignment="1">
      <alignment horizontal="center" vertical="center"/>
    </xf>
    <xf numFmtId="1" fontId="8" fillId="0" borderId="18" xfId="2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/>
    </xf>
    <xf numFmtId="0" fontId="2" fillId="0" borderId="13" xfId="1" applyFont="1" applyFill="1" applyBorder="1"/>
    <xf numFmtId="0" fontId="2" fillId="0" borderId="20" xfId="1" applyFont="1" applyFill="1" applyBorder="1"/>
    <xf numFmtId="0" fontId="12" fillId="0" borderId="13" xfId="1" applyFont="1" applyFill="1" applyBorder="1" applyAlignment="1">
      <alignment horizontal="center"/>
    </xf>
    <xf numFmtId="0" fontId="15" fillId="0" borderId="17" xfId="1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8" fillId="4" borderId="18" xfId="2" applyFont="1" applyFill="1" applyBorder="1" applyAlignment="1">
      <alignment horizontal="center" vertical="center"/>
    </xf>
    <xf numFmtId="0" fontId="13" fillId="0" borderId="12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/>
    </xf>
    <xf numFmtId="0" fontId="16" fillId="0" borderId="0" xfId="2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</cellXfs>
  <cellStyles count="5">
    <cellStyle name="百分比 3" xfId="3" xr:uid="{00000000-0005-0000-0000-000000000000}"/>
    <cellStyle name="常规" xfId="0" builtinId="0"/>
    <cellStyle name="常规 2 2" xfId="2" xr:uid="{00000000-0005-0000-0000-000002000000}"/>
    <cellStyle name="常规 3 2" xfId="4" xr:uid="{00000000-0005-0000-0000-000003000000}"/>
    <cellStyle name="常规 5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Air%20quality%20management\China%20Air%202017\&#22478;&#24066;&#25968;&#25454;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措施量化指标"/>
      <sheetName val="控煤"/>
      <sheetName val="落后产能"/>
      <sheetName val="绿化率"/>
      <sheetName val="资金"/>
      <sheetName val="2013"/>
      <sheetName val="2014"/>
      <sheetName val="2015"/>
      <sheetName val="2016"/>
      <sheetName val="锅炉"/>
      <sheetName val="黄标车"/>
      <sheetName val="汇总"/>
      <sheetName val="分析用"/>
      <sheetName val="观察与结论"/>
    </sheetNames>
    <sheetDataSet>
      <sheetData sheetId="0"/>
      <sheetData sheetId="1"/>
      <sheetData sheetId="2">
        <row r="2">
          <cell r="B2" t="str">
            <v>2016淘汰落后产能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I2" t="str">
            <v>2015淘汰落后产能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P2" t="str">
            <v>城市</v>
          </cell>
          <cell r="Q2" t="str">
            <v>年份</v>
          </cell>
          <cell r="R2" t="str">
            <v>淘汰落后产能</v>
          </cell>
          <cell r="S2">
            <v>0</v>
          </cell>
          <cell r="T2">
            <v>0</v>
          </cell>
          <cell r="U2">
            <v>0</v>
          </cell>
          <cell r="W2" t="str">
            <v>城市</v>
          </cell>
          <cell r="X2" t="str">
            <v>年份</v>
          </cell>
          <cell r="Y2" t="str">
            <v>淘汰落后产能</v>
          </cell>
          <cell r="Z2">
            <v>0</v>
          </cell>
          <cell r="AA2">
            <v>0</v>
          </cell>
          <cell r="AB2">
            <v>0</v>
          </cell>
        </row>
        <row r="3">
          <cell r="B3" t="str">
            <v>钢铁
（万吨）</v>
          </cell>
          <cell r="C3">
            <v>0</v>
          </cell>
          <cell r="D3" t="str">
            <v>水泥
（万吨）</v>
          </cell>
          <cell r="E3">
            <v>0</v>
          </cell>
          <cell r="F3" t="str">
            <v>淘汰/迁出企业（家）</v>
          </cell>
          <cell r="G3">
            <v>0</v>
          </cell>
          <cell r="I3" t="str">
            <v>城市</v>
          </cell>
          <cell r="J3" t="str">
            <v>淘汰/迁出企业（家）</v>
          </cell>
          <cell r="K3" t="str">
            <v>城市</v>
          </cell>
          <cell r="L3" t="str">
            <v>钢铁行业（万吨）</v>
          </cell>
          <cell r="M3" t="str">
            <v>水泥行业（万吨）</v>
          </cell>
          <cell r="P3">
            <v>0</v>
          </cell>
          <cell r="Q3">
            <v>0</v>
          </cell>
          <cell r="R3" t="str">
            <v>淘汰/迁出企业（家）</v>
          </cell>
          <cell r="S3" t="str">
            <v>电力行业（万千瓦）</v>
          </cell>
          <cell r="T3" t="str">
            <v>钢铁（万吨）</v>
          </cell>
          <cell r="U3" t="str">
            <v>水泥（万吨）</v>
          </cell>
          <cell r="W3">
            <v>0</v>
          </cell>
          <cell r="X3">
            <v>0</v>
          </cell>
          <cell r="Y3" t="str">
            <v>淘汰/迁出企业（家）</v>
          </cell>
          <cell r="Z3" t="str">
            <v>电力行业（万千瓦）</v>
          </cell>
          <cell r="AA3" t="str">
            <v>钢铁（万吨）</v>
          </cell>
          <cell r="AB3" t="str">
            <v>水泥（万吨）</v>
          </cell>
        </row>
        <row r="4">
          <cell r="B4" t="str">
            <v>泸州</v>
          </cell>
          <cell r="C4">
            <v>3</v>
          </cell>
          <cell r="D4" t="str">
            <v>呼和浩特</v>
          </cell>
          <cell r="E4">
            <v>10</v>
          </cell>
          <cell r="F4" t="str">
            <v>资阳</v>
          </cell>
          <cell r="G4">
            <v>3</v>
          </cell>
          <cell r="I4" t="str">
            <v>张家口</v>
          </cell>
          <cell r="J4">
            <v>9</v>
          </cell>
          <cell r="K4" t="str">
            <v>常德</v>
          </cell>
          <cell r="L4">
            <v>10</v>
          </cell>
          <cell r="M4">
            <v>8.8000000000000007</v>
          </cell>
          <cell r="P4">
            <v>0</v>
          </cell>
          <cell r="Q4">
            <v>2013</v>
          </cell>
          <cell r="R4">
            <v>450</v>
          </cell>
          <cell r="S4">
            <v>0</v>
          </cell>
          <cell r="T4">
            <v>0</v>
          </cell>
          <cell r="U4">
            <v>0</v>
          </cell>
          <cell r="W4">
            <v>0</v>
          </cell>
          <cell r="X4">
            <v>2013</v>
          </cell>
          <cell r="Y4">
            <v>450</v>
          </cell>
          <cell r="Z4">
            <v>0</v>
          </cell>
          <cell r="AA4">
            <v>0</v>
          </cell>
          <cell r="AB4">
            <v>0</v>
          </cell>
        </row>
        <row r="5">
          <cell r="B5" t="str">
            <v>眉山</v>
          </cell>
          <cell r="C5">
            <v>4.5</v>
          </cell>
          <cell r="D5" t="str">
            <v>龙岩</v>
          </cell>
          <cell r="E5">
            <v>30</v>
          </cell>
          <cell r="F5" t="str">
            <v>唐山</v>
          </cell>
          <cell r="G5">
            <v>5</v>
          </cell>
          <cell r="I5" t="str">
            <v>玉溪</v>
          </cell>
          <cell r="J5">
            <v>11</v>
          </cell>
          <cell r="K5" t="str">
            <v>乌鲁木齐</v>
          </cell>
          <cell r="L5">
            <v>80</v>
          </cell>
          <cell r="M5">
            <v>15</v>
          </cell>
          <cell r="P5">
            <v>0</v>
          </cell>
          <cell r="Q5">
            <v>2014</v>
          </cell>
          <cell r="R5">
            <v>250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  <cell r="X5">
            <v>2014</v>
          </cell>
          <cell r="Y5">
            <v>250</v>
          </cell>
          <cell r="Z5">
            <v>0</v>
          </cell>
          <cell r="AA5">
            <v>0</v>
          </cell>
          <cell r="AB5">
            <v>0</v>
          </cell>
        </row>
        <row r="6">
          <cell r="B6" t="str">
            <v>宜春</v>
          </cell>
          <cell r="C6">
            <v>18</v>
          </cell>
          <cell r="D6" t="str">
            <v>河池</v>
          </cell>
          <cell r="E6">
            <v>30</v>
          </cell>
          <cell r="F6" t="str">
            <v>德州</v>
          </cell>
          <cell r="G6">
            <v>5</v>
          </cell>
          <cell r="I6" t="str">
            <v>西宁</v>
          </cell>
          <cell r="J6">
            <v>30</v>
          </cell>
          <cell r="K6" t="str">
            <v>梅州</v>
          </cell>
          <cell r="L6">
            <v>0</v>
          </cell>
          <cell r="M6">
            <v>15</v>
          </cell>
          <cell r="P6" t="str">
            <v>北京</v>
          </cell>
          <cell r="Q6" t="str">
            <v>2013*</v>
          </cell>
          <cell r="R6">
            <v>288</v>
          </cell>
          <cell r="S6">
            <v>0</v>
          </cell>
          <cell r="T6">
            <v>0</v>
          </cell>
          <cell r="U6">
            <v>150</v>
          </cell>
          <cell r="W6">
            <v>0</v>
          </cell>
          <cell r="X6" t="str">
            <v>2013*</v>
          </cell>
          <cell r="Y6">
            <v>288</v>
          </cell>
          <cell r="Z6">
            <v>0</v>
          </cell>
          <cell r="AA6">
            <v>0</v>
          </cell>
          <cell r="AB6">
            <v>150</v>
          </cell>
        </row>
        <row r="7">
          <cell r="B7" t="str">
            <v>济宁</v>
          </cell>
          <cell r="C7">
            <v>30</v>
          </cell>
          <cell r="D7" t="str">
            <v>吕梁</v>
          </cell>
          <cell r="E7">
            <v>45</v>
          </cell>
          <cell r="F7" t="str">
            <v>乌鲁木齐</v>
          </cell>
          <cell r="G7">
            <v>8</v>
          </cell>
          <cell r="I7" t="str">
            <v>太原</v>
          </cell>
          <cell r="J7">
            <v>34</v>
          </cell>
          <cell r="K7" t="str">
            <v>福州</v>
          </cell>
          <cell r="L7">
            <v>0</v>
          </cell>
          <cell r="M7">
            <v>20</v>
          </cell>
          <cell r="P7">
            <v>0</v>
          </cell>
          <cell r="Q7" t="str">
            <v>2014*</v>
          </cell>
          <cell r="R7">
            <v>392</v>
          </cell>
          <cell r="S7">
            <v>0</v>
          </cell>
          <cell r="T7">
            <v>0</v>
          </cell>
          <cell r="U7">
            <v>0</v>
          </cell>
          <cell r="W7" t="str">
            <v>北京</v>
          </cell>
          <cell r="X7" t="str">
            <v>2014*</v>
          </cell>
          <cell r="Y7">
            <v>392</v>
          </cell>
          <cell r="Z7">
            <v>0</v>
          </cell>
          <cell r="AA7">
            <v>0</v>
          </cell>
          <cell r="AB7">
            <v>0</v>
          </cell>
        </row>
        <row r="8">
          <cell r="B8" t="str">
            <v>宣城</v>
          </cell>
          <cell r="C8">
            <v>33</v>
          </cell>
          <cell r="D8" t="str">
            <v>恩施</v>
          </cell>
          <cell r="E8">
            <v>51</v>
          </cell>
          <cell r="F8" t="str">
            <v>新乡</v>
          </cell>
          <cell r="G8">
            <v>10</v>
          </cell>
          <cell r="I8" t="str">
            <v>徐州</v>
          </cell>
          <cell r="J8">
            <v>57</v>
          </cell>
          <cell r="K8" t="str">
            <v>渭南</v>
          </cell>
          <cell r="L8">
            <v>0</v>
          </cell>
          <cell r="M8">
            <v>20</v>
          </cell>
          <cell r="P8">
            <v>0</v>
          </cell>
          <cell r="Q8">
            <v>2013</v>
          </cell>
          <cell r="R8">
            <v>0</v>
          </cell>
          <cell r="S8">
            <v>0</v>
          </cell>
          <cell r="T8">
            <v>140</v>
          </cell>
          <cell r="U8">
            <v>229</v>
          </cell>
          <cell r="W8">
            <v>0</v>
          </cell>
          <cell r="X8">
            <v>2013</v>
          </cell>
          <cell r="Y8">
            <v>0</v>
          </cell>
          <cell r="Z8">
            <v>0</v>
          </cell>
          <cell r="AA8">
            <v>140</v>
          </cell>
          <cell r="AB8">
            <v>229</v>
          </cell>
        </row>
        <row r="9">
          <cell r="B9" t="str">
            <v>温州</v>
          </cell>
          <cell r="C9">
            <v>33</v>
          </cell>
          <cell r="D9" t="str">
            <v>滁州</v>
          </cell>
          <cell r="E9">
            <v>51</v>
          </cell>
          <cell r="F9" t="str">
            <v>石家庄</v>
          </cell>
          <cell r="G9">
            <v>12</v>
          </cell>
          <cell r="I9" t="str">
            <v>台州</v>
          </cell>
          <cell r="J9">
            <v>63</v>
          </cell>
          <cell r="K9" t="str">
            <v>盐城</v>
          </cell>
          <cell r="L9">
            <v>0</v>
          </cell>
          <cell r="M9">
            <v>24</v>
          </cell>
          <cell r="P9">
            <v>0</v>
          </cell>
          <cell r="Q9">
            <v>2014</v>
          </cell>
          <cell r="R9">
            <v>0</v>
          </cell>
          <cell r="S9">
            <v>76.5</v>
          </cell>
          <cell r="T9">
            <v>0</v>
          </cell>
          <cell r="U9">
            <v>0</v>
          </cell>
          <cell r="W9">
            <v>0</v>
          </cell>
          <cell r="X9">
            <v>2014</v>
          </cell>
          <cell r="Y9">
            <v>0</v>
          </cell>
          <cell r="Z9">
            <v>76.5</v>
          </cell>
          <cell r="AA9">
            <v>0</v>
          </cell>
          <cell r="AB9">
            <v>0</v>
          </cell>
        </row>
        <row r="10">
          <cell r="B10" t="str">
            <v>长春</v>
          </cell>
          <cell r="C10">
            <v>48</v>
          </cell>
          <cell r="D10" t="str">
            <v>淮安</v>
          </cell>
          <cell r="E10">
            <v>60</v>
          </cell>
          <cell r="F10" t="str">
            <v>铜陵</v>
          </cell>
          <cell r="G10">
            <v>14</v>
          </cell>
          <cell r="I10" t="str">
            <v>湛江</v>
          </cell>
          <cell r="J10">
            <v>72</v>
          </cell>
          <cell r="K10" t="str">
            <v>昆明</v>
          </cell>
          <cell r="L10">
            <v>40</v>
          </cell>
          <cell r="M10">
            <v>30</v>
          </cell>
          <cell r="P10" t="str">
            <v>天津</v>
          </cell>
          <cell r="Q10" t="str">
            <v>2013*</v>
          </cell>
          <cell r="R10">
            <v>0</v>
          </cell>
          <cell r="S10">
            <v>0</v>
          </cell>
          <cell r="T10">
            <v>14</v>
          </cell>
          <cell r="U10">
            <v>229</v>
          </cell>
          <cell r="W10">
            <v>0</v>
          </cell>
          <cell r="X10" t="str">
            <v>2013*</v>
          </cell>
          <cell r="Y10">
            <v>0</v>
          </cell>
          <cell r="Z10">
            <v>0</v>
          </cell>
          <cell r="AA10">
            <v>14</v>
          </cell>
          <cell r="AB10">
            <v>229</v>
          </cell>
        </row>
        <row r="11">
          <cell r="B11" t="str">
            <v>丽水</v>
          </cell>
          <cell r="C11">
            <v>50</v>
          </cell>
          <cell r="D11" t="str">
            <v>石家庄</v>
          </cell>
          <cell r="E11">
            <v>80</v>
          </cell>
          <cell r="F11" t="str">
            <v>成都</v>
          </cell>
          <cell r="G11">
            <v>51</v>
          </cell>
          <cell r="I11" t="str">
            <v>马鞍山</v>
          </cell>
          <cell r="J11">
            <v>83</v>
          </cell>
          <cell r="K11" t="str">
            <v>银川</v>
          </cell>
          <cell r="L11">
            <v>0</v>
          </cell>
          <cell r="M11">
            <v>30</v>
          </cell>
          <cell r="P11">
            <v>0</v>
          </cell>
          <cell r="Q11" t="str">
            <v>2014*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W11" t="str">
            <v>天津</v>
          </cell>
          <cell r="X11" t="str">
            <v>2014*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B12" t="str">
            <v>渭南</v>
          </cell>
          <cell r="C12">
            <v>60</v>
          </cell>
          <cell r="D12" t="str">
            <v>镇江</v>
          </cell>
          <cell r="E12">
            <v>100</v>
          </cell>
          <cell r="F12" t="str">
            <v>丽水</v>
          </cell>
          <cell r="G12">
            <v>90</v>
          </cell>
          <cell r="I12" t="str">
            <v>泸州</v>
          </cell>
          <cell r="J12">
            <v>91</v>
          </cell>
          <cell r="K12" t="str">
            <v>本溪</v>
          </cell>
          <cell r="L12">
            <v>0</v>
          </cell>
          <cell r="M12">
            <v>30</v>
          </cell>
          <cell r="P12">
            <v>0</v>
          </cell>
          <cell r="Q12">
            <v>2013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2013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B13" t="str">
            <v>乌兰察布</v>
          </cell>
          <cell r="C13">
            <v>60</v>
          </cell>
          <cell r="D13" t="str">
            <v>保定</v>
          </cell>
          <cell r="E13">
            <v>120</v>
          </cell>
          <cell r="F13" t="str">
            <v>金华</v>
          </cell>
          <cell r="G13">
            <v>103</v>
          </cell>
          <cell r="I13" t="str">
            <v>衢州</v>
          </cell>
          <cell r="J13">
            <v>138</v>
          </cell>
          <cell r="K13" t="str">
            <v>宜昌</v>
          </cell>
          <cell r="L13">
            <v>0</v>
          </cell>
          <cell r="M13">
            <v>36.700000000000003</v>
          </cell>
          <cell r="P13">
            <v>0</v>
          </cell>
          <cell r="Q13">
            <v>2014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W13">
            <v>0</v>
          </cell>
          <cell r="X13">
            <v>2014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B14" t="str">
            <v>聊城</v>
          </cell>
          <cell r="C14">
            <v>70</v>
          </cell>
          <cell r="D14" t="str">
            <v>邢台</v>
          </cell>
          <cell r="E14">
            <v>196</v>
          </cell>
          <cell r="F14" t="str">
            <v>聊城</v>
          </cell>
          <cell r="G14">
            <v>154</v>
          </cell>
          <cell r="I14" t="str">
            <v>常德</v>
          </cell>
          <cell r="J14">
            <v>149</v>
          </cell>
          <cell r="K14" t="str">
            <v>茂名</v>
          </cell>
          <cell r="L14">
            <v>0</v>
          </cell>
          <cell r="M14">
            <v>44</v>
          </cell>
          <cell r="P14" t="str">
            <v>上海</v>
          </cell>
          <cell r="Q14" t="str">
            <v>2013*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 t="str">
            <v>2013*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B15" t="str">
            <v>临汾</v>
          </cell>
          <cell r="C15">
            <v>82</v>
          </cell>
          <cell r="D15" t="str">
            <v>承德</v>
          </cell>
          <cell r="E15">
            <v>401</v>
          </cell>
          <cell r="F15" t="str">
            <v>杭州</v>
          </cell>
          <cell r="G15">
            <v>213</v>
          </cell>
          <cell r="I15" t="str">
            <v>天津</v>
          </cell>
          <cell r="J15">
            <v>222</v>
          </cell>
          <cell r="K15" t="str">
            <v>湛江</v>
          </cell>
          <cell r="L15">
            <v>0</v>
          </cell>
          <cell r="M15">
            <v>50</v>
          </cell>
          <cell r="P15">
            <v>0</v>
          </cell>
          <cell r="Q15" t="str">
            <v>2014*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W15" t="str">
            <v>上海</v>
          </cell>
          <cell r="X15" t="str">
            <v>2014*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B16" t="str">
            <v>张家口</v>
          </cell>
          <cell r="C16">
            <v>120</v>
          </cell>
          <cell r="F16" t="str">
            <v>北京</v>
          </cell>
          <cell r="G16">
            <v>335</v>
          </cell>
          <cell r="I16" t="str">
            <v>安阳</v>
          </cell>
          <cell r="J16">
            <v>264</v>
          </cell>
          <cell r="K16" t="str">
            <v>合肥</v>
          </cell>
          <cell r="L16">
            <v>0</v>
          </cell>
          <cell r="M16">
            <v>51.5</v>
          </cell>
          <cell r="P16">
            <v>0</v>
          </cell>
          <cell r="Q16">
            <v>2013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2013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B17" t="str">
            <v>承德</v>
          </cell>
          <cell r="C17">
            <v>122</v>
          </cell>
          <cell r="F17" t="str">
            <v>安阳</v>
          </cell>
          <cell r="G17">
            <v>406</v>
          </cell>
          <cell r="I17" t="str">
            <v>北京</v>
          </cell>
          <cell r="J17">
            <v>326</v>
          </cell>
          <cell r="K17" t="str">
            <v>邢台</v>
          </cell>
          <cell r="L17">
            <v>384.5</v>
          </cell>
          <cell r="M17">
            <v>80</v>
          </cell>
          <cell r="P17">
            <v>0</v>
          </cell>
          <cell r="Q17">
            <v>2014</v>
          </cell>
          <cell r="R17">
            <v>32</v>
          </cell>
          <cell r="S17">
            <v>20</v>
          </cell>
          <cell r="T17">
            <v>0</v>
          </cell>
          <cell r="U17">
            <v>0</v>
          </cell>
          <cell r="W17">
            <v>0</v>
          </cell>
          <cell r="X17">
            <v>2014</v>
          </cell>
          <cell r="Y17">
            <v>32</v>
          </cell>
          <cell r="Z17">
            <v>20</v>
          </cell>
          <cell r="AA17">
            <v>0</v>
          </cell>
          <cell r="AB17">
            <v>0</v>
          </cell>
        </row>
        <row r="18">
          <cell r="B18" t="str">
            <v>曲靖</v>
          </cell>
          <cell r="C18">
            <v>123</v>
          </cell>
          <cell r="I18" t="str">
            <v>杭州</v>
          </cell>
          <cell r="J18">
            <v>426</v>
          </cell>
          <cell r="K18" t="str">
            <v>北海</v>
          </cell>
          <cell r="L18">
            <v>0</v>
          </cell>
          <cell r="M18">
            <v>100</v>
          </cell>
          <cell r="P18" t="str">
            <v>重庆</v>
          </cell>
          <cell r="Q18" t="str">
            <v>2013*</v>
          </cell>
          <cell r="R18">
            <v>0</v>
          </cell>
          <cell r="S18">
            <v>5.6</v>
          </cell>
          <cell r="T18">
            <v>0</v>
          </cell>
          <cell r="U18">
            <v>305</v>
          </cell>
          <cell r="W18">
            <v>0</v>
          </cell>
          <cell r="X18" t="str">
            <v>2013*</v>
          </cell>
          <cell r="Y18">
            <v>0</v>
          </cell>
          <cell r="Z18">
            <v>5.6</v>
          </cell>
          <cell r="AA18">
            <v>0</v>
          </cell>
          <cell r="AB18">
            <v>305</v>
          </cell>
        </row>
        <row r="19">
          <cell r="B19" t="str">
            <v>黄石</v>
          </cell>
          <cell r="C19">
            <v>129</v>
          </cell>
          <cell r="I19" t="str">
            <v>镇江</v>
          </cell>
          <cell r="J19">
            <v>460</v>
          </cell>
          <cell r="K19" t="str">
            <v>秦皇岛</v>
          </cell>
          <cell r="L19">
            <v>95</v>
          </cell>
          <cell r="M19">
            <v>205</v>
          </cell>
          <cell r="P19">
            <v>0</v>
          </cell>
          <cell r="Q19" t="str">
            <v>2014*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W19" t="str">
            <v>重庆</v>
          </cell>
          <cell r="X19" t="str">
            <v>2014*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B20" t="str">
            <v>淮安</v>
          </cell>
          <cell r="C20">
            <v>137</v>
          </cell>
          <cell r="I20" t="str">
            <v>株洲</v>
          </cell>
          <cell r="J20">
            <v>473</v>
          </cell>
          <cell r="K20" t="str">
            <v>成都</v>
          </cell>
          <cell r="L20">
            <v>362.7</v>
          </cell>
          <cell r="M20">
            <v>241</v>
          </cell>
          <cell r="P20">
            <v>0</v>
          </cell>
          <cell r="Q20">
            <v>2013</v>
          </cell>
          <cell r="R20">
            <v>51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2013</v>
          </cell>
          <cell r="Y20">
            <v>51</v>
          </cell>
          <cell r="Z20">
            <v>0</v>
          </cell>
          <cell r="AA20">
            <v>0</v>
          </cell>
          <cell r="AB20">
            <v>0</v>
          </cell>
        </row>
        <row r="21">
          <cell r="B21" t="str">
            <v>达州</v>
          </cell>
          <cell r="C21">
            <v>140</v>
          </cell>
          <cell r="I21" t="str">
            <v>绍兴</v>
          </cell>
          <cell r="J21">
            <v>675</v>
          </cell>
          <cell r="K21" t="str">
            <v>张家口</v>
          </cell>
          <cell r="L21">
            <v>750</v>
          </cell>
          <cell r="M21">
            <v>458.6</v>
          </cell>
          <cell r="P21">
            <v>0</v>
          </cell>
          <cell r="Q21">
            <v>2014</v>
          </cell>
          <cell r="R21">
            <v>5</v>
          </cell>
          <cell r="S21">
            <v>0</v>
          </cell>
          <cell r="T21">
            <v>164</v>
          </cell>
          <cell r="U21">
            <v>910</v>
          </cell>
          <cell r="W21">
            <v>0</v>
          </cell>
          <cell r="X21">
            <v>2014</v>
          </cell>
          <cell r="Y21">
            <v>5</v>
          </cell>
          <cell r="Z21">
            <v>0</v>
          </cell>
          <cell r="AA21">
            <v>164</v>
          </cell>
          <cell r="AB21">
            <v>910</v>
          </cell>
        </row>
        <row r="22">
          <cell r="B22" t="str">
            <v>攀枝花</v>
          </cell>
          <cell r="C22">
            <v>150</v>
          </cell>
          <cell r="I22" t="str">
            <v>宁波</v>
          </cell>
          <cell r="J22">
            <v>737</v>
          </cell>
          <cell r="K22" t="str">
            <v>镇江</v>
          </cell>
          <cell r="L22">
            <v>22.5</v>
          </cell>
          <cell r="M22">
            <v>554</v>
          </cell>
          <cell r="P22" t="str">
            <v>石家庄</v>
          </cell>
          <cell r="Q22" t="str">
            <v>2013*</v>
          </cell>
          <cell r="R22">
            <v>0</v>
          </cell>
          <cell r="S22">
            <v>0</v>
          </cell>
          <cell r="T22">
            <v>112</v>
          </cell>
          <cell r="U22">
            <v>940</v>
          </cell>
          <cell r="W22">
            <v>0</v>
          </cell>
          <cell r="X22" t="str">
            <v>2013*</v>
          </cell>
          <cell r="Y22">
            <v>0</v>
          </cell>
          <cell r="Z22">
            <v>0</v>
          </cell>
          <cell r="AA22">
            <v>112</v>
          </cell>
          <cell r="AB22">
            <v>940</v>
          </cell>
        </row>
        <row r="23">
          <cell r="B23" t="str">
            <v>汉中</v>
          </cell>
          <cell r="C23">
            <v>170</v>
          </cell>
          <cell r="I23" t="str">
            <v>邢台</v>
          </cell>
          <cell r="J23">
            <v>1299</v>
          </cell>
          <cell r="K23" t="str">
            <v>芜湖</v>
          </cell>
          <cell r="L23">
            <v>0</v>
          </cell>
          <cell r="M23">
            <v>660</v>
          </cell>
          <cell r="P23">
            <v>0</v>
          </cell>
          <cell r="Q23" t="str">
            <v>2014*</v>
          </cell>
          <cell r="R23">
            <v>0</v>
          </cell>
          <cell r="S23">
            <v>0</v>
          </cell>
          <cell r="T23">
            <v>112</v>
          </cell>
          <cell r="U23">
            <v>1850</v>
          </cell>
          <cell r="W23" t="str">
            <v>石家庄</v>
          </cell>
          <cell r="X23" t="str">
            <v>2014*</v>
          </cell>
          <cell r="Y23">
            <v>0</v>
          </cell>
          <cell r="Z23">
            <v>0</v>
          </cell>
          <cell r="AA23">
            <v>112</v>
          </cell>
          <cell r="AB23">
            <v>1850</v>
          </cell>
        </row>
        <row r="24">
          <cell r="B24" t="str">
            <v>徐州</v>
          </cell>
          <cell r="C24">
            <v>200</v>
          </cell>
          <cell r="I24" t="str">
            <v>廊坊</v>
          </cell>
          <cell r="J24">
            <v>1329</v>
          </cell>
          <cell r="K24" t="str">
            <v>淄博</v>
          </cell>
          <cell r="L24">
            <v>225</v>
          </cell>
          <cell r="M24">
            <v>1039</v>
          </cell>
          <cell r="P24">
            <v>0</v>
          </cell>
          <cell r="Q24">
            <v>2013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2013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B25" t="str">
            <v>萍乡</v>
          </cell>
          <cell r="C25">
            <v>215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P25">
            <v>0</v>
          </cell>
          <cell r="Q25">
            <v>2014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2014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B26" t="str">
            <v>鄂州</v>
          </cell>
          <cell r="C26">
            <v>222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P26" t="str">
            <v>唐山</v>
          </cell>
          <cell r="Q26" t="str">
            <v>2013*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W26">
            <v>0</v>
          </cell>
          <cell r="X26" t="str">
            <v>2013*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B27" t="str">
            <v>玉溪</v>
          </cell>
          <cell r="C27">
            <v>291</v>
          </cell>
          <cell r="P27">
            <v>0</v>
          </cell>
          <cell r="Q27" t="str">
            <v>2014*</v>
          </cell>
          <cell r="R27">
            <v>436</v>
          </cell>
          <cell r="S27">
            <v>0</v>
          </cell>
          <cell r="T27">
            <v>0</v>
          </cell>
          <cell r="U27">
            <v>0</v>
          </cell>
          <cell r="W27" t="str">
            <v>唐山</v>
          </cell>
          <cell r="X27" t="str">
            <v>2014*</v>
          </cell>
          <cell r="Y27">
            <v>436</v>
          </cell>
          <cell r="Z27">
            <v>0</v>
          </cell>
          <cell r="AA27">
            <v>0</v>
          </cell>
          <cell r="AB27">
            <v>0</v>
          </cell>
        </row>
        <row r="28">
          <cell r="B28" t="str">
            <v>邢台</v>
          </cell>
          <cell r="C28">
            <v>475</v>
          </cell>
          <cell r="P28">
            <v>0</v>
          </cell>
          <cell r="Q28">
            <v>2013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2013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B29" t="str">
            <v>武汉</v>
          </cell>
          <cell r="C29">
            <v>569</v>
          </cell>
          <cell r="P29">
            <v>0</v>
          </cell>
          <cell r="Q29">
            <v>2014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2014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B30" t="str">
            <v>唐山</v>
          </cell>
          <cell r="C30">
            <v>1569</v>
          </cell>
          <cell r="P30" t="str">
            <v>秦皇岛</v>
          </cell>
          <cell r="Q30" t="str">
            <v>2013*</v>
          </cell>
          <cell r="R30">
            <v>0</v>
          </cell>
          <cell r="S30">
            <v>0</v>
          </cell>
          <cell r="T30">
            <v>161</v>
          </cell>
          <cell r="U30">
            <v>274</v>
          </cell>
          <cell r="W30">
            <v>0</v>
          </cell>
          <cell r="X30" t="str">
            <v>2013*</v>
          </cell>
          <cell r="Y30">
            <v>0</v>
          </cell>
          <cell r="Z30">
            <v>0</v>
          </cell>
          <cell r="AA30">
            <v>161</v>
          </cell>
          <cell r="AB30">
            <v>274</v>
          </cell>
        </row>
        <row r="31">
          <cell r="P31">
            <v>0</v>
          </cell>
          <cell r="Q31" t="str">
            <v>2014*</v>
          </cell>
          <cell r="R31">
            <v>0</v>
          </cell>
          <cell r="S31">
            <v>0</v>
          </cell>
          <cell r="T31">
            <v>490</v>
          </cell>
          <cell r="U31">
            <v>0</v>
          </cell>
          <cell r="W31" t="str">
            <v>秦皇岛</v>
          </cell>
          <cell r="X31" t="str">
            <v>2014*</v>
          </cell>
          <cell r="Y31">
            <v>0</v>
          </cell>
          <cell r="Z31">
            <v>0</v>
          </cell>
          <cell r="AA31">
            <v>490</v>
          </cell>
          <cell r="AB31">
            <v>0</v>
          </cell>
        </row>
        <row r="32">
          <cell r="P32">
            <v>0</v>
          </cell>
          <cell r="Q32">
            <v>2013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2013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P33">
            <v>0</v>
          </cell>
          <cell r="Q33">
            <v>2014</v>
          </cell>
          <cell r="R33">
            <v>0</v>
          </cell>
          <cell r="S33">
            <v>0</v>
          </cell>
          <cell r="T33">
            <v>747</v>
          </cell>
          <cell r="U33">
            <v>150</v>
          </cell>
          <cell r="W33">
            <v>0</v>
          </cell>
          <cell r="X33">
            <v>2014</v>
          </cell>
          <cell r="Y33">
            <v>0</v>
          </cell>
          <cell r="Z33">
            <v>0</v>
          </cell>
          <cell r="AA33">
            <v>747</v>
          </cell>
          <cell r="AB33">
            <v>150</v>
          </cell>
        </row>
        <row r="34">
          <cell r="P34" t="str">
            <v>邯郸</v>
          </cell>
          <cell r="Q34" t="str">
            <v>2013*</v>
          </cell>
          <cell r="R34">
            <v>2620</v>
          </cell>
          <cell r="S34">
            <v>0</v>
          </cell>
          <cell r="T34">
            <v>131</v>
          </cell>
          <cell r="U34">
            <v>0</v>
          </cell>
          <cell r="W34">
            <v>0</v>
          </cell>
          <cell r="X34" t="str">
            <v>2013*</v>
          </cell>
          <cell r="Y34">
            <v>2620</v>
          </cell>
          <cell r="Z34">
            <v>0</v>
          </cell>
          <cell r="AA34">
            <v>131</v>
          </cell>
          <cell r="AB34">
            <v>0</v>
          </cell>
        </row>
        <row r="35">
          <cell r="P35">
            <v>0</v>
          </cell>
          <cell r="Q35" t="str">
            <v>2014*</v>
          </cell>
          <cell r="R35">
            <v>0</v>
          </cell>
          <cell r="S35">
            <v>0</v>
          </cell>
          <cell r="T35">
            <v>758</v>
          </cell>
          <cell r="U35">
            <v>465</v>
          </cell>
          <cell r="W35" t="str">
            <v>邯郸</v>
          </cell>
          <cell r="X35" t="str">
            <v>2014*</v>
          </cell>
          <cell r="Y35">
            <v>0</v>
          </cell>
          <cell r="Z35">
            <v>0</v>
          </cell>
          <cell r="AA35">
            <v>758</v>
          </cell>
          <cell r="AB35">
            <v>465</v>
          </cell>
        </row>
        <row r="36">
          <cell r="P36">
            <v>0</v>
          </cell>
          <cell r="Q36">
            <v>2013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2013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P37">
            <v>0</v>
          </cell>
          <cell r="Q37">
            <v>2014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W37">
            <v>0</v>
          </cell>
          <cell r="X37">
            <v>2014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</row>
        <row r="38">
          <cell r="P38" t="str">
            <v>保定</v>
          </cell>
          <cell r="Q38" t="str">
            <v>2013*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 t="str">
            <v>2013*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</row>
        <row r="39">
          <cell r="P39">
            <v>0</v>
          </cell>
          <cell r="Q39" t="str">
            <v>2014*</v>
          </cell>
          <cell r="R39">
            <v>48</v>
          </cell>
          <cell r="S39">
            <v>0</v>
          </cell>
          <cell r="T39">
            <v>0</v>
          </cell>
          <cell r="U39">
            <v>0</v>
          </cell>
          <cell r="W39" t="str">
            <v>保定</v>
          </cell>
          <cell r="X39" t="str">
            <v>2014*</v>
          </cell>
          <cell r="Y39">
            <v>48</v>
          </cell>
          <cell r="Z39">
            <v>0</v>
          </cell>
          <cell r="AA39">
            <v>0</v>
          </cell>
          <cell r="AB39">
            <v>0</v>
          </cell>
        </row>
        <row r="40">
          <cell r="P40">
            <v>0</v>
          </cell>
          <cell r="Q40">
            <v>2013</v>
          </cell>
          <cell r="R40">
            <v>0</v>
          </cell>
          <cell r="S40">
            <v>0</v>
          </cell>
          <cell r="T40">
            <v>40</v>
          </cell>
          <cell r="U40">
            <v>0</v>
          </cell>
          <cell r="W40">
            <v>0</v>
          </cell>
          <cell r="X40">
            <v>2013</v>
          </cell>
          <cell r="Y40">
            <v>0</v>
          </cell>
          <cell r="Z40">
            <v>0</v>
          </cell>
          <cell r="AA40">
            <v>40</v>
          </cell>
          <cell r="AB40">
            <v>0</v>
          </cell>
        </row>
        <row r="41">
          <cell r="P41">
            <v>0</v>
          </cell>
          <cell r="Q41">
            <v>2014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2014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P42" t="str">
            <v>承德</v>
          </cell>
          <cell r="Q42" t="str">
            <v>2013*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W42">
            <v>0</v>
          </cell>
          <cell r="X42" t="str">
            <v>2013*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</row>
        <row r="43">
          <cell r="P43">
            <v>0</v>
          </cell>
          <cell r="Q43" t="str">
            <v>2014*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W43" t="str">
            <v>承德</v>
          </cell>
          <cell r="X43" t="str">
            <v>2014*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P44">
            <v>0</v>
          </cell>
          <cell r="Q44">
            <v>2013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W44">
            <v>0</v>
          </cell>
          <cell r="X44">
            <v>2013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P45">
            <v>0</v>
          </cell>
          <cell r="Q45">
            <v>2014</v>
          </cell>
          <cell r="R45">
            <v>0</v>
          </cell>
          <cell r="S45">
            <v>0</v>
          </cell>
          <cell r="T45">
            <v>86</v>
          </cell>
          <cell r="U45">
            <v>60</v>
          </cell>
          <cell r="W45">
            <v>0</v>
          </cell>
          <cell r="X45">
            <v>2014</v>
          </cell>
          <cell r="Y45">
            <v>0</v>
          </cell>
          <cell r="Z45">
            <v>0</v>
          </cell>
          <cell r="AA45">
            <v>86</v>
          </cell>
          <cell r="AB45">
            <v>60</v>
          </cell>
        </row>
        <row r="46">
          <cell r="P46" t="str">
            <v>沧州</v>
          </cell>
          <cell r="Q46" t="str">
            <v>2013*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 t="str">
            <v>2013*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</row>
        <row r="47">
          <cell r="P47">
            <v>0</v>
          </cell>
          <cell r="Q47" t="str">
            <v>2014*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W47" t="str">
            <v>沧州</v>
          </cell>
          <cell r="X47" t="str">
            <v>2014*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P48">
            <v>0</v>
          </cell>
          <cell r="Q48">
            <v>2013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W48">
            <v>0</v>
          </cell>
          <cell r="X48">
            <v>2013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P49">
            <v>0</v>
          </cell>
          <cell r="Q49">
            <v>2014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W49">
            <v>0</v>
          </cell>
          <cell r="X49">
            <v>2014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P50" t="str">
            <v>衡水</v>
          </cell>
          <cell r="Q50" t="str">
            <v>2013*</v>
          </cell>
          <cell r="R50">
            <v>227</v>
          </cell>
          <cell r="S50">
            <v>0</v>
          </cell>
          <cell r="T50">
            <v>0</v>
          </cell>
          <cell r="U50">
            <v>0</v>
          </cell>
          <cell r="W50">
            <v>0</v>
          </cell>
          <cell r="X50" t="str">
            <v>2013*</v>
          </cell>
          <cell r="Y50">
            <v>227</v>
          </cell>
          <cell r="Z50">
            <v>0</v>
          </cell>
          <cell r="AA50">
            <v>0</v>
          </cell>
          <cell r="AB50">
            <v>0</v>
          </cell>
        </row>
        <row r="51">
          <cell r="P51">
            <v>0</v>
          </cell>
          <cell r="Q51" t="str">
            <v>2014*</v>
          </cell>
          <cell r="R51">
            <v>245</v>
          </cell>
          <cell r="S51">
            <v>0</v>
          </cell>
          <cell r="T51">
            <v>0</v>
          </cell>
          <cell r="U51">
            <v>0</v>
          </cell>
          <cell r="W51" t="str">
            <v>衡水</v>
          </cell>
          <cell r="X51" t="str">
            <v>2014*</v>
          </cell>
          <cell r="Y51">
            <v>245</v>
          </cell>
          <cell r="Z51">
            <v>0</v>
          </cell>
          <cell r="AA51">
            <v>0</v>
          </cell>
          <cell r="AB51">
            <v>0</v>
          </cell>
        </row>
        <row r="52">
          <cell r="P52">
            <v>0</v>
          </cell>
          <cell r="Q52">
            <v>2013</v>
          </cell>
          <cell r="R52">
            <v>41</v>
          </cell>
          <cell r="S52">
            <v>0</v>
          </cell>
          <cell r="T52">
            <v>0</v>
          </cell>
          <cell r="U52">
            <v>0</v>
          </cell>
          <cell r="W52">
            <v>0</v>
          </cell>
          <cell r="X52">
            <v>2013</v>
          </cell>
          <cell r="Y52">
            <v>41</v>
          </cell>
          <cell r="Z52">
            <v>0</v>
          </cell>
          <cell r="AA52">
            <v>0</v>
          </cell>
          <cell r="AB52">
            <v>0</v>
          </cell>
        </row>
        <row r="53">
          <cell r="P53">
            <v>0</v>
          </cell>
          <cell r="Q53">
            <v>2014</v>
          </cell>
          <cell r="R53">
            <v>25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2014</v>
          </cell>
          <cell r="Y53">
            <v>25</v>
          </cell>
          <cell r="Z53">
            <v>0</v>
          </cell>
          <cell r="AA53">
            <v>0</v>
          </cell>
          <cell r="AB53">
            <v>0</v>
          </cell>
        </row>
        <row r="54">
          <cell r="P54" t="str">
            <v>邢台</v>
          </cell>
          <cell r="Q54" t="str">
            <v>2013*</v>
          </cell>
          <cell r="R54">
            <v>147</v>
          </cell>
          <cell r="S54">
            <v>0</v>
          </cell>
          <cell r="T54">
            <v>0</v>
          </cell>
          <cell r="U54">
            <v>0</v>
          </cell>
          <cell r="W54">
            <v>0</v>
          </cell>
          <cell r="X54" t="str">
            <v>2013*</v>
          </cell>
          <cell r="Y54">
            <v>147</v>
          </cell>
          <cell r="Z54">
            <v>0</v>
          </cell>
          <cell r="AA54">
            <v>0</v>
          </cell>
          <cell r="AB54">
            <v>0</v>
          </cell>
        </row>
        <row r="55">
          <cell r="P55">
            <v>0</v>
          </cell>
          <cell r="Q55" t="str">
            <v>2014*</v>
          </cell>
          <cell r="R55">
            <v>63</v>
          </cell>
          <cell r="S55">
            <v>0</v>
          </cell>
          <cell r="T55">
            <v>205</v>
          </cell>
          <cell r="U55">
            <v>0</v>
          </cell>
          <cell r="W55" t="str">
            <v>邢台</v>
          </cell>
          <cell r="X55" t="str">
            <v>2014*</v>
          </cell>
          <cell r="Y55">
            <v>63</v>
          </cell>
          <cell r="Z55">
            <v>0</v>
          </cell>
          <cell r="AA55">
            <v>205</v>
          </cell>
          <cell r="AB55">
            <v>0</v>
          </cell>
        </row>
        <row r="56">
          <cell r="P56">
            <v>0</v>
          </cell>
          <cell r="Q56">
            <v>2013</v>
          </cell>
          <cell r="R56">
            <v>16</v>
          </cell>
          <cell r="S56">
            <v>0</v>
          </cell>
          <cell r="T56">
            <v>110</v>
          </cell>
          <cell r="U56">
            <v>398.6</v>
          </cell>
          <cell r="W56">
            <v>0</v>
          </cell>
          <cell r="X56">
            <v>2013</v>
          </cell>
          <cell r="Y56">
            <v>16</v>
          </cell>
          <cell r="Z56">
            <v>0</v>
          </cell>
          <cell r="AA56">
            <v>110</v>
          </cell>
          <cell r="AB56">
            <v>398.6</v>
          </cell>
        </row>
        <row r="57">
          <cell r="P57">
            <v>0</v>
          </cell>
          <cell r="Q57">
            <v>2014</v>
          </cell>
          <cell r="R57">
            <v>0</v>
          </cell>
          <cell r="S57">
            <v>0</v>
          </cell>
          <cell r="T57">
            <v>448</v>
          </cell>
          <cell r="U57">
            <v>0</v>
          </cell>
          <cell r="W57">
            <v>0</v>
          </cell>
          <cell r="X57">
            <v>2014</v>
          </cell>
          <cell r="Y57">
            <v>0</v>
          </cell>
          <cell r="Z57">
            <v>0</v>
          </cell>
          <cell r="AA57">
            <v>448</v>
          </cell>
          <cell r="AB57">
            <v>0</v>
          </cell>
        </row>
        <row r="58">
          <cell r="P58" t="str">
            <v>张家口</v>
          </cell>
          <cell r="Q58" t="str">
            <v>2013*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 t="str">
            <v>2013*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</row>
        <row r="59">
          <cell r="P59">
            <v>0</v>
          </cell>
          <cell r="Q59" t="str">
            <v>2014*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W59" t="str">
            <v>张家口</v>
          </cell>
          <cell r="X59" t="str">
            <v>2014*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P60">
            <v>0</v>
          </cell>
          <cell r="Q60">
            <v>2013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W60">
            <v>0</v>
          </cell>
          <cell r="X60">
            <v>2013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P61">
            <v>0</v>
          </cell>
          <cell r="Q61">
            <v>2014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W61">
            <v>0</v>
          </cell>
          <cell r="X61">
            <v>2014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P62" t="str">
            <v>廊坊</v>
          </cell>
          <cell r="Q62" t="str">
            <v>2013*</v>
          </cell>
          <cell r="R62">
            <v>367</v>
          </cell>
          <cell r="S62">
            <v>0</v>
          </cell>
          <cell r="T62">
            <v>88</v>
          </cell>
          <cell r="U62">
            <v>0</v>
          </cell>
          <cell r="W62">
            <v>0</v>
          </cell>
          <cell r="X62" t="str">
            <v>2013*</v>
          </cell>
          <cell r="Y62">
            <v>367</v>
          </cell>
          <cell r="Z62">
            <v>0</v>
          </cell>
          <cell r="AA62">
            <v>88</v>
          </cell>
          <cell r="AB62">
            <v>0</v>
          </cell>
        </row>
        <row r="63">
          <cell r="P63">
            <v>0</v>
          </cell>
          <cell r="Q63" t="str">
            <v>2014*</v>
          </cell>
          <cell r="R63">
            <v>178</v>
          </cell>
          <cell r="S63">
            <v>0</v>
          </cell>
          <cell r="T63">
            <v>187</v>
          </cell>
          <cell r="U63">
            <v>1603</v>
          </cell>
          <cell r="W63" t="str">
            <v>廊坊</v>
          </cell>
          <cell r="X63" t="str">
            <v>2014*</v>
          </cell>
          <cell r="Y63">
            <v>178</v>
          </cell>
          <cell r="Z63">
            <v>0</v>
          </cell>
          <cell r="AA63">
            <v>187</v>
          </cell>
          <cell r="AB63">
            <v>1603</v>
          </cell>
        </row>
        <row r="64">
          <cell r="P64">
            <v>0</v>
          </cell>
          <cell r="Q64">
            <v>2013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W64">
            <v>0</v>
          </cell>
          <cell r="X64">
            <v>2013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P65">
            <v>0</v>
          </cell>
          <cell r="Q65">
            <v>2014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W65">
            <v>0</v>
          </cell>
          <cell r="X65">
            <v>2014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P66" t="str">
            <v>太原</v>
          </cell>
          <cell r="Q66" t="str">
            <v>2013*</v>
          </cell>
          <cell r="R66">
            <v>232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 t="str">
            <v>2013*</v>
          </cell>
          <cell r="Y66">
            <v>232</v>
          </cell>
          <cell r="Z66">
            <v>0</v>
          </cell>
          <cell r="AA66">
            <v>0</v>
          </cell>
          <cell r="AB66">
            <v>0</v>
          </cell>
        </row>
        <row r="67">
          <cell r="P67">
            <v>0</v>
          </cell>
          <cell r="Q67" t="str">
            <v>2014*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W67" t="str">
            <v>太原</v>
          </cell>
          <cell r="X67" t="str">
            <v>2014*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P68">
            <v>0</v>
          </cell>
          <cell r="Q68">
            <v>2013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W68">
            <v>0</v>
          </cell>
          <cell r="X68">
            <v>2013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P69">
            <v>0</v>
          </cell>
          <cell r="Q69">
            <v>2014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2014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P70" t="str">
            <v>嘉兴
江苏为控制煤炭消费增量</v>
          </cell>
          <cell r="Q70" t="str">
            <v>2013*</v>
          </cell>
          <cell r="R70">
            <v>47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 t="str">
            <v>2013*</v>
          </cell>
          <cell r="Y70">
            <v>47</v>
          </cell>
          <cell r="Z70">
            <v>0</v>
          </cell>
          <cell r="AA70">
            <v>0</v>
          </cell>
          <cell r="AB70">
            <v>0</v>
          </cell>
        </row>
        <row r="71">
          <cell r="P71">
            <v>0</v>
          </cell>
          <cell r="Q71" t="str">
            <v>2014*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W71" t="str">
            <v>嘉兴
江苏为控制煤炭消费增量</v>
          </cell>
          <cell r="X71" t="str">
            <v>2014*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P72">
            <v>0</v>
          </cell>
          <cell r="Q72">
            <v>2013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2013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P73">
            <v>0</v>
          </cell>
          <cell r="Q73">
            <v>2014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2014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P74" t="str">
            <v>绍兴</v>
          </cell>
          <cell r="Q74" t="str">
            <v>2013*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 t="str">
            <v>2013*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P75">
            <v>0</v>
          </cell>
          <cell r="Q75" t="str">
            <v>2014*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W75" t="str">
            <v>绍兴</v>
          </cell>
          <cell r="X75" t="str">
            <v>2014*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</row>
        <row r="76">
          <cell r="P76">
            <v>0</v>
          </cell>
          <cell r="Q76">
            <v>2013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2013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P77">
            <v>0</v>
          </cell>
          <cell r="Q77">
            <v>2014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2014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P78" t="str">
            <v>舟山</v>
          </cell>
          <cell r="Q78" t="str">
            <v>2013*</v>
          </cell>
          <cell r="R78">
            <v>9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 t="str">
            <v>2013*</v>
          </cell>
          <cell r="Y78">
            <v>9</v>
          </cell>
          <cell r="Z78">
            <v>0</v>
          </cell>
          <cell r="AA78">
            <v>0</v>
          </cell>
          <cell r="AB78">
            <v>0</v>
          </cell>
        </row>
        <row r="79">
          <cell r="P79">
            <v>0</v>
          </cell>
          <cell r="Q79" t="str">
            <v>2014*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W79" t="str">
            <v>舟山</v>
          </cell>
          <cell r="X79" t="str">
            <v>2014*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0">
          <cell r="P80">
            <v>0</v>
          </cell>
          <cell r="Q80">
            <v>2013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W80">
            <v>0</v>
          </cell>
          <cell r="X80">
            <v>2013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P81">
            <v>0</v>
          </cell>
          <cell r="Q81">
            <v>2014</v>
          </cell>
          <cell r="R81">
            <v>0</v>
          </cell>
          <cell r="S81">
            <v>0</v>
          </cell>
          <cell r="T81">
            <v>1.5</v>
          </cell>
          <cell r="U81">
            <v>0</v>
          </cell>
          <cell r="W81">
            <v>0</v>
          </cell>
          <cell r="X81">
            <v>2014</v>
          </cell>
          <cell r="Y81">
            <v>0</v>
          </cell>
          <cell r="Z81">
            <v>0</v>
          </cell>
          <cell r="AA81">
            <v>1.5</v>
          </cell>
          <cell r="AB81">
            <v>0</v>
          </cell>
        </row>
        <row r="82">
          <cell r="P82" t="str">
            <v>温州</v>
          </cell>
          <cell r="Q82" t="str">
            <v>2013*</v>
          </cell>
          <cell r="R82">
            <v>396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 t="str">
            <v>2013*</v>
          </cell>
          <cell r="Y82">
            <v>396</v>
          </cell>
          <cell r="Z82">
            <v>0</v>
          </cell>
          <cell r="AA82">
            <v>0</v>
          </cell>
          <cell r="AB82">
            <v>0</v>
          </cell>
        </row>
        <row r="83">
          <cell r="P83">
            <v>0</v>
          </cell>
          <cell r="Q83" t="str">
            <v>2014*</v>
          </cell>
          <cell r="R83">
            <v>473</v>
          </cell>
          <cell r="S83">
            <v>0</v>
          </cell>
          <cell r="T83">
            <v>0</v>
          </cell>
          <cell r="U83">
            <v>0</v>
          </cell>
          <cell r="W83" t="str">
            <v>温州</v>
          </cell>
          <cell r="X83" t="str">
            <v>2014*</v>
          </cell>
          <cell r="Y83">
            <v>473</v>
          </cell>
          <cell r="Z83">
            <v>0</v>
          </cell>
          <cell r="AA83">
            <v>0</v>
          </cell>
          <cell r="AB83">
            <v>0</v>
          </cell>
        </row>
        <row r="84">
          <cell r="P84">
            <v>0</v>
          </cell>
          <cell r="Q84">
            <v>2013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2013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P85">
            <v>0</v>
          </cell>
          <cell r="Q85">
            <v>2014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W85">
            <v>0</v>
          </cell>
          <cell r="X85">
            <v>2014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P86" t="str">
            <v>金华</v>
          </cell>
          <cell r="Q86" t="str">
            <v>2013*</v>
          </cell>
          <cell r="R86">
            <v>56</v>
          </cell>
          <cell r="S86">
            <v>0</v>
          </cell>
          <cell r="T86">
            <v>0</v>
          </cell>
          <cell r="U86">
            <v>0</v>
          </cell>
          <cell r="W86">
            <v>0</v>
          </cell>
          <cell r="X86" t="str">
            <v>2013*</v>
          </cell>
          <cell r="Y86">
            <v>56</v>
          </cell>
          <cell r="Z86">
            <v>0</v>
          </cell>
          <cell r="AA86">
            <v>0</v>
          </cell>
          <cell r="AB86">
            <v>0</v>
          </cell>
        </row>
        <row r="87">
          <cell r="P87">
            <v>0</v>
          </cell>
          <cell r="Q87" t="str">
            <v>2014*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W87" t="str">
            <v>金华</v>
          </cell>
          <cell r="X87" t="str">
            <v>2014*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P88">
            <v>0</v>
          </cell>
          <cell r="Q88">
            <v>2013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W88">
            <v>0</v>
          </cell>
          <cell r="X88">
            <v>2013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P89">
            <v>0</v>
          </cell>
          <cell r="Q89">
            <v>2014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W89">
            <v>0</v>
          </cell>
          <cell r="X89">
            <v>2014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P90" t="str">
            <v>衢州</v>
          </cell>
          <cell r="Q90" t="str">
            <v>2013*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W90">
            <v>0</v>
          </cell>
          <cell r="X90" t="str">
            <v>2013*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</row>
        <row r="91">
          <cell r="P91">
            <v>0</v>
          </cell>
          <cell r="Q91" t="str">
            <v>2014*</v>
          </cell>
          <cell r="R91">
            <v>81</v>
          </cell>
          <cell r="S91">
            <v>0</v>
          </cell>
          <cell r="T91">
            <v>0</v>
          </cell>
          <cell r="U91">
            <v>0</v>
          </cell>
          <cell r="W91" t="str">
            <v>衢州</v>
          </cell>
          <cell r="X91" t="str">
            <v>2014*</v>
          </cell>
          <cell r="Y91">
            <v>81</v>
          </cell>
          <cell r="Z91">
            <v>0</v>
          </cell>
          <cell r="AA91">
            <v>0</v>
          </cell>
          <cell r="AB91">
            <v>0</v>
          </cell>
        </row>
        <row r="92">
          <cell r="P92">
            <v>0</v>
          </cell>
          <cell r="Q92">
            <v>2013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W92">
            <v>0</v>
          </cell>
          <cell r="X92">
            <v>2013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P93">
            <v>0</v>
          </cell>
          <cell r="Q93">
            <v>2014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W93">
            <v>0</v>
          </cell>
          <cell r="X93">
            <v>2014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P94" t="str">
            <v>台州</v>
          </cell>
          <cell r="Q94" t="str">
            <v>2013*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W94">
            <v>0</v>
          </cell>
          <cell r="X94" t="str">
            <v>2013*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</row>
        <row r="95">
          <cell r="P95">
            <v>0</v>
          </cell>
          <cell r="Q95" t="str">
            <v>2014*</v>
          </cell>
          <cell r="R95">
            <v>1834</v>
          </cell>
          <cell r="S95">
            <v>0</v>
          </cell>
          <cell r="T95">
            <v>0</v>
          </cell>
          <cell r="U95">
            <v>0</v>
          </cell>
          <cell r="W95" t="str">
            <v>台州</v>
          </cell>
          <cell r="X95" t="str">
            <v>2014*</v>
          </cell>
          <cell r="Y95">
            <v>1834</v>
          </cell>
          <cell r="Z95">
            <v>0</v>
          </cell>
          <cell r="AA95">
            <v>0</v>
          </cell>
          <cell r="AB95">
            <v>0</v>
          </cell>
        </row>
        <row r="96">
          <cell r="P96">
            <v>0</v>
          </cell>
          <cell r="Q96">
            <v>2013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2013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P97">
            <v>0</v>
          </cell>
          <cell r="Q97">
            <v>2014</v>
          </cell>
          <cell r="R97">
            <v>119</v>
          </cell>
          <cell r="S97">
            <v>0</v>
          </cell>
          <cell r="T97">
            <v>0</v>
          </cell>
          <cell r="U97">
            <v>0</v>
          </cell>
          <cell r="W97">
            <v>0</v>
          </cell>
          <cell r="X97">
            <v>2014</v>
          </cell>
          <cell r="Y97">
            <v>119</v>
          </cell>
          <cell r="Z97">
            <v>0</v>
          </cell>
          <cell r="AA97">
            <v>0</v>
          </cell>
          <cell r="AB97">
            <v>0</v>
          </cell>
        </row>
        <row r="98">
          <cell r="P98" t="str">
            <v>丽水</v>
          </cell>
          <cell r="Q98" t="str">
            <v>2013*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W98">
            <v>0</v>
          </cell>
          <cell r="X98" t="str">
            <v>2013*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</row>
        <row r="99">
          <cell r="P99">
            <v>0</v>
          </cell>
          <cell r="Q99" t="str">
            <v>2014*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W99" t="str">
            <v>丽水</v>
          </cell>
          <cell r="X99" t="str">
            <v>2014*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</row>
        <row r="100">
          <cell r="P100">
            <v>0</v>
          </cell>
          <cell r="Q100">
            <v>2013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2013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P101">
            <v>0</v>
          </cell>
          <cell r="Q101">
            <v>2014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2014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P102" t="str">
            <v>合肥</v>
          </cell>
          <cell r="Q102" t="str">
            <v>2013*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 t="str">
            <v>2013*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</row>
        <row r="103">
          <cell r="P103">
            <v>0</v>
          </cell>
          <cell r="Q103" t="str">
            <v>2014*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W103" t="str">
            <v>合肥</v>
          </cell>
          <cell r="X103" t="str">
            <v>2014*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</row>
        <row r="104">
          <cell r="P104">
            <v>0</v>
          </cell>
          <cell r="Q104">
            <v>2013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W104">
            <v>0</v>
          </cell>
          <cell r="X104">
            <v>2013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P105">
            <v>0</v>
          </cell>
          <cell r="Q105">
            <v>2014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2014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P106" t="str">
            <v>福州</v>
          </cell>
          <cell r="Q106" t="str">
            <v>2013*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W106">
            <v>0</v>
          </cell>
          <cell r="X106" t="str">
            <v>2013*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</row>
        <row r="107">
          <cell r="P107">
            <v>0</v>
          </cell>
          <cell r="Q107" t="str">
            <v>2014*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W107" t="str">
            <v>福州</v>
          </cell>
          <cell r="X107" t="str">
            <v>2014*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</row>
        <row r="108">
          <cell r="P108">
            <v>0</v>
          </cell>
          <cell r="Q108">
            <v>2013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W108">
            <v>0</v>
          </cell>
          <cell r="X108">
            <v>2013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P109">
            <v>0</v>
          </cell>
          <cell r="Q109">
            <v>2014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W109">
            <v>0</v>
          </cell>
          <cell r="X109">
            <v>2014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P110" t="str">
            <v>厦门</v>
          </cell>
          <cell r="Q110" t="str">
            <v>2013*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W110">
            <v>0</v>
          </cell>
          <cell r="X110" t="str">
            <v>2013*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</row>
        <row r="111">
          <cell r="P111">
            <v>0</v>
          </cell>
          <cell r="Q111" t="str">
            <v>2014*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W111" t="str">
            <v>厦门</v>
          </cell>
          <cell r="X111" t="str">
            <v>2014*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</row>
        <row r="112">
          <cell r="P112">
            <v>0</v>
          </cell>
          <cell r="Q112">
            <v>2013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W112">
            <v>0</v>
          </cell>
          <cell r="X112">
            <v>2013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P113">
            <v>0</v>
          </cell>
          <cell r="Q113">
            <v>2014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W113">
            <v>0</v>
          </cell>
          <cell r="X113">
            <v>2014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  <row r="114">
          <cell r="P114" t="str">
            <v>南昌</v>
          </cell>
          <cell r="Q114" t="str">
            <v>2013*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W114">
            <v>0</v>
          </cell>
          <cell r="X114" t="str">
            <v>2013*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</row>
        <row r="115">
          <cell r="P115">
            <v>0</v>
          </cell>
          <cell r="Q115" t="str">
            <v>2014*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W115" t="str">
            <v>南昌</v>
          </cell>
          <cell r="X115" t="str">
            <v>2014*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</row>
        <row r="116">
          <cell r="P116">
            <v>0</v>
          </cell>
          <cell r="Q116">
            <v>2013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W116">
            <v>0</v>
          </cell>
          <cell r="X116">
            <v>2013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</row>
        <row r="117">
          <cell r="P117">
            <v>0</v>
          </cell>
          <cell r="Q117">
            <v>2014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W117">
            <v>0</v>
          </cell>
          <cell r="X117">
            <v>2014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</row>
        <row r="118">
          <cell r="P118" t="str">
            <v>济南</v>
          </cell>
          <cell r="Q118" t="str">
            <v>2013*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W118">
            <v>0</v>
          </cell>
          <cell r="X118" t="str">
            <v>2013*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</row>
        <row r="119">
          <cell r="P119">
            <v>0</v>
          </cell>
          <cell r="Q119" t="str">
            <v>2014*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W119" t="str">
            <v>济南</v>
          </cell>
          <cell r="X119" t="str">
            <v>2014*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</row>
        <row r="120">
          <cell r="P120">
            <v>0</v>
          </cell>
          <cell r="Q120">
            <v>2013</v>
          </cell>
          <cell r="R120" t="str">
            <v>8(新启动）</v>
          </cell>
          <cell r="S120">
            <v>0</v>
          </cell>
          <cell r="T120">
            <v>0</v>
          </cell>
          <cell r="U120">
            <v>0</v>
          </cell>
          <cell r="W120">
            <v>0</v>
          </cell>
          <cell r="X120">
            <v>2013</v>
          </cell>
          <cell r="Y120" t="str">
            <v>8(新启动）</v>
          </cell>
          <cell r="Z120">
            <v>0</v>
          </cell>
          <cell r="AA120">
            <v>0</v>
          </cell>
          <cell r="AB120">
            <v>0</v>
          </cell>
        </row>
        <row r="121">
          <cell r="P121">
            <v>0</v>
          </cell>
          <cell r="Q121">
            <v>2014</v>
          </cell>
          <cell r="R121" t="str">
            <v>7(新启动）</v>
          </cell>
          <cell r="S121">
            <v>0</v>
          </cell>
          <cell r="T121">
            <v>0</v>
          </cell>
          <cell r="U121">
            <v>0</v>
          </cell>
          <cell r="W121">
            <v>0</v>
          </cell>
          <cell r="X121">
            <v>2014</v>
          </cell>
          <cell r="Y121" t="str">
            <v>7(新启动）</v>
          </cell>
          <cell r="Z121">
            <v>0</v>
          </cell>
          <cell r="AA121">
            <v>0</v>
          </cell>
          <cell r="AB121">
            <v>0</v>
          </cell>
        </row>
        <row r="122">
          <cell r="P122" t="str">
            <v>青岛</v>
          </cell>
          <cell r="Q122" t="str">
            <v>2013*</v>
          </cell>
          <cell r="R122">
            <v>8</v>
          </cell>
          <cell r="S122">
            <v>1.8</v>
          </cell>
          <cell r="T122">
            <v>0</v>
          </cell>
          <cell r="U122">
            <v>0</v>
          </cell>
          <cell r="W122">
            <v>0</v>
          </cell>
          <cell r="X122" t="str">
            <v>2013*</v>
          </cell>
          <cell r="Y122">
            <v>8</v>
          </cell>
          <cell r="Z122">
            <v>1.8</v>
          </cell>
          <cell r="AA122">
            <v>0</v>
          </cell>
          <cell r="AB122">
            <v>0</v>
          </cell>
        </row>
        <row r="123">
          <cell r="P123">
            <v>0</v>
          </cell>
          <cell r="Q123" t="str">
            <v>2014*</v>
          </cell>
          <cell r="R123">
            <v>157</v>
          </cell>
          <cell r="S123">
            <v>1.8</v>
          </cell>
          <cell r="T123">
            <v>110</v>
          </cell>
          <cell r="U123">
            <v>60</v>
          </cell>
          <cell r="W123" t="str">
            <v>青岛</v>
          </cell>
          <cell r="X123" t="str">
            <v>2014*</v>
          </cell>
          <cell r="Y123">
            <v>157</v>
          </cell>
          <cell r="Z123">
            <v>1.8</v>
          </cell>
          <cell r="AA123">
            <v>110</v>
          </cell>
          <cell r="AB123">
            <v>60</v>
          </cell>
        </row>
        <row r="124">
          <cell r="P124">
            <v>0</v>
          </cell>
          <cell r="Q124">
            <v>2013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W124">
            <v>0</v>
          </cell>
          <cell r="X124">
            <v>2013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</row>
        <row r="125">
          <cell r="P125">
            <v>0</v>
          </cell>
          <cell r="Q125">
            <v>2014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2014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</row>
        <row r="126">
          <cell r="P126" t="str">
            <v>郑州</v>
          </cell>
          <cell r="Q126" t="str">
            <v>2013*</v>
          </cell>
          <cell r="R126">
            <v>412</v>
          </cell>
          <cell r="S126">
            <v>0</v>
          </cell>
          <cell r="T126">
            <v>0</v>
          </cell>
          <cell r="U126">
            <v>0</v>
          </cell>
          <cell r="W126">
            <v>0</v>
          </cell>
          <cell r="X126" t="str">
            <v>2013*</v>
          </cell>
          <cell r="Y126">
            <v>412</v>
          </cell>
          <cell r="Z126">
            <v>0</v>
          </cell>
          <cell r="AA126">
            <v>0</v>
          </cell>
          <cell r="AB126">
            <v>0</v>
          </cell>
        </row>
        <row r="127">
          <cell r="P127">
            <v>0</v>
          </cell>
          <cell r="Q127" t="str">
            <v>2014*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W127" t="str">
            <v>郑州</v>
          </cell>
          <cell r="X127" t="str">
            <v>2014*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</row>
        <row r="128">
          <cell r="P128">
            <v>0</v>
          </cell>
          <cell r="Q128">
            <v>2013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W128">
            <v>0</v>
          </cell>
          <cell r="X128">
            <v>2013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</row>
        <row r="129">
          <cell r="P129">
            <v>0</v>
          </cell>
          <cell r="Q129">
            <v>2014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W129">
            <v>0</v>
          </cell>
          <cell r="X129">
            <v>2014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</row>
        <row r="130">
          <cell r="P130" t="str">
            <v>武汉</v>
          </cell>
          <cell r="Q130" t="str">
            <v>2013*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W130">
            <v>0</v>
          </cell>
          <cell r="X130" t="str">
            <v>2013*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</row>
        <row r="131">
          <cell r="P131">
            <v>0</v>
          </cell>
          <cell r="Q131" t="str">
            <v>2014*</v>
          </cell>
          <cell r="R131">
            <v>298</v>
          </cell>
          <cell r="S131">
            <v>0</v>
          </cell>
          <cell r="T131">
            <v>0</v>
          </cell>
          <cell r="U131">
            <v>0</v>
          </cell>
          <cell r="W131" t="str">
            <v>武汉</v>
          </cell>
          <cell r="X131" t="str">
            <v>2014*</v>
          </cell>
          <cell r="Y131">
            <v>298</v>
          </cell>
          <cell r="Z131">
            <v>0</v>
          </cell>
          <cell r="AA131">
            <v>0</v>
          </cell>
          <cell r="AB131">
            <v>0</v>
          </cell>
        </row>
        <row r="132">
          <cell r="P132">
            <v>0</v>
          </cell>
          <cell r="Q132">
            <v>2013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W132">
            <v>0</v>
          </cell>
          <cell r="X132">
            <v>2013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</row>
        <row r="133">
          <cell r="P133">
            <v>0</v>
          </cell>
          <cell r="Q133">
            <v>2014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W133">
            <v>0</v>
          </cell>
          <cell r="X133">
            <v>2014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</row>
        <row r="134">
          <cell r="P134" t="str">
            <v>呼和浩特</v>
          </cell>
          <cell r="Q134" t="str">
            <v>2013*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W134">
            <v>0</v>
          </cell>
          <cell r="X134" t="str">
            <v>2013*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</row>
        <row r="135">
          <cell r="P135">
            <v>0</v>
          </cell>
          <cell r="Q135" t="str">
            <v>2014*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W135" t="str">
            <v>呼和浩特</v>
          </cell>
          <cell r="X135" t="str">
            <v>2014*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</row>
        <row r="136">
          <cell r="P136">
            <v>0</v>
          </cell>
          <cell r="Q136">
            <v>2013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2013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</row>
        <row r="137">
          <cell r="P137">
            <v>0</v>
          </cell>
          <cell r="Q137">
            <v>2014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W137">
            <v>0</v>
          </cell>
          <cell r="X137">
            <v>2014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</row>
        <row r="138">
          <cell r="P138" t="str">
            <v>沈阳</v>
          </cell>
          <cell r="Q138" t="str">
            <v>2013*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W138">
            <v>0</v>
          </cell>
          <cell r="X138" t="str">
            <v>2013*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</row>
        <row r="139">
          <cell r="P139">
            <v>0</v>
          </cell>
          <cell r="Q139" t="str">
            <v>2014*</v>
          </cell>
          <cell r="R139">
            <v>6</v>
          </cell>
          <cell r="S139">
            <v>0</v>
          </cell>
          <cell r="T139">
            <v>0</v>
          </cell>
          <cell r="U139">
            <v>0</v>
          </cell>
          <cell r="W139" t="str">
            <v>沈阳</v>
          </cell>
          <cell r="X139" t="str">
            <v>2014*</v>
          </cell>
          <cell r="Y139">
            <v>6</v>
          </cell>
          <cell r="Z139">
            <v>0</v>
          </cell>
          <cell r="AA139">
            <v>0</v>
          </cell>
          <cell r="AB139">
            <v>0</v>
          </cell>
        </row>
        <row r="140">
          <cell r="P140">
            <v>0</v>
          </cell>
          <cell r="Q140">
            <v>2013</v>
          </cell>
          <cell r="R140">
            <v>1</v>
          </cell>
          <cell r="S140">
            <v>2.4</v>
          </cell>
          <cell r="T140">
            <v>0</v>
          </cell>
          <cell r="U140">
            <v>0</v>
          </cell>
          <cell r="W140">
            <v>0</v>
          </cell>
          <cell r="X140">
            <v>2013</v>
          </cell>
          <cell r="Y140">
            <v>1</v>
          </cell>
          <cell r="Z140">
            <v>2.4</v>
          </cell>
          <cell r="AA140">
            <v>0</v>
          </cell>
          <cell r="AB140">
            <v>0</v>
          </cell>
        </row>
        <row r="141">
          <cell r="P141">
            <v>0</v>
          </cell>
          <cell r="Q141">
            <v>2014</v>
          </cell>
          <cell r="R141">
            <v>1</v>
          </cell>
          <cell r="S141">
            <v>14.4</v>
          </cell>
          <cell r="T141">
            <v>0</v>
          </cell>
          <cell r="U141">
            <v>0</v>
          </cell>
          <cell r="W141">
            <v>0</v>
          </cell>
          <cell r="X141">
            <v>2014</v>
          </cell>
          <cell r="Y141">
            <v>1</v>
          </cell>
          <cell r="Z141">
            <v>14.4</v>
          </cell>
          <cell r="AA141">
            <v>0</v>
          </cell>
          <cell r="AB141">
            <v>0</v>
          </cell>
        </row>
        <row r="142">
          <cell r="P142" t="str">
            <v>大连</v>
          </cell>
          <cell r="Q142" t="str">
            <v>2013*</v>
          </cell>
          <cell r="R142">
            <v>1</v>
          </cell>
          <cell r="S142">
            <v>14.4</v>
          </cell>
          <cell r="T142">
            <v>0</v>
          </cell>
          <cell r="U142">
            <v>0</v>
          </cell>
          <cell r="W142">
            <v>0</v>
          </cell>
          <cell r="X142" t="str">
            <v>2013*</v>
          </cell>
          <cell r="Y142">
            <v>1</v>
          </cell>
          <cell r="Z142">
            <v>14.4</v>
          </cell>
          <cell r="AA142">
            <v>0</v>
          </cell>
          <cell r="AB142">
            <v>0</v>
          </cell>
        </row>
        <row r="143">
          <cell r="P143">
            <v>0</v>
          </cell>
          <cell r="Q143" t="str">
            <v>2014*</v>
          </cell>
          <cell r="R143">
            <v>2</v>
          </cell>
          <cell r="S143">
            <v>2.4</v>
          </cell>
          <cell r="T143">
            <v>0</v>
          </cell>
          <cell r="U143">
            <v>60</v>
          </cell>
          <cell r="W143" t="str">
            <v>大连</v>
          </cell>
          <cell r="X143" t="str">
            <v>2014*</v>
          </cell>
          <cell r="Y143">
            <v>2</v>
          </cell>
          <cell r="Z143">
            <v>2.4</v>
          </cell>
          <cell r="AA143">
            <v>0</v>
          </cell>
          <cell r="AB143">
            <v>60</v>
          </cell>
        </row>
        <row r="144">
          <cell r="P144">
            <v>0</v>
          </cell>
          <cell r="Q144">
            <v>2013</v>
          </cell>
          <cell r="R144">
            <v>0</v>
          </cell>
          <cell r="S144">
            <v>15</v>
          </cell>
          <cell r="T144">
            <v>0</v>
          </cell>
          <cell r="U144">
            <v>0</v>
          </cell>
          <cell r="W144">
            <v>0</v>
          </cell>
          <cell r="X144">
            <v>2013</v>
          </cell>
          <cell r="Y144">
            <v>0</v>
          </cell>
          <cell r="Z144">
            <v>15</v>
          </cell>
          <cell r="AA144">
            <v>0</v>
          </cell>
          <cell r="AB144">
            <v>0</v>
          </cell>
        </row>
        <row r="145">
          <cell r="P145">
            <v>0</v>
          </cell>
          <cell r="Q145">
            <v>2014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W145">
            <v>0</v>
          </cell>
          <cell r="X145">
            <v>2014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</row>
        <row r="146">
          <cell r="P146" t="str">
            <v>长春</v>
          </cell>
          <cell r="Q146" t="str">
            <v>2013*</v>
          </cell>
          <cell r="R146">
            <v>0</v>
          </cell>
          <cell r="S146">
            <v>15</v>
          </cell>
          <cell r="T146">
            <v>0</v>
          </cell>
          <cell r="U146">
            <v>0</v>
          </cell>
          <cell r="W146">
            <v>0</v>
          </cell>
          <cell r="X146" t="str">
            <v>2013*</v>
          </cell>
          <cell r="Y146">
            <v>0</v>
          </cell>
          <cell r="Z146">
            <v>15</v>
          </cell>
          <cell r="AA146">
            <v>0</v>
          </cell>
          <cell r="AB146">
            <v>0</v>
          </cell>
        </row>
        <row r="147">
          <cell r="P147">
            <v>0</v>
          </cell>
          <cell r="Q147" t="str">
            <v>2014*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W147" t="str">
            <v>长春</v>
          </cell>
          <cell r="X147" t="str">
            <v>2014*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</row>
        <row r="148">
          <cell r="P148">
            <v>0</v>
          </cell>
          <cell r="Q148">
            <v>2013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W148">
            <v>0</v>
          </cell>
          <cell r="X148">
            <v>2013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</row>
        <row r="149">
          <cell r="P149">
            <v>0</v>
          </cell>
          <cell r="Q149">
            <v>2014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W149">
            <v>0</v>
          </cell>
          <cell r="X149">
            <v>2014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</row>
        <row r="150">
          <cell r="P150" t="str">
            <v>哈尔滨</v>
          </cell>
          <cell r="Q150" t="str">
            <v>2013*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W150">
            <v>0</v>
          </cell>
          <cell r="X150" t="str">
            <v>2013*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</row>
        <row r="151">
          <cell r="P151">
            <v>0</v>
          </cell>
          <cell r="Q151" t="str">
            <v>2014*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W151" t="str">
            <v>哈尔滨</v>
          </cell>
          <cell r="X151" t="str">
            <v>2014*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</row>
        <row r="152">
          <cell r="P152">
            <v>0</v>
          </cell>
          <cell r="Q152">
            <v>2013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W152">
            <v>0</v>
          </cell>
          <cell r="X152">
            <v>2013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</row>
        <row r="153">
          <cell r="P153">
            <v>0</v>
          </cell>
          <cell r="Q153">
            <v>2014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W153">
            <v>0</v>
          </cell>
          <cell r="X153">
            <v>2014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</row>
        <row r="154">
          <cell r="P154" t="str">
            <v>南京</v>
          </cell>
          <cell r="Q154" t="str">
            <v>2013*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W154">
            <v>0</v>
          </cell>
          <cell r="X154" t="str">
            <v>2013*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</row>
        <row r="155">
          <cell r="P155">
            <v>0</v>
          </cell>
          <cell r="Q155" t="str">
            <v>2014*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W155" t="str">
            <v>南京</v>
          </cell>
          <cell r="X155" t="str">
            <v>2014*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</row>
        <row r="156">
          <cell r="P156">
            <v>0</v>
          </cell>
          <cell r="Q156">
            <v>2013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W156">
            <v>0</v>
          </cell>
          <cell r="X156">
            <v>2013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</row>
        <row r="157">
          <cell r="P157">
            <v>0</v>
          </cell>
          <cell r="Q157">
            <v>2014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W157">
            <v>0</v>
          </cell>
          <cell r="X157">
            <v>2014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</row>
        <row r="158">
          <cell r="P158" t="str">
            <v>苏州</v>
          </cell>
          <cell r="Q158" t="str">
            <v>2013*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W158">
            <v>0</v>
          </cell>
          <cell r="X158" t="str">
            <v>2013*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</row>
        <row r="159">
          <cell r="P159">
            <v>0</v>
          </cell>
          <cell r="Q159" t="str">
            <v>2014*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W159" t="str">
            <v>苏州</v>
          </cell>
          <cell r="X159" t="str">
            <v>2014*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</row>
        <row r="160">
          <cell r="P160">
            <v>0</v>
          </cell>
          <cell r="Q160">
            <v>2013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W160">
            <v>0</v>
          </cell>
          <cell r="X160">
            <v>2013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</row>
        <row r="161">
          <cell r="P161">
            <v>0</v>
          </cell>
          <cell r="Q161">
            <v>2014</v>
          </cell>
          <cell r="R161">
            <v>0</v>
          </cell>
          <cell r="S161">
            <v>0</v>
          </cell>
          <cell r="T161">
            <v>200</v>
          </cell>
          <cell r="U161">
            <v>100</v>
          </cell>
          <cell r="W161">
            <v>0</v>
          </cell>
          <cell r="X161">
            <v>2014</v>
          </cell>
          <cell r="Y161">
            <v>0</v>
          </cell>
          <cell r="Z161">
            <v>0</v>
          </cell>
          <cell r="AA161">
            <v>200</v>
          </cell>
          <cell r="AB161">
            <v>100</v>
          </cell>
        </row>
        <row r="162">
          <cell r="P162" t="str">
            <v>无锡</v>
          </cell>
          <cell r="Q162" t="str">
            <v>2013*</v>
          </cell>
          <cell r="R162">
            <v>92</v>
          </cell>
          <cell r="S162">
            <v>0</v>
          </cell>
          <cell r="T162">
            <v>0</v>
          </cell>
          <cell r="U162">
            <v>0</v>
          </cell>
          <cell r="W162">
            <v>0</v>
          </cell>
          <cell r="X162" t="str">
            <v>2013*</v>
          </cell>
          <cell r="Y162">
            <v>92</v>
          </cell>
          <cell r="Z162">
            <v>0</v>
          </cell>
          <cell r="AA162">
            <v>0</v>
          </cell>
          <cell r="AB162">
            <v>0</v>
          </cell>
        </row>
        <row r="163">
          <cell r="P163">
            <v>0</v>
          </cell>
          <cell r="Q163" t="str">
            <v>2014*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W163" t="str">
            <v>无锡</v>
          </cell>
          <cell r="X163" t="str">
            <v>2014*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</row>
        <row r="164">
          <cell r="P164">
            <v>0</v>
          </cell>
          <cell r="Q164">
            <v>2013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W164">
            <v>0</v>
          </cell>
          <cell r="X164">
            <v>2013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</row>
        <row r="165">
          <cell r="P165">
            <v>0</v>
          </cell>
          <cell r="Q165">
            <v>2014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W165">
            <v>0</v>
          </cell>
          <cell r="X165">
            <v>2014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</row>
        <row r="166">
          <cell r="P166" t="str">
            <v>常州</v>
          </cell>
          <cell r="Q166" t="str">
            <v>2013*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W166">
            <v>0</v>
          </cell>
          <cell r="X166" t="str">
            <v>2013*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</row>
        <row r="167">
          <cell r="P167">
            <v>0</v>
          </cell>
          <cell r="Q167" t="str">
            <v>2014*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W167" t="str">
            <v>常州</v>
          </cell>
          <cell r="X167" t="str">
            <v>2014*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</row>
        <row r="168">
          <cell r="P168">
            <v>0</v>
          </cell>
          <cell r="Q168">
            <v>2013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W168">
            <v>0</v>
          </cell>
          <cell r="X168">
            <v>2013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</row>
        <row r="169">
          <cell r="P169">
            <v>0</v>
          </cell>
          <cell r="Q169">
            <v>2014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W169">
            <v>0</v>
          </cell>
          <cell r="X169">
            <v>2014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</row>
        <row r="170">
          <cell r="P170" t="str">
            <v>扬州</v>
          </cell>
          <cell r="Q170" t="str">
            <v>2013*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W170">
            <v>0</v>
          </cell>
          <cell r="X170" t="str">
            <v>2013*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</row>
        <row r="171">
          <cell r="P171">
            <v>0</v>
          </cell>
          <cell r="Q171" t="str">
            <v>2014*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W171" t="str">
            <v>扬州</v>
          </cell>
          <cell r="X171" t="str">
            <v>2014*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</row>
        <row r="172">
          <cell r="P172">
            <v>0</v>
          </cell>
          <cell r="Q172">
            <v>2013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W172">
            <v>0</v>
          </cell>
          <cell r="X172">
            <v>2013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</row>
        <row r="173">
          <cell r="P173">
            <v>0</v>
          </cell>
          <cell r="Q173">
            <v>2014</v>
          </cell>
          <cell r="R173">
            <v>0</v>
          </cell>
          <cell r="S173">
            <v>0</v>
          </cell>
          <cell r="T173">
            <v>20</v>
          </cell>
          <cell r="U173">
            <v>100</v>
          </cell>
          <cell r="W173">
            <v>0</v>
          </cell>
          <cell r="X173">
            <v>2014</v>
          </cell>
          <cell r="Y173">
            <v>0</v>
          </cell>
          <cell r="Z173">
            <v>0</v>
          </cell>
          <cell r="AA173">
            <v>20</v>
          </cell>
          <cell r="AB173">
            <v>100</v>
          </cell>
        </row>
        <row r="174">
          <cell r="P174" t="str">
            <v>镇江</v>
          </cell>
          <cell r="Q174" t="str">
            <v>2013*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W174">
            <v>0</v>
          </cell>
          <cell r="X174" t="str">
            <v>2013*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</row>
        <row r="175">
          <cell r="P175">
            <v>0</v>
          </cell>
          <cell r="Q175" t="str">
            <v>2014*</v>
          </cell>
          <cell r="R175">
            <v>143</v>
          </cell>
          <cell r="S175">
            <v>0</v>
          </cell>
          <cell r="T175">
            <v>20</v>
          </cell>
          <cell r="U175">
            <v>112</v>
          </cell>
          <cell r="W175" t="str">
            <v>镇江</v>
          </cell>
          <cell r="X175" t="str">
            <v>2014*</v>
          </cell>
          <cell r="Y175">
            <v>143</v>
          </cell>
          <cell r="Z175">
            <v>0</v>
          </cell>
          <cell r="AA175">
            <v>20</v>
          </cell>
          <cell r="AB175">
            <v>112</v>
          </cell>
        </row>
        <row r="176">
          <cell r="P176">
            <v>0</v>
          </cell>
          <cell r="Q176">
            <v>2013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W176">
            <v>0</v>
          </cell>
          <cell r="X176">
            <v>2013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</row>
        <row r="177">
          <cell r="P177">
            <v>0</v>
          </cell>
          <cell r="Q177">
            <v>2014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W177">
            <v>0</v>
          </cell>
          <cell r="X177">
            <v>2014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</row>
        <row r="178">
          <cell r="P178" t="str">
            <v>南通</v>
          </cell>
          <cell r="Q178" t="str">
            <v>2013*</v>
          </cell>
          <cell r="R178">
            <v>34</v>
          </cell>
          <cell r="S178">
            <v>0</v>
          </cell>
          <cell r="T178">
            <v>0</v>
          </cell>
          <cell r="U178">
            <v>0</v>
          </cell>
          <cell r="W178">
            <v>0</v>
          </cell>
          <cell r="X178" t="str">
            <v>2013*</v>
          </cell>
          <cell r="Y178">
            <v>34</v>
          </cell>
          <cell r="Z178">
            <v>0</v>
          </cell>
          <cell r="AA178">
            <v>0</v>
          </cell>
          <cell r="AB178">
            <v>0</v>
          </cell>
        </row>
        <row r="179">
          <cell r="P179">
            <v>0</v>
          </cell>
          <cell r="Q179" t="str">
            <v>2014*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W179" t="str">
            <v>南通</v>
          </cell>
          <cell r="X179" t="str">
            <v>2014*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</row>
        <row r="180">
          <cell r="P180">
            <v>0</v>
          </cell>
          <cell r="Q180">
            <v>2013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W180">
            <v>0</v>
          </cell>
          <cell r="X180">
            <v>2013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</row>
        <row r="181">
          <cell r="P181">
            <v>0</v>
          </cell>
          <cell r="Q181">
            <v>2014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W181">
            <v>0</v>
          </cell>
          <cell r="X181">
            <v>2014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</row>
        <row r="182">
          <cell r="P182" t="str">
            <v>泰州</v>
          </cell>
          <cell r="Q182" t="str">
            <v>2013*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W182">
            <v>0</v>
          </cell>
          <cell r="X182" t="str">
            <v>2013*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</row>
        <row r="183">
          <cell r="P183">
            <v>0</v>
          </cell>
          <cell r="Q183" t="str">
            <v>2014*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W183" t="str">
            <v>泰州</v>
          </cell>
          <cell r="X183" t="str">
            <v>2014*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</row>
        <row r="184">
          <cell r="P184">
            <v>0</v>
          </cell>
          <cell r="Q184">
            <v>2013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W184">
            <v>0</v>
          </cell>
          <cell r="X184">
            <v>2013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</row>
        <row r="185">
          <cell r="P185">
            <v>0</v>
          </cell>
          <cell r="Q185">
            <v>2014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W185">
            <v>0</v>
          </cell>
          <cell r="X185">
            <v>2014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</row>
        <row r="186">
          <cell r="P186" t="str">
            <v>徐州</v>
          </cell>
          <cell r="Q186" t="str">
            <v>2013*</v>
          </cell>
          <cell r="R186">
            <v>8</v>
          </cell>
          <cell r="S186">
            <v>0</v>
          </cell>
          <cell r="T186">
            <v>0</v>
          </cell>
          <cell r="U186">
            <v>0</v>
          </cell>
          <cell r="W186">
            <v>0</v>
          </cell>
          <cell r="X186" t="str">
            <v>2013*</v>
          </cell>
          <cell r="Y186">
            <v>8</v>
          </cell>
          <cell r="Z186">
            <v>0</v>
          </cell>
          <cell r="AA186">
            <v>0</v>
          </cell>
          <cell r="AB186">
            <v>0</v>
          </cell>
        </row>
        <row r="187">
          <cell r="P187">
            <v>0</v>
          </cell>
          <cell r="Q187" t="str">
            <v>2014*</v>
          </cell>
          <cell r="R187">
            <v>57</v>
          </cell>
          <cell r="S187">
            <v>0</v>
          </cell>
          <cell r="T187">
            <v>0</v>
          </cell>
          <cell r="U187">
            <v>0</v>
          </cell>
          <cell r="W187" t="str">
            <v>徐州</v>
          </cell>
          <cell r="X187" t="str">
            <v>2014*</v>
          </cell>
          <cell r="Y187">
            <v>57</v>
          </cell>
          <cell r="Z187">
            <v>0</v>
          </cell>
          <cell r="AA187">
            <v>0</v>
          </cell>
          <cell r="AB187">
            <v>0</v>
          </cell>
        </row>
        <row r="188">
          <cell r="P188">
            <v>0</v>
          </cell>
          <cell r="Q188">
            <v>2013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W188">
            <v>0</v>
          </cell>
          <cell r="X188">
            <v>2013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</row>
        <row r="189">
          <cell r="P189">
            <v>0</v>
          </cell>
          <cell r="Q189">
            <v>2014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W189">
            <v>0</v>
          </cell>
          <cell r="X189">
            <v>2014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</row>
        <row r="190">
          <cell r="P190" t="str">
            <v>连云港</v>
          </cell>
          <cell r="Q190" t="str">
            <v>2013*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W190">
            <v>0</v>
          </cell>
          <cell r="X190" t="str">
            <v>2013*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</row>
        <row r="191">
          <cell r="P191">
            <v>0</v>
          </cell>
          <cell r="Q191" t="str">
            <v>2014*</v>
          </cell>
          <cell r="R191">
            <v>34</v>
          </cell>
          <cell r="S191">
            <v>0</v>
          </cell>
          <cell r="T191">
            <v>0</v>
          </cell>
          <cell r="U191">
            <v>0</v>
          </cell>
          <cell r="W191" t="str">
            <v>连云港</v>
          </cell>
          <cell r="X191" t="str">
            <v>2014*</v>
          </cell>
          <cell r="Y191">
            <v>34</v>
          </cell>
          <cell r="Z191">
            <v>0</v>
          </cell>
          <cell r="AA191">
            <v>0</v>
          </cell>
          <cell r="AB191">
            <v>0</v>
          </cell>
        </row>
        <row r="192">
          <cell r="P192">
            <v>0</v>
          </cell>
          <cell r="Q192">
            <v>2013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W192">
            <v>0</v>
          </cell>
          <cell r="X192">
            <v>2013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</row>
        <row r="193">
          <cell r="P193">
            <v>0</v>
          </cell>
          <cell r="Q193">
            <v>2014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2014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</row>
        <row r="194">
          <cell r="P194" t="str">
            <v>淮安</v>
          </cell>
          <cell r="Q194" t="str">
            <v>2013*</v>
          </cell>
          <cell r="R194">
            <v>0</v>
          </cell>
          <cell r="S194">
            <v>0</v>
          </cell>
          <cell r="T194">
            <v>0</v>
          </cell>
          <cell r="U194">
            <v>30</v>
          </cell>
          <cell r="W194">
            <v>0</v>
          </cell>
          <cell r="X194" t="str">
            <v>2013*</v>
          </cell>
          <cell r="Y194">
            <v>0</v>
          </cell>
          <cell r="Z194">
            <v>0</v>
          </cell>
          <cell r="AA194">
            <v>0</v>
          </cell>
          <cell r="AB194">
            <v>30</v>
          </cell>
        </row>
        <row r="195">
          <cell r="P195">
            <v>0</v>
          </cell>
          <cell r="Q195" t="str">
            <v>2014*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W195" t="str">
            <v>淮安</v>
          </cell>
          <cell r="X195" t="str">
            <v>2014*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</row>
        <row r="196">
          <cell r="P196">
            <v>0</v>
          </cell>
          <cell r="Q196">
            <v>2013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2013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</row>
        <row r="197">
          <cell r="P197">
            <v>0</v>
          </cell>
          <cell r="Q197">
            <v>2014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W197">
            <v>0</v>
          </cell>
          <cell r="X197">
            <v>2014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</row>
        <row r="198">
          <cell r="P198" t="str">
            <v>盐城</v>
          </cell>
          <cell r="Q198" t="str">
            <v>2013*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W198">
            <v>0</v>
          </cell>
          <cell r="X198" t="str">
            <v>2013*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</row>
        <row r="199">
          <cell r="P199">
            <v>0</v>
          </cell>
          <cell r="Q199" t="str">
            <v>2014*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W199" t="str">
            <v>盐城</v>
          </cell>
          <cell r="X199" t="str">
            <v>2014*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</row>
        <row r="200">
          <cell r="P200">
            <v>0</v>
          </cell>
          <cell r="Q200">
            <v>2013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W200">
            <v>0</v>
          </cell>
          <cell r="X200">
            <v>2013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</row>
        <row r="201">
          <cell r="P201">
            <v>0</v>
          </cell>
          <cell r="Q201">
            <v>2014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2014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</row>
        <row r="202">
          <cell r="P202" t="str">
            <v>宿迁</v>
          </cell>
          <cell r="Q202" t="str">
            <v>2013*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W202">
            <v>0</v>
          </cell>
          <cell r="X202" t="str">
            <v>2013*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</row>
        <row r="203">
          <cell r="P203">
            <v>0</v>
          </cell>
          <cell r="Q203" t="str">
            <v>2014*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W203" t="str">
            <v>宿迁</v>
          </cell>
          <cell r="X203" t="str">
            <v>2014*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</row>
        <row r="204">
          <cell r="P204">
            <v>0</v>
          </cell>
          <cell r="Q204">
            <v>2013</v>
          </cell>
          <cell r="R204">
            <v>322</v>
          </cell>
          <cell r="S204">
            <v>0</v>
          </cell>
          <cell r="T204">
            <v>0</v>
          </cell>
          <cell r="U204">
            <v>0</v>
          </cell>
          <cell r="W204">
            <v>0</v>
          </cell>
          <cell r="X204">
            <v>2013</v>
          </cell>
          <cell r="Y204">
            <v>322</v>
          </cell>
          <cell r="Z204">
            <v>0</v>
          </cell>
          <cell r="AA204">
            <v>0</v>
          </cell>
          <cell r="AB204">
            <v>0</v>
          </cell>
        </row>
        <row r="205">
          <cell r="P205">
            <v>0</v>
          </cell>
          <cell r="Q205">
            <v>2014</v>
          </cell>
          <cell r="R205">
            <v>255</v>
          </cell>
          <cell r="S205">
            <v>0</v>
          </cell>
          <cell r="T205">
            <v>0</v>
          </cell>
          <cell r="U205">
            <v>0</v>
          </cell>
          <cell r="W205">
            <v>0</v>
          </cell>
          <cell r="X205">
            <v>2014</v>
          </cell>
          <cell r="Y205">
            <v>255</v>
          </cell>
          <cell r="Z205">
            <v>0</v>
          </cell>
          <cell r="AA205">
            <v>0</v>
          </cell>
          <cell r="AB205">
            <v>0</v>
          </cell>
        </row>
        <row r="206">
          <cell r="P206" t="str">
            <v>杭州</v>
          </cell>
          <cell r="Q206" t="str">
            <v>2013*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W206">
            <v>0</v>
          </cell>
          <cell r="X206" t="str">
            <v>2013*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</row>
        <row r="207">
          <cell r="P207">
            <v>0</v>
          </cell>
          <cell r="Q207" t="str">
            <v>2014*</v>
          </cell>
          <cell r="R207">
            <v>298</v>
          </cell>
          <cell r="S207">
            <v>0</v>
          </cell>
          <cell r="T207">
            <v>0</v>
          </cell>
          <cell r="U207">
            <v>0</v>
          </cell>
          <cell r="W207" t="str">
            <v>杭州</v>
          </cell>
          <cell r="X207" t="str">
            <v>2014*</v>
          </cell>
          <cell r="Y207">
            <v>298</v>
          </cell>
          <cell r="Z207">
            <v>0</v>
          </cell>
          <cell r="AA207">
            <v>0</v>
          </cell>
          <cell r="AB207">
            <v>0</v>
          </cell>
        </row>
        <row r="208">
          <cell r="P208">
            <v>0</v>
          </cell>
          <cell r="Q208">
            <v>2013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W208">
            <v>0</v>
          </cell>
          <cell r="X208">
            <v>2013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</row>
        <row r="209">
          <cell r="P209">
            <v>0</v>
          </cell>
          <cell r="Q209">
            <v>2014</v>
          </cell>
          <cell r="R209">
            <v>0</v>
          </cell>
          <cell r="S209">
            <v>0</v>
          </cell>
          <cell r="T209">
            <v>10</v>
          </cell>
          <cell r="U209">
            <v>0</v>
          </cell>
          <cell r="W209">
            <v>0</v>
          </cell>
          <cell r="X209">
            <v>2014</v>
          </cell>
          <cell r="Y209">
            <v>0</v>
          </cell>
          <cell r="Z209">
            <v>0</v>
          </cell>
          <cell r="AA209">
            <v>10</v>
          </cell>
          <cell r="AB209">
            <v>0</v>
          </cell>
        </row>
        <row r="210">
          <cell r="P210" t="str">
            <v>宁波</v>
          </cell>
          <cell r="Q210" t="str">
            <v>2013*</v>
          </cell>
          <cell r="R210">
            <v>936</v>
          </cell>
          <cell r="S210">
            <v>17.91</v>
          </cell>
          <cell r="T210">
            <v>0</v>
          </cell>
          <cell r="U210">
            <v>0</v>
          </cell>
          <cell r="W210">
            <v>0</v>
          </cell>
          <cell r="X210" t="str">
            <v>2013*</v>
          </cell>
          <cell r="Y210">
            <v>936</v>
          </cell>
          <cell r="Z210">
            <v>17.91</v>
          </cell>
          <cell r="AA210">
            <v>0</v>
          </cell>
          <cell r="AB210">
            <v>0</v>
          </cell>
        </row>
        <row r="211">
          <cell r="P211">
            <v>0</v>
          </cell>
          <cell r="Q211" t="str">
            <v>2014*</v>
          </cell>
          <cell r="R211">
            <v>505</v>
          </cell>
          <cell r="S211">
            <v>0</v>
          </cell>
          <cell r="T211">
            <v>0</v>
          </cell>
          <cell r="U211">
            <v>0</v>
          </cell>
          <cell r="W211" t="str">
            <v>宁波</v>
          </cell>
          <cell r="X211" t="str">
            <v>2014*</v>
          </cell>
          <cell r="Y211">
            <v>505</v>
          </cell>
          <cell r="Z211">
            <v>0</v>
          </cell>
          <cell r="AA211">
            <v>0</v>
          </cell>
          <cell r="AB211">
            <v>0</v>
          </cell>
        </row>
        <row r="212">
          <cell r="P212">
            <v>0</v>
          </cell>
          <cell r="Q212">
            <v>2013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W212">
            <v>0</v>
          </cell>
          <cell r="X212">
            <v>2013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</row>
        <row r="213">
          <cell r="P213">
            <v>0</v>
          </cell>
          <cell r="Q213">
            <v>2014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W213">
            <v>0</v>
          </cell>
          <cell r="X213">
            <v>2014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</row>
        <row r="214">
          <cell r="P214" t="str">
            <v>湖州</v>
          </cell>
          <cell r="Q214" t="str">
            <v>2013*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W214">
            <v>0</v>
          </cell>
          <cell r="X214" t="str">
            <v>2013*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</row>
        <row r="215">
          <cell r="P215">
            <v>0</v>
          </cell>
          <cell r="Q215" t="str">
            <v>2014*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W215" t="str">
            <v>湖州</v>
          </cell>
          <cell r="X215" t="str">
            <v>2014*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</row>
        <row r="216">
          <cell r="P216">
            <v>0</v>
          </cell>
          <cell r="Q216">
            <v>2013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2013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</row>
        <row r="217">
          <cell r="P217">
            <v>0</v>
          </cell>
          <cell r="Q217">
            <v>2014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W217">
            <v>0</v>
          </cell>
          <cell r="X217">
            <v>2014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</row>
        <row r="218">
          <cell r="P218" t="str">
            <v>长沙</v>
          </cell>
          <cell r="Q218" t="str">
            <v>2013*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W218">
            <v>0</v>
          </cell>
          <cell r="X218" t="str">
            <v>2013*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</row>
        <row r="219">
          <cell r="P219">
            <v>0</v>
          </cell>
          <cell r="Q219" t="str">
            <v>2014*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W219" t="str">
            <v>长沙</v>
          </cell>
          <cell r="X219" t="str">
            <v>2014*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</row>
        <row r="220">
          <cell r="P220">
            <v>0</v>
          </cell>
          <cell r="Q220">
            <v>2013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W220">
            <v>0</v>
          </cell>
          <cell r="X220">
            <v>2013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</row>
        <row r="221">
          <cell r="P221">
            <v>0</v>
          </cell>
          <cell r="Q221">
            <v>2014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W221">
            <v>0</v>
          </cell>
          <cell r="X221">
            <v>2014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</row>
        <row r="222">
          <cell r="P222" t="str">
            <v>广州</v>
          </cell>
          <cell r="Q222" t="str">
            <v>2013*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W222">
            <v>0</v>
          </cell>
          <cell r="X222" t="str">
            <v>2013*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</row>
        <row r="223">
          <cell r="P223">
            <v>0</v>
          </cell>
          <cell r="Q223" t="str">
            <v>2014*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W223" t="str">
            <v>广州</v>
          </cell>
          <cell r="X223" t="str">
            <v>2014*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</row>
        <row r="224">
          <cell r="P224">
            <v>0</v>
          </cell>
          <cell r="Q224">
            <v>2013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W224">
            <v>0</v>
          </cell>
          <cell r="X224">
            <v>2013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</row>
        <row r="225">
          <cell r="P225">
            <v>0</v>
          </cell>
          <cell r="Q225">
            <v>2014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2014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</row>
        <row r="226">
          <cell r="P226" t="str">
            <v>深圳</v>
          </cell>
          <cell r="Q226" t="str">
            <v>2013*</v>
          </cell>
          <cell r="R226">
            <v>270</v>
          </cell>
          <cell r="S226">
            <v>0</v>
          </cell>
          <cell r="T226">
            <v>0</v>
          </cell>
          <cell r="U226">
            <v>0</v>
          </cell>
          <cell r="W226">
            <v>0</v>
          </cell>
          <cell r="X226" t="str">
            <v>2013*</v>
          </cell>
          <cell r="Y226">
            <v>270</v>
          </cell>
          <cell r="Z226">
            <v>0</v>
          </cell>
          <cell r="AA226">
            <v>0</v>
          </cell>
          <cell r="AB226">
            <v>0</v>
          </cell>
        </row>
        <row r="227">
          <cell r="P227">
            <v>0</v>
          </cell>
          <cell r="Q227" t="str">
            <v>2014*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W227" t="str">
            <v>深圳</v>
          </cell>
          <cell r="X227" t="str">
            <v>2014*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</row>
        <row r="228">
          <cell r="P228">
            <v>0</v>
          </cell>
          <cell r="Q228">
            <v>2013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W228">
            <v>0</v>
          </cell>
          <cell r="X228">
            <v>2013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</row>
        <row r="229">
          <cell r="P229">
            <v>0</v>
          </cell>
          <cell r="Q229">
            <v>2014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W229">
            <v>0</v>
          </cell>
          <cell r="X229">
            <v>2014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</row>
        <row r="230">
          <cell r="P230" t="str">
            <v>珠海</v>
          </cell>
          <cell r="Q230" t="str">
            <v>2013*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W230">
            <v>0</v>
          </cell>
          <cell r="X230" t="str">
            <v>2013*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</row>
        <row r="231">
          <cell r="P231">
            <v>0</v>
          </cell>
          <cell r="Q231" t="str">
            <v>2014*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W231" t="str">
            <v>珠海</v>
          </cell>
          <cell r="X231" t="str">
            <v>2014*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</row>
        <row r="232">
          <cell r="P232">
            <v>0</v>
          </cell>
          <cell r="Q232">
            <v>2013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W232">
            <v>0</v>
          </cell>
          <cell r="X232">
            <v>2013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</row>
        <row r="233">
          <cell r="P233">
            <v>0</v>
          </cell>
          <cell r="Q233">
            <v>2014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W233">
            <v>0</v>
          </cell>
          <cell r="X233">
            <v>2014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</row>
        <row r="234">
          <cell r="P234" t="str">
            <v>佛山</v>
          </cell>
          <cell r="Q234" t="str">
            <v>2013*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W234">
            <v>0</v>
          </cell>
          <cell r="X234" t="str">
            <v>2013*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</row>
        <row r="235">
          <cell r="P235">
            <v>0</v>
          </cell>
          <cell r="Q235" t="str">
            <v>2014*</v>
          </cell>
          <cell r="R235">
            <v>804</v>
          </cell>
          <cell r="S235">
            <v>0</v>
          </cell>
          <cell r="T235">
            <v>0</v>
          </cell>
          <cell r="U235">
            <v>0</v>
          </cell>
          <cell r="W235" t="str">
            <v>佛山</v>
          </cell>
          <cell r="X235" t="str">
            <v>2014*</v>
          </cell>
          <cell r="Y235">
            <v>804</v>
          </cell>
          <cell r="Z235">
            <v>0</v>
          </cell>
          <cell r="AA235">
            <v>0</v>
          </cell>
          <cell r="AB235">
            <v>0</v>
          </cell>
        </row>
        <row r="236">
          <cell r="P236">
            <v>0</v>
          </cell>
          <cell r="Q236">
            <v>2013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W236">
            <v>0</v>
          </cell>
          <cell r="X236">
            <v>2013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</row>
        <row r="237">
          <cell r="P237">
            <v>0</v>
          </cell>
          <cell r="Q237">
            <v>2014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2014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</row>
        <row r="238">
          <cell r="P238" t="str">
            <v>江门</v>
          </cell>
          <cell r="Q238" t="str">
            <v>2013*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W238">
            <v>0</v>
          </cell>
          <cell r="X238" t="str">
            <v>2013*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</row>
        <row r="239">
          <cell r="P239">
            <v>0</v>
          </cell>
          <cell r="Q239" t="str">
            <v>2014*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W239" t="str">
            <v>江门</v>
          </cell>
          <cell r="X239" t="str">
            <v>2014*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</row>
        <row r="240">
          <cell r="P240">
            <v>0</v>
          </cell>
          <cell r="Q240">
            <v>2013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W240">
            <v>0</v>
          </cell>
          <cell r="X240">
            <v>2013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</row>
        <row r="241">
          <cell r="P241">
            <v>0</v>
          </cell>
          <cell r="Q241">
            <v>2014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W241">
            <v>0</v>
          </cell>
          <cell r="X241">
            <v>2014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</row>
        <row r="242">
          <cell r="P242" t="str">
            <v>东莞</v>
          </cell>
          <cell r="Q242" t="str">
            <v>2013*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W242">
            <v>0</v>
          </cell>
          <cell r="X242" t="str">
            <v>2013*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</row>
        <row r="243">
          <cell r="P243">
            <v>0</v>
          </cell>
          <cell r="Q243" t="str">
            <v>2014*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W243" t="str">
            <v>东莞</v>
          </cell>
          <cell r="X243" t="str">
            <v>2014*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</row>
        <row r="244">
          <cell r="P244">
            <v>0</v>
          </cell>
          <cell r="Q244">
            <v>2013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W244">
            <v>0</v>
          </cell>
          <cell r="X244">
            <v>2013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</row>
        <row r="245">
          <cell r="P245">
            <v>0</v>
          </cell>
          <cell r="Q245">
            <v>2014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W245">
            <v>0</v>
          </cell>
          <cell r="X245">
            <v>2014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</row>
        <row r="246">
          <cell r="P246" t="str">
            <v>中山</v>
          </cell>
          <cell r="Q246" t="str">
            <v>2013*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W246">
            <v>0</v>
          </cell>
          <cell r="X246" t="str">
            <v>2013*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</row>
        <row r="247">
          <cell r="P247">
            <v>0</v>
          </cell>
          <cell r="Q247" t="str">
            <v>2014*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W247" t="str">
            <v>中山</v>
          </cell>
          <cell r="X247" t="str">
            <v>2014*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</row>
        <row r="248">
          <cell r="P248">
            <v>0</v>
          </cell>
          <cell r="Q248">
            <v>2013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2013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</row>
        <row r="249">
          <cell r="P249">
            <v>0</v>
          </cell>
          <cell r="Q249">
            <v>2014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W249">
            <v>0</v>
          </cell>
          <cell r="X249">
            <v>2014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</row>
        <row r="250">
          <cell r="P250" t="str">
            <v>惠州</v>
          </cell>
          <cell r="Q250" t="str">
            <v>2013*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W250">
            <v>0</v>
          </cell>
          <cell r="X250" t="str">
            <v>2013*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</row>
        <row r="251">
          <cell r="P251">
            <v>0</v>
          </cell>
          <cell r="Q251" t="str">
            <v>2014*</v>
          </cell>
          <cell r="R251" t="str">
            <v>44或0</v>
          </cell>
          <cell r="S251">
            <v>0</v>
          </cell>
          <cell r="T251">
            <v>0</v>
          </cell>
          <cell r="U251">
            <v>0</v>
          </cell>
          <cell r="W251" t="str">
            <v>惠州</v>
          </cell>
          <cell r="X251" t="str">
            <v>2014*</v>
          </cell>
          <cell r="Y251" t="str">
            <v>44或0</v>
          </cell>
          <cell r="Z251">
            <v>0</v>
          </cell>
          <cell r="AA251">
            <v>0</v>
          </cell>
          <cell r="AB251">
            <v>0</v>
          </cell>
        </row>
        <row r="252">
          <cell r="P252">
            <v>0</v>
          </cell>
          <cell r="Q252">
            <v>2013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W252">
            <v>0</v>
          </cell>
          <cell r="X252">
            <v>2013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</row>
        <row r="253">
          <cell r="P253">
            <v>0</v>
          </cell>
          <cell r="Q253">
            <v>2014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W253">
            <v>0</v>
          </cell>
          <cell r="X253">
            <v>2014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</row>
        <row r="254">
          <cell r="P254" t="str">
            <v>肇庆</v>
          </cell>
          <cell r="Q254" t="str">
            <v>2013*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W254">
            <v>0</v>
          </cell>
          <cell r="X254" t="str">
            <v>2013*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</row>
        <row r="255">
          <cell r="P255">
            <v>0</v>
          </cell>
          <cell r="Q255" t="str">
            <v>2014*</v>
          </cell>
          <cell r="R255">
            <v>117</v>
          </cell>
          <cell r="S255">
            <v>0</v>
          </cell>
          <cell r="T255">
            <v>0</v>
          </cell>
          <cell r="U255">
            <v>0</v>
          </cell>
          <cell r="W255" t="str">
            <v>肇庆</v>
          </cell>
          <cell r="X255" t="str">
            <v>2014*</v>
          </cell>
          <cell r="Y255">
            <v>117</v>
          </cell>
          <cell r="Z255">
            <v>0</v>
          </cell>
          <cell r="AA255">
            <v>0</v>
          </cell>
          <cell r="AB255">
            <v>0</v>
          </cell>
        </row>
        <row r="256">
          <cell r="P256">
            <v>0</v>
          </cell>
          <cell r="Q256">
            <v>2013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W256">
            <v>0</v>
          </cell>
          <cell r="X256">
            <v>2013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</row>
        <row r="257">
          <cell r="P257">
            <v>0</v>
          </cell>
          <cell r="Q257">
            <v>2014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W257">
            <v>0</v>
          </cell>
          <cell r="X257">
            <v>2014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</row>
        <row r="258">
          <cell r="P258" t="str">
            <v>南宁</v>
          </cell>
          <cell r="Q258" t="str">
            <v>2013*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W258">
            <v>0</v>
          </cell>
          <cell r="X258" t="str">
            <v>2013*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</row>
        <row r="259">
          <cell r="P259">
            <v>0</v>
          </cell>
          <cell r="Q259" t="str">
            <v>2014*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W259" t="str">
            <v>南宁</v>
          </cell>
          <cell r="X259" t="str">
            <v>2014*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</row>
        <row r="260">
          <cell r="P260">
            <v>0</v>
          </cell>
          <cell r="Q260">
            <v>2013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W260">
            <v>0</v>
          </cell>
          <cell r="X260">
            <v>2013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</row>
        <row r="261">
          <cell r="P261">
            <v>0</v>
          </cell>
          <cell r="Q261">
            <v>2014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2014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</row>
        <row r="262">
          <cell r="P262" t="str">
            <v>海口</v>
          </cell>
          <cell r="Q262" t="str">
            <v>2013*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W262">
            <v>0</v>
          </cell>
          <cell r="X262" t="str">
            <v>2013*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</row>
        <row r="263">
          <cell r="P263">
            <v>0</v>
          </cell>
          <cell r="Q263" t="str">
            <v>2014*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W263" t="str">
            <v>海口</v>
          </cell>
          <cell r="X263" t="str">
            <v>2014*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</row>
        <row r="264">
          <cell r="P264">
            <v>0</v>
          </cell>
          <cell r="Q264">
            <v>2013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W264">
            <v>0</v>
          </cell>
          <cell r="X264">
            <v>2013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</row>
        <row r="265">
          <cell r="P265">
            <v>0</v>
          </cell>
          <cell r="Q265">
            <v>2014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2014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</row>
        <row r="266">
          <cell r="P266" t="str">
            <v>成都</v>
          </cell>
          <cell r="Q266" t="str">
            <v>2013*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W266">
            <v>0</v>
          </cell>
          <cell r="X266" t="str">
            <v>2013*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</row>
        <row r="267">
          <cell r="P267">
            <v>0</v>
          </cell>
          <cell r="Q267" t="str">
            <v>2014*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W267" t="str">
            <v>成都</v>
          </cell>
          <cell r="X267" t="str">
            <v>2014*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</row>
        <row r="268">
          <cell r="P268">
            <v>0</v>
          </cell>
          <cell r="Q268">
            <v>2013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W268">
            <v>0</v>
          </cell>
          <cell r="X268">
            <v>2013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</row>
        <row r="269">
          <cell r="P269">
            <v>0</v>
          </cell>
          <cell r="Q269">
            <v>2014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W269">
            <v>0</v>
          </cell>
          <cell r="X269">
            <v>2014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</row>
        <row r="270">
          <cell r="P270" t="str">
            <v>贵阳</v>
          </cell>
          <cell r="Q270" t="str">
            <v>2013*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W270">
            <v>0</v>
          </cell>
          <cell r="X270" t="str">
            <v>2013*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</row>
        <row r="271">
          <cell r="P271">
            <v>0</v>
          </cell>
          <cell r="Q271" t="str">
            <v>2014*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W271" t="str">
            <v>贵阳</v>
          </cell>
          <cell r="X271" t="str">
            <v>2014*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</row>
        <row r="272">
          <cell r="P272">
            <v>0</v>
          </cell>
          <cell r="Q272">
            <v>2013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2013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</row>
        <row r="273">
          <cell r="P273">
            <v>0</v>
          </cell>
          <cell r="Q273">
            <v>2014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2014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</row>
        <row r="274">
          <cell r="P274" t="str">
            <v>昆明</v>
          </cell>
          <cell r="Q274" t="str">
            <v>2013*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W274">
            <v>0</v>
          </cell>
          <cell r="X274" t="str">
            <v>2013*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</row>
        <row r="275">
          <cell r="P275">
            <v>0</v>
          </cell>
          <cell r="Q275" t="str">
            <v>2014*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W275" t="str">
            <v>昆明</v>
          </cell>
          <cell r="X275" t="str">
            <v>2014*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</row>
        <row r="276">
          <cell r="P276">
            <v>0</v>
          </cell>
          <cell r="Q276">
            <v>2013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2013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</row>
        <row r="277">
          <cell r="P277">
            <v>0</v>
          </cell>
          <cell r="Q277">
            <v>2014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W277">
            <v>0</v>
          </cell>
          <cell r="X277">
            <v>2014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</row>
        <row r="278">
          <cell r="P278" t="str">
            <v>拉萨</v>
          </cell>
          <cell r="Q278" t="str">
            <v>2013*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W278">
            <v>0</v>
          </cell>
          <cell r="X278" t="str">
            <v>2013*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</row>
        <row r="279">
          <cell r="P279">
            <v>0</v>
          </cell>
          <cell r="Q279" t="str">
            <v>2014*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W279" t="str">
            <v>拉萨</v>
          </cell>
          <cell r="X279" t="str">
            <v>2014*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</row>
        <row r="280">
          <cell r="P280">
            <v>0</v>
          </cell>
          <cell r="Q280">
            <v>2013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W280">
            <v>0</v>
          </cell>
          <cell r="X280">
            <v>2013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</row>
        <row r="281">
          <cell r="P281">
            <v>0</v>
          </cell>
          <cell r="Q281">
            <v>2014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W281">
            <v>0</v>
          </cell>
          <cell r="X281">
            <v>2014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</row>
        <row r="282">
          <cell r="P282" t="str">
            <v>西安</v>
          </cell>
          <cell r="Q282" t="str">
            <v>2013*</v>
          </cell>
          <cell r="R282">
            <v>130</v>
          </cell>
          <cell r="S282">
            <v>0</v>
          </cell>
          <cell r="T282">
            <v>0</v>
          </cell>
          <cell r="U282">
            <v>0</v>
          </cell>
          <cell r="W282">
            <v>0</v>
          </cell>
          <cell r="X282" t="str">
            <v>2013*</v>
          </cell>
          <cell r="Y282">
            <v>130</v>
          </cell>
          <cell r="Z282">
            <v>0</v>
          </cell>
          <cell r="AA282">
            <v>0</v>
          </cell>
          <cell r="AB282">
            <v>0</v>
          </cell>
        </row>
        <row r="283">
          <cell r="P283">
            <v>0</v>
          </cell>
          <cell r="Q283" t="str">
            <v>2014*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W283" t="str">
            <v>西安</v>
          </cell>
          <cell r="X283" t="str">
            <v>2014*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</row>
        <row r="284">
          <cell r="P284">
            <v>0</v>
          </cell>
          <cell r="Q284">
            <v>2013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W284">
            <v>0</v>
          </cell>
          <cell r="X284">
            <v>2013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</row>
        <row r="285">
          <cell r="P285">
            <v>0</v>
          </cell>
          <cell r="Q285">
            <v>2014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W285">
            <v>0</v>
          </cell>
          <cell r="X285">
            <v>2014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</row>
        <row r="286">
          <cell r="P286" t="str">
            <v>兰州</v>
          </cell>
          <cell r="Q286" t="str">
            <v>2013*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W286">
            <v>0</v>
          </cell>
          <cell r="X286" t="str">
            <v>2013*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</row>
        <row r="287">
          <cell r="P287">
            <v>0</v>
          </cell>
          <cell r="Q287" t="str">
            <v>2014*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W287" t="str">
            <v>兰州</v>
          </cell>
          <cell r="X287" t="str">
            <v>2014*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</row>
        <row r="288">
          <cell r="P288">
            <v>0</v>
          </cell>
          <cell r="Q288">
            <v>2013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W288">
            <v>0</v>
          </cell>
          <cell r="X288">
            <v>2013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</row>
        <row r="289">
          <cell r="P289">
            <v>0</v>
          </cell>
          <cell r="Q289">
            <v>2014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W289">
            <v>0</v>
          </cell>
          <cell r="X289">
            <v>2014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</row>
        <row r="290">
          <cell r="P290" t="str">
            <v>西宁</v>
          </cell>
          <cell r="Q290" t="str">
            <v>2013*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W290">
            <v>0</v>
          </cell>
          <cell r="X290" t="str">
            <v>2013*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</row>
        <row r="291">
          <cell r="P291">
            <v>0</v>
          </cell>
          <cell r="Q291" t="str">
            <v>2014*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W291" t="str">
            <v>西宁</v>
          </cell>
          <cell r="X291" t="str">
            <v>2014*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</row>
        <row r="292">
          <cell r="P292">
            <v>0</v>
          </cell>
          <cell r="Q292">
            <v>2013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W292">
            <v>0</v>
          </cell>
          <cell r="X292">
            <v>2013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</row>
        <row r="293">
          <cell r="P293">
            <v>0</v>
          </cell>
          <cell r="Q293">
            <v>2014</v>
          </cell>
          <cell r="R293">
            <v>0</v>
          </cell>
          <cell r="S293">
            <v>0</v>
          </cell>
          <cell r="T293">
            <v>0</v>
          </cell>
          <cell r="U293">
            <v>60</v>
          </cell>
          <cell r="W293">
            <v>0</v>
          </cell>
          <cell r="X293">
            <v>2014</v>
          </cell>
          <cell r="Y293">
            <v>0</v>
          </cell>
          <cell r="Z293">
            <v>0</v>
          </cell>
          <cell r="AA293">
            <v>0</v>
          </cell>
          <cell r="AB293">
            <v>60</v>
          </cell>
        </row>
        <row r="294">
          <cell r="P294" t="str">
            <v>银川</v>
          </cell>
          <cell r="Q294" t="str">
            <v>2013*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W294">
            <v>0</v>
          </cell>
          <cell r="X294" t="str">
            <v>2013*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</row>
        <row r="295">
          <cell r="P295">
            <v>0</v>
          </cell>
          <cell r="Q295" t="str">
            <v>2014*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W295" t="str">
            <v>银川</v>
          </cell>
          <cell r="X295" t="str">
            <v>2014*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</row>
        <row r="296">
          <cell r="P296">
            <v>0</v>
          </cell>
          <cell r="Q296">
            <v>2013</v>
          </cell>
          <cell r="R296">
            <v>20</v>
          </cell>
          <cell r="S296">
            <v>1.05</v>
          </cell>
          <cell r="T296">
            <v>102.5</v>
          </cell>
          <cell r="U296">
            <v>55</v>
          </cell>
          <cell r="W296">
            <v>0</v>
          </cell>
          <cell r="X296">
            <v>2013</v>
          </cell>
          <cell r="Y296">
            <v>20</v>
          </cell>
          <cell r="Z296">
            <v>1.05</v>
          </cell>
          <cell r="AA296">
            <v>102.5</v>
          </cell>
          <cell r="AB296">
            <v>55</v>
          </cell>
        </row>
        <row r="297">
          <cell r="P297">
            <v>0</v>
          </cell>
          <cell r="Q297">
            <v>2014</v>
          </cell>
          <cell r="R297">
            <v>35</v>
          </cell>
          <cell r="S297">
            <v>7.1</v>
          </cell>
          <cell r="T297">
            <v>20</v>
          </cell>
          <cell r="U297">
            <v>15</v>
          </cell>
          <cell r="W297">
            <v>0</v>
          </cell>
          <cell r="X297">
            <v>2014</v>
          </cell>
          <cell r="Y297">
            <v>35</v>
          </cell>
          <cell r="Z297">
            <v>7.1</v>
          </cell>
          <cell r="AA297">
            <v>20</v>
          </cell>
          <cell r="AB297">
            <v>15</v>
          </cell>
        </row>
        <row r="298">
          <cell r="P298" t="str">
            <v>乌鲁木齐</v>
          </cell>
          <cell r="Q298" t="str">
            <v>2013*</v>
          </cell>
          <cell r="R298">
            <v>20</v>
          </cell>
          <cell r="S298">
            <v>1.05</v>
          </cell>
          <cell r="T298">
            <v>102.5</v>
          </cell>
          <cell r="U298">
            <v>55</v>
          </cell>
          <cell r="W298">
            <v>0</v>
          </cell>
          <cell r="X298" t="str">
            <v>2013*</v>
          </cell>
          <cell r="Y298">
            <v>20</v>
          </cell>
          <cell r="Z298">
            <v>1.05</v>
          </cell>
          <cell r="AA298">
            <v>102.5</v>
          </cell>
          <cell r="AB298">
            <v>55</v>
          </cell>
        </row>
        <row r="299">
          <cell r="P299">
            <v>0</v>
          </cell>
          <cell r="Q299" t="str">
            <v>2014*</v>
          </cell>
          <cell r="R299">
            <v>35</v>
          </cell>
          <cell r="S299">
            <v>7.1</v>
          </cell>
          <cell r="T299">
            <v>20</v>
          </cell>
          <cell r="U299">
            <v>15</v>
          </cell>
          <cell r="W299" t="str">
            <v>乌鲁木齐</v>
          </cell>
          <cell r="X299" t="str">
            <v>2014*</v>
          </cell>
          <cell r="Y299">
            <v>35</v>
          </cell>
          <cell r="Z299">
            <v>7.1</v>
          </cell>
          <cell r="AA299">
            <v>20</v>
          </cell>
          <cell r="AB299">
            <v>15</v>
          </cell>
        </row>
        <row r="300">
          <cell r="W30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J2" t="str">
            <v>实际用柱图，计划插小旗</v>
          </cell>
        </row>
        <row r="3">
          <cell r="K3" t="str">
            <v>2016计划淘汰数量</v>
          </cell>
          <cell r="L3" t="str">
            <v>2016实际淘汰数量</v>
          </cell>
          <cell r="P3" t="str">
            <v>城市</v>
          </cell>
          <cell r="Q3" t="str">
            <v>2015年计划淘汰数量</v>
          </cell>
          <cell r="R3" t="str">
            <v>2015年实际淘汰数量</v>
          </cell>
        </row>
        <row r="4">
          <cell r="J4" t="str">
            <v>阿泰勒地区</v>
          </cell>
          <cell r="K4">
            <v>9</v>
          </cell>
          <cell r="L4">
            <v>9</v>
          </cell>
          <cell r="P4" t="str">
            <v>三亚</v>
          </cell>
          <cell r="Q4">
            <v>2</v>
          </cell>
          <cell r="R4">
            <v>2</v>
          </cell>
        </row>
        <row r="5">
          <cell r="J5" t="str">
            <v>黔西南州</v>
          </cell>
          <cell r="K5">
            <v>10</v>
          </cell>
          <cell r="L5">
            <v>12</v>
          </cell>
          <cell r="P5" t="str">
            <v>嘉峪关</v>
          </cell>
          <cell r="Q5">
            <v>3</v>
          </cell>
          <cell r="R5">
            <v>17</v>
          </cell>
        </row>
        <row r="6">
          <cell r="J6" t="str">
            <v>自贡</v>
          </cell>
          <cell r="K6">
            <v>7</v>
          </cell>
          <cell r="L6">
            <v>14</v>
          </cell>
          <cell r="P6" t="str">
            <v>鄂尔多斯</v>
          </cell>
          <cell r="Q6">
            <v>26</v>
          </cell>
          <cell r="R6">
            <v>36</v>
          </cell>
        </row>
        <row r="7">
          <cell r="J7" t="str">
            <v>葫芦岛</v>
          </cell>
          <cell r="K7">
            <v>41</v>
          </cell>
          <cell r="L7">
            <v>41</v>
          </cell>
          <cell r="P7" t="str">
            <v>湛江</v>
          </cell>
          <cell r="Q7">
            <v>50</v>
          </cell>
          <cell r="R7">
            <v>51</v>
          </cell>
        </row>
        <row r="8">
          <cell r="J8" t="str">
            <v>大庆</v>
          </cell>
          <cell r="K8">
            <v>43</v>
          </cell>
          <cell r="L8">
            <v>43</v>
          </cell>
          <cell r="P8" t="str">
            <v>营口</v>
          </cell>
          <cell r="Q8">
            <v>24</v>
          </cell>
          <cell r="R8">
            <v>81</v>
          </cell>
        </row>
        <row r="9">
          <cell r="J9" t="str">
            <v>巴彦淖尔</v>
          </cell>
          <cell r="K9">
            <v>58</v>
          </cell>
          <cell r="L9">
            <v>58</v>
          </cell>
          <cell r="P9" t="str">
            <v>牡丹江</v>
          </cell>
          <cell r="Q9">
            <v>115</v>
          </cell>
          <cell r="R9">
            <v>124</v>
          </cell>
        </row>
        <row r="10">
          <cell r="J10" t="str">
            <v>安阳</v>
          </cell>
          <cell r="K10">
            <v>6</v>
          </cell>
          <cell r="L10">
            <v>62</v>
          </cell>
          <cell r="P10" t="str">
            <v>威海</v>
          </cell>
          <cell r="Q10">
            <v>58</v>
          </cell>
          <cell r="R10">
            <v>141</v>
          </cell>
        </row>
        <row r="11">
          <cell r="J11" t="str">
            <v>青岛</v>
          </cell>
          <cell r="K11">
            <v>60</v>
          </cell>
          <cell r="L11">
            <v>70</v>
          </cell>
          <cell r="P11" t="str">
            <v>贵阳</v>
          </cell>
          <cell r="Q11">
            <v>187</v>
          </cell>
          <cell r="R11">
            <v>146</v>
          </cell>
        </row>
        <row r="12">
          <cell r="J12" t="str">
            <v>盘锦</v>
          </cell>
          <cell r="K12">
            <v>72</v>
          </cell>
          <cell r="L12">
            <v>72</v>
          </cell>
          <cell r="P12" t="str">
            <v>泰安</v>
          </cell>
          <cell r="Q12">
            <v>171</v>
          </cell>
          <cell r="R12">
            <v>171</v>
          </cell>
        </row>
        <row r="13">
          <cell r="J13" t="str">
            <v>松原</v>
          </cell>
          <cell r="K13">
            <v>45</v>
          </cell>
          <cell r="L13">
            <v>76</v>
          </cell>
          <cell r="P13" t="str">
            <v>铜川</v>
          </cell>
          <cell r="Q13">
            <v>118</v>
          </cell>
          <cell r="R13">
            <v>223</v>
          </cell>
        </row>
        <row r="14">
          <cell r="J14" t="str">
            <v>重庆</v>
          </cell>
          <cell r="K14">
            <v>42</v>
          </cell>
          <cell r="L14">
            <v>82</v>
          </cell>
          <cell r="P14" t="str">
            <v>银川</v>
          </cell>
          <cell r="Q14">
            <v>90</v>
          </cell>
          <cell r="R14">
            <v>224</v>
          </cell>
        </row>
        <row r="15">
          <cell r="J15" t="str">
            <v>丹东</v>
          </cell>
          <cell r="K15">
            <v>148</v>
          </cell>
          <cell r="L15">
            <v>116</v>
          </cell>
          <cell r="P15" t="str">
            <v>渭南</v>
          </cell>
          <cell r="Q15">
            <v>196</v>
          </cell>
          <cell r="R15">
            <v>240</v>
          </cell>
        </row>
        <row r="16">
          <cell r="J16" t="str">
            <v>江门</v>
          </cell>
          <cell r="K16">
            <v>120</v>
          </cell>
          <cell r="L16">
            <v>130</v>
          </cell>
          <cell r="P16" t="str">
            <v>西安</v>
          </cell>
          <cell r="Q16">
            <v>158</v>
          </cell>
          <cell r="R16">
            <v>243</v>
          </cell>
        </row>
        <row r="17">
          <cell r="J17" t="str">
            <v>济南</v>
          </cell>
          <cell r="K17">
            <v>134</v>
          </cell>
          <cell r="L17">
            <v>146</v>
          </cell>
          <cell r="P17" t="str">
            <v>沈阳</v>
          </cell>
          <cell r="Q17">
            <v>150</v>
          </cell>
          <cell r="R17">
            <v>270</v>
          </cell>
        </row>
        <row r="18">
          <cell r="J18" t="str">
            <v>铁岭</v>
          </cell>
          <cell r="K18">
            <v>94</v>
          </cell>
          <cell r="L18">
            <v>153</v>
          </cell>
          <cell r="P18" t="str">
            <v>大庆</v>
          </cell>
          <cell r="Q18">
            <v>300</v>
          </cell>
          <cell r="R18">
            <v>331</v>
          </cell>
        </row>
        <row r="19">
          <cell r="J19" t="str">
            <v>开封</v>
          </cell>
          <cell r="K19">
            <v>179</v>
          </cell>
          <cell r="L19">
            <v>158</v>
          </cell>
          <cell r="P19" t="str">
            <v>宿迁</v>
          </cell>
          <cell r="Q19">
            <v>330</v>
          </cell>
          <cell r="R19">
            <v>342</v>
          </cell>
        </row>
        <row r="20">
          <cell r="J20" t="str">
            <v>鹤壁</v>
          </cell>
          <cell r="K20">
            <v>158</v>
          </cell>
          <cell r="L20">
            <v>206</v>
          </cell>
          <cell r="P20" t="str">
            <v>邢台</v>
          </cell>
          <cell r="Q20">
            <v>185</v>
          </cell>
          <cell r="R20">
            <v>358</v>
          </cell>
        </row>
        <row r="21">
          <cell r="J21" t="str">
            <v>淮安</v>
          </cell>
          <cell r="K21">
            <v>215</v>
          </cell>
          <cell r="L21">
            <v>215</v>
          </cell>
          <cell r="P21" t="str">
            <v>佛山</v>
          </cell>
          <cell r="Q21">
            <v>495</v>
          </cell>
          <cell r="R21">
            <v>495</v>
          </cell>
        </row>
        <row r="22">
          <cell r="J22" t="str">
            <v>呼和浩特</v>
          </cell>
          <cell r="K22">
            <v>188</v>
          </cell>
          <cell r="L22">
            <v>222</v>
          </cell>
          <cell r="P22" t="str">
            <v>扬州</v>
          </cell>
          <cell r="Q22">
            <v>397</v>
          </cell>
          <cell r="R22">
            <v>509</v>
          </cell>
        </row>
        <row r="23">
          <cell r="J23" t="str">
            <v>绥化</v>
          </cell>
          <cell r="K23">
            <v>212</v>
          </cell>
          <cell r="L23">
            <v>239</v>
          </cell>
          <cell r="P23" t="str">
            <v>秦皇岛</v>
          </cell>
          <cell r="Q23">
            <v>434</v>
          </cell>
          <cell r="R23">
            <v>598</v>
          </cell>
        </row>
        <row r="24">
          <cell r="J24" t="str">
            <v>舟山</v>
          </cell>
          <cell r="K24">
            <v>220</v>
          </cell>
          <cell r="L24">
            <v>247</v>
          </cell>
          <cell r="P24" t="str">
            <v>咸阳</v>
          </cell>
          <cell r="Q24">
            <v>381</v>
          </cell>
          <cell r="R24">
            <v>625</v>
          </cell>
        </row>
        <row r="25">
          <cell r="J25" t="str">
            <v>汉中</v>
          </cell>
          <cell r="K25">
            <v>145</v>
          </cell>
          <cell r="L25">
            <v>288</v>
          </cell>
          <cell r="P25" t="str">
            <v>天津</v>
          </cell>
          <cell r="Q25">
            <v>180</v>
          </cell>
          <cell r="R25">
            <v>634</v>
          </cell>
        </row>
        <row r="26">
          <cell r="J26">
            <v>0</v>
          </cell>
          <cell r="K26" t="str">
            <v>2016计划</v>
          </cell>
          <cell r="L26" t="str">
            <v>2016实际</v>
          </cell>
          <cell r="P26" t="str">
            <v>广州</v>
          </cell>
          <cell r="Q26">
            <v>300</v>
          </cell>
          <cell r="R26">
            <v>699</v>
          </cell>
        </row>
        <row r="27">
          <cell r="J27" t="str">
            <v>宿迁</v>
          </cell>
          <cell r="K27">
            <v>285</v>
          </cell>
          <cell r="L27">
            <v>324</v>
          </cell>
          <cell r="P27" t="str">
            <v>南通</v>
          </cell>
          <cell r="Q27">
            <v>933</v>
          </cell>
          <cell r="R27">
            <v>738</v>
          </cell>
        </row>
        <row r="28">
          <cell r="J28" t="str">
            <v>承德</v>
          </cell>
          <cell r="K28">
            <v>0</v>
          </cell>
          <cell r="L28">
            <v>351</v>
          </cell>
          <cell r="P28" t="str">
            <v>哈尔滨</v>
          </cell>
          <cell r="Q28">
            <v>1388</v>
          </cell>
          <cell r="R28">
            <v>922</v>
          </cell>
        </row>
        <row r="29">
          <cell r="J29" t="str">
            <v>徐州</v>
          </cell>
          <cell r="K29">
            <v>383</v>
          </cell>
          <cell r="L29">
            <v>387</v>
          </cell>
          <cell r="P29" t="str">
            <v>无锡</v>
          </cell>
          <cell r="Q29">
            <v>1275</v>
          </cell>
          <cell r="R29">
            <v>1512</v>
          </cell>
        </row>
        <row r="30">
          <cell r="J30" t="str">
            <v>连云港</v>
          </cell>
          <cell r="K30">
            <v>139</v>
          </cell>
          <cell r="L30">
            <v>415</v>
          </cell>
          <cell r="P30" t="str">
            <v>嘉兴</v>
          </cell>
          <cell r="Q30">
            <v>1091</v>
          </cell>
          <cell r="R30">
            <v>1603</v>
          </cell>
        </row>
        <row r="31">
          <cell r="J31" t="str">
            <v>抚顺</v>
          </cell>
          <cell r="K31">
            <v>423</v>
          </cell>
          <cell r="L31">
            <v>444</v>
          </cell>
          <cell r="P31" t="str">
            <v>金华</v>
          </cell>
          <cell r="Q31">
            <v>1200</v>
          </cell>
          <cell r="R31">
            <v>2126</v>
          </cell>
        </row>
        <row r="32">
          <cell r="J32" t="str">
            <v>锦州</v>
          </cell>
          <cell r="K32">
            <v>383</v>
          </cell>
          <cell r="L32">
            <v>589</v>
          </cell>
        </row>
        <row r="33">
          <cell r="J33" t="str">
            <v>淮南</v>
          </cell>
          <cell r="K33">
            <v>640</v>
          </cell>
          <cell r="L33">
            <v>700</v>
          </cell>
        </row>
        <row r="34">
          <cell r="J34" t="str">
            <v>镇江</v>
          </cell>
          <cell r="K34">
            <v>568</v>
          </cell>
          <cell r="L34">
            <v>730</v>
          </cell>
        </row>
        <row r="35">
          <cell r="J35" t="str">
            <v>营口</v>
          </cell>
          <cell r="K35">
            <v>767</v>
          </cell>
          <cell r="L35">
            <v>865</v>
          </cell>
        </row>
        <row r="36">
          <cell r="J36" t="str">
            <v>无锡</v>
          </cell>
          <cell r="K36">
            <v>1219</v>
          </cell>
          <cell r="L36">
            <v>1219</v>
          </cell>
        </row>
        <row r="37">
          <cell r="J37" t="str">
            <v>焦作</v>
          </cell>
          <cell r="K37">
            <v>1210</v>
          </cell>
          <cell r="L37">
            <v>1220</v>
          </cell>
        </row>
        <row r="38">
          <cell r="J38" t="str">
            <v>长春</v>
          </cell>
          <cell r="K38">
            <v>1235</v>
          </cell>
          <cell r="L38">
            <v>1255</v>
          </cell>
        </row>
        <row r="39">
          <cell r="J39" t="str">
            <v>扬州</v>
          </cell>
          <cell r="K39">
            <v>1286</v>
          </cell>
          <cell r="L39">
            <v>1296</v>
          </cell>
        </row>
        <row r="40">
          <cell r="J40" t="str">
            <v>大连</v>
          </cell>
          <cell r="K40">
            <v>0</v>
          </cell>
          <cell r="L40">
            <v>1420</v>
          </cell>
        </row>
        <row r="41">
          <cell r="J41" t="str">
            <v>苏州</v>
          </cell>
          <cell r="K41">
            <v>1802</v>
          </cell>
          <cell r="L41">
            <v>1802</v>
          </cell>
        </row>
        <row r="42">
          <cell r="J42" t="str">
            <v>沈阳</v>
          </cell>
          <cell r="K42">
            <v>1352</v>
          </cell>
          <cell r="L42">
            <v>1917</v>
          </cell>
        </row>
        <row r="43">
          <cell r="J43" t="str">
            <v>南通</v>
          </cell>
          <cell r="K43">
            <v>2219</v>
          </cell>
          <cell r="L43">
            <v>1937</v>
          </cell>
        </row>
        <row r="44">
          <cell r="J44" t="str">
            <v>嘉兴</v>
          </cell>
          <cell r="K44">
            <v>1600</v>
          </cell>
          <cell r="L44">
            <v>2101</v>
          </cell>
        </row>
        <row r="45">
          <cell r="J45" t="str">
            <v>唐山</v>
          </cell>
          <cell r="K45">
            <v>1180</v>
          </cell>
          <cell r="L45">
            <v>2524</v>
          </cell>
        </row>
        <row r="46">
          <cell r="J46" t="str">
            <v>金华</v>
          </cell>
          <cell r="K46">
            <v>2000</v>
          </cell>
          <cell r="L46">
            <v>2665</v>
          </cell>
        </row>
      </sheetData>
      <sheetData sheetId="10">
        <row r="3">
          <cell r="C3" t="str">
            <v>2016计划</v>
          </cell>
          <cell r="D3" t="str">
            <v>2016实际</v>
          </cell>
          <cell r="G3" t="str">
            <v>城市</v>
          </cell>
          <cell r="H3" t="str">
            <v>2015计划（万辆）</v>
          </cell>
          <cell r="I3" t="str">
            <v>2015实际（万辆）</v>
          </cell>
          <cell r="K3" t="str">
            <v>城市</v>
          </cell>
          <cell r="L3" t="str">
            <v>年份</v>
          </cell>
          <cell r="M3" t="str">
            <v>实际淘汰</v>
          </cell>
          <cell r="O3" t="str">
            <v>城市</v>
          </cell>
          <cell r="P3" t="str">
            <v>年份</v>
          </cell>
          <cell r="Q3" t="str">
            <v>实际淘汰</v>
          </cell>
        </row>
        <row r="4">
          <cell r="B4" t="str">
            <v>黄南洲</v>
          </cell>
          <cell r="C4">
            <v>3.5400000000000001E-2</v>
          </cell>
          <cell r="D4">
            <v>4.07E-2</v>
          </cell>
          <cell r="G4" t="str">
            <v>北京</v>
          </cell>
          <cell r="H4">
            <v>20</v>
          </cell>
          <cell r="I4">
            <v>38.9</v>
          </cell>
          <cell r="K4" t="str">
            <v>北京</v>
          </cell>
          <cell r="L4">
            <v>2013</v>
          </cell>
          <cell r="M4">
            <v>36.6</v>
          </cell>
          <cell r="O4">
            <v>0</v>
          </cell>
          <cell r="P4">
            <v>2013</v>
          </cell>
          <cell r="Q4">
            <v>36.6</v>
          </cell>
        </row>
        <row r="5">
          <cell r="B5" t="str">
            <v>鄂州</v>
          </cell>
          <cell r="C5">
            <v>5.8799999999999998E-2</v>
          </cell>
          <cell r="D5">
            <v>8.1500000000000003E-2</v>
          </cell>
          <cell r="G5" t="str">
            <v>天津</v>
          </cell>
          <cell r="H5">
            <v>10.5</v>
          </cell>
          <cell r="I5">
            <v>0</v>
          </cell>
          <cell r="K5">
            <v>0</v>
          </cell>
          <cell r="L5">
            <v>2014</v>
          </cell>
          <cell r="M5">
            <v>47.6</v>
          </cell>
          <cell r="O5" t="str">
            <v>北京</v>
          </cell>
          <cell r="P5">
            <v>2014</v>
          </cell>
          <cell r="Q5">
            <v>47.6</v>
          </cell>
        </row>
        <row r="6">
          <cell r="B6" t="str">
            <v>嘉兴</v>
          </cell>
          <cell r="C6">
            <v>0.16146788990825686</v>
          </cell>
          <cell r="D6">
            <v>0.17599999999999999</v>
          </cell>
          <cell r="G6" t="str">
            <v>上海</v>
          </cell>
          <cell r="H6">
            <v>0</v>
          </cell>
          <cell r="I6">
            <v>12.22</v>
          </cell>
          <cell r="K6" t="str">
            <v>天津</v>
          </cell>
          <cell r="L6">
            <v>2013</v>
          </cell>
          <cell r="M6">
            <v>7.2</v>
          </cell>
          <cell r="O6">
            <v>0</v>
          </cell>
          <cell r="P6">
            <v>2013</v>
          </cell>
          <cell r="Q6">
            <v>7.2</v>
          </cell>
        </row>
        <row r="7">
          <cell r="B7" t="str">
            <v>池州</v>
          </cell>
          <cell r="C7">
            <v>0</v>
          </cell>
          <cell r="D7">
            <v>0.1973</v>
          </cell>
          <cell r="G7" t="str">
            <v>重庆</v>
          </cell>
          <cell r="H7">
            <v>1.76</v>
          </cell>
          <cell r="I7">
            <v>1.9789000000000001</v>
          </cell>
          <cell r="K7">
            <v>0</v>
          </cell>
          <cell r="L7">
            <v>2014</v>
          </cell>
          <cell r="M7">
            <v>14.3</v>
          </cell>
          <cell r="O7" t="str">
            <v>天津</v>
          </cell>
          <cell r="P7">
            <v>2014</v>
          </cell>
          <cell r="Q7">
            <v>14.3</v>
          </cell>
        </row>
        <row r="8">
          <cell r="B8" t="str">
            <v>黄石</v>
          </cell>
          <cell r="C8">
            <v>0.2324</v>
          </cell>
          <cell r="D8">
            <v>0.25119999999999998</v>
          </cell>
          <cell r="G8" t="str">
            <v>石家庄</v>
          </cell>
          <cell r="H8">
            <v>0.97589999999999999</v>
          </cell>
          <cell r="I8">
            <v>0</v>
          </cell>
          <cell r="K8" t="str">
            <v>上海</v>
          </cell>
          <cell r="L8">
            <v>2013</v>
          </cell>
          <cell r="M8">
            <v>6.3</v>
          </cell>
          <cell r="O8">
            <v>0</v>
          </cell>
          <cell r="P8">
            <v>2013</v>
          </cell>
          <cell r="Q8">
            <v>6.3</v>
          </cell>
        </row>
        <row r="9">
          <cell r="B9" t="str">
            <v>孝感</v>
          </cell>
          <cell r="C9">
            <v>0.29609999999999997</v>
          </cell>
          <cell r="D9">
            <v>0.2994</v>
          </cell>
          <cell r="G9" t="str">
            <v>唐山</v>
          </cell>
          <cell r="H9">
            <v>0</v>
          </cell>
          <cell r="I9">
            <v>3.7317999999999998</v>
          </cell>
          <cell r="K9">
            <v>0</v>
          </cell>
          <cell r="L9">
            <v>2014</v>
          </cell>
          <cell r="M9">
            <v>17.16</v>
          </cell>
          <cell r="O9" t="str">
            <v>上海</v>
          </cell>
          <cell r="P9">
            <v>2014</v>
          </cell>
          <cell r="Q9">
            <v>17.16</v>
          </cell>
        </row>
        <row r="10">
          <cell r="B10" t="str">
            <v>十堰</v>
          </cell>
          <cell r="C10">
            <v>0.316</v>
          </cell>
          <cell r="D10">
            <v>0.33489999999999998</v>
          </cell>
          <cell r="G10" t="str">
            <v>秦皇岛</v>
          </cell>
          <cell r="H10">
            <v>0.9234</v>
          </cell>
          <cell r="I10">
            <v>0.64739999999999998</v>
          </cell>
          <cell r="K10" t="str">
            <v>重庆</v>
          </cell>
          <cell r="L10">
            <v>2013</v>
          </cell>
          <cell r="M10">
            <v>4.58</v>
          </cell>
          <cell r="O10">
            <v>0</v>
          </cell>
          <cell r="P10">
            <v>2013</v>
          </cell>
          <cell r="Q10">
            <v>4.58</v>
          </cell>
        </row>
        <row r="11">
          <cell r="B11" t="str">
            <v>随州</v>
          </cell>
          <cell r="C11">
            <v>0.31950000000000001</v>
          </cell>
          <cell r="D11">
            <v>0.3453</v>
          </cell>
          <cell r="G11" t="str">
            <v>承德</v>
          </cell>
          <cell r="H11">
            <v>0.75829999999999997</v>
          </cell>
          <cell r="I11">
            <v>0</v>
          </cell>
          <cell r="K11">
            <v>0</v>
          </cell>
          <cell r="L11">
            <v>2014</v>
          </cell>
          <cell r="M11">
            <v>6.7</v>
          </cell>
          <cell r="O11" t="str">
            <v>重庆</v>
          </cell>
          <cell r="P11">
            <v>2014</v>
          </cell>
          <cell r="Q11">
            <v>6.7</v>
          </cell>
        </row>
        <row r="12">
          <cell r="B12" t="str">
            <v>咸宁</v>
          </cell>
          <cell r="C12">
            <v>0.32690000000000002</v>
          </cell>
          <cell r="D12">
            <v>0.34699999999999998</v>
          </cell>
          <cell r="G12" t="str">
            <v>沧州</v>
          </cell>
          <cell r="H12">
            <v>13.8</v>
          </cell>
          <cell r="I12">
            <v>16.100000000000001</v>
          </cell>
          <cell r="K12" t="str">
            <v>石家庄</v>
          </cell>
          <cell r="L12">
            <v>2013</v>
          </cell>
          <cell r="M12">
            <v>9.8000000000000007</v>
          </cell>
          <cell r="O12">
            <v>0</v>
          </cell>
          <cell r="P12">
            <v>2013</v>
          </cell>
          <cell r="Q12">
            <v>9.8000000000000007</v>
          </cell>
        </row>
        <row r="13">
          <cell r="B13" t="str">
            <v>张家界</v>
          </cell>
          <cell r="C13">
            <v>0.30654761904761907</v>
          </cell>
          <cell r="D13">
            <v>0.36049999999999999</v>
          </cell>
          <cell r="G13" t="str">
            <v>衡水</v>
          </cell>
          <cell r="H13">
            <v>0</v>
          </cell>
          <cell r="I13">
            <v>4.6135999999999999</v>
          </cell>
          <cell r="K13">
            <v>0</v>
          </cell>
          <cell r="L13">
            <v>2014</v>
          </cell>
          <cell r="M13">
            <v>8.07</v>
          </cell>
          <cell r="O13" t="str">
            <v>石家庄</v>
          </cell>
          <cell r="P13">
            <v>2014</v>
          </cell>
          <cell r="Q13">
            <v>8.07</v>
          </cell>
        </row>
        <row r="14">
          <cell r="B14" t="str">
            <v>三亚</v>
          </cell>
          <cell r="C14">
            <v>0.29709999999999998</v>
          </cell>
          <cell r="D14">
            <v>0.40389999999999998</v>
          </cell>
          <cell r="G14" t="str">
            <v>邢台</v>
          </cell>
          <cell r="H14">
            <v>2.6987000000000001</v>
          </cell>
          <cell r="I14">
            <v>1.1309</v>
          </cell>
          <cell r="K14" t="str">
            <v>唐山</v>
          </cell>
          <cell r="L14">
            <v>2013</v>
          </cell>
          <cell r="M14">
            <v>4.5999999999999996</v>
          </cell>
          <cell r="O14">
            <v>0</v>
          </cell>
          <cell r="P14">
            <v>2013</v>
          </cell>
          <cell r="Q14">
            <v>4.5999999999999996</v>
          </cell>
        </row>
        <row r="15">
          <cell r="B15" t="str">
            <v>鹤壁</v>
          </cell>
          <cell r="C15">
            <v>0.37409999999999999</v>
          </cell>
          <cell r="D15">
            <v>0.41199999999999998</v>
          </cell>
          <cell r="G15" t="str">
            <v>太原</v>
          </cell>
          <cell r="H15">
            <v>1.1499999999999999</v>
          </cell>
          <cell r="I15">
            <v>3.35</v>
          </cell>
          <cell r="K15">
            <v>0</v>
          </cell>
          <cell r="L15">
            <v>2014</v>
          </cell>
          <cell r="M15" t="str">
            <v>5.8/6.6</v>
          </cell>
          <cell r="O15" t="str">
            <v>唐山</v>
          </cell>
          <cell r="P15">
            <v>2014</v>
          </cell>
          <cell r="Q15" t="str">
            <v>5.8/6.6</v>
          </cell>
        </row>
        <row r="16">
          <cell r="B16" t="str">
            <v>恩施州</v>
          </cell>
          <cell r="C16">
            <v>0.4042</v>
          </cell>
          <cell r="D16">
            <v>0.4153</v>
          </cell>
          <cell r="G16" t="str">
            <v>嘉兴</v>
          </cell>
          <cell r="H16">
            <v>1.75</v>
          </cell>
          <cell r="I16">
            <v>1.7815000000000001</v>
          </cell>
          <cell r="K16" t="str">
            <v>秦皇岛</v>
          </cell>
          <cell r="L16">
            <v>2013</v>
          </cell>
          <cell r="M16">
            <v>3.3</v>
          </cell>
          <cell r="O16">
            <v>0</v>
          </cell>
          <cell r="P16">
            <v>2013</v>
          </cell>
          <cell r="Q16">
            <v>3.3</v>
          </cell>
        </row>
        <row r="17">
          <cell r="B17" t="str">
            <v>铜陵</v>
          </cell>
          <cell r="C17">
            <v>0</v>
          </cell>
          <cell r="D17">
            <v>0.42699999999999999</v>
          </cell>
          <cell r="G17" t="str">
            <v>绍兴</v>
          </cell>
          <cell r="H17">
            <v>0</v>
          </cell>
          <cell r="I17">
            <v>2.7029999999999998</v>
          </cell>
          <cell r="K17">
            <v>0</v>
          </cell>
          <cell r="L17">
            <v>2014</v>
          </cell>
          <cell r="M17">
            <v>4.62</v>
          </cell>
          <cell r="O17" t="str">
            <v>秦皇岛</v>
          </cell>
          <cell r="P17">
            <v>2014</v>
          </cell>
          <cell r="Q17">
            <v>4.62</v>
          </cell>
        </row>
        <row r="18">
          <cell r="B18" t="str">
            <v>黄冈</v>
          </cell>
          <cell r="C18">
            <v>0.4224</v>
          </cell>
          <cell r="D18">
            <v>0.42780000000000001</v>
          </cell>
          <cell r="G18" t="str">
            <v>舟山</v>
          </cell>
          <cell r="H18">
            <v>0.42</v>
          </cell>
          <cell r="I18">
            <v>0.4834</v>
          </cell>
          <cell r="K18" t="str">
            <v>邯郸</v>
          </cell>
          <cell r="L18">
            <v>2013</v>
          </cell>
          <cell r="M18">
            <v>9</v>
          </cell>
          <cell r="O18">
            <v>0</v>
          </cell>
          <cell r="P18">
            <v>2013</v>
          </cell>
          <cell r="Q18">
            <v>9</v>
          </cell>
        </row>
        <row r="19">
          <cell r="B19" t="str">
            <v>通化</v>
          </cell>
          <cell r="C19">
            <v>0</v>
          </cell>
          <cell r="D19">
            <v>0.44779999999999998</v>
          </cell>
          <cell r="G19" t="str">
            <v>温州</v>
          </cell>
          <cell r="H19">
            <v>3.3921000000000001</v>
          </cell>
          <cell r="I19">
            <v>3.7625999999999999</v>
          </cell>
          <cell r="K19">
            <v>0</v>
          </cell>
          <cell r="L19">
            <v>2014</v>
          </cell>
          <cell r="M19">
            <v>0</v>
          </cell>
          <cell r="O19" t="str">
            <v>邯郸</v>
          </cell>
          <cell r="P19">
            <v>2014</v>
          </cell>
          <cell r="Q19">
            <v>0</v>
          </cell>
        </row>
        <row r="20">
          <cell r="B20" t="str">
            <v>宁德</v>
          </cell>
          <cell r="C20">
            <v>0.40500000000000003</v>
          </cell>
          <cell r="D20">
            <v>0.5242</v>
          </cell>
          <cell r="G20" t="str">
            <v>金华</v>
          </cell>
          <cell r="H20">
            <v>3.6</v>
          </cell>
          <cell r="I20">
            <v>4</v>
          </cell>
          <cell r="K20" t="str">
            <v>保定</v>
          </cell>
          <cell r="L20">
            <v>2013</v>
          </cell>
          <cell r="M20">
            <v>4.5</v>
          </cell>
          <cell r="O20">
            <v>0</v>
          </cell>
          <cell r="P20">
            <v>2013</v>
          </cell>
          <cell r="Q20">
            <v>4.5</v>
          </cell>
        </row>
        <row r="21">
          <cell r="B21" t="str">
            <v>广元</v>
          </cell>
          <cell r="C21">
            <v>0.32</v>
          </cell>
          <cell r="D21">
            <v>0.53269999999999995</v>
          </cell>
          <cell r="G21" t="str">
            <v>衢州</v>
          </cell>
          <cell r="H21">
            <v>0.9</v>
          </cell>
          <cell r="I21">
            <v>1.0636000000000001</v>
          </cell>
          <cell r="K21">
            <v>0</v>
          </cell>
          <cell r="L21">
            <v>2014</v>
          </cell>
          <cell r="M21">
            <v>10.6</v>
          </cell>
          <cell r="O21" t="str">
            <v>保定</v>
          </cell>
          <cell r="P21">
            <v>2014</v>
          </cell>
          <cell r="Q21">
            <v>10.6</v>
          </cell>
        </row>
        <row r="22">
          <cell r="B22" t="str">
            <v>北海</v>
          </cell>
          <cell r="C22">
            <v>0.49569999999999997</v>
          </cell>
          <cell r="D22">
            <v>0.54259999999999997</v>
          </cell>
          <cell r="G22" t="str">
            <v>台州</v>
          </cell>
          <cell r="H22">
            <v>2.8778000000000001</v>
          </cell>
          <cell r="I22">
            <v>3.0287000000000002</v>
          </cell>
          <cell r="K22" t="str">
            <v>承德</v>
          </cell>
          <cell r="L22">
            <v>2013</v>
          </cell>
          <cell r="M22">
            <v>3.8</v>
          </cell>
          <cell r="O22">
            <v>0</v>
          </cell>
          <cell r="P22">
            <v>2013</v>
          </cell>
          <cell r="Q22">
            <v>3.8</v>
          </cell>
        </row>
        <row r="23">
          <cell r="B23" t="str">
            <v>珠海</v>
          </cell>
          <cell r="C23">
            <v>0.59399999999999997</v>
          </cell>
          <cell r="D23">
            <v>0.57809999999999995</v>
          </cell>
          <cell r="G23" t="str">
            <v>丽水</v>
          </cell>
          <cell r="H23">
            <v>1.1623000000000001</v>
          </cell>
          <cell r="I23">
            <v>1.3193999999999999</v>
          </cell>
          <cell r="K23">
            <v>0</v>
          </cell>
          <cell r="L23">
            <v>2014</v>
          </cell>
          <cell r="M23">
            <v>0.73960000000000004</v>
          </cell>
          <cell r="O23" t="str">
            <v>承德</v>
          </cell>
          <cell r="P23">
            <v>2014</v>
          </cell>
          <cell r="Q23">
            <v>0.73960000000000004</v>
          </cell>
        </row>
        <row r="24">
          <cell r="B24" t="str">
            <v>南平</v>
          </cell>
          <cell r="C24">
            <v>0.52700000000000002</v>
          </cell>
          <cell r="D24">
            <v>0.59330000000000005</v>
          </cell>
          <cell r="G24" t="str">
            <v>厦门</v>
          </cell>
          <cell r="H24">
            <v>0</v>
          </cell>
          <cell r="I24">
            <v>3.1</v>
          </cell>
          <cell r="K24" t="str">
            <v>沧州</v>
          </cell>
          <cell r="L24">
            <v>2013</v>
          </cell>
          <cell r="M24">
            <v>8.6999999999999993</v>
          </cell>
          <cell r="O24">
            <v>0</v>
          </cell>
          <cell r="P24">
            <v>2013</v>
          </cell>
          <cell r="Q24">
            <v>8.6999999999999993</v>
          </cell>
        </row>
        <row r="25">
          <cell r="B25" t="str">
            <v>马鞍山</v>
          </cell>
          <cell r="C25">
            <v>0.35749999999999998</v>
          </cell>
          <cell r="D25">
            <v>0.621</v>
          </cell>
          <cell r="G25" t="str">
            <v>南昌</v>
          </cell>
          <cell r="H25">
            <v>0</v>
          </cell>
          <cell r="I25">
            <v>2.0232999999999999</v>
          </cell>
          <cell r="K25">
            <v>0</v>
          </cell>
          <cell r="L25">
            <v>2014</v>
          </cell>
          <cell r="M25">
            <v>5.6</v>
          </cell>
          <cell r="O25" t="str">
            <v>沧州</v>
          </cell>
          <cell r="P25">
            <v>2014</v>
          </cell>
          <cell r="Q25">
            <v>5.6</v>
          </cell>
        </row>
        <row r="26">
          <cell r="B26" t="str">
            <v>荆门</v>
          </cell>
          <cell r="C26">
            <v>0.53410000000000002</v>
          </cell>
          <cell r="D26">
            <v>0.65900000000000003</v>
          </cell>
          <cell r="G26" t="str">
            <v>济南</v>
          </cell>
          <cell r="H26">
            <v>9.1999999999999993</v>
          </cell>
          <cell r="I26">
            <v>0</v>
          </cell>
          <cell r="K26" t="str">
            <v>衡水</v>
          </cell>
          <cell r="L26">
            <v>2013</v>
          </cell>
          <cell r="M26">
            <v>2.7797999999999998</v>
          </cell>
          <cell r="O26">
            <v>0</v>
          </cell>
          <cell r="P26">
            <v>2013</v>
          </cell>
          <cell r="Q26">
            <v>2.7797999999999998</v>
          </cell>
        </row>
        <row r="27">
          <cell r="B27" t="str">
            <v>镇江</v>
          </cell>
          <cell r="C27">
            <v>0.66910000000000003</v>
          </cell>
          <cell r="D27">
            <v>0.66910000000000003</v>
          </cell>
          <cell r="G27" t="str">
            <v>青岛</v>
          </cell>
          <cell r="H27">
            <v>0</v>
          </cell>
          <cell r="I27">
            <v>0.36149999999999999</v>
          </cell>
          <cell r="K27">
            <v>0</v>
          </cell>
          <cell r="L27">
            <v>2014</v>
          </cell>
          <cell r="M27">
            <v>1.3145</v>
          </cell>
          <cell r="O27" t="str">
            <v>衡水</v>
          </cell>
          <cell r="P27">
            <v>2014</v>
          </cell>
          <cell r="Q27">
            <v>1.3145</v>
          </cell>
        </row>
        <row r="28">
          <cell r="B28" t="str">
            <v>自贡</v>
          </cell>
          <cell r="C28">
            <v>0.6</v>
          </cell>
          <cell r="D28">
            <v>0.67330000000000001</v>
          </cell>
          <cell r="G28" t="str">
            <v>郑州</v>
          </cell>
          <cell r="H28">
            <v>5</v>
          </cell>
          <cell r="I28">
            <v>9.6999999999999993</v>
          </cell>
          <cell r="K28" t="str">
            <v>邢台</v>
          </cell>
          <cell r="L28">
            <v>2013</v>
          </cell>
          <cell r="M28">
            <v>6.5</v>
          </cell>
          <cell r="O28">
            <v>0</v>
          </cell>
          <cell r="P28">
            <v>2013</v>
          </cell>
          <cell r="Q28">
            <v>6.5</v>
          </cell>
        </row>
        <row r="29">
          <cell r="B29" t="str">
            <v>荆州</v>
          </cell>
          <cell r="C29">
            <v>0.69379999999999997</v>
          </cell>
          <cell r="D29">
            <v>0.72340000000000004</v>
          </cell>
          <cell r="G29" t="str">
            <v>武汉</v>
          </cell>
          <cell r="H29">
            <v>7</v>
          </cell>
          <cell r="I29">
            <v>7</v>
          </cell>
          <cell r="K29">
            <v>0</v>
          </cell>
          <cell r="L29">
            <v>2014</v>
          </cell>
          <cell r="M29">
            <v>2.2999999999999998</v>
          </cell>
          <cell r="O29" t="str">
            <v>邢台</v>
          </cell>
          <cell r="P29">
            <v>2014</v>
          </cell>
          <cell r="Q29">
            <v>2.2999999999999998</v>
          </cell>
        </row>
        <row r="30">
          <cell r="B30" t="str">
            <v>焦作</v>
          </cell>
          <cell r="C30">
            <v>0.7732</v>
          </cell>
          <cell r="D30">
            <v>0.7732</v>
          </cell>
          <cell r="G30" t="str">
            <v>呼和浩特</v>
          </cell>
          <cell r="H30">
            <v>0.31540000000000001</v>
          </cell>
          <cell r="I30">
            <v>0.6573</v>
          </cell>
          <cell r="K30" t="str">
            <v>张家口</v>
          </cell>
          <cell r="L30">
            <v>2013</v>
          </cell>
          <cell r="M30">
            <v>0</v>
          </cell>
          <cell r="O30">
            <v>0</v>
          </cell>
          <cell r="P30">
            <v>2013</v>
          </cell>
          <cell r="Q30">
            <v>0</v>
          </cell>
        </row>
        <row r="31">
          <cell r="B31" t="str">
            <v>淮南</v>
          </cell>
          <cell r="C31">
            <v>0</v>
          </cell>
          <cell r="D31">
            <v>0.83550000000000002</v>
          </cell>
          <cell r="G31" t="str">
            <v>沈阳</v>
          </cell>
          <cell r="H31">
            <v>3</v>
          </cell>
          <cell r="I31">
            <v>3.4</v>
          </cell>
          <cell r="K31">
            <v>0</v>
          </cell>
          <cell r="L31">
            <v>2014</v>
          </cell>
          <cell r="M31">
            <v>3.5</v>
          </cell>
          <cell r="O31" t="str">
            <v>张家口</v>
          </cell>
          <cell r="P31">
            <v>2014</v>
          </cell>
          <cell r="Q31">
            <v>3.5</v>
          </cell>
        </row>
        <row r="32">
          <cell r="B32" t="str">
            <v>亳州</v>
          </cell>
          <cell r="C32">
            <v>0.72299999999999998</v>
          </cell>
          <cell r="D32">
            <v>0.83599999999999997</v>
          </cell>
          <cell r="G32" t="str">
            <v>大连</v>
          </cell>
          <cell r="H32">
            <v>2.4750000000000001</v>
          </cell>
          <cell r="I32">
            <v>2.7</v>
          </cell>
          <cell r="K32" t="str">
            <v>廊坊</v>
          </cell>
          <cell r="L32">
            <v>2013</v>
          </cell>
          <cell r="M32">
            <v>6.2728999999999999</v>
          </cell>
          <cell r="O32">
            <v>0</v>
          </cell>
          <cell r="P32">
            <v>2013</v>
          </cell>
          <cell r="Q32">
            <v>6.2728999999999999</v>
          </cell>
        </row>
        <row r="33">
          <cell r="B33" t="str">
            <v>葫芦岛</v>
          </cell>
          <cell r="C33">
            <v>0.85929999999999995</v>
          </cell>
          <cell r="D33">
            <v>0.84430000000000005</v>
          </cell>
          <cell r="G33" t="str">
            <v>哈尔滨</v>
          </cell>
          <cell r="H33">
            <v>4.2</v>
          </cell>
          <cell r="I33">
            <v>6.02</v>
          </cell>
          <cell r="K33">
            <v>0</v>
          </cell>
          <cell r="L33">
            <v>2014</v>
          </cell>
          <cell r="M33">
            <v>6.6</v>
          </cell>
          <cell r="O33" t="str">
            <v>廊坊</v>
          </cell>
          <cell r="P33">
            <v>2014</v>
          </cell>
          <cell r="Q33">
            <v>6.6</v>
          </cell>
        </row>
        <row r="34">
          <cell r="B34" t="str">
            <v>上饶</v>
          </cell>
          <cell r="C34">
            <v>0</v>
          </cell>
          <cell r="D34">
            <v>0.86050000000000004</v>
          </cell>
          <cell r="G34" t="str">
            <v>苏州</v>
          </cell>
          <cell r="H34">
            <v>0</v>
          </cell>
          <cell r="I34">
            <v>7.3512000000000004</v>
          </cell>
          <cell r="K34" t="str">
            <v>太原</v>
          </cell>
          <cell r="L34">
            <v>2013</v>
          </cell>
          <cell r="M34">
            <v>3.6</v>
          </cell>
          <cell r="O34">
            <v>0</v>
          </cell>
          <cell r="P34">
            <v>2013</v>
          </cell>
          <cell r="Q34">
            <v>3.6</v>
          </cell>
        </row>
        <row r="35">
          <cell r="B35" t="str">
            <v>铁岭</v>
          </cell>
          <cell r="C35">
            <v>0.52859999999999996</v>
          </cell>
          <cell r="D35">
            <v>0.95960000000000001</v>
          </cell>
          <cell r="G35" t="str">
            <v>常州</v>
          </cell>
          <cell r="H35">
            <v>0</v>
          </cell>
          <cell r="I35">
            <v>3.8</v>
          </cell>
          <cell r="K35">
            <v>0</v>
          </cell>
          <cell r="L35">
            <v>2014</v>
          </cell>
          <cell r="M35">
            <v>0</v>
          </cell>
          <cell r="O35" t="str">
            <v>太原</v>
          </cell>
          <cell r="P35">
            <v>2014</v>
          </cell>
          <cell r="Q35">
            <v>0</v>
          </cell>
        </row>
        <row r="36">
          <cell r="B36" t="str">
            <v>清远</v>
          </cell>
          <cell r="C36">
            <v>0</v>
          </cell>
          <cell r="D36">
            <v>0.99329999999999996</v>
          </cell>
          <cell r="G36" t="str">
            <v>镇江</v>
          </cell>
          <cell r="H36">
            <v>0.45850000000000002</v>
          </cell>
          <cell r="I36">
            <v>0.83879999999999999</v>
          </cell>
          <cell r="K36" t="str">
            <v>嘉兴</v>
          </cell>
          <cell r="L36">
            <v>2013</v>
          </cell>
          <cell r="M36">
            <v>0</v>
          </cell>
          <cell r="O36">
            <v>0</v>
          </cell>
          <cell r="P36">
            <v>2013</v>
          </cell>
          <cell r="Q36">
            <v>0</v>
          </cell>
        </row>
        <row r="37">
          <cell r="B37" t="str">
            <v>淮北</v>
          </cell>
          <cell r="C37">
            <v>0</v>
          </cell>
          <cell r="D37">
            <v>0.99709999999999999</v>
          </cell>
          <cell r="G37" t="str">
            <v>南通</v>
          </cell>
          <cell r="H37">
            <v>2.0314999999999999</v>
          </cell>
          <cell r="I37">
            <v>1.8577999999999999</v>
          </cell>
          <cell r="K37">
            <v>0</v>
          </cell>
          <cell r="L37">
            <v>2014</v>
          </cell>
          <cell r="M37">
            <v>2.5</v>
          </cell>
          <cell r="O37" t="str">
            <v>嘉兴</v>
          </cell>
          <cell r="P37">
            <v>2014</v>
          </cell>
          <cell r="Q37">
            <v>2.5</v>
          </cell>
        </row>
        <row r="38">
          <cell r="B38" t="str">
            <v>漳州</v>
          </cell>
          <cell r="C38">
            <v>0</v>
          </cell>
          <cell r="D38">
            <v>1.0490999999999999</v>
          </cell>
          <cell r="G38" t="str">
            <v>徐州</v>
          </cell>
          <cell r="H38">
            <v>3.2143000000000002</v>
          </cell>
          <cell r="I38">
            <v>0</v>
          </cell>
          <cell r="K38" t="str">
            <v>绍兴</v>
          </cell>
          <cell r="L38">
            <v>2013</v>
          </cell>
          <cell r="M38">
            <v>0</v>
          </cell>
          <cell r="O38">
            <v>0</v>
          </cell>
          <cell r="P38">
            <v>2013</v>
          </cell>
          <cell r="Q38">
            <v>0</v>
          </cell>
        </row>
        <row r="39">
          <cell r="B39" t="str">
            <v>宣城</v>
          </cell>
          <cell r="C39">
            <v>0</v>
          </cell>
          <cell r="D39">
            <v>1.0609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2014</v>
          </cell>
          <cell r="M39">
            <v>3.4</v>
          </cell>
          <cell r="O39" t="str">
            <v>绍兴</v>
          </cell>
          <cell r="P39">
            <v>2014</v>
          </cell>
          <cell r="Q39">
            <v>3.4</v>
          </cell>
        </row>
        <row r="40">
          <cell r="B40" t="str">
            <v>宣城</v>
          </cell>
          <cell r="C40">
            <v>0</v>
          </cell>
          <cell r="D40">
            <v>1.0609</v>
          </cell>
          <cell r="G40" t="str">
            <v>宿迁</v>
          </cell>
          <cell r="H40">
            <v>0</v>
          </cell>
          <cell r="I40">
            <v>0.70140000000000002</v>
          </cell>
          <cell r="K40" t="str">
            <v>舟山</v>
          </cell>
          <cell r="L40">
            <v>2013</v>
          </cell>
          <cell r="M40">
            <v>0</v>
          </cell>
          <cell r="O40">
            <v>0</v>
          </cell>
          <cell r="P40">
            <v>2013</v>
          </cell>
          <cell r="Q40">
            <v>0</v>
          </cell>
        </row>
        <row r="41">
          <cell r="B41" t="str">
            <v>抚顺</v>
          </cell>
          <cell r="C41">
            <v>0.63</v>
          </cell>
          <cell r="D41">
            <v>1.0618000000000001</v>
          </cell>
          <cell r="G41" t="str">
            <v>杭州</v>
          </cell>
          <cell r="H41">
            <v>4.8042999999999996</v>
          </cell>
          <cell r="I41">
            <v>8.1079000000000008</v>
          </cell>
          <cell r="K41">
            <v>0</v>
          </cell>
          <cell r="L41">
            <v>2014</v>
          </cell>
          <cell r="M41">
            <v>0.71050000000000002</v>
          </cell>
          <cell r="O41" t="str">
            <v>舟山</v>
          </cell>
          <cell r="P41">
            <v>2014</v>
          </cell>
          <cell r="Q41">
            <v>0.71050000000000002</v>
          </cell>
        </row>
        <row r="42">
          <cell r="B42" t="str">
            <v>襄阳</v>
          </cell>
          <cell r="C42">
            <v>0.97840000000000005</v>
          </cell>
          <cell r="D42">
            <v>1.071</v>
          </cell>
          <cell r="G42" t="str">
            <v>宁波</v>
          </cell>
          <cell r="H42">
            <v>0</v>
          </cell>
          <cell r="I42">
            <v>5.0999999999999996</v>
          </cell>
          <cell r="K42" t="str">
            <v>温州</v>
          </cell>
          <cell r="L42">
            <v>2013</v>
          </cell>
          <cell r="M42">
            <v>1.1228</v>
          </cell>
          <cell r="O42">
            <v>0</v>
          </cell>
          <cell r="P42">
            <v>2013</v>
          </cell>
          <cell r="Q42">
            <v>1.1228</v>
          </cell>
        </row>
        <row r="43">
          <cell r="B43" t="str">
            <v>绵阳</v>
          </cell>
          <cell r="C43">
            <v>0.92</v>
          </cell>
          <cell r="D43">
            <v>1.1275999999999999</v>
          </cell>
          <cell r="G43" t="str">
            <v>广州</v>
          </cell>
          <cell r="H43">
            <v>7.7679999999999998</v>
          </cell>
          <cell r="I43">
            <v>10.1</v>
          </cell>
          <cell r="K43">
            <v>0</v>
          </cell>
          <cell r="L43">
            <v>2014</v>
          </cell>
          <cell r="M43">
            <v>4.8922999999999996</v>
          </cell>
          <cell r="O43" t="str">
            <v>温州</v>
          </cell>
          <cell r="P43">
            <v>2014</v>
          </cell>
          <cell r="Q43">
            <v>4.8922999999999996</v>
          </cell>
        </row>
        <row r="44">
          <cell r="B44" t="str">
            <v>晋城</v>
          </cell>
          <cell r="C44">
            <v>0</v>
          </cell>
          <cell r="D44">
            <v>1.1544000000000001</v>
          </cell>
          <cell r="G44" t="str">
            <v>珠海</v>
          </cell>
          <cell r="H44">
            <v>3.9748999999999999</v>
          </cell>
          <cell r="I44">
            <v>0</v>
          </cell>
          <cell r="K44" t="str">
            <v>金华</v>
          </cell>
          <cell r="L44">
            <v>2013</v>
          </cell>
          <cell r="M44">
            <v>0.8</v>
          </cell>
          <cell r="O44">
            <v>0</v>
          </cell>
          <cell r="P44">
            <v>2013</v>
          </cell>
          <cell r="Q44">
            <v>0.8</v>
          </cell>
        </row>
        <row r="45">
          <cell r="B45" t="str">
            <v>宜昌</v>
          </cell>
          <cell r="C45">
            <v>0.6028</v>
          </cell>
          <cell r="D45">
            <v>1.1700999999999999</v>
          </cell>
          <cell r="G45" t="str">
            <v>佛山</v>
          </cell>
          <cell r="H45">
            <v>0</v>
          </cell>
          <cell r="I45">
            <v>5.5</v>
          </cell>
          <cell r="K45">
            <v>0</v>
          </cell>
          <cell r="L45">
            <v>2014</v>
          </cell>
          <cell r="M45">
            <v>6</v>
          </cell>
          <cell r="O45" t="str">
            <v>金华</v>
          </cell>
          <cell r="P45">
            <v>2014</v>
          </cell>
          <cell r="Q45">
            <v>6</v>
          </cell>
        </row>
        <row r="46">
          <cell r="B46" t="str">
            <v>吉安</v>
          </cell>
          <cell r="C46">
            <v>0.56000000000000005</v>
          </cell>
          <cell r="D46">
            <v>1.2</v>
          </cell>
          <cell r="G46" t="str">
            <v>东莞</v>
          </cell>
          <cell r="H46">
            <v>6.9676999999999998</v>
          </cell>
          <cell r="I46">
            <v>5.1790000000000003</v>
          </cell>
          <cell r="K46" t="str">
            <v>衢州</v>
          </cell>
          <cell r="L46">
            <v>2013</v>
          </cell>
          <cell r="M46">
            <v>0.2306</v>
          </cell>
          <cell r="O46">
            <v>0</v>
          </cell>
          <cell r="P46">
            <v>2013</v>
          </cell>
          <cell r="Q46">
            <v>0.2306</v>
          </cell>
        </row>
        <row r="47">
          <cell r="B47" t="str">
            <v>汉中</v>
          </cell>
          <cell r="C47">
            <v>0.51800000000000002</v>
          </cell>
          <cell r="D47">
            <v>1.2727999999999999</v>
          </cell>
          <cell r="G47" t="str">
            <v>惠州</v>
          </cell>
          <cell r="H47">
            <v>0</v>
          </cell>
          <cell r="I47">
            <v>4.68</v>
          </cell>
          <cell r="K47">
            <v>0</v>
          </cell>
          <cell r="L47">
            <v>2014</v>
          </cell>
          <cell r="M47">
            <v>0.86570000000000003</v>
          </cell>
          <cell r="O47" t="str">
            <v>衢州</v>
          </cell>
          <cell r="P47">
            <v>2014</v>
          </cell>
          <cell r="Q47">
            <v>0.86570000000000003</v>
          </cell>
        </row>
        <row r="48">
          <cell r="B48" t="str">
            <v>玉溪</v>
          </cell>
          <cell r="C48">
            <v>0</v>
          </cell>
          <cell r="D48">
            <v>1.2751999999999999</v>
          </cell>
          <cell r="G48" t="str">
            <v>成都</v>
          </cell>
          <cell r="H48">
            <v>0</v>
          </cell>
          <cell r="I48">
            <v>9.6</v>
          </cell>
          <cell r="K48" t="str">
            <v>台州</v>
          </cell>
          <cell r="L48">
            <v>2013</v>
          </cell>
          <cell r="M48">
            <v>0</v>
          </cell>
          <cell r="O48">
            <v>0</v>
          </cell>
          <cell r="P48">
            <v>2013</v>
          </cell>
          <cell r="Q48">
            <v>0</v>
          </cell>
        </row>
        <row r="49">
          <cell r="B49" t="str">
            <v>盘锦</v>
          </cell>
          <cell r="C49">
            <v>0.80020000000000002</v>
          </cell>
          <cell r="D49">
            <v>1.3</v>
          </cell>
          <cell r="G49" t="str">
            <v>贵阳</v>
          </cell>
          <cell r="H49">
            <v>2.3466999999999998</v>
          </cell>
          <cell r="I49">
            <v>2.4621</v>
          </cell>
          <cell r="K49">
            <v>0</v>
          </cell>
          <cell r="L49">
            <v>2014</v>
          </cell>
          <cell r="M49">
            <v>3.8</v>
          </cell>
          <cell r="O49" t="str">
            <v>台州</v>
          </cell>
          <cell r="P49">
            <v>2014</v>
          </cell>
          <cell r="Q49">
            <v>3.8</v>
          </cell>
        </row>
        <row r="50">
          <cell r="B50" t="str">
            <v>海口</v>
          </cell>
          <cell r="C50">
            <v>1.0355000000000001</v>
          </cell>
          <cell r="D50">
            <v>1.3905000000000001</v>
          </cell>
          <cell r="G50" t="str">
            <v>西宁</v>
          </cell>
          <cell r="H50">
            <v>0.8</v>
          </cell>
          <cell r="I50">
            <v>1.1136999999999999</v>
          </cell>
          <cell r="K50" t="str">
            <v>丽水</v>
          </cell>
          <cell r="L50">
            <v>2013</v>
          </cell>
          <cell r="M50">
            <v>0</v>
          </cell>
          <cell r="O50">
            <v>0</v>
          </cell>
          <cell r="P50">
            <v>2013</v>
          </cell>
          <cell r="Q50">
            <v>0</v>
          </cell>
        </row>
        <row r="51">
          <cell r="B51" t="str">
            <v>锦州</v>
          </cell>
          <cell r="C51">
            <v>1.4185000000000001</v>
          </cell>
          <cell r="D51">
            <v>1.4525999999999999</v>
          </cell>
          <cell r="G51" t="str">
            <v>银川</v>
          </cell>
          <cell r="H51">
            <v>0</v>
          </cell>
          <cell r="I51">
            <v>1.7</v>
          </cell>
          <cell r="K51">
            <v>0</v>
          </cell>
          <cell r="L51">
            <v>2014</v>
          </cell>
          <cell r="M51">
            <v>1.2687999999999999</v>
          </cell>
          <cell r="O51" t="str">
            <v>丽水</v>
          </cell>
          <cell r="P51">
            <v>2014</v>
          </cell>
          <cell r="Q51">
            <v>1.2687999999999999</v>
          </cell>
        </row>
        <row r="52">
          <cell r="B52" t="str">
            <v>连云港</v>
          </cell>
          <cell r="C52">
            <v>1.5307999999999999</v>
          </cell>
          <cell r="D52">
            <v>1.5307999999999999</v>
          </cell>
          <cell r="G52" t="str">
            <v>乌鲁木齐</v>
          </cell>
          <cell r="H52">
            <v>0</v>
          </cell>
          <cell r="I52">
            <v>1.2</v>
          </cell>
          <cell r="K52" t="str">
            <v>合肥</v>
          </cell>
          <cell r="L52">
            <v>2013</v>
          </cell>
          <cell r="M52">
            <v>0</v>
          </cell>
          <cell r="O52">
            <v>0</v>
          </cell>
          <cell r="P52">
            <v>2013</v>
          </cell>
          <cell r="Q52">
            <v>0</v>
          </cell>
        </row>
        <row r="53">
          <cell r="B53" t="str">
            <v>营口</v>
          </cell>
          <cell r="C53">
            <v>0.32050000000000001</v>
          </cell>
          <cell r="D53">
            <v>1.5710999999999999</v>
          </cell>
          <cell r="G53" t="str">
            <v>赤峰</v>
          </cell>
          <cell r="H53">
            <v>3.0407000000000002</v>
          </cell>
          <cell r="I53">
            <v>0</v>
          </cell>
          <cell r="K53">
            <v>0</v>
          </cell>
          <cell r="L53">
            <v>2014</v>
          </cell>
          <cell r="M53">
            <v>3.22</v>
          </cell>
          <cell r="O53" t="str">
            <v>合肥</v>
          </cell>
          <cell r="P53">
            <v>2014</v>
          </cell>
          <cell r="Q53">
            <v>3.22</v>
          </cell>
        </row>
        <row r="54">
          <cell r="B54" t="str">
            <v>丹东</v>
          </cell>
          <cell r="C54">
            <v>1.01</v>
          </cell>
          <cell r="D54">
            <v>1.63</v>
          </cell>
          <cell r="G54" t="str">
            <v>鄂尔多斯</v>
          </cell>
          <cell r="H54">
            <v>0.61890000000000001</v>
          </cell>
          <cell r="I54">
            <v>1.3631</v>
          </cell>
          <cell r="K54" t="str">
            <v>福州</v>
          </cell>
          <cell r="L54">
            <v>2013</v>
          </cell>
          <cell r="M54">
            <v>0</v>
          </cell>
          <cell r="O54">
            <v>0</v>
          </cell>
          <cell r="P54">
            <v>2013</v>
          </cell>
          <cell r="Q54">
            <v>0</v>
          </cell>
        </row>
        <row r="55">
          <cell r="B55" t="str">
            <v>宿迁</v>
          </cell>
          <cell r="C55">
            <v>0.9879</v>
          </cell>
          <cell r="D55">
            <v>1.6477999999999999</v>
          </cell>
          <cell r="G55" t="str">
            <v>鞍山</v>
          </cell>
          <cell r="H55">
            <v>0.65</v>
          </cell>
          <cell r="I55">
            <v>0</v>
          </cell>
          <cell r="K55">
            <v>0</v>
          </cell>
          <cell r="L55">
            <v>2014</v>
          </cell>
          <cell r="M55">
            <v>0</v>
          </cell>
          <cell r="O55" t="str">
            <v>福州</v>
          </cell>
          <cell r="P55">
            <v>2014</v>
          </cell>
          <cell r="Q55">
            <v>0</v>
          </cell>
        </row>
        <row r="56">
          <cell r="B56" t="str">
            <v>渭南</v>
          </cell>
          <cell r="C56">
            <v>0.82709999999999995</v>
          </cell>
          <cell r="D56">
            <v>1.67</v>
          </cell>
          <cell r="G56" t="str">
            <v>抚顺</v>
          </cell>
          <cell r="H56">
            <v>0.5</v>
          </cell>
          <cell r="I56">
            <v>0</v>
          </cell>
          <cell r="K56" t="str">
            <v>厦门</v>
          </cell>
          <cell r="L56">
            <v>2013</v>
          </cell>
          <cell r="M56">
            <v>0</v>
          </cell>
          <cell r="O56">
            <v>0</v>
          </cell>
          <cell r="P56">
            <v>2013</v>
          </cell>
          <cell r="Q56">
            <v>0</v>
          </cell>
        </row>
        <row r="57">
          <cell r="B57" t="str">
            <v>兰州</v>
          </cell>
          <cell r="C57">
            <v>1.2696696696696697</v>
          </cell>
          <cell r="D57">
            <v>1.6912</v>
          </cell>
          <cell r="G57" t="str">
            <v>本溪</v>
          </cell>
          <cell r="H57">
            <v>0.35</v>
          </cell>
          <cell r="I57">
            <v>0</v>
          </cell>
          <cell r="K57">
            <v>0</v>
          </cell>
          <cell r="L57">
            <v>2014</v>
          </cell>
          <cell r="M57">
            <v>1.7</v>
          </cell>
          <cell r="O57" t="str">
            <v>厦门</v>
          </cell>
          <cell r="P57">
            <v>2014</v>
          </cell>
          <cell r="Q57">
            <v>1.7</v>
          </cell>
        </row>
        <row r="58">
          <cell r="B58" t="str">
            <v>淮安</v>
          </cell>
          <cell r="C58">
            <v>1.389</v>
          </cell>
          <cell r="D58">
            <v>1.84</v>
          </cell>
          <cell r="G58" t="str">
            <v>营口</v>
          </cell>
          <cell r="H58">
            <v>0.3</v>
          </cell>
          <cell r="I58">
            <v>0.66639999999999999</v>
          </cell>
          <cell r="K58" t="str">
            <v>南昌</v>
          </cell>
          <cell r="L58">
            <v>2013</v>
          </cell>
          <cell r="M58">
            <v>0</v>
          </cell>
          <cell r="O58">
            <v>0</v>
          </cell>
          <cell r="P58">
            <v>2013</v>
          </cell>
          <cell r="Q58">
            <v>0</v>
          </cell>
        </row>
        <row r="59">
          <cell r="B59" t="str">
            <v>南通</v>
          </cell>
          <cell r="C59">
            <v>1.0194000000000001</v>
          </cell>
          <cell r="D59">
            <v>1.8694</v>
          </cell>
          <cell r="G59" t="str">
            <v>吉林</v>
          </cell>
          <cell r="H59">
            <v>0.82</v>
          </cell>
          <cell r="I59">
            <v>0</v>
          </cell>
          <cell r="K59">
            <v>0</v>
          </cell>
          <cell r="L59">
            <v>2014</v>
          </cell>
          <cell r="M59">
            <v>0</v>
          </cell>
          <cell r="O59" t="str">
            <v>南昌</v>
          </cell>
          <cell r="P59">
            <v>2014</v>
          </cell>
          <cell r="Q59">
            <v>0</v>
          </cell>
        </row>
        <row r="60">
          <cell r="B60" t="str">
            <v>大庆</v>
          </cell>
          <cell r="C60">
            <v>1.8180999999999998</v>
          </cell>
          <cell r="D60">
            <v>1.9</v>
          </cell>
          <cell r="G60" t="str">
            <v>齐齐哈尔</v>
          </cell>
          <cell r="H60">
            <v>2.5</v>
          </cell>
          <cell r="I60">
            <v>1.4</v>
          </cell>
          <cell r="K60" t="str">
            <v>济南</v>
          </cell>
          <cell r="L60">
            <v>2013</v>
          </cell>
          <cell r="M60">
            <v>0</v>
          </cell>
          <cell r="O60">
            <v>0</v>
          </cell>
          <cell r="P60">
            <v>2013</v>
          </cell>
          <cell r="Q60">
            <v>0</v>
          </cell>
        </row>
        <row r="61">
          <cell r="B61" t="str">
            <v>松原</v>
          </cell>
          <cell r="C61">
            <v>0</v>
          </cell>
          <cell r="D61">
            <v>1.9</v>
          </cell>
          <cell r="G61" t="str">
            <v>大庆</v>
          </cell>
          <cell r="H61">
            <v>3.5089000000000001</v>
          </cell>
          <cell r="I61">
            <v>2.7583000000000002</v>
          </cell>
          <cell r="K61">
            <v>0</v>
          </cell>
          <cell r="L61">
            <v>2014</v>
          </cell>
          <cell r="M61">
            <v>5.5</v>
          </cell>
          <cell r="O61" t="str">
            <v>济南</v>
          </cell>
          <cell r="P61">
            <v>2014</v>
          </cell>
          <cell r="Q61">
            <v>5.5</v>
          </cell>
        </row>
        <row r="62">
          <cell r="B62" t="str">
            <v>苏州</v>
          </cell>
          <cell r="C62">
            <v>0</v>
          </cell>
          <cell r="D62">
            <v>1.9446000000000001</v>
          </cell>
          <cell r="G62" t="str">
            <v>牡丹江</v>
          </cell>
          <cell r="H62">
            <v>1</v>
          </cell>
          <cell r="I62">
            <v>0.85</v>
          </cell>
          <cell r="K62" t="str">
            <v>青岛</v>
          </cell>
          <cell r="L62">
            <v>2013</v>
          </cell>
          <cell r="M62">
            <v>2.08</v>
          </cell>
          <cell r="O62">
            <v>0</v>
          </cell>
          <cell r="P62">
            <v>2013</v>
          </cell>
          <cell r="Q62">
            <v>2.08</v>
          </cell>
        </row>
        <row r="63">
          <cell r="B63" t="str">
            <v>佛山</v>
          </cell>
          <cell r="C63">
            <v>0</v>
          </cell>
          <cell r="D63">
            <v>2.16</v>
          </cell>
          <cell r="G63" t="str">
            <v>芜湖</v>
          </cell>
          <cell r="H63">
            <v>0.31409999999999999</v>
          </cell>
          <cell r="I63">
            <v>0.52029999999999998</v>
          </cell>
          <cell r="K63">
            <v>0</v>
          </cell>
          <cell r="L63">
            <v>2014</v>
          </cell>
          <cell r="M63">
            <v>4.16</v>
          </cell>
          <cell r="O63" t="str">
            <v>青岛</v>
          </cell>
          <cell r="P63">
            <v>2014</v>
          </cell>
          <cell r="Q63">
            <v>4.16</v>
          </cell>
        </row>
        <row r="64">
          <cell r="B64" t="str">
            <v>合肥</v>
          </cell>
          <cell r="C64">
            <v>0</v>
          </cell>
          <cell r="D64">
            <v>2.5</v>
          </cell>
          <cell r="G64" t="str">
            <v>马鞍山</v>
          </cell>
          <cell r="H64">
            <v>0.3725</v>
          </cell>
          <cell r="I64">
            <v>0.47060000000000002</v>
          </cell>
          <cell r="K64" t="str">
            <v>郑州</v>
          </cell>
          <cell r="L64">
            <v>2013</v>
          </cell>
          <cell r="M64">
            <v>0.52</v>
          </cell>
          <cell r="O64">
            <v>0</v>
          </cell>
          <cell r="P64">
            <v>2013</v>
          </cell>
          <cell r="Q64">
            <v>0.52</v>
          </cell>
        </row>
        <row r="65">
          <cell r="B65" t="str">
            <v>贵阳</v>
          </cell>
          <cell r="C65">
            <v>0</v>
          </cell>
          <cell r="D65">
            <v>2.7399</v>
          </cell>
          <cell r="G65" t="str">
            <v>平顶山</v>
          </cell>
          <cell r="H65">
            <v>1.583</v>
          </cell>
          <cell r="I65">
            <v>2.8549000000000002</v>
          </cell>
          <cell r="K65">
            <v>0</v>
          </cell>
          <cell r="L65">
            <v>2014</v>
          </cell>
          <cell r="M65">
            <v>4.88</v>
          </cell>
          <cell r="O65" t="str">
            <v>郑州</v>
          </cell>
          <cell r="P65">
            <v>2014</v>
          </cell>
          <cell r="Q65">
            <v>4.88</v>
          </cell>
        </row>
        <row r="66">
          <cell r="B66" t="str">
            <v>徐州</v>
          </cell>
          <cell r="C66">
            <v>2.9641999999999999</v>
          </cell>
          <cell r="D66">
            <v>3</v>
          </cell>
          <cell r="G66" t="str">
            <v>洛阳</v>
          </cell>
          <cell r="H66">
            <v>2</v>
          </cell>
          <cell r="I66">
            <v>2.2999999999999998</v>
          </cell>
          <cell r="K66" t="str">
            <v>武汉</v>
          </cell>
          <cell r="L66">
            <v>2013</v>
          </cell>
          <cell r="M66">
            <v>0</v>
          </cell>
          <cell r="O66">
            <v>0</v>
          </cell>
          <cell r="P66">
            <v>2013</v>
          </cell>
          <cell r="Q66">
            <v>0</v>
          </cell>
        </row>
        <row r="67">
          <cell r="B67" t="str">
            <v>宁波</v>
          </cell>
          <cell r="C67">
            <v>0</v>
          </cell>
          <cell r="D67">
            <v>3.0030000000000001</v>
          </cell>
          <cell r="G67" t="str">
            <v>开封</v>
          </cell>
          <cell r="H67">
            <v>0.87480000000000002</v>
          </cell>
          <cell r="I67">
            <v>0</v>
          </cell>
          <cell r="K67">
            <v>0</v>
          </cell>
          <cell r="L67">
            <v>2014</v>
          </cell>
          <cell r="M67">
            <v>6</v>
          </cell>
          <cell r="O67" t="str">
            <v>武汉</v>
          </cell>
          <cell r="P67">
            <v>2014</v>
          </cell>
          <cell r="Q67">
            <v>6</v>
          </cell>
        </row>
        <row r="68">
          <cell r="B68" t="str">
            <v>无锡</v>
          </cell>
          <cell r="C68">
            <v>3.1175000000000002</v>
          </cell>
          <cell r="D68">
            <v>3.1175000000000002</v>
          </cell>
          <cell r="G68" t="str">
            <v>焦作</v>
          </cell>
          <cell r="H68">
            <v>0.59860000000000002</v>
          </cell>
          <cell r="I68">
            <v>0.88929999999999998</v>
          </cell>
          <cell r="K68" t="str">
            <v>呼和浩特</v>
          </cell>
          <cell r="L68">
            <v>2013</v>
          </cell>
          <cell r="M68">
            <v>0</v>
          </cell>
          <cell r="O68">
            <v>0</v>
          </cell>
          <cell r="P68">
            <v>2013</v>
          </cell>
          <cell r="Q68">
            <v>0</v>
          </cell>
        </row>
        <row r="69">
          <cell r="B69" t="str">
            <v>温州</v>
          </cell>
          <cell r="C69">
            <v>0</v>
          </cell>
          <cell r="D69">
            <v>3.3828</v>
          </cell>
          <cell r="G69" t="str">
            <v>宜昌</v>
          </cell>
          <cell r="H69">
            <v>1.8549</v>
          </cell>
          <cell r="I69">
            <v>0</v>
          </cell>
          <cell r="K69">
            <v>0</v>
          </cell>
          <cell r="L69">
            <v>2014</v>
          </cell>
          <cell r="M69">
            <v>1.53</v>
          </cell>
          <cell r="O69" t="str">
            <v>呼和浩特</v>
          </cell>
          <cell r="P69">
            <v>2014</v>
          </cell>
          <cell r="Q69">
            <v>1.53</v>
          </cell>
        </row>
        <row r="70">
          <cell r="B70" t="str">
            <v>长沙</v>
          </cell>
          <cell r="C70">
            <v>3</v>
          </cell>
          <cell r="D70">
            <v>3.4</v>
          </cell>
          <cell r="G70" t="str">
            <v>岳阳</v>
          </cell>
          <cell r="H70">
            <v>0</v>
          </cell>
          <cell r="I70">
            <v>0.79820000000000002</v>
          </cell>
          <cell r="K70" t="str">
            <v>沈阳</v>
          </cell>
          <cell r="L70">
            <v>2013</v>
          </cell>
          <cell r="M70">
            <v>0</v>
          </cell>
          <cell r="O70">
            <v>0</v>
          </cell>
          <cell r="P70">
            <v>2013</v>
          </cell>
          <cell r="Q70">
            <v>0</v>
          </cell>
        </row>
        <row r="71">
          <cell r="B71" t="str">
            <v>平顶山</v>
          </cell>
          <cell r="C71">
            <v>3.3209999999999997</v>
          </cell>
          <cell r="D71">
            <v>3.4283999999999999</v>
          </cell>
          <cell r="G71" t="str">
            <v>常德</v>
          </cell>
          <cell r="H71">
            <v>0.77449999999999997</v>
          </cell>
          <cell r="I71">
            <v>0.77800000000000002</v>
          </cell>
          <cell r="K71">
            <v>0</v>
          </cell>
          <cell r="L71">
            <v>2014</v>
          </cell>
          <cell r="M71">
            <v>0</v>
          </cell>
          <cell r="O71" t="str">
            <v>沈阳</v>
          </cell>
          <cell r="P71">
            <v>2014</v>
          </cell>
          <cell r="Q71">
            <v>0</v>
          </cell>
        </row>
        <row r="72">
          <cell r="B72" t="str">
            <v>鞍山</v>
          </cell>
          <cell r="C72">
            <v>2.6560000000000001</v>
          </cell>
          <cell r="D72">
            <v>3.5691999999999999</v>
          </cell>
          <cell r="G72" t="str">
            <v>株洲</v>
          </cell>
          <cell r="H72">
            <v>1.2</v>
          </cell>
          <cell r="I72">
            <v>0.77449999999999997</v>
          </cell>
          <cell r="K72" t="str">
            <v>大连</v>
          </cell>
          <cell r="L72">
            <v>2013</v>
          </cell>
          <cell r="M72">
            <v>5.9</v>
          </cell>
          <cell r="O72">
            <v>0</v>
          </cell>
          <cell r="P72">
            <v>2013</v>
          </cell>
          <cell r="Q72">
            <v>5.9</v>
          </cell>
        </row>
        <row r="73">
          <cell r="B73" t="str">
            <v>杭州</v>
          </cell>
          <cell r="C73">
            <v>0</v>
          </cell>
          <cell r="D73">
            <v>3.7886000000000002</v>
          </cell>
          <cell r="G73" t="str">
            <v>湘潭</v>
          </cell>
          <cell r="H73">
            <v>0</v>
          </cell>
          <cell r="I73">
            <v>0.8</v>
          </cell>
          <cell r="K73">
            <v>0</v>
          </cell>
          <cell r="L73">
            <v>2014</v>
          </cell>
          <cell r="M73">
            <v>6.5</v>
          </cell>
          <cell r="O73" t="str">
            <v>大连</v>
          </cell>
          <cell r="P73">
            <v>2014</v>
          </cell>
          <cell r="Q73">
            <v>6.5</v>
          </cell>
        </row>
        <row r="74">
          <cell r="B74" t="str">
            <v>长春</v>
          </cell>
          <cell r="C74">
            <v>1.3</v>
          </cell>
          <cell r="D74">
            <v>4.0378999999999996</v>
          </cell>
          <cell r="G74" t="str">
            <v>桂林</v>
          </cell>
          <cell r="H74">
            <v>0</v>
          </cell>
          <cell r="I74">
            <v>0.96819999999999995</v>
          </cell>
          <cell r="K74" t="str">
            <v>长春</v>
          </cell>
          <cell r="L74">
            <v>2013</v>
          </cell>
          <cell r="M74">
            <v>0.55000000000000004</v>
          </cell>
          <cell r="O74">
            <v>0</v>
          </cell>
          <cell r="P74">
            <v>2013</v>
          </cell>
          <cell r="Q74">
            <v>0.55000000000000004</v>
          </cell>
        </row>
        <row r="75">
          <cell r="B75" t="str">
            <v>武汉</v>
          </cell>
          <cell r="C75">
            <v>4.2</v>
          </cell>
          <cell r="D75">
            <v>4.2</v>
          </cell>
          <cell r="G75" t="str">
            <v>北海</v>
          </cell>
          <cell r="H75">
            <v>8.5400000000000004E-2</v>
          </cell>
          <cell r="I75">
            <v>8.7599999999999997E-2</v>
          </cell>
          <cell r="K75">
            <v>0</v>
          </cell>
          <cell r="L75">
            <v>2014</v>
          </cell>
          <cell r="M75">
            <v>1.45</v>
          </cell>
          <cell r="O75" t="str">
            <v>长春</v>
          </cell>
          <cell r="P75">
            <v>2014</v>
          </cell>
          <cell r="Q75">
            <v>1.45</v>
          </cell>
        </row>
        <row r="76">
          <cell r="B76" t="str">
            <v>大连</v>
          </cell>
          <cell r="C76">
            <v>4.0856000000000003</v>
          </cell>
          <cell r="D76">
            <v>4.2663000000000002</v>
          </cell>
          <cell r="G76" t="str">
            <v>三亚</v>
          </cell>
          <cell r="H76">
            <v>0</v>
          </cell>
          <cell r="I76">
            <v>0.39579999999999999</v>
          </cell>
          <cell r="K76" t="str">
            <v>哈尔滨</v>
          </cell>
          <cell r="L76">
            <v>2013</v>
          </cell>
          <cell r="M76">
            <v>0</v>
          </cell>
          <cell r="O76">
            <v>0</v>
          </cell>
          <cell r="P76">
            <v>2013</v>
          </cell>
          <cell r="Q76">
            <v>0</v>
          </cell>
        </row>
        <row r="77">
          <cell r="B77" t="str">
            <v>哈尔滨</v>
          </cell>
          <cell r="C77">
            <v>0</v>
          </cell>
          <cell r="D77">
            <v>4.6151999999999997</v>
          </cell>
          <cell r="G77" t="str">
            <v>泸州</v>
          </cell>
          <cell r="H77">
            <v>0</v>
          </cell>
          <cell r="I77">
            <v>1.1349</v>
          </cell>
          <cell r="K77">
            <v>0</v>
          </cell>
          <cell r="L77">
            <v>2014</v>
          </cell>
          <cell r="M77">
            <v>3.9</v>
          </cell>
          <cell r="O77" t="str">
            <v>哈尔滨</v>
          </cell>
          <cell r="P77">
            <v>2014</v>
          </cell>
          <cell r="Q77">
            <v>3.9</v>
          </cell>
        </row>
        <row r="78">
          <cell r="B78" t="str">
            <v>太原</v>
          </cell>
          <cell r="C78">
            <v>3.2082256968048943</v>
          </cell>
          <cell r="D78">
            <v>4.7192999999999996</v>
          </cell>
          <cell r="G78" t="str">
            <v>咸阳</v>
          </cell>
          <cell r="H78">
            <v>0.6875</v>
          </cell>
          <cell r="I78">
            <v>0.78590000000000004</v>
          </cell>
          <cell r="K78" t="str">
            <v>南京</v>
          </cell>
          <cell r="L78">
            <v>2013</v>
          </cell>
          <cell r="M78">
            <v>0.29020000000000001</v>
          </cell>
          <cell r="O78">
            <v>0</v>
          </cell>
          <cell r="P78">
            <v>2013</v>
          </cell>
          <cell r="Q78">
            <v>0.29020000000000001</v>
          </cell>
        </row>
        <row r="79">
          <cell r="B79" t="str">
            <v>重庆</v>
          </cell>
          <cell r="C79">
            <v>4.4000000000000004</v>
          </cell>
          <cell r="D79">
            <v>5.48</v>
          </cell>
          <cell r="G79" t="str">
            <v>铜川</v>
          </cell>
          <cell r="H79">
            <v>0.2326</v>
          </cell>
          <cell r="I79">
            <v>0.15110000000000001</v>
          </cell>
          <cell r="K79">
            <v>0</v>
          </cell>
          <cell r="L79">
            <v>2014</v>
          </cell>
          <cell r="M79">
            <v>6.1</v>
          </cell>
          <cell r="O79" t="str">
            <v>南京</v>
          </cell>
          <cell r="P79">
            <v>2014</v>
          </cell>
          <cell r="Q79">
            <v>6.1</v>
          </cell>
        </row>
        <row r="80">
          <cell r="B80" t="str">
            <v>沈阳</v>
          </cell>
          <cell r="C80">
            <v>4.8</v>
          </cell>
          <cell r="D80">
            <v>5.6</v>
          </cell>
          <cell r="G80" t="str">
            <v>宝鸡</v>
          </cell>
          <cell r="H80">
            <v>0</v>
          </cell>
          <cell r="I80">
            <v>0.3579</v>
          </cell>
          <cell r="K80" t="str">
            <v>苏州</v>
          </cell>
          <cell r="L80">
            <v>2013</v>
          </cell>
          <cell r="M80">
            <v>0</v>
          </cell>
          <cell r="O80">
            <v>0</v>
          </cell>
          <cell r="P80">
            <v>2013</v>
          </cell>
          <cell r="Q80">
            <v>0</v>
          </cell>
        </row>
        <row r="81">
          <cell r="B81" t="str">
            <v>广州</v>
          </cell>
          <cell r="C81">
            <v>3.3371283997469954</v>
          </cell>
          <cell r="D81">
            <v>6</v>
          </cell>
          <cell r="G81" t="str">
            <v>渭南</v>
          </cell>
          <cell r="H81">
            <v>1.4553</v>
          </cell>
          <cell r="I81">
            <v>1.5817000000000001</v>
          </cell>
          <cell r="K81">
            <v>0</v>
          </cell>
          <cell r="L81">
            <v>2014</v>
          </cell>
          <cell r="M81">
            <v>7.9</v>
          </cell>
          <cell r="O81" t="str">
            <v>苏州</v>
          </cell>
          <cell r="P81">
            <v>2014</v>
          </cell>
          <cell r="Q81">
            <v>7.9</v>
          </cell>
        </row>
        <row r="82">
          <cell r="B82" t="str">
            <v>衡水</v>
          </cell>
          <cell r="C82">
            <v>0</v>
          </cell>
          <cell r="D82">
            <v>16.778600000000001</v>
          </cell>
          <cell r="G82" t="str">
            <v>德阳</v>
          </cell>
          <cell r="H82">
            <v>0</v>
          </cell>
          <cell r="I82">
            <v>0.56999999999999995</v>
          </cell>
          <cell r="K82" t="str">
            <v>无锡</v>
          </cell>
          <cell r="L82">
            <v>2013</v>
          </cell>
          <cell r="M82">
            <v>0</v>
          </cell>
          <cell r="O82">
            <v>0</v>
          </cell>
          <cell r="P82">
            <v>2013</v>
          </cell>
          <cell r="Q82">
            <v>0</v>
          </cell>
        </row>
        <row r="83">
          <cell r="G83" t="str">
            <v>玉溪</v>
          </cell>
          <cell r="H83">
            <v>0</v>
          </cell>
          <cell r="I83">
            <v>2</v>
          </cell>
          <cell r="K83">
            <v>0</v>
          </cell>
          <cell r="L83">
            <v>2014</v>
          </cell>
          <cell r="M83">
            <v>0</v>
          </cell>
          <cell r="O83" t="str">
            <v>无锡</v>
          </cell>
          <cell r="P83">
            <v>2014</v>
          </cell>
          <cell r="Q83">
            <v>0</v>
          </cell>
        </row>
        <row r="84">
          <cell r="G84" t="str">
            <v>嘉峪关</v>
          </cell>
          <cell r="H84">
            <v>0</v>
          </cell>
          <cell r="I84">
            <v>0.13070000000000001</v>
          </cell>
          <cell r="K84" t="str">
            <v>常州</v>
          </cell>
          <cell r="L84">
            <v>2013</v>
          </cell>
          <cell r="M84">
            <v>0</v>
          </cell>
          <cell r="O84">
            <v>0</v>
          </cell>
          <cell r="P84">
            <v>2013</v>
          </cell>
          <cell r="Q84">
            <v>0</v>
          </cell>
        </row>
        <row r="85">
          <cell r="G85" t="str">
            <v>金昌</v>
          </cell>
          <cell r="H85">
            <v>0.2</v>
          </cell>
          <cell r="I85">
            <v>0</v>
          </cell>
          <cell r="K85">
            <v>0</v>
          </cell>
          <cell r="L85">
            <v>2014</v>
          </cell>
          <cell r="M85">
            <v>0</v>
          </cell>
          <cell r="O85" t="str">
            <v>常州</v>
          </cell>
          <cell r="P85">
            <v>2014</v>
          </cell>
          <cell r="Q85">
            <v>0</v>
          </cell>
        </row>
        <row r="86">
          <cell r="G86" t="str">
            <v>淄博</v>
          </cell>
          <cell r="H86">
            <v>3.9775</v>
          </cell>
          <cell r="I86">
            <v>0</v>
          </cell>
          <cell r="K86" t="str">
            <v>扬州</v>
          </cell>
          <cell r="L86">
            <v>2013</v>
          </cell>
          <cell r="M86">
            <v>0</v>
          </cell>
          <cell r="O86">
            <v>0</v>
          </cell>
          <cell r="P86">
            <v>2013</v>
          </cell>
          <cell r="Q86">
            <v>0</v>
          </cell>
        </row>
        <row r="87">
          <cell r="G87" t="str">
            <v>枣庄</v>
          </cell>
          <cell r="H87">
            <v>2.2999999999999998</v>
          </cell>
          <cell r="I87">
            <v>0</v>
          </cell>
          <cell r="K87">
            <v>0</v>
          </cell>
          <cell r="L87">
            <v>2014</v>
          </cell>
          <cell r="M87">
            <v>1.8879999999999999</v>
          </cell>
          <cell r="O87" t="str">
            <v>扬州</v>
          </cell>
          <cell r="P87">
            <v>2014</v>
          </cell>
          <cell r="Q87">
            <v>1.8879999999999999</v>
          </cell>
        </row>
        <row r="88">
          <cell r="G88" t="str">
            <v>烟台</v>
          </cell>
          <cell r="H88">
            <v>6.8171999999999997</v>
          </cell>
          <cell r="I88">
            <v>0</v>
          </cell>
          <cell r="K88" t="str">
            <v>镇江</v>
          </cell>
          <cell r="L88">
            <v>2013</v>
          </cell>
          <cell r="M88">
            <v>0</v>
          </cell>
          <cell r="O88">
            <v>0</v>
          </cell>
          <cell r="P88">
            <v>2013</v>
          </cell>
          <cell r="Q88">
            <v>0</v>
          </cell>
        </row>
        <row r="89">
          <cell r="G89" t="str">
            <v>潍坊</v>
          </cell>
          <cell r="H89">
            <v>7.9162999999999997</v>
          </cell>
          <cell r="I89">
            <v>0</v>
          </cell>
          <cell r="K89">
            <v>0</v>
          </cell>
          <cell r="L89">
            <v>2014</v>
          </cell>
          <cell r="M89">
            <v>0.99109999999999998</v>
          </cell>
          <cell r="O89" t="str">
            <v>镇江</v>
          </cell>
          <cell r="P89">
            <v>2014</v>
          </cell>
          <cell r="Q89">
            <v>0.99109999999999998</v>
          </cell>
        </row>
        <row r="90">
          <cell r="G90" t="str">
            <v>济宁</v>
          </cell>
          <cell r="H90">
            <v>3.835</v>
          </cell>
          <cell r="I90">
            <v>0</v>
          </cell>
          <cell r="K90" t="str">
            <v>南通</v>
          </cell>
          <cell r="L90">
            <v>2013</v>
          </cell>
          <cell r="M90">
            <v>0.6</v>
          </cell>
          <cell r="O90">
            <v>0</v>
          </cell>
          <cell r="P90">
            <v>2013</v>
          </cell>
          <cell r="Q90">
            <v>0.6</v>
          </cell>
        </row>
        <row r="91">
          <cell r="G91" t="str">
            <v>泰安</v>
          </cell>
          <cell r="H91">
            <v>2.4561999999999999</v>
          </cell>
          <cell r="I91">
            <v>0</v>
          </cell>
          <cell r="K91">
            <v>0</v>
          </cell>
          <cell r="L91">
            <v>2014</v>
          </cell>
          <cell r="M91">
            <v>1.9681999999999999</v>
          </cell>
          <cell r="O91" t="str">
            <v>南通</v>
          </cell>
          <cell r="P91">
            <v>2014</v>
          </cell>
          <cell r="Q91">
            <v>1.9681999999999999</v>
          </cell>
        </row>
        <row r="92">
          <cell r="G92" t="str">
            <v>日照</v>
          </cell>
          <cell r="H92">
            <v>1.7287999999999999</v>
          </cell>
          <cell r="I92">
            <v>1.0960000000000001</v>
          </cell>
          <cell r="K92" t="str">
            <v>泰州</v>
          </cell>
          <cell r="L92">
            <v>2013</v>
          </cell>
          <cell r="M92">
            <v>0.4224</v>
          </cell>
          <cell r="O92">
            <v>0</v>
          </cell>
          <cell r="P92">
            <v>2013</v>
          </cell>
          <cell r="Q92">
            <v>0.4224</v>
          </cell>
        </row>
        <row r="93">
          <cell r="G93" t="str">
            <v>东营</v>
          </cell>
          <cell r="H93">
            <v>2.4548999999999999</v>
          </cell>
          <cell r="I93">
            <v>0</v>
          </cell>
          <cell r="K93">
            <v>0</v>
          </cell>
          <cell r="L93">
            <v>2014</v>
          </cell>
          <cell r="M93">
            <v>0</v>
          </cell>
          <cell r="O93" t="str">
            <v>泰州</v>
          </cell>
          <cell r="P93">
            <v>2014</v>
          </cell>
          <cell r="Q93">
            <v>0</v>
          </cell>
        </row>
        <row r="94">
          <cell r="G94" t="str">
            <v>聊城</v>
          </cell>
          <cell r="H94">
            <v>2.3489</v>
          </cell>
          <cell r="I94">
            <v>0</v>
          </cell>
          <cell r="K94" t="str">
            <v>徐州</v>
          </cell>
          <cell r="L94">
            <v>2013</v>
          </cell>
          <cell r="M94">
            <v>1.1731</v>
          </cell>
          <cell r="O94">
            <v>0</v>
          </cell>
          <cell r="P94">
            <v>2013</v>
          </cell>
          <cell r="Q94">
            <v>1.1731</v>
          </cell>
        </row>
        <row r="95">
          <cell r="G95" t="str">
            <v>滨州</v>
          </cell>
          <cell r="H95">
            <v>2.14</v>
          </cell>
          <cell r="I95">
            <v>0</v>
          </cell>
          <cell r="K95">
            <v>0</v>
          </cell>
          <cell r="L95">
            <v>2014</v>
          </cell>
          <cell r="M95">
            <v>4.0999999999999996</v>
          </cell>
          <cell r="O95" t="str">
            <v>徐州</v>
          </cell>
          <cell r="P95">
            <v>2014</v>
          </cell>
          <cell r="Q95">
            <v>4.0999999999999996</v>
          </cell>
        </row>
        <row r="96">
          <cell r="G96" t="str">
            <v>菏泽</v>
          </cell>
          <cell r="H96">
            <v>2.8763000000000001</v>
          </cell>
          <cell r="I96">
            <v>0</v>
          </cell>
          <cell r="K96" t="str">
            <v>连云港</v>
          </cell>
          <cell r="L96">
            <v>2013</v>
          </cell>
          <cell r="M96">
            <v>0</v>
          </cell>
          <cell r="O96">
            <v>0</v>
          </cell>
          <cell r="P96">
            <v>2013</v>
          </cell>
          <cell r="Q96">
            <v>0</v>
          </cell>
        </row>
        <row r="97">
          <cell r="G97" t="str">
            <v>威海</v>
          </cell>
          <cell r="H97">
            <v>3.9592000000000001</v>
          </cell>
          <cell r="I97">
            <v>0</v>
          </cell>
          <cell r="K97">
            <v>0</v>
          </cell>
          <cell r="L97">
            <v>2014</v>
          </cell>
          <cell r="M97" t="str">
            <v>1.1/1.21</v>
          </cell>
          <cell r="O97" t="str">
            <v>连云港</v>
          </cell>
          <cell r="P97">
            <v>2014</v>
          </cell>
          <cell r="Q97" t="str">
            <v>1.1/1.21</v>
          </cell>
        </row>
        <row r="98">
          <cell r="G98" t="str">
            <v>莱芜</v>
          </cell>
          <cell r="H98">
            <v>1.1106</v>
          </cell>
          <cell r="I98">
            <v>1.85</v>
          </cell>
          <cell r="K98" t="str">
            <v>淮安</v>
          </cell>
          <cell r="L98">
            <v>2013</v>
          </cell>
          <cell r="M98">
            <v>0.59909999999999997</v>
          </cell>
          <cell r="O98">
            <v>0</v>
          </cell>
          <cell r="P98">
            <v>2013</v>
          </cell>
          <cell r="Q98">
            <v>0.59909999999999997</v>
          </cell>
        </row>
        <row r="99">
          <cell r="G99" t="str">
            <v>临沂</v>
          </cell>
          <cell r="H99">
            <v>5.4375999999999998</v>
          </cell>
          <cell r="I99">
            <v>0</v>
          </cell>
          <cell r="K99">
            <v>0</v>
          </cell>
          <cell r="L99">
            <v>2014</v>
          </cell>
          <cell r="M99">
            <v>2.0565000000000002</v>
          </cell>
          <cell r="O99" t="str">
            <v>淮安</v>
          </cell>
          <cell r="P99">
            <v>2014</v>
          </cell>
          <cell r="Q99">
            <v>2.0565000000000002</v>
          </cell>
        </row>
        <row r="100">
          <cell r="G100" t="str">
            <v>德州</v>
          </cell>
          <cell r="H100">
            <v>2.7265999999999999</v>
          </cell>
          <cell r="I100">
            <v>0</v>
          </cell>
          <cell r="K100" t="str">
            <v>盐城</v>
          </cell>
          <cell r="L100">
            <v>2013</v>
          </cell>
          <cell r="M100">
            <v>1.7982</v>
          </cell>
          <cell r="O100">
            <v>0</v>
          </cell>
          <cell r="P100">
            <v>2013</v>
          </cell>
          <cell r="Q100">
            <v>1.7982</v>
          </cell>
        </row>
        <row r="101">
          <cell r="G101" t="str">
            <v>湛江</v>
          </cell>
          <cell r="H101">
            <v>0.9</v>
          </cell>
          <cell r="I101">
            <v>1.48</v>
          </cell>
          <cell r="K101">
            <v>0</v>
          </cell>
          <cell r="L101">
            <v>2014</v>
          </cell>
          <cell r="M101">
            <v>0</v>
          </cell>
          <cell r="O101" t="str">
            <v>盐城</v>
          </cell>
          <cell r="P101">
            <v>2014</v>
          </cell>
          <cell r="Q101">
            <v>0</v>
          </cell>
        </row>
        <row r="102">
          <cell r="G102" t="str">
            <v>茂名</v>
          </cell>
          <cell r="H102">
            <v>0.83699999999999997</v>
          </cell>
          <cell r="I102">
            <v>0</v>
          </cell>
          <cell r="K102" t="str">
            <v>宿迁</v>
          </cell>
          <cell r="L102">
            <v>2013</v>
          </cell>
          <cell r="M102">
            <v>0.63180000000000003</v>
          </cell>
          <cell r="O102">
            <v>0</v>
          </cell>
          <cell r="P102">
            <v>2013</v>
          </cell>
          <cell r="Q102">
            <v>0.63180000000000003</v>
          </cell>
        </row>
        <row r="103">
          <cell r="G103" t="str">
            <v>梅州</v>
          </cell>
          <cell r="H103">
            <v>0.88819999999999999</v>
          </cell>
          <cell r="I103">
            <v>1.1492</v>
          </cell>
          <cell r="K103">
            <v>0</v>
          </cell>
          <cell r="L103">
            <v>2014</v>
          </cell>
          <cell r="M103">
            <v>0</v>
          </cell>
          <cell r="O103" t="str">
            <v>宿迁</v>
          </cell>
          <cell r="P103">
            <v>2014</v>
          </cell>
          <cell r="Q103">
            <v>0</v>
          </cell>
        </row>
        <row r="104">
          <cell r="G104" t="str">
            <v>汕尾</v>
          </cell>
          <cell r="H104">
            <v>0.30280000000000001</v>
          </cell>
          <cell r="I104">
            <v>0.46460000000000001</v>
          </cell>
          <cell r="K104" t="str">
            <v>杭州</v>
          </cell>
          <cell r="L104">
            <v>2013</v>
          </cell>
          <cell r="M104">
            <v>3.117</v>
          </cell>
          <cell r="O104">
            <v>0</v>
          </cell>
          <cell r="P104">
            <v>2013</v>
          </cell>
          <cell r="Q104">
            <v>3.117</v>
          </cell>
        </row>
        <row r="105">
          <cell r="G105" t="str">
            <v>阳江</v>
          </cell>
          <cell r="H105">
            <v>0.48630000000000001</v>
          </cell>
          <cell r="I105">
            <v>0.5988</v>
          </cell>
          <cell r="K105">
            <v>0</v>
          </cell>
          <cell r="L105">
            <v>2014</v>
          </cell>
          <cell r="M105">
            <v>9.5</v>
          </cell>
          <cell r="O105" t="str">
            <v>杭州</v>
          </cell>
          <cell r="P105">
            <v>2014</v>
          </cell>
          <cell r="Q105">
            <v>9.5</v>
          </cell>
        </row>
        <row r="106">
          <cell r="G106" t="str">
            <v>清远</v>
          </cell>
          <cell r="H106">
            <v>1.6</v>
          </cell>
          <cell r="I106">
            <v>1.87</v>
          </cell>
          <cell r="K106" t="str">
            <v>宁波</v>
          </cell>
          <cell r="L106">
            <v>2013</v>
          </cell>
          <cell r="M106">
            <v>0</v>
          </cell>
          <cell r="O106">
            <v>0</v>
          </cell>
          <cell r="P106">
            <v>2013</v>
          </cell>
          <cell r="Q106">
            <v>0</v>
          </cell>
        </row>
        <row r="107">
          <cell r="G107" t="str">
            <v>云浮</v>
          </cell>
          <cell r="H107">
            <v>0</v>
          </cell>
          <cell r="I107">
            <v>1.1497999999999999</v>
          </cell>
          <cell r="K107">
            <v>0</v>
          </cell>
          <cell r="L107">
            <v>2014</v>
          </cell>
          <cell r="M107">
            <v>6.5</v>
          </cell>
          <cell r="O107" t="str">
            <v>宁波</v>
          </cell>
          <cell r="P107">
            <v>2014</v>
          </cell>
          <cell r="Q107">
            <v>6.5</v>
          </cell>
        </row>
        <row r="108">
          <cell r="K108" t="str">
            <v>湖州</v>
          </cell>
          <cell r="L108">
            <v>2013</v>
          </cell>
          <cell r="M108">
            <v>0</v>
          </cell>
          <cell r="O108">
            <v>0</v>
          </cell>
          <cell r="P108">
            <v>2013</v>
          </cell>
          <cell r="Q108">
            <v>0</v>
          </cell>
        </row>
        <row r="109">
          <cell r="K109">
            <v>0</v>
          </cell>
          <cell r="L109">
            <v>2014</v>
          </cell>
          <cell r="M109">
            <v>1.8043</v>
          </cell>
          <cell r="O109" t="str">
            <v>湖州</v>
          </cell>
          <cell r="P109">
            <v>2014</v>
          </cell>
          <cell r="Q109">
            <v>1.8043</v>
          </cell>
        </row>
        <row r="110">
          <cell r="K110" t="str">
            <v>长沙</v>
          </cell>
          <cell r="L110">
            <v>2013</v>
          </cell>
          <cell r="M110">
            <v>3.1</v>
          </cell>
          <cell r="O110">
            <v>0</v>
          </cell>
          <cell r="P110">
            <v>2013</v>
          </cell>
          <cell r="Q110">
            <v>3.1</v>
          </cell>
        </row>
        <row r="111">
          <cell r="K111">
            <v>0</v>
          </cell>
          <cell r="L111">
            <v>2014</v>
          </cell>
          <cell r="M111">
            <v>5.2</v>
          </cell>
          <cell r="O111" t="str">
            <v>长沙</v>
          </cell>
          <cell r="P111">
            <v>2014</v>
          </cell>
          <cell r="Q111">
            <v>5.2</v>
          </cell>
        </row>
        <row r="112">
          <cell r="K112" t="str">
            <v>广州</v>
          </cell>
          <cell r="L112">
            <v>2013</v>
          </cell>
          <cell r="M112">
            <v>0</v>
          </cell>
          <cell r="O112">
            <v>0</v>
          </cell>
          <cell r="P112">
            <v>2013</v>
          </cell>
          <cell r="Q112">
            <v>0</v>
          </cell>
        </row>
        <row r="113">
          <cell r="K113">
            <v>0</v>
          </cell>
          <cell r="L113">
            <v>2014</v>
          </cell>
          <cell r="M113">
            <v>8.6999999999999993</v>
          </cell>
          <cell r="O113" t="str">
            <v>广州</v>
          </cell>
          <cell r="P113">
            <v>2014</v>
          </cell>
          <cell r="Q113">
            <v>8.6999999999999993</v>
          </cell>
        </row>
        <row r="114">
          <cell r="K114" t="str">
            <v>深圳</v>
          </cell>
          <cell r="L114">
            <v>2013</v>
          </cell>
          <cell r="M114">
            <v>2.9883000000000002</v>
          </cell>
          <cell r="O114">
            <v>0</v>
          </cell>
          <cell r="P114">
            <v>2013</v>
          </cell>
          <cell r="Q114">
            <v>2.9883000000000002</v>
          </cell>
        </row>
        <row r="115">
          <cell r="K115">
            <v>0</v>
          </cell>
          <cell r="L115">
            <v>2014</v>
          </cell>
          <cell r="M115">
            <v>13.1541</v>
          </cell>
          <cell r="O115" t="str">
            <v>深圳</v>
          </cell>
          <cell r="P115">
            <v>2014</v>
          </cell>
          <cell r="Q115">
            <v>13.1541</v>
          </cell>
        </row>
        <row r="116">
          <cell r="K116" t="str">
            <v>珠海</v>
          </cell>
          <cell r="L116">
            <v>2013</v>
          </cell>
          <cell r="M116">
            <v>0.7</v>
          </cell>
          <cell r="O116">
            <v>0</v>
          </cell>
          <cell r="P116">
            <v>2013</v>
          </cell>
          <cell r="Q116">
            <v>0.7</v>
          </cell>
        </row>
        <row r="117">
          <cell r="K117">
            <v>0</v>
          </cell>
          <cell r="L117">
            <v>2014</v>
          </cell>
          <cell r="M117">
            <v>2.2999999999999998</v>
          </cell>
          <cell r="O117" t="str">
            <v>珠海</v>
          </cell>
          <cell r="P117">
            <v>2014</v>
          </cell>
          <cell r="Q117">
            <v>2.2999999999999998</v>
          </cell>
        </row>
        <row r="118">
          <cell r="K118" t="str">
            <v>佛山</v>
          </cell>
          <cell r="L118">
            <v>2013</v>
          </cell>
          <cell r="M118">
            <v>4.9000000000000004</v>
          </cell>
          <cell r="O118">
            <v>0</v>
          </cell>
          <cell r="P118">
            <v>2013</v>
          </cell>
          <cell r="Q118">
            <v>4.9000000000000004</v>
          </cell>
        </row>
        <row r="119">
          <cell r="K119">
            <v>0</v>
          </cell>
          <cell r="L119">
            <v>2014</v>
          </cell>
          <cell r="M119">
            <v>8.0500000000000007</v>
          </cell>
          <cell r="O119" t="str">
            <v>佛山</v>
          </cell>
          <cell r="P119">
            <v>2014</v>
          </cell>
          <cell r="Q119">
            <v>8.0500000000000007</v>
          </cell>
        </row>
        <row r="120">
          <cell r="K120" t="str">
            <v>江门</v>
          </cell>
          <cell r="L120">
            <v>2013</v>
          </cell>
          <cell r="M120">
            <v>0.75739999999999996</v>
          </cell>
          <cell r="O120">
            <v>0</v>
          </cell>
          <cell r="P120">
            <v>2013</v>
          </cell>
          <cell r="Q120">
            <v>0.75739999999999996</v>
          </cell>
        </row>
        <row r="121">
          <cell r="K121">
            <v>0</v>
          </cell>
          <cell r="L121">
            <v>2014</v>
          </cell>
          <cell r="M121">
            <v>3.31</v>
          </cell>
          <cell r="O121" t="str">
            <v>江门</v>
          </cell>
          <cell r="P121">
            <v>2014</v>
          </cell>
          <cell r="Q121">
            <v>3.31</v>
          </cell>
        </row>
        <row r="122">
          <cell r="K122" t="str">
            <v>东莞</v>
          </cell>
          <cell r="L122">
            <v>2013</v>
          </cell>
          <cell r="M122">
            <v>2.2797999999999998</v>
          </cell>
          <cell r="O122">
            <v>0</v>
          </cell>
          <cell r="P122">
            <v>2013</v>
          </cell>
          <cell r="Q122">
            <v>2.2797999999999998</v>
          </cell>
        </row>
        <row r="123">
          <cell r="K123">
            <v>0</v>
          </cell>
          <cell r="L123">
            <v>2014</v>
          </cell>
          <cell r="M123">
            <v>7.33</v>
          </cell>
          <cell r="O123" t="str">
            <v>东莞</v>
          </cell>
          <cell r="P123">
            <v>2014</v>
          </cell>
          <cell r="Q123">
            <v>7.33</v>
          </cell>
        </row>
        <row r="124">
          <cell r="K124" t="str">
            <v>中山</v>
          </cell>
          <cell r="L124">
            <v>2013</v>
          </cell>
          <cell r="M124">
            <v>0</v>
          </cell>
          <cell r="O124">
            <v>0</v>
          </cell>
          <cell r="P124">
            <v>2013</v>
          </cell>
          <cell r="Q124">
            <v>0</v>
          </cell>
        </row>
        <row r="125">
          <cell r="K125">
            <v>0</v>
          </cell>
          <cell r="L125">
            <v>2014</v>
          </cell>
          <cell r="M125">
            <v>4.1634000000000002</v>
          </cell>
          <cell r="O125" t="str">
            <v>中山</v>
          </cell>
          <cell r="P125">
            <v>2014</v>
          </cell>
          <cell r="Q125">
            <v>4.1634000000000002</v>
          </cell>
        </row>
        <row r="126">
          <cell r="K126" t="str">
            <v>惠州</v>
          </cell>
          <cell r="L126">
            <v>2013</v>
          </cell>
          <cell r="M126">
            <v>0</v>
          </cell>
          <cell r="O126">
            <v>0</v>
          </cell>
          <cell r="P126">
            <v>2013</v>
          </cell>
          <cell r="Q126">
            <v>0</v>
          </cell>
        </row>
        <row r="127">
          <cell r="K127">
            <v>0</v>
          </cell>
          <cell r="L127">
            <v>2014</v>
          </cell>
          <cell r="M127">
            <v>2.6463999999999999</v>
          </cell>
          <cell r="O127" t="str">
            <v>惠州</v>
          </cell>
          <cell r="P127">
            <v>2014</v>
          </cell>
          <cell r="Q127">
            <v>2.6463999999999999</v>
          </cell>
        </row>
        <row r="128">
          <cell r="K128" t="str">
            <v>肇庆</v>
          </cell>
          <cell r="L128">
            <v>2013</v>
          </cell>
          <cell r="M128">
            <v>0</v>
          </cell>
          <cell r="O128">
            <v>0</v>
          </cell>
          <cell r="P128">
            <v>2013</v>
          </cell>
          <cell r="Q128">
            <v>0</v>
          </cell>
        </row>
        <row r="129">
          <cell r="K129">
            <v>0</v>
          </cell>
          <cell r="L129">
            <v>2014</v>
          </cell>
          <cell r="M129">
            <v>3.58</v>
          </cell>
          <cell r="O129" t="str">
            <v>肇庆</v>
          </cell>
          <cell r="P129">
            <v>2014</v>
          </cell>
          <cell r="Q129">
            <v>3.58</v>
          </cell>
        </row>
        <row r="130">
          <cell r="K130" t="str">
            <v>南宁</v>
          </cell>
          <cell r="L130">
            <v>2013</v>
          </cell>
          <cell r="M130">
            <v>0</v>
          </cell>
          <cell r="O130">
            <v>0</v>
          </cell>
          <cell r="P130">
            <v>2013</v>
          </cell>
          <cell r="Q130">
            <v>0</v>
          </cell>
        </row>
        <row r="131">
          <cell r="K131">
            <v>0</v>
          </cell>
          <cell r="L131">
            <v>2014</v>
          </cell>
          <cell r="M131">
            <v>2.6034999999999999</v>
          </cell>
          <cell r="O131" t="str">
            <v>南宁</v>
          </cell>
          <cell r="P131">
            <v>2014</v>
          </cell>
          <cell r="Q131">
            <v>2.6034999999999999</v>
          </cell>
        </row>
        <row r="132">
          <cell r="K132" t="str">
            <v>海口</v>
          </cell>
          <cell r="L132">
            <v>2013</v>
          </cell>
          <cell r="M132">
            <v>0</v>
          </cell>
          <cell r="O132">
            <v>0</v>
          </cell>
          <cell r="P132">
            <v>2013</v>
          </cell>
          <cell r="Q132">
            <v>0</v>
          </cell>
        </row>
        <row r="133">
          <cell r="K133">
            <v>0</v>
          </cell>
          <cell r="L133">
            <v>2014</v>
          </cell>
          <cell r="M133">
            <v>1.18</v>
          </cell>
          <cell r="O133" t="str">
            <v>海口</v>
          </cell>
          <cell r="P133">
            <v>2014</v>
          </cell>
          <cell r="Q133">
            <v>1.18</v>
          </cell>
        </row>
        <row r="134">
          <cell r="K134" t="str">
            <v>成都</v>
          </cell>
          <cell r="L134">
            <v>2013</v>
          </cell>
          <cell r="M134">
            <v>0</v>
          </cell>
          <cell r="O134">
            <v>0</v>
          </cell>
          <cell r="P134">
            <v>2013</v>
          </cell>
          <cell r="Q134">
            <v>0</v>
          </cell>
        </row>
        <row r="135">
          <cell r="K135">
            <v>0</v>
          </cell>
          <cell r="L135">
            <v>2014</v>
          </cell>
          <cell r="M135">
            <v>0</v>
          </cell>
          <cell r="O135" t="str">
            <v>成都</v>
          </cell>
          <cell r="P135">
            <v>2014</v>
          </cell>
          <cell r="Q135">
            <v>0</v>
          </cell>
        </row>
        <row r="136">
          <cell r="K136" t="str">
            <v>贵阳</v>
          </cell>
          <cell r="L136">
            <v>2013</v>
          </cell>
          <cell r="M136">
            <v>0</v>
          </cell>
          <cell r="O136">
            <v>0</v>
          </cell>
          <cell r="P136">
            <v>2013</v>
          </cell>
          <cell r="Q136">
            <v>0</v>
          </cell>
        </row>
        <row r="137">
          <cell r="K137">
            <v>0</v>
          </cell>
          <cell r="L137">
            <v>2014</v>
          </cell>
          <cell r="M137">
            <v>1.6</v>
          </cell>
          <cell r="O137" t="str">
            <v>贵阳</v>
          </cell>
          <cell r="P137">
            <v>2014</v>
          </cell>
          <cell r="Q137">
            <v>1.6</v>
          </cell>
        </row>
        <row r="138">
          <cell r="K138" t="str">
            <v>昆明</v>
          </cell>
          <cell r="L138">
            <v>2013</v>
          </cell>
          <cell r="M138">
            <v>0</v>
          </cell>
          <cell r="O138">
            <v>0</v>
          </cell>
          <cell r="P138">
            <v>2013</v>
          </cell>
          <cell r="Q138">
            <v>0</v>
          </cell>
        </row>
        <row r="139">
          <cell r="K139">
            <v>0</v>
          </cell>
          <cell r="L139">
            <v>2014</v>
          </cell>
          <cell r="M139">
            <v>3.2650000000000001</v>
          </cell>
          <cell r="O139" t="str">
            <v>昆明</v>
          </cell>
          <cell r="P139">
            <v>2014</v>
          </cell>
          <cell r="Q139">
            <v>3.2650000000000001</v>
          </cell>
        </row>
        <row r="140">
          <cell r="K140" t="str">
            <v>拉萨</v>
          </cell>
          <cell r="L140">
            <v>2013</v>
          </cell>
          <cell r="M140">
            <v>0</v>
          </cell>
          <cell r="O140">
            <v>0</v>
          </cell>
          <cell r="P140">
            <v>2013</v>
          </cell>
          <cell r="Q140">
            <v>0</v>
          </cell>
        </row>
        <row r="141">
          <cell r="K141">
            <v>0</v>
          </cell>
          <cell r="L141">
            <v>2014</v>
          </cell>
          <cell r="M141">
            <v>6.5199999999999994E-2</v>
          </cell>
          <cell r="O141" t="str">
            <v>拉萨</v>
          </cell>
          <cell r="P141">
            <v>2014</v>
          </cell>
          <cell r="Q141">
            <v>6.5199999999999994E-2</v>
          </cell>
        </row>
        <row r="142">
          <cell r="K142" t="str">
            <v>西安</v>
          </cell>
          <cell r="L142">
            <v>2013</v>
          </cell>
          <cell r="M142">
            <v>5.62</v>
          </cell>
          <cell r="O142">
            <v>0</v>
          </cell>
          <cell r="P142">
            <v>2013</v>
          </cell>
          <cell r="Q142">
            <v>5.62</v>
          </cell>
        </row>
        <row r="143">
          <cell r="K143">
            <v>0</v>
          </cell>
          <cell r="L143">
            <v>2014</v>
          </cell>
          <cell r="M143">
            <v>4.2</v>
          </cell>
          <cell r="O143" t="str">
            <v>西安</v>
          </cell>
          <cell r="P143">
            <v>2014</v>
          </cell>
          <cell r="Q143">
            <v>4.2</v>
          </cell>
        </row>
        <row r="144">
          <cell r="K144" t="str">
            <v>兰州</v>
          </cell>
          <cell r="L144">
            <v>2013</v>
          </cell>
          <cell r="M144">
            <v>0</v>
          </cell>
          <cell r="O144">
            <v>0</v>
          </cell>
          <cell r="P144">
            <v>2013</v>
          </cell>
          <cell r="Q144">
            <v>0</v>
          </cell>
        </row>
        <row r="145">
          <cell r="K145">
            <v>0</v>
          </cell>
          <cell r="L145">
            <v>2014</v>
          </cell>
          <cell r="M145">
            <v>6.4</v>
          </cell>
          <cell r="O145" t="str">
            <v>兰州</v>
          </cell>
          <cell r="P145">
            <v>2014</v>
          </cell>
          <cell r="Q145">
            <v>6.4</v>
          </cell>
        </row>
        <row r="146">
          <cell r="K146" t="str">
            <v>西宁</v>
          </cell>
          <cell r="L146">
            <v>2013</v>
          </cell>
          <cell r="M146">
            <v>0.47320000000000001</v>
          </cell>
          <cell r="O146">
            <v>0</v>
          </cell>
          <cell r="P146">
            <v>2013</v>
          </cell>
          <cell r="Q146">
            <v>0.47320000000000001</v>
          </cell>
        </row>
        <row r="147">
          <cell r="K147">
            <v>0</v>
          </cell>
          <cell r="L147">
            <v>2014</v>
          </cell>
          <cell r="M147">
            <v>1.65</v>
          </cell>
          <cell r="O147" t="str">
            <v>西宁</v>
          </cell>
          <cell r="P147">
            <v>2014</v>
          </cell>
          <cell r="Q147">
            <v>1.65</v>
          </cell>
        </row>
        <row r="148">
          <cell r="K148" t="str">
            <v>银川</v>
          </cell>
          <cell r="L148">
            <v>2013</v>
          </cell>
          <cell r="M148">
            <v>0</v>
          </cell>
          <cell r="O148">
            <v>0</v>
          </cell>
          <cell r="P148">
            <v>2013</v>
          </cell>
          <cell r="Q148">
            <v>0</v>
          </cell>
        </row>
        <row r="149">
          <cell r="K149">
            <v>0</v>
          </cell>
          <cell r="L149">
            <v>2014</v>
          </cell>
          <cell r="M149">
            <v>0.97270000000000001</v>
          </cell>
          <cell r="O149" t="str">
            <v>银川</v>
          </cell>
          <cell r="P149">
            <v>2014</v>
          </cell>
          <cell r="Q149">
            <v>0.97270000000000001</v>
          </cell>
        </row>
        <row r="150">
          <cell r="K150" t="str">
            <v>乌鲁木齐</v>
          </cell>
          <cell r="L150">
            <v>2013</v>
          </cell>
          <cell r="M150">
            <v>0.36</v>
          </cell>
          <cell r="O150">
            <v>0</v>
          </cell>
          <cell r="P150">
            <v>2013</v>
          </cell>
          <cell r="Q150">
            <v>0.36</v>
          </cell>
        </row>
        <row r="151">
          <cell r="K151">
            <v>0</v>
          </cell>
          <cell r="L151">
            <v>2014</v>
          </cell>
          <cell r="M151">
            <v>1.7</v>
          </cell>
          <cell r="O151" t="str">
            <v>乌鲁木齐</v>
          </cell>
          <cell r="P151">
            <v>2014</v>
          </cell>
          <cell r="Q151">
            <v>1.7</v>
          </cell>
        </row>
        <row r="152">
          <cell r="O152">
            <v>0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5"/>
  <sheetViews>
    <sheetView tabSelected="1" workbookViewId="0">
      <pane xSplit="4" ySplit="1" topLeftCell="E354" activePane="bottomRight" state="frozen"/>
      <selection pane="topRight" activeCell="E1" sqref="E1"/>
      <selection pane="bottomLeft" activeCell="A3" sqref="A3"/>
      <selection pane="bottomRight" activeCell="C375" sqref="C375"/>
    </sheetView>
  </sheetViews>
  <sheetFormatPr defaultColWidth="9.125" defaultRowHeight="14.25"/>
  <cols>
    <col min="1" max="1" width="9.125" style="1"/>
    <col min="2" max="2" width="14.375" style="1" customWidth="1"/>
    <col min="3" max="3" width="14.375" style="71" customWidth="1"/>
    <col min="4" max="4" width="9.125" style="71"/>
    <col min="5" max="7" width="9.125" style="1"/>
    <col min="8" max="8" width="12.75" style="1" bestFit="1" customWidth="1"/>
    <col min="9" max="9" width="9.125" style="1"/>
    <col min="10" max="10" width="12.75" style="1" bestFit="1" customWidth="1"/>
    <col min="11" max="14" width="9.125" style="1"/>
    <col min="15" max="15" width="13.375" style="1" bestFit="1" customWidth="1"/>
    <col min="16" max="16384" width="9.125" style="1"/>
  </cols>
  <sheetData>
    <row r="1" spans="1:36" ht="15.75" thickBot="1">
      <c r="A1" s="72" t="s">
        <v>360</v>
      </c>
      <c r="B1" s="73" t="s">
        <v>361</v>
      </c>
      <c r="C1" s="74" t="s">
        <v>362</v>
      </c>
      <c r="D1" s="74" t="s">
        <v>363</v>
      </c>
      <c r="E1" s="2" t="s">
        <v>364</v>
      </c>
      <c r="F1" s="2" t="s">
        <v>365</v>
      </c>
      <c r="G1" s="2" t="s">
        <v>366</v>
      </c>
      <c r="H1" s="3" t="s">
        <v>0</v>
      </c>
      <c r="I1" s="4" t="s">
        <v>367</v>
      </c>
      <c r="J1" s="5" t="s">
        <v>0</v>
      </c>
      <c r="K1" s="6" t="s">
        <v>369</v>
      </c>
      <c r="L1" s="2" t="s">
        <v>368</v>
      </c>
      <c r="M1" s="2" t="s">
        <v>370</v>
      </c>
      <c r="N1" s="7" t="s">
        <v>371</v>
      </c>
      <c r="O1" s="8" t="s">
        <v>1</v>
      </c>
      <c r="P1" s="8" t="s">
        <v>2</v>
      </c>
      <c r="Q1" s="9" t="s">
        <v>372</v>
      </c>
      <c r="R1" s="10" t="s">
        <v>373</v>
      </c>
      <c r="S1" s="11" t="s">
        <v>374</v>
      </c>
      <c r="T1" s="9" t="s">
        <v>375</v>
      </c>
      <c r="U1" s="9" t="s">
        <v>376</v>
      </c>
      <c r="V1" s="10" t="s">
        <v>377</v>
      </c>
      <c r="W1" s="11" t="s">
        <v>378</v>
      </c>
      <c r="X1" s="9" t="s">
        <v>379</v>
      </c>
      <c r="Y1" s="9" t="s">
        <v>380</v>
      </c>
      <c r="Z1" s="12" t="s">
        <v>381</v>
      </c>
      <c r="AA1" s="13" t="s">
        <v>382</v>
      </c>
      <c r="AB1" s="14" t="s">
        <v>383</v>
      </c>
      <c r="AC1" s="14" t="s">
        <v>384</v>
      </c>
      <c r="AD1" s="15" t="s">
        <v>385</v>
      </c>
      <c r="AE1" s="16" t="s">
        <v>386</v>
      </c>
      <c r="AF1" s="9" t="s">
        <v>387</v>
      </c>
      <c r="AG1" s="9" t="s">
        <v>388</v>
      </c>
      <c r="AH1" s="10" t="s">
        <v>389</v>
      </c>
      <c r="AI1" t="s">
        <v>390</v>
      </c>
      <c r="AJ1" t="s">
        <v>391</v>
      </c>
    </row>
    <row r="2" spans="1:36">
      <c r="A2" s="17">
        <v>1</v>
      </c>
      <c r="B2" s="18" t="s">
        <v>3</v>
      </c>
      <c r="C2" s="19" t="s">
        <v>4</v>
      </c>
      <c r="D2" s="19" t="s">
        <v>5</v>
      </c>
      <c r="E2" s="20">
        <v>1317</v>
      </c>
      <c r="F2" s="21">
        <v>1358.51</v>
      </c>
      <c r="G2" s="20">
        <v>1363.54</v>
      </c>
      <c r="H2" s="22">
        <f>M2/G2</f>
        <v>2.4935095413409214E-2</v>
      </c>
      <c r="I2" s="21">
        <v>1461.05</v>
      </c>
      <c r="J2" s="22">
        <f>N2/I2</f>
        <v>2.1902056740015743E-2</v>
      </c>
      <c r="K2" s="20">
        <v>40</v>
      </c>
      <c r="L2" s="21">
        <v>35</v>
      </c>
      <c r="M2" s="21">
        <v>34</v>
      </c>
      <c r="N2" s="23">
        <v>32</v>
      </c>
      <c r="O2" s="24">
        <f>M2-N2</f>
        <v>2</v>
      </c>
      <c r="P2" s="22">
        <f>(M2-N2)/M2</f>
        <v>5.8823529411764705E-2</v>
      </c>
      <c r="Q2" s="25"/>
      <c r="R2" s="26"/>
      <c r="S2" s="27"/>
      <c r="T2" s="25">
        <f>VLOOKUP(B2,[1]黄标车!O:Q,3,FALSE)</f>
        <v>3.5</v>
      </c>
      <c r="U2" s="25"/>
      <c r="V2" s="26"/>
      <c r="W2" s="25"/>
      <c r="X2" s="25"/>
      <c r="Y2" s="25">
        <f>VLOOKUP(B2,[1]落后产能!I:J,2,FALSE)</f>
        <v>9</v>
      </c>
      <c r="Z2" s="25"/>
      <c r="AA2" s="27"/>
      <c r="AB2" s="25"/>
      <c r="AC2" s="25">
        <f>VLOOKUP(B2,[1]落后产能!K:L,2,FALSE)</f>
        <v>750</v>
      </c>
      <c r="AD2" s="26">
        <f>VLOOKUP(B2,[1]落后产能!B:C,2,FALSE)</f>
        <v>120</v>
      </c>
      <c r="AE2" s="25"/>
      <c r="AF2" s="25"/>
      <c r="AG2" s="25">
        <f>VLOOKUP(B2,[1]落后产能!K:M,3,FALSE)</f>
        <v>458.6</v>
      </c>
      <c r="AH2" s="26"/>
      <c r="AI2">
        <v>40.811188000000001</v>
      </c>
      <c r="AJ2">
        <v>114.893782</v>
      </c>
    </row>
    <row r="3" spans="1:36">
      <c r="A3" s="17">
        <v>2</v>
      </c>
      <c r="B3" s="28" t="s">
        <v>6</v>
      </c>
      <c r="C3" s="19" t="s">
        <v>4</v>
      </c>
      <c r="D3" s="19" t="s">
        <v>5</v>
      </c>
      <c r="E3" s="29">
        <v>1272.0899999999999</v>
      </c>
      <c r="F3" s="30">
        <v>1342.55</v>
      </c>
      <c r="G3" s="29">
        <v>1358.6</v>
      </c>
      <c r="H3" s="31">
        <f>M3/G3</f>
        <v>3.1650228176063597E-2</v>
      </c>
      <c r="I3" s="30">
        <v>1432.9</v>
      </c>
      <c r="J3" s="31">
        <f>N3/I3</f>
        <v>2.7915416288645401E-2</v>
      </c>
      <c r="K3" s="29">
        <v>50</v>
      </c>
      <c r="L3" s="30">
        <v>52</v>
      </c>
      <c r="M3" s="30">
        <v>43</v>
      </c>
      <c r="N3" s="32">
        <v>40</v>
      </c>
      <c r="O3" s="30">
        <f>M3-N3</f>
        <v>3</v>
      </c>
      <c r="P3" s="31">
        <f>(M3-N3)/M3</f>
        <v>6.9767441860465115E-2</v>
      </c>
      <c r="Q3" s="33"/>
      <c r="R3" s="34">
        <f>VLOOKUP(B3,[1]锅炉!J:L,3,FALSE)</f>
        <v>351</v>
      </c>
      <c r="S3" s="35">
        <f>VLOOKUP(B3,[1]黄标车!K:M,3,FALSE)</f>
        <v>3.8</v>
      </c>
      <c r="T3" s="33">
        <f>VLOOKUP(B3,[1]黄标车!O:Q,3,FALSE)</f>
        <v>0.73960000000000004</v>
      </c>
      <c r="U3" s="33"/>
      <c r="V3" s="34"/>
      <c r="W3" s="33"/>
      <c r="X3" s="33"/>
      <c r="Y3" s="33"/>
      <c r="Z3" s="33"/>
      <c r="AA3" s="35"/>
      <c r="AB3" s="33"/>
      <c r="AC3" s="33"/>
      <c r="AD3" s="34">
        <f>VLOOKUP(B3,[1]落后产能!B:C,2,FALSE)</f>
        <v>122</v>
      </c>
      <c r="AE3" s="33"/>
      <c r="AF3" s="33"/>
      <c r="AG3" s="33"/>
      <c r="AH3" s="34">
        <f>VLOOKUP(B3,[1]落后产能!D:E,2,FALSE)</f>
        <v>401</v>
      </c>
      <c r="AI3">
        <v>40.992521000000004</v>
      </c>
      <c r="AJ3">
        <v>117.93382200000001</v>
      </c>
    </row>
    <row r="4" spans="1:36">
      <c r="A4" s="17">
        <v>3</v>
      </c>
      <c r="B4" s="28" t="s">
        <v>7</v>
      </c>
      <c r="C4" s="19" t="s">
        <v>4</v>
      </c>
      <c r="D4" s="19" t="s">
        <v>5</v>
      </c>
      <c r="E4" s="29">
        <v>1168.75</v>
      </c>
      <c r="F4" s="30">
        <v>1200.02</v>
      </c>
      <c r="G4" s="29">
        <v>1250.44</v>
      </c>
      <c r="H4" s="31">
        <f t="shared" ref="H4:H14" si="0">M4/G4</f>
        <v>3.5987332458974439E-2</v>
      </c>
      <c r="I4" s="30">
        <v>1339.54</v>
      </c>
      <c r="J4" s="31">
        <f t="shared" ref="J4:J14" si="1">N4/I4</f>
        <v>3.4340146617495557E-2</v>
      </c>
      <c r="K4" s="29">
        <v>65</v>
      </c>
      <c r="L4" s="30">
        <v>60</v>
      </c>
      <c r="M4" s="30">
        <v>45</v>
      </c>
      <c r="N4" s="32">
        <v>46</v>
      </c>
      <c r="O4" s="30">
        <f t="shared" ref="O4:O72" si="2">M4-N4</f>
        <v>-1</v>
      </c>
      <c r="P4" s="31">
        <f t="shared" ref="P4:P72" si="3">(M4-N4)/M4</f>
        <v>-2.2222222222222223E-2</v>
      </c>
      <c r="Q4" s="33">
        <f>VLOOKUP(B4,[1]锅炉!P:R,3,FALSE)</f>
        <v>598</v>
      </c>
      <c r="R4" s="34"/>
      <c r="S4" s="35">
        <f>VLOOKUP(B4,[1]黄标车!K:M,3,FALSE)</f>
        <v>3.3</v>
      </c>
      <c r="T4" s="33">
        <f>VLOOKUP(B4,[1]黄标车!O:Q,3,FALSE)</f>
        <v>4.62</v>
      </c>
      <c r="U4" s="33">
        <f>VLOOKUP(B4,[1]黄标车!G:I,3,FALSE)</f>
        <v>0.64739999999999998</v>
      </c>
      <c r="V4" s="34"/>
      <c r="W4" s="33"/>
      <c r="X4" s="33"/>
      <c r="Y4" s="33"/>
      <c r="Z4" s="33"/>
      <c r="AA4" s="35">
        <f>VLOOKUP(B4,[1]落后产能!P:T,5,FALSE)</f>
        <v>161</v>
      </c>
      <c r="AB4" s="33">
        <f>VLOOKUP(B4,[1]落后产能!W:AA,5,FALSE)</f>
        <v>490</v>
      </c>
      <c r="AC4" s="33">
        <f>VLOOKUP(B4,[1]落后产能!K:L,2,FALSE)</f>
        <v>95</v>
      </c>
      <c r="AD4" s="34"/>
      <c r="AE4" s="33">
        <f>VLOOKUP(B4,[1]落后产能!P:U,6,FALSE)</f>
        <v>274</v>
      </c>
      <c r="AF4" s="33"/>
      <c r="AG4" s="33">
        <f>VLOOKUP(B4,[1]落后产能!K:M,3,FALSE)</f>
        <v>205</v>
      </c>
      <c r="AH4" s="34"/>
      <c r="AI4">
        <v>39.945461999999999</v>
      </c>
      <c r="AJ4">
        <v>119.60436799999999</v>
      </c>
    </row>
    <row r="5" spans="1:36">
      <c r="A5" s="17">
        <v>4</v>
      </c>
      <c r="B5" s="28" t="s">
        <v>8</v>
      </c>
      <c r="C5" s="19" t="s">
        <v>4</v>
      </c>
      <c r="D5" s="19" t="s">
        <v>5</v>
      </c>
      <c r="E5" s="29">
        <v>1943.1</v>
      </c>
      <c r="F5" s="30">
        <v>2056</v>
      </c>
      <c r="G5" s="29">
        <v>2473.9</v>
      </c>
      <c r="H5" s="31">
        <f t="shared" si="0"/>
        <v>3.4358704878936094E-2</v>
      </c>
      <c r="I5" s="30">
        <v>2706.3</v>
      </c>
      <c r="J5" s="31">
        <f t="shared" si="1"/>
        <v>2.4387540184015073E-2</v>
      </c>
      <c r="K5" s="29">
        <v>110</v>
      </c>
      <c r="L5" s="30">
        <v>100</v>
      </c>
      <c r="M5" s="30">
        <v>85</v>
      </c>
      <c r="N5" s="32">
        <v>66</v>
      </c>
      <c r="O5" s="30">
        <f t="shared" si="2"/>
        <v>19</v>
      </c>
      <c r="P5" s="31">
        <f t="shared" si="3"/>
        <v>0.22352941176470589</v>
      </c>
      <c r="Q5" s="33"/>
      <c r="R5" s="34"/>
      <c r="S5" s="35">
        <f>VLOOKUP(B5,[1]黄标车!K:M,3,FALSE)</f>
        <v>6.2728999999999999</v>
      </c>
      <c r="T5" s="33">
        <f>VLOOKUP(B5,[1]黄标车!O:Q,3,FALSE)</f>
        <v>6.6</v>
      </c>
      <c r="U5" s="33"/>
      <c r="V5" s="34"/>
      <c r="W5" s="33">
        <f>VLOOKUP(B5,[1]落后产能!P:R,3,FALSE)</f>
        <v>367</v>
      </c>
      <c r="X5" s="33">
        <f>VLOOKUP(B5,[1]落后产能!W:AB,3,FALSE)</f>
        <v>178</v>
      </c>
      <c r="Y5" s="33">
        <f>VLOOKUP(B5,[1]落后产能!I:J,2,FALSE)</f>
        <v>1329</v>
      </c>
      <c r="Z5" s="33"/>
      <c r="AA5" s="35">
        <f>VLOOKUP(B5,[1]落后产能!P:T,5,FALSE)</f>
        <v>88</v>
      </c>
      <c r="AB5" s="33">
        <f>VLOOKUP(B5,[1]落后产能!W:AA,5,FALSE)</f>
        <v>187</v>
      </c>
      <c r="AC5" s="33"/>
      <c r="AD5" s="34"/>
      <c r="AE5" s="33"/>
      <c r="AF5" s="33">
        <f>VLOOKUP(B5,[1]落后产能!W:AB,6,FALSE)</f>
        <v>1603</v>
      </c>
      <c r="AG5" s="33"/>
      <c r="AH5" s="34"/>
      <c r="AI5">
        <v>39.518611</v>
      </c>
      <c r="AJ5">
        <v>116.703602</v>
      </c>
    </row>
    <row r="6" spans="1:36">
      <c r="A6" s="17">
        <v>5</v>
      </c>
      <c r="B6" s="28" t="s">
        <v>9</v>
      </c>
      <c r="C6" s="19" t="s">
        <v>10</v>
      </c>
      <c r="D6" s="19" t="s">
        <v>5</v>
      </c>
      <c r="E6" s="29">
        <v>14370.16</v>
      </c>
      <c r="F6" s="36">
        <v>15722.47</v>
      </c>
      <c r="G6" s="29">
        <v>16538.189999999999</v>
      </c>
      <c r="H6" s="31">
        <f t="shared" si="0"/>
        <v>4.2326276333746323E-3</v>
      </c>
      <c r="I6" s="30">
        <v>17885.39</v>
      </c>
      <c r="J6" s="31">
        <f t="shared" si="1"/>
        <v>3.8578974235395484E-3</v>
      </c>
      <c r="K6" s="29">
        <v>96</v>
      </c>
      <c r="L6" s="30">
        <v>83</v>
      </c>
      <c r="M6" s="30">
        <v>70</v>
      </c>
      <c r="N6" s="32">
        <v>69</v>
      </c>
      <c r="O6" s="30">
        <f t="shared" si="2"/>
        <v>1</v>
      </c>
      <c r="P6" s="31">
        <f t="shared" si="3"/>
        <v>1.4285714285714285E-2</v>
      </c>
      <c r="Q6" s="33">
        <f>VLOOKUP(B6,[1]锅炉!P:R,3,FALSE)</f>
        <v>634</v>
      </c>
      <c r="R6" s="34"/>
      <c r="S6" s="35">
        <f>VLOOKUP(B6,[1]黄标车!K:M,3,FALSE)</f>
        <v>7.2</v>
      </c>
      <c r="T6" s="33">
        <f>VLOOKUP(B6,[1]黄标车!O:Q,3,FALSE)</f>
        <v>14.3</v>
      </c>
      <c r="U6" s="33"/>
      <c r="V6" s="34"/>
      <c r="W6" s="33"/>
      <c r="X6" s="33"/>
      <c r="Y6" s="33">
        <f>VLOOKUP(B6,[1]落后产能!I:J,2,FALSE)</f>
        <v>222</v>
      </c>
      <c r="Z6" s="33"/>
      <c r="AA6" s="35">
        <f>VLOOKUP(B6,[1]落后产能!P:T,5,FALSE)</f>
        <v>14</v>
      </c>
      <c r="AB6" s="33"/>
      <c r="AC6" s="33"/>
      <c r="AD6" s="34"/>
      <c r="AE6" s="33">
        <f>VLOOKUP(B6,[1]落后产能!P:U,6,FALSE)</f>
        <v>229</v>
      </c>
      <c r="AF6" s="33"/>
      <c r="AG6" s="33"/>
      <c r="AH6" s="34"/>
      <c r="AI6">
        <v>39.143929999999997</v>
      </c>
      <c r="AJ6">
        <v>117.210813</v>
      </c>
    </row>
    <row r="7" spans="1:36">
      <c r="A7" s="17">
        <v>6</v>
      </c>
      <c r="B7" s="28" t="s">
        <v>11</v>
      </c>
      <c r="C7" s="19" t="s">
        <v>4</v>
      </c>
      <c r="D7" s="19" t="s">
        <v>5</v>
      </c>
      <c r="E7" s="29">
        <v>3013</v>
      </c>
      <c r="F7" s="30">
        <v>3133.38</v>
      </c>
      <c r="G7" s="29">
        <v>3240.6</v>
      </c>
      <c r="H7" s="31">
        <f t="shared" si="0"/>
        <v>2.1600938097883108E-2</v>
      </c>
      <c r="I7" s="30">
        <v>3533.4</v>
      </c>
      <c r="J7" s="31">
        <f t="shared" si="1"/>
        <v>1.9527933435218203E-2</v>
      </c>
      <c r="K7" s="29">
        <v>102</v>
      </c>
      <c r="L7" s="30">
        <v>88</v>
      </c>
      <c r="M7" s="30">
        <v>70</v>
      </c>
      <c r="N7" s="32">
        <v>69</v>
      </c>
      <c r="O7" s="30">
        <f t="shared" si="2"/>
        <v>1</v>
      </c>
      <c r="P7" s="31">
        <f t="shared" si="3"/>
        <v>1.4285714285714285E-2</v>
      </c>
      <c r="Q7" s="33"/>
      <c r="R7" s="34"/>
      <c r="S7" s="35">
        <f>VLOOKUP(B7,[1]黄标车!K:M,3,FALSE)</f>
        <v>8.6999999999999993</v>
      </c>
      <c r="T7" s="33">
        <f>VLOOKUP(B7,[1]黄标车!O:Q,3,FALSE)</f>
        <v>5.6</v>
      </c>
      <c r="U7" s="33">
        <f>VLOOKUP(B7,[1]黄标车!G:I,3,FALSE)</f>
        <v>16.100000000000001</v>
      </c>
      <c r="V7" s="34"/>
      <c r="W7" s="33"/>
      <c r="X7" s="33"/>
      <c r="Y7" s="33"/>
      <c r="Z7" s="33"/>
      <c r="AA7" s="35"/>
      <c r="AB7" s="33"/>
      <c r="AC7" s="33"/>
      <c r="AD7" s="34"/>
      <c r="AE7" s="33"/>
      <c r="AF7" s="33"/>
      <c r="AG7" s="33"/>
      <c r="AH7" s="34"/>
      <c r="AI7">
        <v>38.297615</v>
      </c>
      <c r="AJ7">
        <v>116.863806</v>
      </c>
    </row>
    <row r="8" spans="1:36">
      <c r="A8" s="17">
        <v>7</v>
      </c>
      <c r="B8" s="28" t="s">
        <v>12</v>
      </c>
      <c r="C8" s="28" t="s">
        <v>12</v>
      </c>
      <c r="D8" s="19" t="s">
        <v>5</v>
      </c>
      <c r="E8" s="29">
        <v>19500.599999999999</v>
      </c>
      <c r="F8" s="30">
        <v>21330.799999999999</v>
      </c>
      <c r="G8" s="29">
        <v>22968.6</v>
      </c>
      <c r="H8" s="31">
        <f t="shared" si="0"/>
        <v>3.5091385630817724E-3</v>
      </c>
      <c r="I8" s="30">
        <v>24899.3</v>
      </c>
      <c r="J8" s="31">
        <f t="shared" si="1"/>
        <v>2.9318093279730758E-3</v>
      </c>
      <c r="K8" s="29">
        <v>89.5</v>
      </c>
      <c r="L8" s="30">
        <v>85.9</v>
      </c>
      <c r="M8" s="30">
        <v>80.599999999999994</v>
      </c>
      <c r="N8" s="32">
        <v>73</v>
      </c>
      <c r="O8" s="30">
        <f t="shared" si="2"/>
        <v>7.5999999999999943</v>
      </c>
      <c r="P8" s="31">
        <f t="shared" si="3"/>
        <v>9.4292803970223257E-2</v>
      </c>
      <c r="Q8" s="33"/>
      <c r="R8" s="34"/>
      <c r="S8" s="35">
        <f>VLOOKUP(B8,[1]黄标车!K:M,3,FALSE)</f>
        <v>36.6</v>
      </c>
      <c r="T8" s="33">
        <f>VLOOKUP(B8,[1]黄标车!O:Q,3,FALSE)</f>
        <v>47.6</v>
      </c>
      <c r="U8" s="33">
        <f>VLOOKUP(B8,[1]黄标车!G:I,3,FALSE)</f>
        <v>38.9</v>
      </c>
      <c r="V8" s="34"/>
      <c r="W8" s="33">
        <f>VLOOKUP(B8,[1]落后产能!P:R,3,FALSE)</f>
        <v>288</v>
      </c>
      <c r="X8" s="33">
        <f>VLOOKUP(B8,[1]落后产能!W:AB,3,FALSE)</f>
        <v>392</v>
      </c>
      <c r="Y8" s="33">
        <f>VLOOKUP(B8,[1]落后产能!I:J,2,FALSE)</f>
        <v>326</v>
      </c>
      <c r="Z8" s="33">
        <f>VLOOKUP(B8,[1]落后产能!F:G,2,FALSE)</f>
        <v>335</v>
      </c>
      <c r="AA8" s="35"/>
      <c r="AB8" s="33"/>
      <c r="AC8" s="33"/>
      <c r="AD8" s="34"/>
      <c r="AE8" s="33">
        <f>VLOOKUP(B8,[1]落后产能!P:U,6,FALSE)</f>
        <v>150</v>
      </c>
      <c r="AF8" s="33"/>
      <c r="AG8" s="33"/>
      <c r="AH8" s="34"/>
      <c r="AI8">
        <v>39.929986</v>
      </c>
      <c r="AJ8">
        <v>116.395645</v>
      </c>
    </row>
    <row r="9" spans="1:36">
      <c r="A9" s="17">
        <v>8</v>
      </c>
      <c r="B9" s="28" t="s">
        <v>13</v>
      </c>
      <c r="C9" s="19" t="s">
        <v>4</v>
      </c>
      <c r="D9" s="19" t="s">
        <v>5</v>
      </c>
      <c r="E9" s="29">
        <v>6121.21</v>
      </c>
      <c r="F9" s="30">
        <v>6225.3</v>
      </c>
      <c r="G9" s="29">
        <v>6103.1</v>
      </c>
      <c r="H9" s="31">
        <f t="shared" si="0"/>
        <v>1.3927348396716423E-2</v>
      </c>
      <c r="I9" s="30">
        <v>6306.2</v>
      </c>
      <c r="J9" s="31">
        <f t="shared" si="1"/>
        <v>1.1734483524150836E-2</v>
      </c>
      <c r="K9" s="29">
        <v>115</v>
      </c>
      <c r="L9" s="30">
        <v>101</v>
      </c>
      <c r="M9" s="30">
        <v>85</v>
      </c>
      <c r="N9" s="32">
        <v>74</v>
      </c>
      <c r="O9" s="30">
        <f t="shared" si="2"/>
        <v>11</v>
      </c>
      <c r="P9" s="31">
        <f t="shared" si="3"/>
        <v>0.12941176470588237</v>
      </c>
      <c r="Q9" s="33"/>
      <c r="R9" s="34">
        <f>VLOOKUP(B9,[1]锅炉!J:L,3,FALSE)</f>
        <v>2524</v>
      </c>
      <c r="S9" s="35">
        <f>VLOOKUP(B9,[1]黄标车!K:M,3,FALSE)</f>
        <v>4.5999999999999996</v>
      </c>
      <c r="T9" s="33">
        <v>6.6</v>
      </c>
      <c r="U9" s="33">
        <f>VLOOKUP(B9,[1]黄标车!G:I,3,FALSE)</f>
        <v>3.7317999999999998</v>
      </c>
      <c r="V9" s="34"/>
      <c r="W9" s="33"/>
      <c r="X9" s="33">
        <f>VLOOKUP(B9,[1]落后产能!W:AB,3,FALSE)</f>
        <v>436</v>
      </c>
      <c r="Y9" s="33"/>
      <c r="Z9" s="33">
        <f>VLOOKUP(B9,[1]落后产能!F:G,2,FALSE)</f>
        <v>5</v>
      </c>
      <c r="AA9" s="35"/>
      <c r="AB9" s="33"/>
      <c r="AC9" s="33"/>
      <c r="AD9" s="34">
        <f>VLOOKUP(B9,[1]落后产能!B:C,2,FALSE)</f>
        <v>1569</v>
      </c>
      <c r="AE9" s="33"/>
      <c r="AF9" s="33"/>
      <c r="AG9" s="33"/>
      <c r="AH9" s="34"/>
      <c r="AI9">
        <v>39.650531000000001</v>
      </c>
      <c r="AJ9">
        <v>118.18345100000001</v>
      </c>
    </row>
    <row r="10" spans="1:36">
      <c r="A10" s="17">
        <v>9</v>
      </c>
      <c r="B10" s="28" t="s">
        <v>14</v>
      </c>
      <c r="C10" s="19" t="s">
        <v>4</v>
      </c>
      <c r="D10" s="19" t="s">
        <v>5</v>
      </c>
      <c r="E10" s="29">
        <v>3061.5</v>
      </c>
      <c r="F10" s="30">
        <v>3080</v>
      </c>
      <c r="G10" s="29">
        <v>3145.4</v>
      </c>
      <c r="H10" s="31">
        <f t="shared" si="0"/>
        <v>2.8931137534176893E-2</v>
      </c>
      <c r="I10" s="30">
        <v>3337.1</v>
      </c>
      <c r="J10" s="31">
        <f t="shared" si="1"/>
        <v>2.4572233376284797E-2</v>
      </c>
      <c r="K10" s="29">
        <v>138</v>
      </c>
      <c r="L10" s="30">
        <v>116</v>
      </c>
      <c r="M10" s="30">
        <v>91</v>
      </c>
      <c r="N10" s="32">
        <v>82</v>
      </c>
      <c r="O10" s="30">
        <f t="shared" si="2"/>
        <v>9</v>
      </c>
      <c r="P10" s="31">
        <f t="shared" si="3"/>
        <v>9.8901098901098897E-2</v>
      </c>
      <c r="Q10" s="33"/>
      <c r="R10" s="34"/>
      <c r="S10" s="35">
        <f>VLOOKUP(B10,[1]黄标车!K:M,3,FALSE)</f>
        <v>9</v>
      </c>
      <c r="T10" s="33"/>
      <c r="U10" s="33"/>
      <c r="V10" s="34"/>
      <c r="W10" s="33">
        <f>VLOOKUP(B10,[1]落后产能!P:R,3,FALSE)</f>
        <v>2620</v>
      </c>
      <c r="X10" s="33"/>
      <c r="Y10" s="33"/>
      <c r="Z10" s="33"/>
      <c r="AA10" s="35">
        <f>VLOOKUP(B10,[1]落后产能!P:T,5,FALSE)</f>
        <v>131</v>
      </c>
      <c r="AB10" s="33">
        <f>VLOOKUP(B10,[1]落后产能!W:AA,5,FALSE)</f>
        <v>758</v>
      </c>
      <c r="AC10" s="33"/>
      <c r="AD10" s="34"/>
      <c r="AE10" s="33"/>
      <c r="AF10" s="33">
        <f>VLOOKUP(B10,[1]落后产能!W:AB,6,FALSE)</f>
        <v>465</v>
      </c>
      <c r="AG10" s="33"/>
      <c r="AH10" s="34"/>
      <c r="AI10">
        <v>36.609307999999999</v>
      </c>
      <c r="AJ10">
        <v>114.482694</v>
      </c>
    </row>
    <row r="11" spans="1:36">
      <c r="A11" s="17">
        <v>10</v>
      </c>
      <c r="B11" s="28" t="s">
        <v>15</v>
      </c>
      <c r="C11" s="19" t="s">
        <v>4</v>
      </c>
      <c r="D11" s="19" t="s">
        <v>5</v>
      </c>
      <c r="E11" s="29">
        <v>1070.0999999999999</v>
      </c>
      <c r="F11" s="30">
        <v>1139</v>
      </c>
      <c r="G11" s="29">
        <v>1220</v>
      </c>
      <c r="H11" s="31">
        <f t="shared" si="0"/>
        <v>8.1147540983606561E-2</v>
      </c>
      <c r="I11" s="30">
        <v>1413.4</v>
      </c>
      <c r="J11" s="31">
        <f t="shared" si="1"/>
        <v>6.1553700297155789E-2</v>
      </c>
      <c r="K11" s="29">
        <v>122</v>
      </c>
      <c r="L11" s="30">
        <v>108</v>
      </c>
      <c r="M11" s="30">
        <v>99</v>
      </c>
      <c r="N11" s="32">
        <v>87</v>
      </c>
      <c r="O11" s="30">
        <f t="shared" si="2"/>
        <v>12</v>
      </c>
      <c r="P11" s="31">
        <f t="shared" si="3"/>
        <v>0.12121212121212122</v>
      </c>
      <c r="Q11" s="33"/>
      <c r="R11" s="34"/>
      <c r="S11" s="35">
        <f>VLOOKUP(B11,[1]黄标车!K:M,3,FALSE)</f>
        <v>2.7797999999999998</v>
      </c>
      <c r="T11" s="33">
        <f>VLOOKUP(B11,[1]黄标车!O:Q,3,FALSE)</f>
        <v>1.3145</v>
      </c>
      <c r="U11" s="33">
        <f>VLOOKUP(B11,[1]黄标车!G:I,3,FALSE)</f>
        <v>4.6135999999999999</v>
      </c>
      <c r="V11" s="34">
        <f>VLOOKUP(B11,[1]黄标车!B:D,3,FALSE)</f>
        <v>16.778600000000001</v>
      </c>
      <c r="W11" s="33">
        <f>VLOOKUP(B11,[1]落后产能!P:R,3,FALSE)</f>
        <v>227</v>
      </c>
      <c r="X11" s="33">
        <f>VLOOKUP(B11,[1]落后产能!W:AB,3,FALSE)</f>
        <v>245</v>
      </c>
      <c r="Y11" s="33"/>
      <c r="Z11" s="33"/>
      <c r="AA11" s="35"/>
      <c r="AB11" s="33"/>
      <c r="AC11" s="33"/>
      <c r="AD11" s="34"/>
      <c r="AE11" s="33"/>
      <c r="AF11" s="33"/>
      <c r="AG11" s="33"/>
      <c r="AH11" s="34"/>
      <c r="AI11">
        <v>37.746929000000002</v>
      </c>
      <c r="AJ11">
        <v>115.686229</v>
      </c>
    </row>
    <row r="12" spans="1:36">
      <c r="A12" s="17">
        <v>11</v>
      </c>
      <c r="B12" s="28" t="s">
        <v>16</v>
      </c>
      <c r="C12" s="19" t="s">
        <v>4</v>
      </c>
      <c r="D12" s="19" t="s">
        <v>5</v>
      </c>
      <c r="E12" s="29">
        <v>1604.6</v>
      </c>
      <c r="F12" s="30">
        <v>1668.1</v>
      </c>
      <c r="G12" s="29">
        <v>1764.7</v>
      </c>
      <c r="H12" s="31">
        <f t="shared" si="0"/>
        <v>5.7233524111747036E-2</v>
      </c>
      <c r="I12" s="30">
        <v>1954.8</v>
      </c>
      <c r="J12" s="31">
        <f t="shared" si="1"/>
        <v>4.4505831798649483E-2</v>
      </c>
      <c r="K12" s="29">
        <v>160</v>
      </c>
      <c r="L12" s="30">
        <v>131</v>
      </c>
      <c r="M12" s="30">
        <v>101</v>
      </c>
      <c r="N12" s="32">
        <v>87</v>
      </c>
      <c r="O12" s="30">
        <f t="shared" si="2"/>
        <v>14</v>
      </c>
      <c r="P12" s="31">
        <f t="shared" si="3"/>
        <v>0.13861386138613863</v>
      </c>
      <c r="Q12" s="33">
        <f>VLOOKUP(B12,[1]锅炉!P:R,3,FALSE)</f>
        <v>358</v>
      </c>
      <c r="R12" s="34"/>
      <c r="S12" s="35">
        <f>VLOOKUP(B12,[1]黄标车!K:M,3,FALSE)</f>
        <v>6.5</v>
      </c>
      <c r="T12" s="33">
        <f>VLOOKUP(B12,[1]黄标车!O:Q,3,FALSE)</f>
        <v>2.2999999999999998</v>
      </c>
      <c r="U12" s="33">
        <f>VLOOKUP(B12,[1]黄标车!G:I,3,FALSE)</f>
        <v>1.1309</v>
      </c>
      <c r="V12" s="34"/>
      <c r="W12" s="33">
        <f>VLOOKUP(B12,[1]落后产能!P:R,3,FALSE)</f>
        <v>147</v>
      </c>
      <c r="X12" s="33">
        <f>VLOOKUP(B12,[1]落后产能!W:AB,3,FALSE)</f>
        <v>63</v>
      </c>
      <c r="Y12" s="33">
        <f>VLOOKUP(B12,[1]落后产能!I:J,2,FALSE)</f>
        <v>1299</v>
      </c>
      <c r="Z12" s="33"/>
      <c r="AA12" s="35"/>
      <c r="AB12" s="33">
        <f>VLOOKUP(B12,[1]落后产能!W:AA,5,FALSE)</f>
        <v>205</v>
      </c>
      <c r="AC12" s="33">
        <f>VLOOKUP(B12,[1]落后产能!K:L,2,FALSE)</f>
        <v>384.5</v>
      </c>
      <c r="AD12" s="34">
        <f>VLOOKUP(B12,[1]落后产能!B:C,2,FALSE)</f>
        <v>475</v>
      </c>
      <c r="AE12" s="33"/>
      <c r="AF12" s="33"/>
      <c r="AG12" s="33">
        <f>VLOOKUP(B12,[1]落后产能!K:M,3,FALSE)</f>
        <v>80</v>
      </c>
      <c r="AH12" s="34">
        <f>VLOOKUP(B12,[1]落后产能!D:E,2,FALSE)</f>
        <v>196</v>
      </c>
      <c r="AI12">
        <v>37.069530999999998</v>
      </c>
      <c r="AJ12">
        <v>114.520487</v>
      </c>
    </row>
    <row r="13" spans="1:36">
      <c r="A13" s="17">
        <v>12</v>
      </c>
      <c r="B13" s="28" t="s">
        <v>17</v>
      </c>
      <c r="C13" s="19" t="s">
        <v>4</v>
      </c>
      <c r="D13" s="19" t="s">
        <v>5</v>
      </c>
      <c r="E13" s="29">
        <v>2650.6</v>
      </c>
      <c r="F13" s="30">
        <v>2757.8</v>
      </c>
      <c r="G13" s="29">
        <v>3000.3</v>
      </c>
      <c r="H13" s="31">
        <f t="shared" si="0"/>
        <v>3.5663100356630999E-2</v>
      </c>
      <c r="I13" s="30">
        <v>3110.4</v>
      </c>
      <c r="J13" s="31">
        <f t="shared" si="1"/>
        <v>2.9899691358024689E-2</v>
      </c>
      <c r="K13" s="29">
        <v>135</v>
      </c>
      <c r="L13" s="30">
        <v>129</v>
      </c>
      <c r="M13" s="30">
        <v>107</v>
      </c>
      <c r="N13" s="32">
        <v>93</v>
      </c>
      <c r="O13" s="30">
        <f t="shared" si="2"/>
        <v>14</v>
      </c>
      <c r="P13" s="31">
        <f t="shared" si="3"/>
        <v>0.13084112149532709</v>
      </c>
      <c r="Q13" s="33"/>
      <c r="R13" s="34"/>
      <c r="S13" s="35">
        <f>VLOOKUP(B13,[1]黄标车!K:M,3,FALSE)</f>
        <v>4.5</v>
      </c>
      <c r="T13" s="33">
        <f>VLOOKUP(B13,[1]黄标车!O:Q,3,FALSE)</f>
        <v>10.6</v>
      </c>
      <c r="U13" s="33"/>
      <c r="V13" s="34"/>
      <c r="W13" s="33"/>
      <c r="X13" s="33">
        <f>VLOOKUP(B13,[1]落后产能!W:AB,3,FALSE)</f>
        <v>48</v>
      </c>
      <c r="Y13" s="33"/>
      <c r="Z13" s="33"/>
      <c r="AA13" s="35"/>
      <c r="AB13" s="33"/>
      <c r="AC13" s="33"/>
      <c r="AD13" s="34"/>
      <c r="AE13" s="33"/>
      <c r="AF13" s="33"/>
      <c r="AG13" s="33"/>
      <c r="AH13" s="34">
        <f>VLOOKUP(B13,[1]落后产能!D:E,2,FALSE)</f>
        <v>120</v>
      </c>
      <c r="AI13">
        <v>38.886564999999997</v>
      </c>
      <c r="AJ13">
        <v>115.49481</v>
      </c>
    </row>
    <row r="14" spans="1:36" ht="15" thickBot="1">
      <c r="A14" s="17">
        <v>13</v>
      </c>
      <c r="B14" s="37" t="s">
        <v>18</v>
      </c>
      <c r="C14" s="19" t="s">
        <v>4</v>
      </c>
      <c r="D14" s="19" t="s">
        <v>5</v>
      </c>
      <c r="E14" s="38">
        <v>4863.6000000000004</v>
      </c>
      <c r="F14" s="39">
        <v>5100.2</v>
      </c>
      <c r="G14" s="38">
        <v>5440.6</v>
      </c>
      <c r="H14" s="40">
        <f t="shared" si="0"/>
        <v>1.6358489872440537E-2</v>
      </c>
      <c r="I14" s="39">
        <v>5857.8</v>
      </c>
      <c r="J14" s="40">
        <f t="shared" si="1"/>
        <v>1.6900542865922359E-2</v>
      </c>
      <c r="K14" s="38">
        <v>156</v>
      </c>
      <c r="L14" s="39">
        <v>126</v>
      </c>
      <c r="M14" s="39">
        <v>89</v>
      </c>
      <c r="N14" s="41">
        <v>99</v>
      </c>
      <c r="O14" s="39">
        <f t="shared" si="2"/>
        <v>-10</v>
      </c>
      <c r="P14" s="40">
        <f t="shared" si="3"/>
        <v>-0.11235955056179775</v>
      </c>
      <c r="Q14" s="42"/>
      <c r="R14" s="43"/>
      <c r="S14" s="44">
        <f>VLOOKUP(B14,[1]黄标车!K:M,3,FALSE)</f>
        <v>9.8000000000000007</v>
      </c>
      <c r="T14" s="42">
        <f>VLOOKUP(B14,[1]黄标车!O:Q,3,FALSE)</f>
        <v>8.07</v>
      </c>
      <c r="U14" s="42"/>
      <c r="V14" s="43"/>
      <c r="W14" s="42"/>
      <c r="X14" s="42"/>
      <c r="Y14" s="42"/>
      <c r="Z14" s="42">
        <f>VLOOKUP(B14,[1]落后产能!F:G,2,FALSE)</f>
        <v>12</v>
      </c>
      <c r="AA14" s="44">
        <f>VLOOKUP(B14,[1]落后产能!P:T,5,FALSE)</f>
        <v>112</v>
      </c>
      <c r="AB14" s="42">
        <f>VLOOKUP(B14,[1]落后产能!W:AA,5,FALSE)</f>
        <v>112</v>
      </c>
      <c r="AC14" s="42"/>
      <c r="AD14" s="43"/>
      <c r="AE14" s="42">
        <f>VLOOKUP(B14,[1]落后产能!P:U,6,FALSE)</f>
        <v>940</v>
      </c>
      <c r="AF14" s="42">
        <f>VLOOKUP(B14,[1]落后产能!W:AB,6,FALSE)</f>
        <v>1850</v>
      </c>
      <c r="AG14" s="42"/>
      <c r="AH14" s="43">
        <f>VLOOKUP(B14,[1]落后产能!D:E,2,FALSE)</f>
        <v>80</v>
      </c>
      <c r="AI14">
        <v>38.048957999999999</v>
      </c>
      <c r="AJ14">
        <v>114.522082</v>
      </c>
    </row>
    <row r="15" spans="1:36" ht="15" hidden="1" thickBot="1">
      <c r="A15" s="17"/>
      <c r="B15" s="45" t="s">
        <v>19</v>
      </c>
      <c r="C15" s="45" t="s">
        <v>20</v>
      </c>
      <c r="D15" s="28" t="s">
        <v>20</v>
      </c>
      <c r="E15" s="38"/>
      <c r="F15" s="39"/>
      <c r="G15" s="38"/>
      <c r="H15" s="39">
        <f>STDEV(H2:H14)</f>
        <v>2.1124321874554656E-2</v>
      </c>
      <c r="I15" s="39"/>
      <c r="J15" s="39">
        <f>STDEV(J2:J14)</f>
        <v>1.5947806778134298E-2</v>
      </c>
      <c r="K15" s="29">
        <v>106</v>
      </c>
      <c r="L15" s="30">
        <v>93</v>
      </c>
      <c r="M15" s="30">
        <v>77</v>
      </c>
      <c r="N15" s="32">
        <v>71</v>
      </c>
      <c r="O15" s="30">
        <f t="shared" si="2"/>
        <v>6</v>
      </c>
      <c r="P15" s="31">
        <f t="shared" si="3"/>
        <v>7.792207792207792E-2</v>
      </c>
      <c r="Q15" s="33"/>
      <c r="R15" s="34"/>
      <c r="S15" s="35"/>
      <c r="T15" s="33"/>
      <c r="U15" s="33"/>
      <c r="V15" s="34"/>
      <c r="W15" s="33"/>
      <c r="X15" s="33"/>
      <c r="Y15" s="33"/>
      <c r="Z15" s="33"/>
      <c r="AA15" s="35"/>
      <c r="AB15" s="33"/>
      <c r="AC15" s="33"/>
      <c r="AD15" s="34"/>
      <c r="AE15" s="33"/>
      <c r="AF15" s="33"/>
      <c r="AG15" s="33"/>
      <c r="AH15" s="33"/>
      <c r="AI15">
        <v>0</v>
      </c>
      <c r="AJ15">
        <v>0</v>
      </c>
    </row>
    <row r="16" spans="1:36" ht="15" hidden="1" thickBot="1">
      <c r="A16" s="17"/>
      <c r="B16" s="45" t="s">
        <v>21</v>
      </c>
      <c r="C16" s="45" t="s">
        <v>20</v>
      </c>
      <c r="D16" s="28" t="s">
        <v>20</v>
      </c>
      <c r="E16" s="29"/>
      <c r="F16" s="30"/>
      <c r="G16" s="29"/>
      <c r="H16" s="31">
        <f>AVERAGE(H2:H14)</f>
        <v>2.9964246652080098E-2</v>
      </c>
      <c r="I16" s="30"/>
      <c r="J16" s="31">
        <f>AVERAGE(J2:J14)</f>
        <v>2.4925329479776194E-2</v>
      </c>
      <c r="K16" s="29"/>
      <c r="L16" s="30"/>
      <c r="M16" s="30"/>
      <c r="N16" s="32"/>
      <c r="O16" s="30"/>
      <c r="P16" s="31"/>
      <c r="Q16" s="33"/>
      <c r="R16" s="34"/>
      <c r="S16" s="35"/>
      <c r="T16" s="33"/>
      <c r="U16" s="33"/>
      <c r="V16" s="34"/>
      <c r="W16" s="33"/>
      <c r="X16" s="33"/>
      <c r="Y16" s="33"/>
      <c r="Z16" s="33"/>
      <c r="AA16" s="35"/>
      <c r="AB16" s="33"/>
      <c r="AC16" s="33"/>
      <c r="AD16" s="34"/>
      <c r="AE16" s="33"/>
      <c r="AF16" s="33"/>
      <c r="AG16" s="33"/>
      <c r="AH16" s="33"/>
      <c r="AI16">
        <v>0</v>
      </c>
      <c r="AJ16">
        <v>0</v>
      </c>
    </row>
    <row r="17" spans="1:36">
      <c r="A17" s="17">
        <v>14</v>
      </c>
      <c r="B17" s="18" t="s">
        <v>22</v>
      </c>
      <c r="C17" s="19" t="s">
        <v>23</v>
      </c>
      <c r="D17" s="19" t="s">
        <v>24</v>
      </c>
      <c r="E17" s="20">
        <v>930.85</v>
      </c>
      <c r="F17" s="21">
        <v>1021.66</v>
      </c>
      <c r="G17" s="20">
        <v>1095</v>
      </c>
      <c r="H17" s="22">
        <f>M17/G17</f>
        <v>2.7397260273972601E-2</v>
      </c>
      <c r="I17" s="21">
        <v>1228.51</v>
      </c>
      <c r="J17" s="22">
        <f>N17/I17</f>
        <v>2.0349854702037429E-2</v>
      </c>
      <c r="K17" s="20" t="s">
        <v>25</v>
      </c>
      <c r="L17" s="21">
        <v>30</v>
      </c>
      <c r="M17" s="21">
        <v>30</v>
      </c>
      <c r="N17" s="23">
        <v>25</v>
      </c>
      <c r="O17" s="21">
        <f t="shared" si="2"/>
        <v>5</v>
      </c>
      <c r="P17" s="22">
        <f t="shared" si="3"/>
        <v>0.16666666666666666</v>
      </c>
      <c r="Q17" s="25"/>
      <c r="R17" s="26">
        <f>VLOOKUP(B17,[1]锅炉!J:L,3,FALSE)</f>
        <v>247</v>
      </c>
      <c r="S17" s="27"/>
      <c r="T17" s="25">
        <f>VLOOKUP(B17,[1]黄标车!O:Q,3,FALSE)</f>
        <v>0.71050000000000002</v>
      </c>
      <c r="U17" s="25">
        <f>VLOOKUP(B17,[1]黄标车!G:I,3,FALSE)</f>
        <v>0.4834</v>
      </c>
      <c r="V17" s="26"/>
      <c r="W17" s="25">
        <f>VLOOKUP(B17,[1]落后产能!P:R,3,FALSE)</f>
        <v>9</v>
      </c>
      <c r="X17" s="25"/>
      <c r="Y17" s="25"/>
      <c r="Z17" s="25"/>
      <c r="AA17" s="27"/>
      <c r="AB17" s="25"/>
      <c r="AC17" s="25"/>
      <c r="AD17" s="26"/>
      <c r="AE17" s="25"/>
      <c r="AF17" s="25"/>
      <c r="AG17" s="25"/>
      <c r="AH17" s="26"/>
      <c r="AI17">
        <v>30.036010000000001</v>
      </c>
      <c r="AJ17">
        <v>122.169872</v>
      </c>
    </row>
    <row r="18" spans="1:36">
      <c r="A18" s="17">
        <v>15</v>
      </c>
      <c r="B18" s="28" t="s">
        <v>26</v>
      </c>
      <c r="C18" s="19" t="s">
        <v>23</v>
      </c>
      <c r="D18" s="19" t="s">
        <v>24</v>
      </c>
      <c r="E18" s="29">
        <v>983.08</v>
      </c>
      <c r="F18" s="30">
        <v>1051</v>
      </c>
      <c r="G18" s="29">
        <v>1102.3399999999999</v>
      </c>
      <c r="H18" s="31">
        <f t="shared" ref="H18:H41" si="4">M18/G18</f>
        <v>3.4472122938476332E-2</v>
      </c>
      <c r="I18" s="30">
        <v>1200.22</v>
      </c>
      <c r="J18" s="31">
        <f t="shared" ref="J18:J41" si="5">N18/I18</f>
        <v>2.7494959257469462E-2</v>
      </c>
      <c r="K18" s="29">
        <v>49</v>
      </c>
      <c r="L18" s="30">
        <v>39</v>
      </c>
      <c r="M18" s="30">
        <v>38</v>
      </c>
      <c r="N18" s="32">
        <v>33</v>
      </c>
      <c r="O18" s="30">
        <f t="shared" si="2"/>
        <v>5</v>
      </c>
      <c r="P18" s="31">
        <f t="shared" si="3"/>
        <v>0.13157894736842105</v>
      </c>
      <c r="Q18" s="33"/>
      <c r="R18" s="34"/>
      <c r="S18" s="35"/>
      <c r="T18" s="33">
        <f>VLOOKUP(B18,[1]黄标车!O:Q,3,FALSE)</f>
        <v>1.2687999999999999</v>
      </c>
      <c r="U18" s="33">
        <f>VLOOKUP(B18,[1]黄标车!G:I,3,FALSE)</f>
        <v>1.3193999999999999</v>
      </c>
      <c r="V18" s="34"/>
      <c r="W18" s="33"/>
      <c r="X18" s="33"/>
      <c r="Y18" s="33"/>
      <c r="Z18" s="33">
        <f>VLOOKUP(B18,[1]落后产能!F:G,2,FALSE)</f>
        <v>90</v>
      </c>
      <c r="AA18" s="35"/>
      <c r="AB18" s="33"/>
      <c r="AC18" s="33"/>
      <c r="AD18" s="34">
        <f>VLOOKUP(B18,[1]落后产能!B:C,2,FALSE)</f>
        <v>50</v>
      </c>
      <c r="AE18" s="33"/>
      <c r="AF18" s="33"/>
      <c r="AG18" s="33"/>
      <c r="AH18" s="34"/>
      <c r="AI18">
        <v>28.456299999999999</v>
      </c>
      <c r="AJ18">
        <v>119.929576</v>
      </c>
    </row>
    <row r="19" spans="1:36">
      <c r="A19" s="17">
        <v>16</v>
      </c>
      <c r="B19" s="28" t="s">
        <v>27</v>
      </c>
      <c r="C19" s="19" t="s">
        <v>23</v>
      </c>
      <c r="D19" s="19" t="s">
        <v>24</v>
      </c>
      <c r="E19" s="29">
        <v>3153.34</v>
      </c>
      <c r="F19" s="30">
        <v>3387.51</v>
      </c>
      <c r="G19" s="29">
        <v>3558.13</v>
      </c>
      <c r="H19" s="31">
        <f t="shared" si="4"/>
        <v>1.0960813685840596E-2</v>
      </c>
      <c r="I19" s="30">
        <v>3842.81</v>
      </c>
      <c r="J19" s="31">
        <f t="shared" si="5"/>
        <v>9.3681446649717271E-3</v>
      </c>
      <c r="K19" s="29">
        <v>53</v>
      </c>
      <c r="L19" s="30">
        <v>43</v>
      </c>
      <c r="M19" s="30">
        <v>39</v>
      </c>
      <c r="N19" s="32">
        <v>36</v>
      </c>
      <c r="O19" s="30">
        <f t="shared" si="2"/>
        <v>3</v>
      </c>
      <c r="P19" s="31">
        <f t="shared" si="3"/>
        <v>7.6923076923076927E-2</v>
      </c>
      <c r="Q19" s="33"/>
      <c r="R19" s="34"/>
      <c r="S19" s="35"/>
      <c r="T19" s="33">
        <f>VLOOKUP(B19,[1]黄标车!O:Q,3,FALSE)</f>
        <v>3.8</v>
      </c>
      <c r="U19" s="33">
        <f>VLOOKUP(B19,[1]黄标车!G:I,3,FALSE)</f>
        <v>3.0287000000000002</v>
      </c>
      <c r="V19" s="34"/>
      <c r="W19" s="33"/>
      <c r="X19" s="33">
        <f>VLOOKUP(B19,[1]落后产能!W:AB,3,FALSE)</f>
        <v>1834</v>
      </c>
      <c r="Y19" s="33">
        <f>VLOOKUP(B19,[1]落后产能!I:J,2,FALSE)</f>
        <v>63</v>
      </c>
      <c r="Z19" s="33"/>
      <c r="AA19" s="35"/>
      <c r="AB19" s="33"/>
      <c r="AC19" s="33"/>
      <c r="AD19" s="34"/>
      <c r="AE19" s="33"/>
      <c r="AF19" s="33"/>
      <c r="AG19" s="33"/>
      <c r="AH19" s="34"/>
      <c r="AI19">
        <v>28.668282999999999</v>
      </c>
      <c r="AJ19">
        <v>121.440613</v>
      </c>
    </row>
    <row r="20" spans="1:36">
      <c r="A20" s="17">
        <v>17</v>
      </c>
      <c r="B20" s="28" t="s">
        <v>28</v>
      </c>
      <c r="C20" s="19" t="s">
        <v>23</v>
      </c>
      <c r="D20" s="19" t="s">
        <v>24</v>
      </c>
      <c r="E20" s="29">
        <v>4003.86</v>
      </c>
      <c r="F20" s="30">
        <v>4302.8100000000004</v>
      </c>
      <c r="G20" s="29">
        <v>4619.84</v>
      </c>
      <c r="H20" s="31">
        <f t="shared" si="4"/>
        <v>9.524139364133823E-3</v>
      </c>
      <c r="I20" s="30">
        <v>5045.3999999999996</v>
      </c>
      <c r="J20" s="31">
        <f t="shared" si="5"/>
        <v>7.5316129543742819E-3</v>
      </c>
      <c r="K20" s="29">
        <v>58</v>
      </c>
      <c r="L20" s="30">
        <v>46</v>
      </c>
      <c r="M20" s="30">
        <v>44</v>
      </c>
      <c r="N20" s="32">
        <v>38</v>
      </c>
      <c r="O20" s="30">
        <f t="shared" si="2"/>
        <v>6</v>
      </c>
      <c r="P20" s="31">
        <f t="shared" si="3"/>
        <v>0.13636363636363635</v>
      </c>
      <c r="Q20" s="33"/>
      <c r="R20" s="34"/>
      <c r="S20" s="35">
        <f>VLOOKUP(B20,[1]黄标车!K:M,3,FALSE)</f>
        <v>1.1228</v>
      </c>
      <c r="T20" s="33">
        <f>VLOOKUP(B20,[1]黄标车!O:Q,3,FALSE)</f>
        <v>4.8922999999999996</v>
      </c>
      <c r="U20" s="33">
        <f>VLOOKUP(B20,[1]黄标车!G:I,3,FALSE)</f>
        <v>3.7625999999999999</v>
      </c>
      <c r="V20" s="34">
        <f>VLOOKUP(B20,[1]黄标车!B:D,3,FALSE)</f>
        <v>3.3828</v>
      </c>
      <c r="W20" s="33">
        <f>VLOOKUP(B20,[1]落后产能!P:R,3,FALSE)</f>
        <v>396</v>
      </c>
      <c r="X20" s="33">
        <f>VLOOKUP(B20,[1]落后产能!W:AB,3,FALSE)</f>
        <v>473</v>
      </c>
      <c r="Y20" s="33"/>
      <c r="Z20" s="33"/>
      <c r="AA20" s="35"/>
      <c r="AB20" s="33"/>
      <c r="AC20" s="33"/>
      <c r="AD20" s="34">
        <f>VLOOKUP(B20,[1]落后产能!B:C,2,FALSE)</f>
        <v>33</v>
      </c>
      <c r="AE20" s="33"/>
      <c r="AF20" s="33"/>
      <c r="AG20" s="33"/>
      <c r="AH20" s="34"/>
      <c r="AI20">
        <v>28.002838000000001</v>
      </c>
      <c r="AJ20">
        <v>120.690635</v>
      </c>
    </row>
    <row r="21" spans="1:36">
      <c r="A21" s="17">
        <v>18</v>
      </c>
      <c r="B21" s="28" t="s">
        <v>29</v>
      </c>
      <c r="C21" s="19" t="s">
        <v>23</v>
      </c>
      <c r="D21" s="19" t="s">
        <v>24</v>
      </c>
      <c r="E21" s="29">
        <v>7128.9</v>
      </c>
      <c r="F21" s="30">
        <v>7602.51</v>
      </c>
      <c r="G21" s="29">
        <v>8011.5</v>
      </c>
      <c r="H21" s="31">
        <f t="shared" si="4"/>
        <v>5.6169256693503087E-3</v>
      </c>
      <c r="I21" s="30">
        <v>8541.1</v>
      </c>
      <c r="J21" s="31">
        <f t="shared" si="5"/>
        <v>4.5661565840465516E-3</v>
      </c>
      <c r="K21" s="29">
        <v>54</v>
      </c>
      <c r="L21" s="30">
        <v>46</v>
      </c>
      <c r="M21" s="30">
        <v>45</v>
      </c>
      <c r="N21" s="32">
        <v>39</v>
      </c>
      <c r="O21" s="30">
        <f t="shared" si="2"/>
        <v>6</v>
      </c>
      <c r="P21" s="31">
        <f t="shared" si="3"/>
        <v>0.13333333333333333</v>
      </c>
      <c r="Q21" s="33"/>
      <c r="R21" s="34"/>
      <c r="S21" s="35"/>
      <c r="T21" s="33">
        <f>VLOOKUP(B21,[1]黄标车!O:Q,3,FALSE)</f>
        <v>6.5</v>
      </c>
      <c r="U21" s="33">
        <f>VLOOKUP(B21,[1]黄标车!G:I,3,FALSE)</f>
        <v>5.0999999999999996</v>
      </c>
      <c r="V21" s="34">
        <f>VLOOKUP(B21,[1]黄标车!B:D,3,FALSE)</f>
        <v>3.0030000000000001</v>
      </c>
      <c r="W21" s="33">
        <f>VLOOKUP(B21,[1]落后产能!P:R,3,FALSE)</f>
        <v>936</v>
      </c>
      <c r="X21" s="33">
        <f>VLOOKUP(B21,[1]落后产能!W:AB,3,FALSE)</f>
        <v>505</v>
      </c>
      <c r="Y21" s="33">
        <f>VLOOKUP(B21,[1]落后产能!I:J,2,FALSE)</f>
        <v>737</v>
      </c>
      <c r="Z21" s="33"/>
      <c r="AA21" s="35"/>
      <c r="AB21" s="33"/>
      <c r="AC21" s="33"/>
      <c r="AD21" s="34"/>
      <c r="AE21" s="33"/>
      <c r="AF21" s="33"/>
      <c r="AG21" s="33"/>
      <c r="AH21" s="34"/>
      <c r="AI21">
        <v>29.885259000000001</v>
      </c>
      <c r="AJ21">
        <v>121.57900600000001</v>
      </c>
    </row>
    <row r="22" spans="1:36">
      <c r="A22" s="17">
        <v>19</v>
      </c>
      <c r="B22" s="28" t="s">
        <v>30</v>
      </c>
      <c r="C22" s="19" t="s">
        <v>23</v>
      </c>
      <c r="D22" s="19" t="s">
        <v>24</v>
      </c>
      <c r="E22" s="29">
        <v>1056.57</v>
      </c>
      <c r="F22" s="30">
        <v>1121.01</v>
      </c>
      <c r="G22" s="29">
        <v>1146.1600000000001</v>
      </c>
      <c r="H22" s="31">
        <f t="shared" si="4"/>
        <v>3.9261534166259507E-2</v>
      </c>
      <c r="I22" s="30">
        <v>1245.49</v>
      </c>
      <c r="J22" s="31">
        <f t="shared" si="5"/>
        <v>3.4524564629182089E-2</v>
      </c>
      <c r="K22" s="29">
        <v>57</v>
      </c>
      <c r="L22" s="30">
        <v>57</v>
      </c>
      <c r="M22" s="30">
        <v>45</v>
      </c>
      <c r="N22" s="32">
        <v>43</v>
      </c>
      <c r="O22" s="30">
        <f t="shared" si="2"/>
        <v>2</v>
      </c>
      <c r="P22" s="31">
        <f t="shared" si="3"/>
        <v>4.4444444444444446E-2</v>
      </c>
      <c r="Q22" s="33"/>
      <c r="R22" s="34"/>
      <c r="S22" s="35">
        <f>VLOOKUP(B22,[1]黄标车!K:M,3,FALSE)</f>
        <v>0.2306</v>
      </c>
      <c r="T22" s="33">
        <f>VLOOKUP(B22,[1]黄标车!O:Q,3,FALSE)</f>
        <v>0.86570000000000003</v>
      </c>
      <c r="U22" s="33">
        <f>VLOOKUP(B22,[1]黄标车!G:I,3,FALSE)</f>
        <v>1.0636000000000001</v>
      </c>
      <c r="V22" s="34"/>
      <c r="W22" s="33"/>
      <c r="X22" s="33">
        <f>VLOOKUP(B22,[1]落后产能!W:AB,3,FALSE)</f>
        <v>81</v>
      </c>
      <c r="Y22" s="33">
        <f>VLOOKUP(B22,[1]落后产能!I:J,2,FALSE)</f>
        <v>138</v>
      </c>
      <c r="Z22" s="33"/>
      <c r="AA22" s="35"/>
      <c r="AB22" s="33"/>
      <c r="AC22" s="33"/>
      <c r="AD22" s="34"/>
      <c r="AE22" s="33"/>
      <c r="AF22" s="33"/>
      <c r="AG22" s="33"/>
      <c r="AH22" s="34"/>
      <c r="AI22">
        <v>28.956910000000001</v>
      </c>
      <c r="AJ22">
        <v>118.87584200000001</v>
      </c>
    </row>
    <row r="23" spans="1:36">
      <c r="A23" s="17">
        <v>20</v>
      </c>
      <c r="B23" s="28" t="s">
        <v>31</v>
      </c>
      <c r="C23" s="19" t="s">
        <v>32</v>
      </c>
      <c r="D23" s="19" t="s">
        <v>24</v>
      </c>
      <c r="E23" s="29">
        <v>3475.5</v>
      </c>
      <c r="F23" s="30">
        <v>3835.6</v>
      </c>
      <c r="G23" s="29">
        <v>4212.5</v>
      </c>
      <c r="H23" s="31">
        <f t="shared" si="4"/>
        <v>1.1632047477744807E-2</v>
      </c>
      <c r="I23" s="30">
        <v>4576.1000000000004</v>
      </c>
      <c r="J23" s="31">
        <f t="shared" si="5"/>
        <v>9.3966478005288335E-3</v>
      </c>
      <c r="K23" s="29">
        <v>65</v>
      </c>
      <c r="L23" s="30">
        <v>57.5</v>
      </c>
      <c r="M23" s="30">
        <v>49</v>
      </c>
      <c r="N23" s="32">
        <v>43</v>
      </c>
      <c r="O23" s="30">
        <f t="shared" si="2"/>
        <v>6</v>
      </c>
      <c r="P23" s="31">
        <f t="shared" si="3"/>
        <v>0.12244897959183673</v>
      </c>
      <c r="Q23" s="33"/>
      <c r="R23" s="34"/>
      <c r="S23" s="35">
        <f>VLOOKUP(B23,[1]黄标车!K:M,3,FALSE)</f>
        <v>1.7982</v>
      </c>
      <c r="T23" s="33"/>
      <c r="U23" s="33"/>
      <c r="V23" s="34"/>
      <c r="W23" s="33"/>
      <c r="X23" s="33"/>
      <c r="Y23" s="33"/>
      <c r="Z23" s="33"/>
      <c r="AA23" s="35"/>
      <c r="AB23" s="33"/>
      <c r="AC23" s="33"/>
      <c r="AD23" s="34"/>
      <c r="AE23" s="33"/>
      <c r="AF23" s="33"/>
      <c r="AG23" s="33">
        <f>VLOOKUP(B23,[1]落后产能!K:M,3,FALSE)</f>
        <v>24</v>
      </c>
      <c r="AH23" s="34"/>
      <c r="AI23">
        <v>33.379862000000003</v>
      </c>
      <c r="AJ23">
        <v>120.148872</v>
      </c>
    </row>
    <row r="24" spans="1:36">
      <c r="A24" s="17">
        <v>21</v>
      </c>
      <c r="B24" s="28" t="s">
        <v>33</v>
      </c>
      <c r="C24" s="19" t="s">
        <v>23</v>
      </c>
      <c r="D24" s="19" t="s">
        <v>24</v>
      </c>
      <c r="E24" s="29">
        <v>3147.66</v>
      </c>
      <c r="F24" s="30">
        <v>3352.8</v>
      </c>
      <c r="G24" s="29">
        <v>3517.06</v>
      </c>
      <c r="H24" s="31">
        <f t="shared" si="4"/>
        <v>1.5069404559490029E-2</v>
      </c>
      <c r="I24" s="30">
        <v>3760.12</v>
      </c>
      <c r="J24" s="31">
        <f t="shared" si="5"/>
        <v>1.1701754199334065E-2</v>
      </c>
      <c r="K24" s="29">
        <v>68</v>
      </c>
      <c r="L24" s="30">
        <v>57</v>
      </c>
      <c r="M24" s="30">
        <v>53</v>
      </c>
      <c r="N24" s="32">
        <v>44</v>
      </c>
      <c r="O24" s="30">
        <f t="shared" si="2"/>
        <v>9</v>
      </c>
      <c r="P24" s="31">
        <f t="shared" si="3"/>
        <v>0.16981132075471697</v>
      </c>
      <c r="Q24" s="33">
        <f>VLOOKUP(B24,[1]锅炉!P:R,3,FALSE)</f>
        <v>1603</v>
      </c>
      <c r="R24" s="34">
        <f>VLOOKUP(B24,[1]锅炉!J:L,3,FALSE)</f>
        <v>2101</v>
      </c>
      <c r="S24" s="35"/>
      <c r="T24" s="33">
        <f>VLOOKUP(B24,[1]黄标车!O:Q,3,FALSE)</f>
        <v>2.5</v>
      </c>
      <c r="U24" s="33">
        <f>VLOOKUP(B24,[1]黄标车!G:I,3,FALSE)</f>
        <v>1.7815000000000001</v>
      </c>
      <c r="V24" s="34">
        <f>VLOOKUP(B24,[1]黄标车!B:D,3,FALSE)</f>
        <v>0.17599999999999999</v>
      </c>
      <c r="W24" s="33"/>
      <c r="X24" s="33"/>
      <c r="Y24" s="33"/>
      <c r="Z24" s="33"/>
      <c r="AA24" s="35"/>
      <c r="AB24" s="33"/>
      <c r="AC24" s="33"/>
      <c r="AD24" s="34"/>
      <c r="AE24" s="33"/>
      <c r="AF24" s="33"/>
      <c r="AG24" s="33"/>
      <c r="AH24" s="34"/>
      <c r="AI24">
        <v>30.773992</v>
      </c>
      <c r="AJ24">
        <v>120.760428</v>
      </c>
    </row>
    <row r="25" spans="1:36">
      <c r="A25" s="17">
        <v>22</v>
      </c>
      <c r="B25" s="28" t="s">
        <v>34</v>
      </c>
      <c r="C25" s="19" t="s">
        <v>34</v>
      </c>
      <c r="D25" s="19" t="s">
        <v>24</v>
      </c>
      <c r="E25" s="46">
        <v>21602.12</v>
      </c>
      <c r="F25" s="36">
        <v>23560.94</v>
      </c>
      <c r="G25" s="46">
        <v>24964.99</v>
      </c>
      <c r="H25" s="31">
        <f t="shared" si="4"/>
        <v>2.1229730114051717E-3</v>
      </c>
      <c r="I25" s="36">
        <v>27466.15</v>
      </c>
      <c r="J25" s="31">
        <f t="shared" si="5"/>
        <v>1.6383803336106444E-3</v>
      </c>
      <c r="K25" s="29">
        <v>62</v>
      </c>
      <c r="L25" s="30">
        <v>52</v>
      </c>
      <c r="M25" s="30">
        <v>53</v>
      </c>
      <c r="N25" s="32">
        <v>45</v>
      </c>
      <c r="O25" s="30">
        <f t="shared" si="2"/>
        <v>8</v>
      </c>
      <c r="P25" s="31">
        <f t="shared" si="3"/>
        <v>0.15094339622641509</v>
      </c>
      <c r="Q25" s="33"/>
      <c r="R25" s="34"/>
      <c r="S25" s="35">
        <f>VLOOKUP(B25,[1]黄标车!K:M,3,FALSE)</f>
        <v>6.3</v>
      </c>
      <c r="T25" s="33">
        <f>VLOOKUP(B25,[1]黄标车!O:Q,3,FALSE)</f>
        <v>17.16</v>
      </c>
      <c r="U25" s="33">
        <f>VLOOKUP(B25,[1]黄标车!G:I,3,FALSE)</f>
        <v>12.22</v>
      </c>
      <c r="V25" s="34"/>
      <c r="W25" s="33"/>
      <c r="X25" s="33"/>
      <c r="Y25" s="33"/>
      <c r="Z25" s="33"/>
      <c r="AA25" s="35"/>
      <c r="AB25" s="33"/>
      <c r="AC25" s="33"/>
      <c r="AD25" s="34"/>
      <c r="AE25" s="33"/>
      <c r="AF25" s="33"/>
      <c r="AG25" s="33"/>
      <c r="AH25" s="34"/>
      <c r="AI25">
        <v>31.249161999999998</v>
      </c>
      <c r="AJ25">
        <v>121.487899</v>
      </c>
    </row>
    <row r="26" spans="1:36">
      <c r="A26" s="17">
        <v>23</v>
      </c>
      <c r="B26" s="28" t="s">
        <v>35</v>
      </c>
      <c r="C26" s="19" t="s">
        <v>23</v>
      </c>
      <c r="D26" s="19" t="s">
        <v>24</v>
      </c>
      <c r="E26" s="29">
        <v>3967.29</v>
      </c>
      <c r="F26" s="30">
        <v>4265.83</v>
      </c>
      <c r="G26" s="29">
        <v>4466.6499999999996</v>
      </c>
      <c r="H26" s="31">
        <f t="shared" si="4"/>
        <v>1.253736021403065E-2</v>
      </c>
      <c r="I26" s="30">
        <v>4710.1899999999996</v>
      </c>
      <c r="J26" s="31">
        <f t="shared" si="5"/>
        <v>9.5537547317624139E-3</v>
      </c>
      <c r="K26" s="29" t="s">
        <v>25</v>
      </c>
      <c r="L26" s="30">
        <v>63</v>
      </c>
      <c r="M26" s="30">
        <v>56</v>
      </c>
      <c r="N26" s="32">
        <v>45</v>
      </c>
      <c r="O26" s="30">
        <f t="shared" si="2"/>
        <v>11</v>
      </c>
      <c r="P26" s="31">
        <f t="shared" si="3"/>
        <v>0.19642857142857142</v>
      </c>
      <c r="Q26" s="33"/>
      <c r="R26" s="34"/>
      <c r="S26" s="35"/>
      <c r="T26" s="33">
        <f>VLOOKUP(B26,[1]黄标车!O:Q,3,FALSE)</f>
        <v>3.4</v>
      </c>
      <c r="U26" s="33">
        <f>VLOOKUP(B26,[1]黄标车!G:I,3,FALSE)</f>
        <v>2.7029999999999998</v>
      </c>
      <c r="V26" s="34"/>
      <c r="W26" s="33"/>
      <c r="X26" s="33"/>
      <c r="Y26" s="33">
        <f>VLOOKUP(B26,[1]落后产能!I:J,2,FALSE)</f>
        <v>675</v>
      </c>
      <c r="Z26" s="33"/>
      <c r="AA26" s="35"/>
      <c r="AB26" s="33"/>
      <c r="AC26" s="33"/>
      <c r="AD26" s="34"/>
      <c r="AE26" s="33"/>
      <c r="AF26" s="33"/>
      <c r="AG26" s="33"/>
      <c r="AH26" s="34"/>
      <c r="AI26">
        <v>30.002365000000001</v>
      </c>
      <c r="AJ26">
        <v>120.592467</v>
      </c>
    </row>
    <row r="27" spans="1:36">
      <c r="A27" s="17">
        <v>24</v>
      </c>
      <c r="B27" s="28" t="s">
        <v>36</v>
      </c>
      <c r="C27" s="19" t="s">
        <v>23</v>
      </c>
      <c r="D27" s="19" t="s">
        <v>24</v>
      </c>
      <c r="E27" s="29">
        <v>2958.78</v>
      </c>
      <c r="F27" s="30">
        <v>3206.64</v>
      </c>
      <c r="G27" s="29">
        <v>3406.48</v>
      </c>
      <c r="H27" s="31">
        <f t="shared" si="4"/>
        <v>1.5852140626100842E-2</v>
      </c>
      <c r="I27" s="30">
        <v>3635.01</v>
      </c>
      <c r="J27" s="31">
        <f t="shared" si="5"/>
        <v>1.2654710716064055E-2</v>
      </c>
      <c r="K27" s="29">
        <v>70</v>
      </c>
      <c r="L27" s="30">
        <v>64</v>
      </c>
      <c r="M27" s="30">
        <v>54</v>
      </c>
      <c r="N27" s="32">
        <v>46</v>
      </c>
      <c r="O27" s="30">
        <f t="shared" si="2"/>
        <v>8</v>
      </c>
      <c r="P27" s="31">
        <f t="shared" si="3"/>
        <v>0.14814814814814814</v>
      </c>
      <c r="Q27" s="33">
        <f>VLOOKUP(B27,[1]锅炉!P:R,3,FALSE)</f>
        <v>2126</v>
      </c>
      <c r="R27" s="34">
        <f>VLOOKUP(B27,[1]锅炉!J:L,3,FALSE)</f>
        <v>2665</v>
      </c>
      <c r="S27" s="35">
        <f>VLOOKUP(B27,[1]黄标车!K:M,3,FALSE)</f>
        <v>0.8</v>
      </c>
      <c r="T27" s="33">
        <f>VLOOKUP(B27,[1]黄标车!O:Q,3,FALSE)</f>
        <v>6</v>
      </c>
      <c r="U27" s="33">
        <f>VLOOKUP(B27,[1]黄标车!G:I,3,FALSE)</f>
        <v>4</v>
      </c>
      <c r="V27" s="34"/>
      <c r="W27" s="33">
        <f>VLOOKUP(B27,[1]落后产能!P:R,3,FALSE)</f>
        <v>56</v>
      </c>
      <c r="X27" s="33"/>
      <c r="Y27" s="33"/>
      <c r="Z27" s="33">
        <f>VLOOKUP(B27,[1]落后产能!F:G,2,FALSE)</f>
        <v>103</v>
      </c>
      <c r="AA27" s="35"/>
      <c r="AB27" s="33"/>
      <c r="AC27" s="33"/>
      <c r="AD27" s="34"/>
      <c r="AE27" s="33"/>
      <c r="AF27" s="33"/>
      <c r="AG27" s="33"/>
      <c r="AH27" s="34"/>
      <c r="AI27">
        <v>29.102899000000001</v>
      </c>
      <c r="AJ27">
        <v>119.652576</v>
      </c>
    </row>
    <row r="28" spans="1:36">
      <c r="A28" s="17">
        <v>25</v>
      </c>
      <c r="B28" s="28" t="s">
        <v>37</v>
      </c>
      <c r="C28" s="19" t="s">
        <v>32</v>
      </c>
      <c r="D28" s="19" t="s">
        <v>24</v>
      </c>
      <c r="E28" s="29">
        <v>13015.7</v>
      </c>
      <c r="F28" s="30">
        <v>13761</v>
      </c>
      <c r="G28" s="29">
        <v>14500</v>
      </c>
      <c r="H28" s="31">
        <f t="shared" si="4"/>
        <v>4.0000000000000001E-3</v>
      </c>
      <c r="I28" s="30">
        <v>15400</v>
      </c>
      <c r="J28" s="31">
        <f t="shared" si="5"/>
        <v>2.9870129870129872E-3</v>
      </c>
      <c r="K28" s="29">
        <v>69</v>
      </c>
      <c r="L28" s="30">
        <v>66</v>
      </c>
      <c r="M28" s="30">
        <v>58</v>
      </c>
      <c r="N28" s="32">
        <v>46</v>
      </c>
      <c r="O28" s="30">
        <f t="shared" si="2"/>
        <v>12</v>
      </c>
      <c r="P28" s="31">
        <f t="shared" si="3"/>
        <v>0.20689655172413793</v>
      </c>
      <c r="Q28" s="33"/>
      <c r="R28" s="34">
        <f>VLOOKUP(B28,[1]锅炉!J:L,3,FALSE)</f>
        <v>1802</v>
      </c>
      <c r="S28" s="35"/>
      <c r="T28" s="33">
        <f>VLOOKUP(B28,[1]黄标车!O:Q,3,FALSE)</f>
        <v>7.9</v>
      </c>
      <c r="U28" s="33">
        <f>VLOOKUP(B28,[1]黄标车!G:I,3,FALSE)</f>
        <v>7.3512000000000004</v>
      </c>
      <c r="V28" s="34">
        <f>VLOOKUP(B28,[1]黄标车!B:D,3,FALSE)</f>
        <v>1.9446000000000001</v>
      </c>
      <c r="W28" s="33"/>
      <c r="X28" s="33"/>
      <c r="Y28" s="33"/>
      <c r="Z28" s="33"/>
      <c r="AA28" s="35"/>
      <c r="AB28" s="33"/>
      <c r="AC28" s="33"/>
      <c r="AD28" s="34"/>
      <c r="AE28" s="33"/>
      <c r="AF28" s="33"/>
      <c r="AG28" s="33"/>
      <c r="AH28" s="34"/>
      <c r="AI28">
        <v>31.317986999999999</v>
      </c>
      <c r="AJ28">
        <v>120.619907</v>
      </c>
    </row>
    <row r="29" spans="1:36">
      <c r="A29" s="17">
        <v>26</v>
      </c>
      <c r="B29" s="28" t="s">
        <v>38</v>
      </c>
      <c r="C29" s="19" t="s">
        <v>32</v>
      </c>
      <c r="D29" s="19" t="s">
        <v>24</v>
      </c>
      <c r="E29" s="29">
        <v>5038.8999999999996</v>
      </c>
      <c r="F29" s="30">
        <v>5652.7</v>
      </c>
      <c r="G29" s="29">
        <v>6148.4</v>
      </c>
      <c r="H29" s="31">
        <f t="shared" si="4"/>
        <v>9.4333485134343899E-3</v>
      </c>
      <c r="I29" s="30">
        <v>6768.2</v>
      </c>
      <c r="J29" s="31">
        <f t="shared" si="5"/>
        <v>6.7964894654413289E-3</v>
      </c>
      <c r="K29" s="29">
        <v>72</v>
      </c>
      <c r="L29" s="30">
        <v>62</v>
      </c>
      <c r="M29" s="30">
        <v>58</v>
      </c>
      <c r="N29" s="32">
        <v>46</v>
      </c>
      <c r="O29" s="30">
        <f t="shared" si="2"/>
        <v>12</v>
      </c>
      <c r="P29" s="31">
        <f t="shared" si="3"/>
        <v>0.20689655172413793</v>
      </c>
      <c r="Q29" s="33">
        <f>VLOOKUP(B29,[1]锅炉!P:R,3,FALSE)</f>
        <v>738</v>
      </c>
      <c r="R29" s="34">
        <f>VLOOKUP(B29,[1]锅炉!J:L,3,FALSE)</f>
        <v>1937</v>
      </c>
      <c r="S29" s="35">
        <f>VLOOKUP(B29,[1]黄标车!K:M,3,FALSE)</f>
        <v>0.6</v>
      </c>
      <c r="T29" s="33">
        <f>VLOOKUP(B29,[1]黄标车!O:Q,3,FALSE)</f>
        <v>1.9681999999999999</v>
      </c>
      <c r="U29" s="33">
        <f>VLOOKUP(B29,[1]黄标车!G:I,3,FALSE)</f>
        <v>1.8577999999999999</v>
      </c>
      <c r="V29" s="34">
        <f>VLOOKUP(B29,[1]黄标车!B:D,3,FALSE)</f>
        <v>1.8694</v>
      </c>
      <c r="W29" s="33">
        <f>VLOOKUP(B29,[1]落后产能!P:R,3,FALSE)</f>
        <v>34</v>
      </c>
      <c r="X29" s="33"/>
      <c r="Y29" s="33"/>
      <c r="Z29" s="33"/>
      <c r="AA29" s="35"/>
      <c r="AB29" s="33"/>
      <c r="AC29" s="33"/>
      <c r="AD29" s="34"/>
      <c r="AE29" s="33"/>
      <c r="AF29" s="33"/>
      <c r="AG29" s="33"/>
      <c r="AH29" s="34"/>
      <c r="AI29">
        <v>32.014665000000001</v>
      </c>
      <c r="AJ29">
        <v>120.873801</v>
      </c>
    </row>
    <row r="30" spans="1:36">
      <c r="A30" s="17">
        <v>27</v>
      </c>
      <c r="B30" s="28" t="s">
        <v>39</v>
      </c>
      <c r="C30" s="19" t="s">
        <v>32</v>
      </c>
      <c r="D30" s="19" t="s">
        <v>24</v>
      </c>
      <c r="E30" s="29">
        <v>1785.42</v>
      </c>
      <c r="F30" s="30">
        <v>1965.89</v>
      </c>
      <c r="G30" s="29">
        <v>2160.64</v>
      </c>
      <c r="H30" s="31">
        <f t="shared" si="4"/>
        <v>2.5455420616113746E-2</v>
      </c>
      <c r="I30" s="30">
        <v>2376.48</v>
      </c>
      <c r="J30" s="31">
        <f t="shared" si="5"/>
        <v>1.9356358984716892E-2</v>
      </c>
      <c r="K30" s="29">
        <v>67</v>
      </c>
      <c r="L30" s="30">
        <v>61.2</v>
      </c>
      <c r="M30" s="30">
        <v>55</v>
      </c>
      <c r="N30" s="32">
        <v>46</v>
      </c>
      <c r="O30" s="30">
        <f t="shared" si="2"/>
        <v>9</v>
      </c>
      <c r="P30" s="31">
        <f t="shared" si="3"/>
        <v>0.16363636363636364</v>
      </c>
      <c r="Q30" s="33"/>
      <c r="R30" s="34">
        <f>VLOOKUP(B30,[1]锅炉!J:L,3,FALSE)</f>
        <v>415</v>
      </c>
      <c r="S30" s="35"/>
      <c r="T30" s="33" t="str">
        <f>VLOOKUP(B30,[1]黄标车!O:Q,3,FALSE)</f>
        <v>1.1/1.21</v>
      </c>
      <c r="U30" s="33"/>
      <c r="V30" s="34">
        <f>VLOOKUP(B30,[1]黄标车!B:D,3,FALSE)</f>
        <v>1.5307999999999999</v>
      </c>
      <c r="W30" s="33"/>
      <c r="X30" s="33">
        <f>VLOOKUP(B30,[1]落后产能!W:AB,3,FALSE)</f>
        <v>34</v>
      </c>
      <c r="Y30" s="33"/>
      <c r="Z30" s="33"/>
      <c r="AA30" s="35"/>
      <c r="AB30" s="33"/>
      <c r="AC30" s="33"/>
      <c r="AD30" s="34"/>
      <c r="AE30" s="33"/>
      <c r="AF30" s="33"/>
      <c r="AG30" s="33"/>
      <c r="AH30" s="34"/>
      <c r="AI30">
        <v>34.601548999999999</v>
      </c>
      <c r="AJ30">
        <v>119.173872</v>
      </c>
    </row>
    <row r="31" spans="1:36">
      <c r="A31" s="17">
        <v>28</v>
      </c>
      <c r="B31" s="28" t="s">
        <v>40</v>
      </c>
      <c r="C31" s="19" t="s">
        <v>23</v>
      </c>
      <c r="D31" s="19" t="s">
        <v>24</v>
      </c>
      <c r="E31" s="29">
        <v>1803.2</v>
      </c>
      <c r="F31" s="30">
        <v>1956</v>
      </c>
      <c r="G31" s="29">
        <v>2084.3000000000002</v>
      </c>
      <c r="H31" s="31">
        <f t="shared" si="4"/>
        <v>2.7347310847766634E-2</v>
      </c>
      <c r="I31" s="30">
        <v>2243.1</v>
      </c>
      <c r="J31" s="31">
        <f t="shared" si="5"/>
        <v>2.0953145200838127E-2</v>
      </c>
      <c r="K31" s="29" t="s">
        <v>25</v>
      </c>
      <c r="L31" s="30" t="s">
        <v>25</v>
      </c>
      <c r="M31" s="30">
        <v>57</v>
      </c>
      <c r="N31" s="32">
        <v>47</v>
      </c>
      <c r="O31" s="30">
        <f t="shared" si="2"/>
        <v>10</v>
      </c>
      <c r="P31" s="31">
        <f t="shared" si="3"/>
        <v>0.17543859649122806</v>
      </c>
      <c r="Q31" s="33"/>
      <c r="R31" s="34"/>
      <c r="S31" s="35"/>
      <c r="T31" s="33">
        <f>VLOOKUP(B31,[1]黄标车!O:Q,3,FALSE)</f>
        <v>1.8043</v>
      </c>
      <c r="U31" s="33"/>
      <c r="V31" s="34"/>
      <c r="W31" s="33"/>
      <c r="X31" s="33"/>
      <c r="Y31" s="33"/>
      <c r="Z31" s="33"/>
      <c r="AA31" s="35"/>
      <c r="AB31" s="33"/>
      <c r="AC31" s="33"/>
      <c r="AD31" s="34"/>
      <c r="AE31" s="33"/>
      <c r="AF31" s="33"/>
      <c r="AG31" s="33"/>
      <c r="AH31" s="34"/>
      <c r="AI31">
        <v>30.877925000000001</v>
      </c>
      <c r="AJ31">
        <v>120.137243</v>
      </c>
    </row>
    <row r="32" spans="1:36">
      <c r="A32" s="17">
        <v>29</v>
      </c>
      <c r="B32" s="28" t="s">
        <v>41</v>
      </c>
      <c r="C32" s="19" t="s">
        <v>32</v>
      </c>
      <c r="D32" s="19" t="s">
        <v>24</v>
      </c>
      <c r="E32" s="29">
        <v>8011.78</v>
      </c>
      <c r="F32" s="30">
        <v>8820.75</v>
      </c>
      <c r="G32" s="29">
        <v>9720.77</v>
      </c>
      <c r="H32" s="31">
        <f t="shared" si="4"/>
        <v>5.8637330170346587E-3</v>
      </c>
      <c r="I32" s="30">
        <v>10503.02</v>
      </c>
      <c r="J32" s="31">
        <f t="shared" si="5"/>
        <v>4.5605930484755811E-3</v>
      </c>
      <c r="K32" s="29">
        <v>77</v>
      </c>
      <c r="L32" s="30">
        <v>73.8</v>
      </c>
      <c r="M32" s="30">
        <v>57</v>
      </c>
      <c r="N32" s="32">
        <v>47.9</v>
      </c>
      <c r="O32" s="30">
        <f t="shared" si="2"/>
        <v>9.1000000000000014</v>
      </c>
      <c r="P32" s="31">
        <f t="shared" si="3"/>
        <v>0.15964912280701757</v>
      </c>
      <c r="Q32" s="33"/>
      <c r="R32" s="34"/>
      <c r="S32" s="35">
        <f>VLOOKUP(B32,[1]黄标车!K:M,3,FALSE)</f>
        <v>0.29020000000000001</v>
      </c>
      <c r="T32" s="33">
        <f>VLOOKUP(B32,[1]黄标车!O:Q,3,FALSE)</f>
        <v>6.1</v>
      </c>
      <c r="U32" s="33"/>
      <c r="V32" s="34"/>
      <c r="W32" s="33"/>
      <c r="X32" s="33"/>
      <c r="Y32" s="33"/>
      <c r="Z32" s="33"/>
      <c r="AA32" s="35"/>
      <c r="AB32" s="33"/>
      <c r="AC32" s="33"/>
      <c r="AD32" s="34"/>
      <c r="AE32" s="33"/>
      <c r="AF32" s="33"/>
      <c r="AG32" s="33"/>
      <c r="AH32" s="34"/>
      <c r="AI32">
        <v>32.057236000000003</v>
      </c>
      <c r="AJ32">
        <v>118.778074</v>
      </c>
    </row>
    <row r="33" spans="1:36">
      <c r="A33" s="17">
        <v>30</v>
      </c>
      <c r="B33" s="28" t="s">
        <v>42</v>
      </c>
      <c r="C33" s="19" t="s">
        <v>32</v>
      </c>
      <c r="D33" s="19" t="s">
        <v>24</v>
      </c>
      <c r="E33" s="29">
        <v>4360.8999999999996</v>
      </c>
      <c r="F33" s="30">
        <v>4901.8999999999996</v>
      </c>
      <c r="G33" s="29">
        <v>5273.2</v>
      </c>
      <c r="H33" s="31">
        <f t="shared" si="4"/>
        <v>1.1188652051885004E-2</v>
      </c>
      <c r="I33" s="30">
        <v>5773.9</v>
      </c>
      <c r="J33" s="31">
        <f t="shared" si="5"/>
        <v>8.4864649543636029E-3</v>
      </c>
      <c r="K33" s="29">
        <v>72</v>
      </c>
      <c r="L33" s="30">
        <v>67</v>
      </c>
      <c r="M33" s="30">
        <v>59</v>
      </c>
      <c r="N33" s="32">
        <v>49</v>
      </c>
      <c r="O33" s="30">
        <f t="shared" si="2"/>
        <v>10</v>
      </c>
      <c r="P33" s="31">
        <f t="shared" si="3"/>
        <v>0.16949152542372881</v>
      </c>
      <c r="Q33" s="33"/>
      <c r="R33" s="34"/>
      <c r="S33" s="35"/>
      <c r="T33" s="33"/>
      <c r="U33" s="33">
        <f>VLOOKUP(B33,[1]黄标车!G:I,3,FALSE)</f>
        <v>3.8</v>
      </c>
      <c r="V33" s="34"/>
      <c r="W33" s="33"/>
      <c r="X33" s="33"/>
      <c r="Y33" s="33"/>
      <c r="Z33" s="33"/>
      <c r="AA33" s="35"/>
      <c r="AB33" s="33"/>
      <c r="AC33" s="33"/>
      <c r="AD33" s="34"/>
      <c r="AE33" s="33"/>
      <c r="AF33" s="33"/>
      <c r="AG33" s="33"/>
      <c r="AH33" s="34"/>
      <c r="AI33">
        <v>31.771397</v>
      </c>
      <c r="AJ33">
        <v>119.98186099999999</v>
      </c>
    </row>
    <row r="34" spans="1:36">
      <c r="A34" s="17">
        <v>31</v>
      </c>
      <c r="B34" s="28" t="s">
        <v>43</v>
      </c>
      <c r="C34" s="19" t="s">
        <v>23</v>
      </c>
      <c r="D34" s="19" t="s">
        <v>24</v>
      </c>
      <c r="E34" s="29">
        <v>8343.52</v>
      </c>
      <c r="F34" s="30">
        <v>9201.16</v>
      </c>
      <c r="G34" s="29">
        <v>10053.58</v>
      </c>
      <c r="H34" s="31">
        <f t="shared" si="4"/>
        <v>5.669622164442915E-3</v>
      </c>
      <c r="I34" s="30">
        <v>11050.49</v>
      </c>
      <c r="J34" s="31">
        <f t="shared" si="5"/>
        <v>4.4341925109203303E-3</v>
      </c>
      <c r="K34" s="29">
        <v>70</v>
      </c>
      <c r="L34" s="30">
        <v>64.599999999999994</v>
      </c>
      <c r="M34" s="30">
        <v>57</v>
      </c>
      <c r="N34" s="32">
        <v>49</v>
      </c>
      <c r="O34" s="30">
        <f t="shared" si="2"/>
        <v>8</v>
      </c>
      <c r="P34" s="31">
        <f t="shared" si="3"/>
        <v>0.14035087719298245</v>
      </c>
      <c r="Q34" s="33"/>
      <c r="R34" s="34"/>
      <c r="S34" s="35">
        <f>VLOOKUP(B34,[1]黄标车!K:M,3,FALSE)</f>
        <v>3.117</v>
      </c>
      <c r="T34" s="33">
        <f>VLOOKUP(B34,[1]黄标车!O:Q,3,FALSE)</f>
        <v>9.5</v>
      </c>
      <c r="U34" s="33">
        <f>VLOOKUP(B34,[1]黄标车!G:I,3,FALSE)</f>
        <v>8.1079000000000008</v>
      </c>
      <c r="V34" s="34">
        <f>VLOOKUP(B34,[1]黄标车!B:D,3,FALSE)</f>
        <v>3.7886000000000002</v>
      </c>
      <c r="W34" s="33"/>
      <c r="X34" s="33">
        <f>VLOOKUP(B34,[1]落后产能!W:AB,3,FALSE)</f>
        <v>298</v>
      </c>
      <c r="Y34" s="33">
        <f>VLOOKUP(B34,[1]落后产能!I:J,2,FALSE)</f>
        <v>426</v>
      </c>
      <c r="Z34" s="33">
        <f>VLOOKUP(B34,[1]落后产能!F:G,2,FALSE)</f>
        <v>213</v>
      </c>
      <c r="AA34" s="35"/>
      <c r="AB34" s="33"/>
      <c r="AC34" s="33"/>
      <c r="AD34" s="34"/>
      <c r="AE34" s="33"/>
      <c r="AF34" s="33"/>
      <c r="AG34" s="33"/>
      <c r="AH34" s="34"/>
      <c r="AI34">
        <v>30.259243999999999</v>
      </c>
      <c r="AJ34">
        <v>120.219375</v>
      </c>
    </row>
    <row r="35" spans="1:36">
      <c r="A35" s="17">
        <v>32</v>
      </c>
      <c r="B35" s="28" t="s">
        <v>44</v>
      </c>
      <c r="C35" s="19" t="s">
        <v>32</v>
      </c>
      <c r="D35" s="19" t="s">
        <v>24</v>
      </c>
      <c r="E35" s="29">
        <v>2927.1</v>
      </c>
      <c r="F35" s="30">
        <v>3252.4</v>
      </c>
      <c r="G35" s="29">
        <v>3502.48</v>
      </c>
      <c r="H35" s="31">
        <f t="shared" si="4"/>
        <v>1.6845206824878372E-2</v>
      </c>
      <c r="I35" s="30">
        <v>3833.84</v>
      </c>
      <c r="J35" s="31">
        <f t="shared" si="5"/>
        <v>1.3041754481146839E-2</v>
      </c>
      <c r="K35" s="29">
        <v>72</v>
      </c>
      <c r="L35" s="30">
        <v>68</v>
      </c>
      <c r="M35" s="30">
        <v>59</v>
      </c>
      <c r="N35" s="32">
        <v>50</v>
      </c>
      <c r="O35" s="30">
        <f t="shared" si="2"/>
        <v>9</v>
      </c>
      <c r="P35" s="31">
        <f t="shared" si="3"/>
        <v>0.15254237288135594</v>
      </c>
      <c r="Q35" s="33"/>
      <c r="R35" s="34">
        <f>VLOOKUP(B35,[1]锅炉!J:L,3,FALSE)</f>
        <v>730</v>
      </c>
      <c r="S35" s="35"/>
      <c r="T35" s="33">
        <f>VLOOKUP(B35,[1]黄标车!O:Q,3,FALSE)</f>
        <v>0.99109999999999998</v>
      </c>
      <c r="U35" s="33">
        <f>VLOOKUP(B35,[1]黄标车!G:I,3,FALSE)</f>
        <v>0.83879999999999999</v>
      </c>
      <c r="V35" s="34">
        <f>VLOOKUP(B35,[1]黄标车!B:D,3,FALSE)</f>
        <v>0.66910000000000003</v>
      </c>
      <c r="W35" s="33"/>
      <c r="X35" s="33">
        <f>VLOOKUP(B35,[1]落后产能!W:AB,3,FALSE)</f>
        <v>143</v>
      </c>
      <c r="Y35" s="33">
        <f>VLOOKUP(B35,[1]落后产能!I:J,2,FALSE)</f>
        <v>460</v>
      </c>
      <c r="Z35" s="33"/>
      <c r="AA35" s="35"/>
      <c r="AB35" s="33">
        <f>VLOOKUP(B35,[1]落后产能!W:AA,5,FALSE)</f>
        <v>20</v>
      </c>
      <c r="AC35" s="33">
        <f>VLOOKUP(B35,[1]落后产能!K:L,2,FALSE)</f>
        <v>22.5</v>
      </c>
      <c r="AD35" s="34"/>
      <c r="AE35" s="33"/>
      <c r="AF35" s="33">
        <f>VLOOKUP(B35,[1]落后产能!W:AB,6,FALSE)</f>
        <v>112</v>
      </c>
      <c r="AG35" s="33">
        <f>VLOOKUP(B35,[1]落后产能!K:M,3,FALSE)</f>
        <v>554</v>
      </c>
      <c r="AH35" s="34">
        <f>VLOOKUP(B35,[1]落后产能!D:E,2,FALSE)</f>
        <v>100</v>
      </c>
      <c r="AI35">
        <v>32.204408999999998</v>
      </c>
      <c r="AJ35">
        <v>119.45583499999999</v>
      </c>
    </row>
    <row r="36" spans="1:36">
      <c r="A36" s="17">
        <v>33</v>
      </c>
      <c r="B36" s="28" t="s">
        <v>45</v>
      </c>
      <c r="C36" s="19" t="s">
        <v>32</v>
      </c>
      <c r="D36" s="19" t="s">
        <v>24</v>
      </c>
      <c r="E36" s="29">
        <v>3252.01</v>
      </c>
      <c r="F36" s="30">
        <v>3697.89</v>
      </c>
      <c r="G36" s="29">
        <v>4016.84</v>
      </c>
      <c r="H36" s="31">
        <f t="shared" si="4"/>
        <v>1.3692355184672529E-2</v>
      </c>
      <c r="I36" s="30">
        <v>4449.38</v>
      </c>
      <c r="J36" s="31">
        <f t="shared" si="5"/>
        <v>1.1462271147890267E-2</v>
      </c>
      <c r="K36" s="29" t="s">
        <v>25</v>
      </c>
      <c r="L36" s="30">
        <v>65.2</v>
      </c>
      <c r="M36" s="30">
        <v>55</v>
      </c>
      <c r="N36" s="32">
        <v>51</v>
      </c>
      <c r="O36" s="30">
        <f t="shared" si="2"/>
        <v>4</v>
      </c>
      <c r="P36" s="31">
        <f t="shared" si="3"/>
        <v>7.2727272727272724E-2</v>
      </c>
      <c r="Q36" s="33">
        <f>VLOOKUP(B36,[1]锅炉!P:R,3,FALSE)</f>
        <v>509</v>
      </c>
      <c r="R36" s="34">
        <f>VLOOKUP(B36,[1]锅炉!J:L,3,FALSE)</f>
        <v>1296</v>
      </c>
      <c r="S36" s="35"/>
      <c r="T36" s="33">
        <f>VLOOKUP(B36,[1]黄标车!O:Q,3,FALSE)</f>
        <v>1.8879999999999999</v>
      </c>
      <c r="U36" s="33"/>
      <c r="V36" s="34"/>
      <c r="W36" s="33"/>
      <c r="X36" s="33"/>
      <c r="Y36" s="33"/>
      <c r="Z36" s="33"/>
      <c r="AA36" s="35"/>
      <c r="AB36" s="33"/>
      <c r="AC36" s="33"/>
      <c r="AD36" s="34"/>
      <c r="AE36" s="33"/>
      <c r="AF36" s="33"/>
      <c r="AG36" s="33"/>
      <c r="AH36" s="34"/>
      <c r="AI36">
        <v>32.408504999999998</v>
      </c>
      <c r="AJ36">
        <v>119.427778</v>
      </c>
    </row>
    <row r="37" spans="1:36">
      <c r="A37" s="17">
        <v>34</v>
      </c>
      <c r="B37" s="28" t="s">
        <v>46</v>
      </c>
      <c r="C37" s="19" t="s">
        <v>32</v>
      </c>
      <c r="D37" s="19" t="s">
        <v>24</v>
      </c>
      <c r="E37" s="29">
        <v>3006.91</v>
      </c>
      <c r="F37" s="30">
        <v>3370.89</v>
      </c>
      <c r="G37" s="29">
        <v>3655.53</v>
      </c>
      <c r="H37" s="31">
        <f t="shared" si="4"/>
        <v>1.6413488604935536E-2</v>
      </c>
      <c r="I37" s="30">
        <v>4101.78</v>
      </c>
      <c r="J37" s="31">
        <f t="shared" si="5"/>
        <v>1.2433626376841275E-2</v>
      </c>
      <c r="K37" s="29">
        <v>76</v>
      </c>
      <c r="L37" s="30">
        <v>68</v>
      </c>
      <c r="M37" s="30">
        <v>60</v>
      </c>
      <c r="N37" s="32">
        <v>51</v>
      </c>
      <c r="O37" s="30">
        <f t="shared" si="2"/>
        <v>9</v>
      </c>
      <c r="P37" s="31">
        <f t="shared" si="3"/>
        <v>0.15</v>
      </c>
      <c r="Q37" s="33"/>
      <c r="R37" s="34"/>
      <c r="S37" s="35">
        <f>VLOOKUP(B37,[1]黄标车!K:M,3,FALSE)</f>
        <v>0.4224</v>
      </c>
      <c r="T37" s="33"/>
      <c r="U37" s="33"/>
      <c r="V37" s="34"/>
      <c r="W37" s="33"/>
      <c r="X37" s="33"/>
      <c r="Y37" s="33"/>
      <c r="Z37" s="33"/>
      <c r="AA37" s="35"/>
      <c r="AB37" s="33"/>
      <c r="AC37" s="33"/>
      <c r="AD37" s="34"/>
      <c r="AE37" s="33"/>
      <c r="AF37" s="33"/>
      <c r="AG37" s="33"/>
      <c r="AH37" s="34"/>
      <c r="AI37">
        <v>32.476053</v>
      </c>
      <c r="AJ37">
        <v>119.919606</v>
      </c>
    </row>
    <row r="38" spans="1:36">
      <c r="A38" s="17">
        <v>35</v>
      </c>
      <c r="B38" s="28" t="s">
        <v>47</v>
      </c>
      <c r="C38" s="19" t="s">
        <v>32</v>
      </c>
      <c r="D38" s="19" t="s">
        <v>24</v>
      </c>
      <c r="E38" s="29">
        <v>8070.18</v>
      </c>
      <c r="F38" s="30">
        <v>8205.31</v>
      </c>
      <c r="G38" s="29">
        <v>8518.26</v>
      </c>
      <c r="H38" s="31">
        <f t="shared" si="4"/>
        <v>7.1610868886368808E-3</v>
      </c>
      <c r="I38" s="30">
        <v>9210.02</v>
      </c>
      <c r="J38" s="31">
        <f t="shared" si="5"/>
        <v>5.7546020529814267E-3</v>
      </c>
      <c r="K38" s="29" t="s">
        <v>25</v>
      </c>
      <c r="L38" s="30">
        <v>68</v>
      </c>
      <c r="M38" s="30">
        <v>61</v>
      </c>
      <c r="N38" s="32">
        <v>53</v>
      </c>
      <c r="O38" s="30">
        <f t="shared" si="2"/>
        <v>8</v>
      </c>
      <c r="P38" s="31">
        <f t="shared" si="3"/>
        <v>0.13114754098360656</v>
      </c>
      <c r="Q38" s="33">
        <f>VLOOKUP(B38,[1]锅炉!P:R,3,FALSE)</f>
        <v>1512</v>
      </c>
      <c r="R38" s="34">
        <f>VLOOKUP(B38,[1]锅炉!J:L,3,FALSE)</f>
        <v>1219</v>
      </c>
      <c r="S38" s="35"/>
      <c r="T38" s="33"/>
      <c r="U38" s="33"/>
      <c r="V38" s="34">
        <f>VLOOKUP(B38,[1]黄标车!B:D,3,FALSE)</f>
        <v>3.1175000000000002</v>
      </c>
      <c r="W38" s="33">
        <f>VLOOKUP(B38,[1]落后产能!P:R,3,FALSE)</f>
        <v>92</v>
      </c>
      <c r="X38" s="33"/>
      <c r="Y38" s="33"/>
      <c r="Z38" s="33"/>
      <c r="AA38" s="35"/>
      <c r="AB38" s="33"/>
      <c r="AC38" s="33"/>
      <c r="AD38" s="34"/>
      <c r="AE38" s="33"/>
      <c r="AF38" s="33"/>
      <c r="AG38" s="33"/>
      <c r="AH38" s="34"/>
      <c r="AI38">
        <v>31.570036999999999</v>
      </c>
      <c r="AJ38">
        <v>120.30545600000001</v>
      </c>
    </row>
    <row r="39" spans="1:36">
      <c r="A39" s="17">
        <v>36</v>
      </c>
      <c r="B39" s="28" t="s">
        <v>48</v>
      </c>
      <c r="C39" s="19" t="s">
        <v>32</v>
      </c>
      <c r="D39" s="19" t="s">
        <v>24</v>
      </c>
      <c r="E39" s="29">
        <v>2155.86</v>
      </c>
      <c r="F39" s="30">
        <v>2455.39</v>
      </c>
      <c r="G39" s="29">
        <v>2745.09</v>
      </c>
      <c r="H39" s="31">
        <f t="shared" si="4"/>
        <v>2.1128633305283251E-2</v>
      </c>
      <c r="I39" s="30">
        <v>3048</v>
      </c>
      <c r="J39" s="31">
        <f t="shared" si="5"/>
        <v>1.7388451443569555E-2</v>
      </c>
      <c r="K39" s="29" t="s">
        <v>25</v>
      </c>
      <c r="L39" s="30">
        <v>68</v>
      </c>
      <c r="M39" s="30">
        <v>58</v>
      </c>
      <c r="N39" s="32">
        <v>53</v>
      </c>
      <c r="O39" s="30">
        <f t="shared" si="2"/>
        <v>5</v>
      </c>
      <c r="P39" s="31">
        <f t="shared" si="3"/>
        <v>8.6206896551724144E-2</v>
      </c>
      <c r="Q39" s="33"/>
      <c r="R39" s="34">
        <f>VLOOKUP(B39,[1]锅炉!J:L,3,FALSE)</f>
        <v>215</v>
      </c>
      <c r="S39" s="35">
        <f>VLOOKUP(B39,[1]黄标车!K:M,3,FALSE)</f>
        <v>0.59909999999999997</v>
      </c>
      <c r="T39" s="33">
        <f>VLOOKUP(B39,[1]黄标车!O:Q,3,FALSE)</f>
        <v>2.0565000000000002</v>
      </c>
      <c r="U39" s="33"/>
      <c r="V39" s="34">
        <f>VLOOKUP(B39,[1]黄标车!B:D,3,FALSE)</f>
        <v>1.84</v>
      </c>
      <c r="W39" s="33"/>
      <c r="X39" s="33"/>
      <c r="Y39" s="33"/>
      <c r="Z39" s="33"/>
      <c r="AA39" s="35"/>
      <c r="AB39" s="33"/>
      <c r="AC39" s="33"/>
      <c r="AD39" s="34">
        <f>VLOOKUP(B39,[1]落后产能!B:C,2,FALSE)</f>
        <v>137</v>
      </c>
      <c r="AE39" s="33">
        <f>VLOOKUP(B39,[1]落后产能!P:U,6,FALSE)</f>
        <v>30</v>
      </c>
      <c r="AF39" s="33"/>
      <c r="AG39" s="33"/>
      <c r="AH39" s="34">
        <f>VLOOKUP(B39,[1]落后产能!D:E,2,FALSE)</f>
        <v>60</v>
      </c>
      <c r="AI39">
        <v>33.528348999999999</v>
      </c>
      <c r="AJ39">
        <v>119.313295</v>
      </c>
    </row>
    <row r="40" spans="1:36">
      <c r="A40" s="17">
        <v>37</v>
      </c>
      <c r="B40" s="28" t="s">
        <v>49</v>
      </c>
      <c r="C40" s="19" t="s">
        <v>32</v>
      </c>
      <c r="D40" s="19" t="s">
        <v>24</v>
      </c>
      <c r="E40" s="29">
        <v>1706.28</v>
      </c>
      <c r="F40" s="30">
        <v>1930.68</v>
      </c>
      <c r="G40" s="29">
        <v>2126.19</v>
      </c>
      <c r="H40" s="31">
        <f t="shared" si="4"/>
        <v>2.8689816055949845E-2</v>
      </c>
      <c r="I40" s="30">
        <v>2351.12</v>
      </c>
      <c r="J40" s="31">
        <f t="shared" si="5"/>
        <v>2.3818435469053049E-2</v>
      </c>
      <c r="K40" s="29">
        <v>76</v>
      </c>
      <c r="L40" s="30">
        <v>67.5</v>
      </c>
      <c r="M40" s="30">
        <v>61</v>
      </c>
      <c r="N40" s="32">
        <v>56</v>
      </c>
      <c r="O40" s="30">
        <f t="shared" si="2"/>
        <v>5</v>
      </c>
      <c r="P40" s="31">
        <f t="shared" si="3"/>
        <v>8.1967213114754092E-2</v>
      </c>
      <c r="Q40" s="33">
        <f>VLOOKUP(B40,[1]锅炉!P:R,3,FALSE)</f>
        <v>342</v>
      </c>
      <c r="R40" s="34">
        <f>VLOOKUP(B40,[1]锅炉!J:L,3,FALSE)</f>
        <v>324</v>
      </c>
      <c r="S40" s="35">
        <f>VLOOKUP(B40,[1]黄标车!K:M,3,FALSE)</f>
        <v>0.63180000000000003</v>
      </c>
      <c r="T40" s="33"/>
      <c r="U40" s="33">
        <f>VLOOKUP(B40,[1]黄标车!G:I,3,FALSE)</f>
        <v>0.70140000000000002</v>
      </c>
      <c r="V40" s="34">
        <f>VLOOKUP(B40,[1]黄标车!B:D,3,FALSE)</f>
        <v>1.6477999999999999</v>
      </c>
      <c r="W40" s="33"/>
      <c r="X40" s="33"/>
      <c r="Y40" s="33"/>
      <c r="Z40" s="33"/>
      <c r="AA40" s="35"/>
      <c r="AB40" s="33"/>
      <c r="AC40" s="33"/>
      <c r="AD40" s="34"/>
      <c r="AE40" s="33"/>
      <c r="AF40" s="33"/>
      <c r="AG40" s="33"/>
      <c r="AH40" s="34"/>
      <c r="AI40">
        <v>33.95205</v>
      </c>
      <c r="AJ40">
        <v>118.296893</v>
      </c>
    </row>
    <row r="41" spans="1:36" ht="15" thickBot="1">
      <c r="A41" s="17">
        <v>38</v>
      </c>
      <c r="B41" s="37" t="s">
        <v>50</v>
      </c>
      <c r="C41" s="19" t="s">
        <v>32</v>
      </c>
      <c r="D41" s="19" t="s">
        <v>24</v>
      </c>
      <c r="E41" s="38">
        <v>4435.82</v>
      </c>
      <c r="F41" s="39">
        <v>4963.91</v>
      </c>
      <c r="G41" s="38">
        <v>5319.88</v>
      </c>
      <c r="H41" s="40">
        <f t="shared" si="4"/>
        <v>1.2218320714001068E-2</v>
      </c>
      <c r="I41" s="39">
        <v>5808.52</v>
      </c>
      <c r="J41" s="40">
        <f t="shared" si="5"/>
        <v>1.032965368114425E-2</v>
      </c>
      <c r="K41" s="38">
        <v>76</v>
      </c>
      <c r="L41" s="39">
        <v>67.3</v>
      </c>
      <c r="M41" s="39">
        <v>65</v>
      </c>
      <c r="N41" s="41">
        <v>60</v>
      </c>
      <c r="O41" s="39">
        <f t="shared" si="2"/>
        <v>5</v>
      </c>
      <c r="P41" s="40">
        <f t="shared" si="3"/>
        <v>7.6923076923076927E-2</v>
      </c>
      <c r="Q41" s="42"/>
      <c r="R41" s="43">
        <f>VLOOKUP(B41,[1]锅炉!J:L,3,FALSE)</f>
        <v>387</v>
      </c>
      <c r="S41" s="44">
        <f>VLOOKUP(B41,[1]黄标车!K:M,3,FALSE)</f>
        <v>1.1731</v>
      </c>
      <c r="T41" s="42">
        <f>VLOOKUP(B41,[1]黄标车!O:Q,3,FALSE)</f>
        <v>4.0999999999999996</v>
      </c>
      <c r="U41" s="42"/>
      <c r="V41" s="43">
        <f>VLOOKUP(B41,[1]黄标车!B:D,3,FALSE)</f>
        <v>3</v>
      </c>
      <c r="W41" s="42">
        <f>VLOOKUP(B41,[1]落后产能!P:R,3,FALSE)</f>
        <v>8</v>
      </c>
      <c r="X41" s="42">
        <f>VLOOKUP(B41,[1]落后产能!W:AB,3,FALSE)</f>
        <v>57</v>
      </c>
      <c r="Y41" s="42">
        <f>VLOOKUP(B41,[1]落后产能!I:J,2,FALSE)</f>
        <v>57</v>
      </c>
      <c r="Z41" s="42"/>
      <c r="AA41" s="44"/>
      <c r="AB41" s="42"/>
      <c r="AC41" s="42"/>
      <c r="AD41" s="43">
        <f>VLOOKUP(B41,[1]落后产能!B:C,2,FALSE)</f>
        <v>200</v>
      </c>
      <c r="AE41" s="42"/>
      <c r="AF41" s="42"/>
      <c r="AG41" s="42"/>
      <c r="AH41" s="43"/>
      <c r="AI41">
        <v>34.271552999999997</v>
      </c>
      <c r="AJ41">
        <v>117.188107</v>
      </c>
    </row>
    <row r="42" spans="1:36" ht="15" hidden="1" thickBot="1">
      <c r="A42" s="17"/>
      <c r="B42" s="45" t="s">
        <v>19</v>
      </c>
      <c r="C42" s="19" t="s">
        <v>51</v>
      </c>
      <c r="D42" s="19" t="s">
        <v>24</v>
      </c>
      <c r="E42" s="38"/>
      <c r="F42" s="39"/>
      <c r="G42" s="38"/>
      <c r="H42" s="39">
        <f>STDEV(H17:H41)</f>
        <v>9.8560203351960706E-3</v>
      </c>
      <c r="I42" s="39"/>
      <c r="J42" s="39">
        <f>STDEV(J17:J41)</f>
        <v>8.1523810082973647E-3</v>
      </c>
      <c r="K42" s="29">
        <v>67</v>
      </c>
      <c r="L42" s="30">
        <v>60</v>
      </c>
      <c r="M42" s="30">
        <v>53</v>
      </c>
      <c r="N42" s="32">
        <v>46</v>
      </c>
      <c r="O42" s="30">
        <f t="shared" si="2"/>
        <v>7</v>
      </c>
      <c r="P42" s="31">
        <f t="shared" si="3"/>
        <v>0.13207547169811321</v>
      </c>
      <c r="Q42" s="33"/>
      <c r="R42" s="34"/>
      <c r="S42" s="35"/>
      <c r="T42" s="33"/>
      <c r="U42" s="33"/>
      <c r="V42" s="34"/>
      <c r="W42" s="33"/>
      <c r="X42" s="33"/>
      <c r="Y42" s="33"/>
      <c r="Z42" s="33"/>
      <c r="AA42" s="35"/>
      <c r="AB42" s="33"/>
      <c r="AC42" s="33"/>
      <c r="AD42" s="34"/>
      <c r="AE42" s="33"/>
      <c r="AF42" s="33"/>
      <c r="AG42" s="33"/>
      <c r="AH42" s="33"/>
      <c r="AI42">
        <v>0</v>
      </c>
      <c r="AJ42">
        <v>0</v>
      </c>
    </row>
    <row r="43" spans="1:36" ht="15" hidden="1" thickBot="1">
      <c r="A43" s="17"/>
      <c r="B43" s="45" t="s">
        <v>21</v>
      </c>
      <c r="C43" s="19" t="s">
        <v>51</v>
      </c>
      <c r="D43" s="19" t="s">
        <v>24</v>
      </c>
      <c r="E43" s="29"/>
      <c r="F43" s="30"/>
      <c r="G43" s="29"/>
      <c r="H43" s="31">
        <f>AVERAGE(H17:H41)</f>
        <v>1.558214867103358E-2</v>
      </c>
      <c r="I43" s="30"/>
      <c r="J43" s="31">
        <f>AVERAGE(J17:J41)</f>
        <v>1.2423343695111085E-2</v>
      </c>
      <c r="K43" s="29"/>
      <c r="L43" s="30"/>
      <c r="M43" s="30"/>
      <c r="N43" s="32"/>
      <c r="O43" s="30"/>
      <c r="P43" s="31"/>
      <c r="Q43" s="33"/>
      <c r="R43" s="34"/>
      <c r="S43" s="35"/>
      <c r="T43" s="33"/>
      <c r="U43" s="33"/>
      <c r="V43" s="34"/>
      <c r="W43" s="33"/>
      <c r="X43" s="33"/>
      <c r="Y43" s="33"/>
      <c r="Z43" s="33"/>
      <c r="AA43" s="35"/>
      <c r="AB43" s="33"/>
      <c r="AC43" s="33"/>
      <c r="AD43" s="34"/>
      <c r="AE43" s="33"/>
      <c r="AF43" s="33"/>
      <c r="AG43" s="33"/>
      <c r="AH43" s="33"/>
      <c r="AI43">
        <v>0</v>
      </c>
      <c r="AJ43">
        <v>0</v>
      </c>
    </row>
    <row r="44" spans="1:36">
      <c r="A44" s="17">
        <v>39</v>
      </c>
      <c r="B44" s="18" t="s">
        <v>52</v>
      </c>
      <c r="C44" s="19" t="s">
        <v>392</v>
      </c>
      <c r="D44" s="19" t="s">
        <v>53</v>
      </c>
      <c r="E44" s="20">
        <v>1662.38</v>
      </c>
      <c r="F44" s="21">
        <v>1857.32</v>
      </c>
      <c r="G44" s="20">
        <v>2024.98</v>
      </c>
      <c r="H44" s="22">
        <f t="shared" ref="H44:H51" si="6">M44/G44</f>
        <v>1.5308793173265908E-2</v>
      </c>
      <c r="I44" s="21">
        <v>2226.37</v>
      </c>
      <c r="J44" s="22">
        <f t="shared" ref="J44:J47" si="7">N44/I44</f>
        <v>1.167820263478218E-2</v>
      </c>
      <c r="K44" s="20">
        <v>38</v>
      </c>
      <c r="L44" s="21" t="s">
        <v>25</v>
      </c>
      <c r="M44" s="21">
        <v>31</v>
      </c>
      <c r="N44" s="23">
        <v>26</v>
      </c>
      <c r="O44" s="21">
        <f t="shared" si="2"/>
        <v>5</v>
      </c>
      <c r="P44" s="22">
        <f t="shared" si="3"/>
        <v>0.16129032258064516</v>
      </c>
      <c r="Q44" s="25"/>
      <c r="R44" s="26"/>
      <c r="S44" s="27">
        <f>VLOOKUP(B44,[1]黄标车!K:M,3,FALSE)</f>
        <v>0.7</v>
      </c>
      <c r="T44" s="25">
        <f>VLOOKUP(B44,[1]黄标车!O:Q,3,FALSE)</f>
        <v>2.2999999999999998</v>
      </c>
      <c r="U44" s="25"/>
      <c r="V44" s="26">
        <f>VLOOKUP(B44,[1]黄标车!B:D,3,FALSE)</f>
        <v>0.57809999999999995</v>
      </c>
      <c r="W44" s="25"/>
      <c r="X44" s="25"/>
      <c r="Y44" s="25"/>
      <c r="Z44" s="25"/>
      <c r="AA44" s="27"/>
      <c r="AB44" s="25"/>
      <c r="AC44" s="25"/>
      <c r="AD44" s="26"/>
      <c r="AE44" s="25"/>
      <c r="AF44" s="25"/>
      <c r="AG44" s="25"/>
      <c r="AH44" s="26"/>
      <c r="AI44">
        <v>22.256914999999999</v>
      </c>
      <c r="AJ44">
        <v>113.56244700000001</v>
      </c>
    </row>
    <row r="45" spans="1:36">
      <c r="A45" s="17">
        <v>40</v>
      </c>
      <c r="B45" s="28" t="s">
        <v>54</v>
      </c>
      <c r="C45" s="19" t="s">
        <v>392</v>
      </c>
      <c r="D45" s="19" t="s">
        <v>53</v>
      </c>
      <c r="E45" s="29">
        <v>14500.23</v>
      </c>
      <c r="F45" s="30">
        <v>16001.98</v>
      </c>
      <c r="G45" s="29">
        <v>17502.990000000002</v>
      </c>
      <c r="H45" s="31">
        <f t="shared" si="6"/>
        <v>1.71399286636169E-3</v>
      </c>
      <c r="I45" s="30">
        <v>19492.599999999999</v>
      </c>
      <c r="J45" s="31">
        <f t="shared" si="7"/>
        <v>1.3851410278772458E-3</v>
      </c>
      <c r="K45" s="29">
        <v>39.6</v>
      </c>
      <c r="L45" s="30">
        <v>34</v>
      </c>
      <c r="M45" s="30">
        <v>30</v>
      </c>
      <c r="N45" s="32">
        <v>27</v>
      </c>
      <c r="O45" s="30">
        <f t="shared" si="2"/>
        <v>3</v>
      </c>
      <c r="P45" s="31">
        <f t="shared" si="3"/>
        <v>0.1</v>
      </c>
      <c r="Q45" s="33"/>
      <c r="R45" s="34"/>
      <c r="S45" s="35">
        <f>VLOOKUP(B45,[1]黄标车!K:M,3,FALSE)</f>
        <v>2.9883000000000002</v>
      </c>
      <c r="T45" s="33">
        <f>VLOOKUP(B45,[1]黄标车!O:Q,3,FALSE)</f>
        <v>13.1541</v>
      </c>
      <c r="U45" s="33"/>
      <c r="V45" s="34"/>
      <c r="W45" s="33">
        <f>VLOOKUP(B45,[1]落后产能!P:R,3,FALSE)</f>
        <v>270</v>
      </c>
      <c r="X45" s="33"/>
      <c r="Y45" s="33"/>
      <c r="Z45" s="33"/>
      <c r="AA45" s="35"/>
      <c r="AB45" s="33"/>
      <c r="AC45" s="33"/>
      <c r="AD45" s="34"/>
      <c r="AE45" s="33"/>
      <c r="AF45" s="33"/>
      <c r="AG45" s="33"/>
      <c r="AH45" s="34"/>
      <c r="AI45">
        <v>22.546054000000002</v>
      </c>
      <c r="AJ45">
        <v>114.02597400000001</v>
      </c>
    </row>
    <row r="46" spans="1:36">
      <c r="A46" s="17">
        <v>41</v>
      </c>
      <c r="B46" s="28" t="s">
        <v>55</v>
      </c>
      <c r="C46" s="19" t="s">
        <v>392</v>
      </c>
      <c r="D46" s="19" t="s">
        <v>53</v>
      </c>
      <c r="E46" s="29">
        <v>2678.4</v>
      </c>
      <c r="F46" s="30">
        <v>3000.7</v>
      </c>
      <c r="G46" s="29">
        <v>3140.03</v>
      </c>
      <c r="H46" s="31">
        <f t="shared" si="6"/>
        <v>8.5986439620003626E-3</v>
      </c>
      <c r="I46" s="30">
        <v>3412.17</v>
      </c>
      <c r="J46" s="31">
        <f t="shared" si="7"/>
        <v>7.9128531110700812E-3</v>
      </c>
      <c r="K46" s="29">
        <v>38</v>
      </c>
      <c r="L46" s="30" t="s">
        <v>25</v>
      </c>
      <c r="M46" s="30">
        <v>27</v>
      </c>
      <c r="N46" s="32">
        <v>27</v>
      </c>
      <c r="O46" s="30">
        <f t="shared" si="2"/>
        <v>0</v>
      </c>
      <c r="P46" s="31">
        <f t="shared" si="3"/>
        <v>0</v>
      </c>
      <c r="Q46" s="33"/>
      <c r="R46" s="34"/>
      <c r="S46" s="35"/>
      <c r="T46" s="33">
        <f>VLOOKUP(B46,[1]黄标车!O:Q,3,FALSE)</f>
        <v>2.6463999999999999</v>
      </c>
      <c r="U46" s="33">
        <f>VLOOKUP(B46,[1]黄标车!G:I,3,FALSE)</f>
        <v>4.68</v>
      </c>
      <c r="V46" s="34"/>
      <c r="W46" s="33"/>
      <c r="X46" s="33"/>
      <c r="Y46" s="33"/>
      <c r="Z46" s="33"/>
      <c r="AA46" s="35"/>
      <c r="AB46" s="33"/>
      <c r="AC46" s="33"/>
      <c r="AD46" s="34"/>
      <c r="AE46" s="33"/>
      <c r="AF46" s="33"/>
      <c r="AG46" s="33"/>
      <c r="AH46" s="34"/>
      <c r="AI46">
        <v>23.11354</v>
      </c>
      <c r="AJ46">
        <v>114.410658</v>
      </c>
    </row>
    <row r="47" spans="1:36">
      <c r="A47" s="17">
        <v>42</v>
      </c>
      <c r="B47" s="28" t="s">
        <v>56</v>
      </c>
      <c r="C47" s="19" t="s">
        <v>392</v>
      </c>
      <c r="D47" s="19" t="s">
        <v>53</v>
      </c>
      <c r="E47" s="29">
        <v>2638.93</v>
      </c>
      <c r="F47" s="30">
        <v>2823</v>
      </c>
      <c r="G47" s="29">
        <v>3010.03</v>
      </c>
      <c r="H47" s="31">
        <f t="shared" si="6"/>
        <v>1.0963345880273617E-2</v>
      </c>
      <c r="I47" s="30">
        <v>3202.78</v>
      </c>
      <c r="J47" s="31">
        <f t="shared" si="7"/>
        <v>9.3668625381699636E-3</v>
      </c>
      <c r="K47" s="29">
        <v>49</v>
      </c>
      <c r="L47" s="30">
        <v>38</v>
      </c>
      <c r="M47" s="30">
        <v>33</v>
      </c>
      <c r="N47" s="32">
        <v>30</v>
      </c>
      <c r="O47" s="30">
        <f t="shared" si="2"/>
        <v>3</v>
      </c>
      <c r="P47" s="31">
        <f t="shared" si="3"/>
        <v>9.0909090909090912E-2</v>
      </c>
      <c r="Q47" s="33"/>
      <c r="R47" s="34"/>
      <c r="S47" s="35"/>
      <c r="T47" s="33">
        <f>VLOOKUP(B47,[1]黄标车!O:Q,3,FALSE)</f>
        <v>4.1634000000000002</v>
      </c>
      <c r="U47" s="33"/>
      <c r="V47" s="34"/>
      <c r="W47" s="33"/>
      <c r="X47" s="33"/>
      <c r="Y47" s="33"/>
      <c r="Z47" s="33"/>
      <c r="AA47" s="35"/>
      <c r="AB47" s="33"/>
      <c r="AC47" s="33"/>
      <c r="AD47" s="34"/>
      <c r="AE47" s="33"/>
      <c r="AF47" s="33"/>
      <c r="AG47" s="33"/>
      <c r="AH47" s="34"/>
      <c r="AI47">
        <v>38.900435999999999</v>
      </c>
      <c r="AJ47">
        <v>121.677966</v>
      </c>
    </row>
    <row r="48" spans="1:36">
      <c r="A48" s="17">
        <v>43</v>
      </c>
      <c r="B48" s="28" t="s">
        <v>57</v>
      </c>
      <c r="C48" s="19" t="s">
        <v>392</v>
      </c>
      <c r="D48" s="19" t="s">
        <v>53</v>
      </c>
      <c r="E48" s="29">
        <v>2000.18</v>
      </c>
      <c r="F48" s="30">
        <v>2082.7600000000002</v>
      </c>
      <c r="G48" s="29">
        <v>2240.02</v>
      </c>
      <c r="H48" s="31">
        <f>M48/G48</f>
        <v>1.517843590682226E-2</v>
      </c>
      <c r="I48" s="30">
        <v>2418.7800000000002</v>
      </c>
      <c r="J48" s="31">
        <f>N48/I48</f>
        <v>1.4056673198885388E-2</v>
      </c>
      <c r="K48" s="29">
        <v>50</v>
      </c>
      <c r="L48" s="30">
        <v>44</v>
      </c>
      <c r="M48" s="30">
        <v>34</v>
      </c>
      <c r="N48" s="32">
        <v>34</v>
      </c>
      <c r="O48" s="30">
        <f t="shared" si="2"/>
        <v>0</v>
      </c>
      <c r="P48" s="31">
        <f t="shared" si="3"/>
        <v>0</v>
      </c>
      <c r="Q48" s="33"/>
      <c r="R48" s="34">
        <f>VLOOKUP(B48,[1]锅炉!J:L,3,FALSE)</f>
        <v>130</v>
      </c>
      <c r="S48" s="35">
        <f>VLOOKUP(B48,[1]黄标车!K:M,3,FALSE)</f>
        <v>0.75739999999999996</v>
      </c>
      <c r="T48" s="33">
        <f>VLOOKUP(B48,[1]黄标车!O:Q,3,FALSE)</f>
        <v>3.31</v>
      </c>
      <c r="U48" s="33"/>
      <c r="V48" s="34"/>
      <c r="W48" s="33"/>
      <c r="X48" s="33"/>
      <c r="Y48" s="33"/>
      <c r="Z48" s="33"/>
      <c r="AA48" s="35"/>
      <c r="AB48" s="33"/>
      <c r="AC48" s="33"/>
      <c r="AD48" s="34"/>
      <c r="AE48" s="33"/>
      <c r="AF48" s="33"/>
      <c r="AG48" s="33"/>
      <c r="AH48" s="34"/>
      <c r="AI48">
        <v>22.575116999999999</v>
      </c>
      <c r="AJ48">
        <v>113.078125</v>
      </c>
    </row>
    <row r="49" spans="1:36">
      <c r="A49" s="17">
        <v>44</v>
      </c>
      <c r="B49" s="28" t="s">
        <v>58</v>
      </c>
      <c r="C49" s="19" t="s">
        <v>392</v>
      </c>
      <c r="D49" s="19" t="s">
        <v>53</v>
      </c>
      <c r="E49" s="29">
        <v>5490.02</v>
      </c>
      <c r="F49" s="30">
        <v>5881.18</v>
      </c>
      <c r="G49" s="29">
        <v>6275.06</v>
      </c>
      <c r="H49" s="31">
        <f t="shared" si="6"/>
        <v>5.7369969370810797E-3</v>
      </c>
      <c r="I49" s="30">
        <v>6827.67</v>
      </c>
      <c r="J49" s="31">
        <f t="shared" ref="J49:J52" si="8">N49/I49</f>
        <v>5.1261997138115929E-3</v>
      </c>
      <c r="K49" s="29">
        <v>48</v>
      </c>
      <c r="L49" s="30">
        <v>45</v>
      </c>
      <c r="M49" s="30">
        <v>36</v>
      </c>
      <c r="N49" s="32">
        <v>35</v>
      </c>
      <c r="O49" s="30">
        <f t="shared" si="2"/>
        <v>1</v>
      </c>
      <c r="P49" s="31">
        <f t="shared" si="3"/>
        <v>2.7777777777777776E-2</v>
      </c>
      <c r="Q49" s="33"/>
      <c r="R49" s="34"/>
      <c r="S49" s="35">
        <f>VLOOKUP(B49,[1]黄标车!K:M,3,FALSE)</f>
        <v>2.2797999999999998</v>
      </c>
      <c r="T49" s="33">
        <f>VLOOKUP(B49,[1]黄标车!O:Q,3,FALSE)</f>
        <v>7.33</v>
      </c>
      <c r="U49" s="33">
        <f>VLOOKUP(B49,[1]黄标车!G:I,3,FALSE)</f>
        <v>5.1790000000000003</v>
      </c>
      <c r="V49" s="34"/>
      <c r="W49" s="33"/>
      <c r="X49" s="33"/>
      <c r="Y49" s="33"/>
      <c r="Z49" s="33"/>
      <c r="AA49" s="35"/>
      <c r="AB49" s="33"/>
      <c r="AC49" s="33"/>
      <c r="AD49" s="34"/>
      <c r="AE49" s="33"/>
      <c r="AF49" s="33"/>
      <c r="AG49" s="33"/>
      <c r="AH49" s="34"/>
      <c r="AI49">
        <v>23.043023999999999</v>
      </c>
      <c r="AJ49">
        <v>113.763434</v>
      </c>
    </row>
    <row r="50" spans="1:36">
      <c r="A50" s="17">
        <v>45</v>
      </c>
      <c r="B50" s="28" t="s">
        <v>59</v>
      </c>
      <c r="C50" s="19" t="s">
        <v>392</v>
      </c>
      <c r="D50" s="19" t="s">
        <v>53</v>
      </c>
      <c r="E50" s="29">
        <v>15420.14</v>
      </c>
      <c r="F50" s="30">
        <v>16706.87</v>
      </c>
      <c r="G50" s="29">
        <v>18100.41</v>
      </c>
      <c r="H50" s="31">
        <f t="shared" si="6"/>
        <v>2.1546473256683135E-3</v>
      </c>
      <c r="I50" s="30">
        <v>19610.939999999999</v>
      </c>
      <c r="J50" s="31">
        <f t="shared" si="8"/>
        <v>1.8357100679518678E-3</v>
      </c>
      <c r="K50" s="29">
        <v>53</v>
      </c>
      <c r="L50" s="30">
        <v>49</v>
      </c>
      <c r="M50" s="30">
        <v>39</v>
      </c>
      <c r="N50" s="32">
        <v>36</v>
      </c>
      <c r="O50" s="30">
        <f t="shared" si="2"/>
        <v>3</v>
      </c>
      <c r="P50" s="31">
        <f t="shared" si="3"/>
        <v>7.6923076923076927E-2</v>
      </c>
      <c r="Q50" s="33">
        <f>VLOOKUP(B50,[1]锅炉!P:R,3,FALSE)</f>
        <v>699</v>
      </c>
      <c r="R50" s="34"/>
      <c r="S50" s="35"/>
      <c r="T50" s="33">
        <f>VLOOKUP(B50,[1]黄标车!O:Q,3,FALSE)</f>
        <v>8.6999999999999993</v>
      </c>
      <c r="U50" s="33">
        <f>VLOOKUP(B50,[1]黄标车!G:I,3,FALSE)</f>
        <v>10.1</v>
      </c>
      <c r="V50" s="34">
        <f>VLOOKUP(B50,[1]黄标车!B:D,3,FALSE)</f>
        <v>6</v>
      </c>
      <c r="W50" s="33"/>
      <c r="X50" s="33"/>
      <c r="Y50" s="33"/>
      <c r="Z50" s="33"/>
      <c r="AA50" s="35"/>
      <c r="AB50" s="33"/>
      <c r="AC50" s="33"/>
      <c r="AD50" s="34"/>
      <c r="AE50" s="33"/>
      <c r="AF50" s="33"/>
      <c r="AG50" s="33"/>
      <c r="AH50" s="34"/>
      <c r="AI50">
        <v>23.120049000000002</v>
      </c>
      <c r="AJ50">
        <v>113.30765</v>
      </c>
    </row>
    <row r="51" spans="1:36">
      <c r="A51" s="17">
        <v>46</v>
      </c>
      <c r="B51" s="28" t="s">
        <v>60</v>
      </c>
      <c r="C51" s="19" t="s">
        <v>392</v>
      </c>
      <c r="D51" s="19" t="s">
        <v>53</v>
      </c>
      <c r="E51" s="29">
        <v>1660.07</v>
      </c>
      <c r="F51" s="30">
        <v>1845.06</v>
      </c>
      <c r="G51" s="29">
        <v>1970.01</v>
      </c>
      <c r="H51" s="31">
        <f t="shared" si="6"/>
        <v>1.979685382307704E-2</v>
      </c>
      <c r="I51" s="30">
        <v>2084.02</v>
      </c>
      <c r="J51" s="31">
        <f t="shared" si="8"/>
        <v>1.7754148232742489E-2</v>
      </c>
      <c r="K51" s="29">
        <v>54.7</v>
      </c>
      <c r="L51" s="30">
        <v>52</v>
      </c>
      <c r="M51" s="30">
        <v>39</v>
      </c>
      <c r="N51" s="32">
        <v>37</v>
      </c>
      <c r="O51" s="30">
        <f t="shared" si="2"/>
        <v>2</v>
      </c>
      <c r="P51" s="31">
        <f t="shared" si="3"/>
        <v>5.128205128205128E-2</v>
      </c>
      <c r="Q51" s="33"/>
      <c r="R51" s="34"/>
      <c r="S51" s="35"/>
      <c r="T51" s="33">
        <f>VLOOKUP(B51,[1]黄标车!O:Q,3,FALSE)</f>
        <v>3.58</v>
      </c>
      <c r="U51" s="33"/>
      <c r="V51" s="34"/>
      <c r="W51" s="33"/>
      <c r="X51" s="33">
        <f>VLOOKUP(B51,[1]落后产能!W:AB,3,FALSE)</f>
        <v>117</v>
      </c>
      <c r="Y51" s="33"/>
      <c r="Z51" s="33"/>
      <c r="AA51" s="35"/>
      <c r="AB51" s="33"/>
      <c r="AC51" s="33"/>
      <c r="AD51" s="34"/>
      <c r="AE51" s="33"/>
      <c r="AF51" s="33"/>
      <c r="AG51" s="33"/>
      <c r="AH51" s="34"/>
      <c r="AI51">
        <v>23.078662999999999</v>
      </c>
      <c r="AJ51">
        <v>112.479653</v>
      </c>
    </row>
    <row r="52" spans="1:36" ht="15" thickBot="1">
      <c r="A52" s="17">
        <v>47</v>
      </c>
      <c r="B52" s="37" t="s">
        <v>61</v>
      </c>
      <c r="C52" s="19" t="s">
        <v>392</v>
      </c>
      <c r="D52" s="19" t="s">
        <v>53</v>
      </c>
      <c r="E52" s="38">
        <v>7010.17</v>
      </c>
      <c r="F52" s="39">
        <v>7603.28</v>
      </c>
      <c r="G52" s="38">
        <v>8003.92</v>
      </c>
      <c r="H52" s="40">
        <f>M52/G52</f>
        <v>4.8726124199142424E-3</v>
      </c>
      <c r="I52" s="39">
        <v>8630</v>
      </c>
      <c r="J52" s="40">
        <f t="shared" si="8"/>
        <v>4.4032444959443799E-3</v>
      </c>
      <c r="K52" s="38">
        <v>53</v>
      </c>
      <c r="L52" s="39">
        <v>45</v>
      </c>
      <c r="M52" s="39">
        <v>39</v>
      </c>
      <c r="N52" s="41">
        <v>38</v>
      </c>
      <c r="O52" s="39">
        <f t="shared" si="2"/>
        <v>1</v>
      </c>
      <c r="P52" s="40">
        <f t="shared" si="3"/>
        <v>2.564102564102564E-2</v>
      </c>
      <c r="Q52" s="42">
        <f>VLOOKUP(B52,[1]锅炉!P:R,3,FALSE)</f>
        <v>495</v>
      </c>
      <c r="R52" s="43"/>
      <c r="S52" s="44">
        <f>VLOOKUP(B52,[1]黄标车!K:M,3,FALSE)</f>
        <v>4.9000000000000004</v>
      </c>
      <c r="T52" s="42">
        <f>VLOOKUP(B52,[1]黄标车!O:Q,3,FALSE)</f>
        <v>8.0500000000000007</v>
      </c>
      <c r="U52" s="42">
        <f>VLOOKUP(B52,[1]黄标车!G:I,3,FALSE)</f>
        <v>5.5</v>
      </c>
      <c r="V52" s="43">
        <f>VLOOKUP(B52,[1]黄标车!B:D,3,FALSE)</f>
        <v>2.16</v>
      </c>
      <c r="W52" s="42"/>
      <c r="X52" s="42">
        <f>VLOOKUP(B52,[1]落后产能!W:AB,3,FALSE)</f>
        <v>804</v>
      </c>
      <c r="Y52" s="42"/>
      <c r="Z52" s="42"/>
      <c r="AA52" s="44"/>
      <c r="AB52" s="42"/>
      <c r="AC52" s="42"/>
      <c r="AD52" s="43"/>
      <c r="AE52" s="42"/>
      <c r="AF52" s="42"/>
      <c r="AG52" s="42"/>
      <c r="AH52" s="43"/>
      <c r="AI52">
        <v>23.035094999999998</v>
      </c>
      <c r="AJ52">
        <v>113.13402600000001</v>
      </c>
    </row>
    <row r="53" spans="1:36" ht="15" hidden="1" thickBot="1">
      <c r="A53" s="17"/>
      <c r="B53" s="45" t="s">
        <v>19</v>
      </c>
      <c r="C53" s="19" t="s">
        <v>62</v>
      </c>
      <c r="D53" s="19" t="s">
        <v>53</v>
      </c>
      <c r="E53" s="38"/>
      <c r="F53" s="39"/>
      <c r="G53" s="38"/>
      <c r="H53" s="39">
        <f>STDEV(H44:H52)</f>
        <v>6.3733936807837122E-3</v>
      </c>
      <c r="I53" s="39"/>
      <c r="J53" s="39">
        <f>STDEV(J44:J52)</f>
        <v>5.5893380975245146E-3</v>
      </c>
      <c r="K53" s="29">
        <v>47</v>
      </c>
      <c r="L53" s="30">
        <v>42</v>
      </c>
      <c r="M53" s="30">
        <v>34</v>
      </c>
      <c r="N53" s="32">
        <v>32</v>
      </c>
      <c r="O53" s="30">
        <f t="shared" si="2"/>
        <v>2</v>
      </c>
      <c r="P53" s="31">
        <f t="shared" si="3"/>
        <v>5.8823529411764705E-2</v>
      </c>
      <c r="Q53" s="33"/>
      <c r="R53" s="34"/>
      <c r="S53" s="35"/>
      <c r="T53" s="33"/>
      <c r="U53" s="33"/>
      <c r="V53" s="34"/>
      <c r="W53" s="33"/>
      <c r="X53" s="33"/>
      <c r="Y53" s="33"/>
      <c r="Z53" s="33"/>
      <c r="AA53" s="35"/>
      <c r="AB53" s="33"/>
      <c r="AC53" s="33"/>
      <c r="AD53" s="34"/>
      <c r="AE53" s="33"/>
      <c r="AF53" s="33"/>
      <c r="AG53" s="33"/>
      <c r="AH53" s="33"/>
      <c r="AI53">
        <v>0</v>
      </c>
      <c r="AJ53">
        <v>0</v>
      </c>
    </row>
    <row r="54" spans="1:36" ht="15" hidden="1" thickBot="1">
      <c r="A54" s="17"/>
      <c r="B54" s="45" t="s">
        <v>21</v>
      </c>
      <c r="C54" s="19" t="s">
        <v>62</v>
      </c>
      <c r="D54" s="19" t="s">
        <v>53</v>
      </c>
      <c r="E54" s="20"/>
      <c r="F54" s="21"/>
      <c r="G54" s="20"/>
      <c r="H54" s="31">
        <f>AVERAGE(H44:H52)</f>
        <v>9.36936914382939E-3</v>
      </c>
      <c r="I54" s="21"/>
      <c r="J54" s="31">
        <f>AVERAGE(J44:J52)</f>
        <v>8.1687816690261331E-3</v>
      </c>
      <c r="K54" s="29"/>
      <c r="L54" s="30"/>
      <c r="M54" s="30"/>
      <c r="N54" s="32"/>
      <c r="O54" s="30"/>
      <c r="P54" s="31"/>
      <c r="Q54" s="33"/>
      <c r="R54" s="34"/>
      <c r="S54" s="35"/>
      <c r="T54" s="33"/>
      <c r="U54" s="33"/>
      <c r="V54" s="34"/>
      <c r="W54" s="33"/>
      <c r="X54" s="33"/>
      <c r="Y54" s="33"/>
      <c r="Z54" s="33"/>
      <c r="AA54" s="35"/>
      <c r="AB54" s="33"/>
      <c r="AC54" s="33"/>
      <c r="AD54" s="34"/>
      <c r="AE54" s="33"/>
      <c r="AF54" s="33"/>
      <c r="AG54" s="33"/>
      <c r="AH54" s="33"/>
      <c r="AI54">
        <v>0</v>
      </c>
      <c r="AJ54">
        <v>0</v>
      </c>
    </row>
    <row r="55" spans="1:36">
      <c r="A55" s="17">
        <v>48</v>
      </c>
      <c r="B55" s="18" t="s">
        <v>63</v>
      </c>
      <c r="C55" s="47" t="s">
        <v>411</v>
      </c>
      <c r="D55" s="47" t="s">
        <v>64</v>
      </c>
      <c r="E55" s="20">
        <v>3955.9</v>
      </c>
      <c r="F55" s="21">
        <v>4162.2</v>
      </c>
      <c r="G55" s="20">
        <v>4226.1000000000004</v>
      </c>
      <c r="H55" s="22">
        <f t="shared" ref="H55:H56" si="9">M55/G55</f>
        <v>6.3888691701568818E-3</v>
      </c>
      <c r="I55" s="21">
        <v>4417.8999999999996</v>
      </c>
      <c r="J55" s="22">
        <f t="shared" ref="J55:J56" si="10">N55/I55</f>
        <v>5.4324452794314044E-3</v>
      </c>
      <c r="K55" s="20" t="s">
        <v>25</v>
      </c>
      <c r="L55" s="21" t="s">
        <v>25</v>
      </c>
      <c r="M55" s="21">
        <v>27</v>
      </c>
      <c r="N55" s="23">
        <v>24</v>
      </c>
      <c r="O55" s="21">
        <f t="shared" si="2"/>
        <v>3</v>
      </c>
      <c r="P55" s="22">
        <f t="shared" si="3"/>
        <v>0.1111111111111111</v>
      </c>
      <c r="Q55" s="25">
        <f>VLOOKUP(B55,[1]锅炉!P:R,3,FALSE)</f>
        <v>36</v>
      </c>
      <c r="R55" s="26"/>
      <c r="S55" s="27"/>
      <c r="T55" s="25"/>
      <c r="U55" s="25">
        <f>VLOOKUP(B55,[1]黄标车!G:I,3,FALSE)</f>
        <v>1.3631</v>
      </c>
      <c r="V55" s="26"/>
      <c r="W55" s="25"/>
      <c r="X55" s="25"/>
      <c r="Y55" s="25"/>
      <c r="Z55" s="25"/>
      <c r="AA55" s="27"/>
      <c r="AB55" s="25"/>
      <c r="AC55" s="25"/>
      <c r="AD55" s="26"/>
      <c r="AE55" s="25"/>
      <c r="AF55" s="25"/>
      <c r="AG55" s="25"/>
      <c r="AH55" s="26"/>
      <c r="AI55">
        <v>39.816490000000002</v>
      </c>
      <c r="AJ55">
        <v>109.993706</v>
      </c>
    </row>
    <row r="56" spans="1:36">
      <c r="A56" s="17">
        <v>49</v>
      </c>
      <c r="B56" s="28" t="s">
        <v>65</v>
      </c>
      <c r="C56" s="47" t="s">
        <v>411</v>
      </c>
      <c r="D56" s="47" t="s">
        <v>64</v>
      </c>
      <c r="E56" s="29">
        <v>1686.15</v>
      </c>
      <c r="F56" s="30">
        <v>1778.37</v>
      </c>
      <c r="G56" s="29">
        <v>1861.27</v>
      </c>
      <c r="H56" s="31">
        <f t="shared" si="9"/>
        <v>2.202797014941411E-2</v>
      </c>
      <c r="I56" s="30">
        <v>1933.28</v>
      </c>
      <c r="J56" s="31">
        <f t="shared" si="10"/>
        <v>1.9138458991972192E-2</v>
      </c>
      <c r="K56" s="29" t="s">
        <v>25</v>
      </c>
      <c r="L56" s="30" t="s">
        <v>25</v>
      </c>
      <c r="M56" s="30">
        <v>41</v>
      </c>
      <c r="N56" s="32">
        <v>37</v>
      </c>
      <c r="O56" s="30">
        <f t="shared" si="2"/>
        <v>4</v>
      </c>
      <c r="P56" s="31">
        <f t="shared" si="3"/>
        <v>9.7560975609756101E-2</v>
      </c>
      <c r="Q56" s="33"/>
      <c r="R56" s="34"/>
      <c r="S56" s="35"/>
      <c r="T56" s="33"/>
      <c r="U56" s="33"/>
      <c r="V56" s="34"/>
      <c r="W56" s="33"/>
      <c r="X56" s="33"/>
      <c r="Y56" s="33"/>
      <c r="Z56" s="33"/>
      <c r="AA56" s="35"/>
      <c r="AB56" s="33"/>
      <c r="AC56" s="33"/>
      <c r="AD56" s="34"/>
      <c r="AE56" s="33"/>
      <c r="AF56" s="33"/>
      <c r="AG56" s="33"/>
      <c r="AH56" s="34"/>
      <c r="AI56">
        <v>42.297111999999998</v>
      </c>
      <c r="AJ56">
        <v>118.930761</v>
      </c>
    </row>
    <row r="57" spans="1:36">
      <c r="A57" s="17">
        <v>50</v>
      </c>
      <c r="B57" s="28" t="s">
        <v>66</v>
      </c>
      <c r="C57" s="47" t="s">
        <v>411</v>
      </c>
      <c r="D57" s="47" t="s">
        <v>64</v>
      </c>
      <c r="E57" s="29">
        <v>2710.39</v>
      </c>
      <c r="F57" s="30">
        <v>2894.05</v>
      </c>
      <c r="G57" s="29">
        <v>3090.5</v>
      </c>
      <c r="H57" s="31">
        <f>M57/G57</f>
        <v>1.391360621258696E-2</v>
      </c>
      <c r="I57" s="30">
        <v>3173.6</v>
      </c>
      <c r="J57" s="31">
        <f>N57/I57</f>
        <v>1.2919082430047895E-2</v>
      </c>
      <c r="K57" s="29">
        <v>56</v>
      </c>
      <c r="L57" s="30" t="s">
        <v>25</v>
      </c>
      <c r="M57" s="30">
        <v>43</v>
      </c>
      <c r="N57" s="32">
        <v>41</v>
      </c>
      <c r="O57" s="30">
        <f t="shared" si="2"/>
        <v>2</v>
      </c>
      <c r="P57" s="31">
        <f t="shared" si="3"/>
        <v>4.6511627906976744E-2</v>
      </c>
      <c r="Q57" s="33"/>
      <c r="R57" s="34">
        <f>VLOOKUP(B57,[1]锅炉!J:L,3,FALSE)</f>
        <v>222</v>
      </c>
      <c r="S57" s="35"/>
      <c r="T57" s="33">
        <f>VLOOKUP(B57,[1]黄标车!O:Q,3,FALSE)</f>
        <v>1.53</v>
      </c>
      <c r="U57" s="33">
        <f>VLOOKUP(B57,[1]黄标车!G:I,3,FALSE)</f>
        <v>0.6573</v>
      </c>
      <c r="V57" s="34"/>
      <c r="W57" s="33"/>
      <c r="X57" s="33"/>
      <c r="Y57" s="33"/>
      <c r="Z57" s="33"/>
      <c r="AA57" s="35"/>
      <c r="AB57" s="33"/>
      <c r="AC57" s="33"/>
      <c r="AD57" s="34"/>
      <c r="AE57" s="33"/>
      <c r="AF57" s="33"/>
      <c r="AG57" s="33"/>
      <c r="AH57" s="34">
        <f>VLOOKUP(B57,[1]落后产能!D:E,2,FALSE)</f>
        <v>10</v>
      </c>
      <c r="AI57">
        <v>40.828319</v>
      </c>
      <c r="AJ57">
        <v>111.66035100000001</v>
      </c>
    </row>
    <row r="58" spans="1:36">
      <c r="A58" s="17">
        <v>51</v>
      </c>
      <c r="B58" s="48" t="s">
        <v>67</v>
      </c>
      <c r="C58" s="47" t="s">
        <v>411</v>
      </c>
      <c r="D58" s="47" t="s">
        <v>64</v>
      </c>
      <c r="E58" s="29">
        <v>570.13</v>
      </c>
      <c r="F58" s="30">
        <v>600.17999999999995</v>
      </c>
      <c r="G58" s="29">
        <v>609.82000000000005</v>
      </c>
      <c r="H58" s="31">
        <f t="shared" ref="H58:H126" si="11">M58/G58</f>
        <v>9.0190548030566392E-2</v>
      </c>
      <c r="I58" s="30">
        <v>572.23</v>
      </c>
      <c r="J58" s="31">
        <f t="shared" ref="J58:J127" si="12">N58/I58</f>
        <v>8.038725687223669E-2</v>
      </c>
      <c r="K58" s="29" t="s">
        <v>25</v>
      </c>
      <c r="L58" s="30" t="s">
        <v>25</v>
      </c>
      <c r="M58" s="30">
        <v>55</v>
      </c>
      <c r="N58" s="32">
        <v>46</v>
      </c>
      <c r="O58" s="30">
        <f t="shared" si="2"/>
        <v>9</v>
      </c>
      <c r="P58" s="31">
        <f t="shared" si="3"/>
        <v>0.16363636363636364</v>
      </c>
      <c r="Q58" s="33"/>
      <c r="R58" s="34"/>
      <c r="S58" s="35"/>
      <c r="T58" s="33"/>
      <c r="U58" s="33"/>
      <c r="V58" s="34"/>
      <c r="W58" s="33"/>
      <c r="X58" s="33"/>
      <c r="Y58" s="33"/>
      <c r="Z58" s="33"/>
      <c r="AA58" s="35"/>
      <c r="AB58" s="33"/>
      <c r="AC58" s="33"/>
      <c r="AD58" s="34"/>
      <c r="AE58" s="33"/>
      <c r="AF58" s="33"/>
      <c r="AG58" s="33"/>
      <c r="AH58" s="34"/>
      <c r="AI58">
        <v>39.683177000000001</v>
      </c>
      <c r="AJ58">
        <v>106.831999</v>
      </c>
    </row>
    <row r="59" spans="1:36">
      <c r="A59" s="17">
        <v>52</v>
      </c>
      <c r="B59" s="28" t="s">
        <v>68</v>
      </c>
      <c r="C59" s="47" t="s">
        <v>411</v>
      </c>
      <c r="D59" s="47" t="s">
        <v>64</v>
      </c>
      <c r="E59" s="29">
        <v>3503</v>
      </c>
      <c r="F59" s="30">
        <v>3636.3</v>
      </c>
      <c r="G59" s="29">
        <v>3781.9</v>
      </c>
      <c r="H59" s="31">
        <f t="shared" si="11"/>
        <v>1.3220867817763557E-2</v>
      </c>
      <c r="I59" s="30">
        <v>3867.6</v>
      </c>
      <c r="J59" s="31">
        <f t="shared" si="12"/>
        <v>1.2152239114696452E-2</v>
      </c>
      <c r="K59" s="29" t="s">
        <v>25</v>
      </c>
      <c r="L59" s="30" t="s">
        <v>25</v>
      </c>
      <c r="M59" s="30">
        <v>50</v>
      </c>
      <c r="N59" s="32">
        <v>47</v>
      </c>
      <c r="O59" s="30">
        <f t="shared" si="2"/>
        <v>3</v>
      </c>
      <c r="P59" s="31">
        <f t="shared" si="3"/>
        <v>0.06</v>
      </c>
      <c r="Q59" s="33"/>
      <c r="R59" s="34"/>
      <c r="S59" s="35"/>
      <c r="T59" s="33"/>
      <c r="U59" s="33"/>
      <c r="V59" s="34"/>
      <c r="W59" s="33"/>
      <c r="X59" s="33"/>
      <c r="Y59" s="33"/>
      <c r="Z59" s="33"/>
      <c r="AA59" s="35"/>
      <c r="AB59" s="33"/>
      <c r="AC59" s="33"/>
      <c r="AD59" s="34"/>
      <c r="AE59" s="33"/>
      <c r="AF59" s="33"/>
      <c r="AG59" s="33"/>
      <c r="AH59" s="34"/>
      <c r="AI59">
        <v>40.647119000000004</v>
      </c>
      <c r="AJ59">
        <v>109.846239</v>
      </c>
    </row>
    <row r="60" spans="1:36">
      <c r="A60" s="17">
        <v>53</v>
      </c>
      <c r="B60" s="48" t="s">
        <v>69</v>
      </c>
      <c r="C60" s="47" t="s">
        <v>411</v>
      </c>
      <c r="D60" s="47" t="s">
        <v>64</v>
      </c>
      <c r="E60" s="29">
        <v>833.75</v>
      </c>
      <c r="F60" s="30">
        <v>872.14</v>
      </c>
      <c r="G60" s="29">
        <v>913.77</v>
      </c>
      <c r="H60" s="31">
        <f t="shared" si="11"/>
        <v>5.0340895411317949E-2</v>
      </c>
      <c r="I60" s="30">
        <v>938.87</v>
      </c>
      <c r="J60" s="31">
        <f t="shared" si="12"/>
        <v>3.5148636126407277E-2</v>
      </c>
      <c r="K60" s="29" t="s">
        <v>25</v>
      </c>
      <c r="L60" s="30" t="s">
        <v>25</v>
      </c>
      <c r="M60" s="30">
        <v>46</v>
      </c>
      <c r="N60" s="32">
        <v>33</v>
      </c>
      <c r="O60" s="30">
        <f t="shared" si="2"/>
        <v>13</v>
      </c>
      <c r="P60" s="31">
        <f t="shared" si="3"/>
        <v>0.28260869565217389</v>
      </c>
      <c r="Q60" s="33"/>
      <c r="R60" s="34"/>
      <c r="S60" s="35"/>
      <c r="T60" s="33"/>
      <c r="U60" s="33"/>
      <c r="V60" s="34"/>
      <c r="W60" s="33"/>
      <c r="X60" s="33"/>
      <c r="Y60" s="33"/>
      <c r="Z60" s="33"/>
      <c r="AA60" s="35"/>
      <c r="AB60" s="33"/>
      <c r="AC60" s="33"/>
      <c r="AD60" s="34">
        <f>VLOOKUP(B60,[1]落后产能!B:C,2,FALSE)</f>
        <v>60</v>
      </c>
      <c r="AE60" s="33"/>
      <c r="AF60" s="33"/>
      <c r="AG60" s="33"/>
      <c r="AH60" s="34"/>
      <c r="AI60">
        <v>41.022362999999999</v>
      </c>
      <c r="AJ60">
        <v>113.112846</v>
      </c>
    </row>
    <row r="61" spans="1:36">
      <c r="A61" s="17">
        <v>54</v>
      </c>
      <c r="B61" s="48" t="s">
        <v>70</v>
      </c>
      <c r="C61" s="47" t="s">
        <v>411</v>
      </c>
      <c r="D61" s="47" t="s">
        <v>64</v>
      </c>
      <c r="E61" s="29">
        <v>902.4</v>
      </c>
      <c r="F61" s="30">
        <v>940.59</v>
      </c>
      <c r="G61" s="29">
        <v>1002.6</v>
      </c>
      <c r="H61" s="31">
        <f t="shared" si="11"/>
        <v>1.7953321364452424E-2</v>
      </c>
      <c r="I61" s="30">
        <v>1045.51</v>
      </c>
      <c r="J61" s="31">
        <f t="shared" si="12"/>
        <v>1.5303536073303937E-2</v>
      </c>
      <c r="K61" s="29" t="s">
        <v>25</v>
      </c>
      <c r="L61" s="30" t="s">
        <v>25</v>
      </c>
      <c r="M61" s="30">
        <v>18</v>
      </c>
      <c r="N61" s="32">
        <v>16</v>
      </c>
      <c r="O61" s="30">
        <f t="shared" si="2"/>
        <v>2</v>
      </c>
      <c r="P61" s="31">
        <f t="shared" si="3"/>
        <v>0.1111111111111111</v>
      </c>
      <c r="Q61" s="33"/>
      <c r="R61" s="34"/>
      <c r="S61" s="35"/>
      <c r="T61" s="33"/>
      <c r="U61" s="33"/>
      <c r="V61" s="34"/>
      <c r="W61" s="33"/>
      <c r="X61" s="33"/>
      <c r="Y61" s="33"/>
      <c r="Z61" s="33"/>
      <c r="AA61" s="35"/>
      <c r="AB61" s="33"/>
      <c r="AC61" s="33"/>
      <c r="AD61" s="34"/>
      <c r="AE61" s="33"/>
      <c r="AF61" s="33"/>
      <c r="AG61" s="33"/>
      <c r="AH61" s="34"/>
      <c r="AI61">
        <v>44.489761000000001</v>
      </c>
      <c r="AJ61">
        <v>116.11850099999999</v>
      </c>
    </row>
    <row r="62" spans="1:36">
      <c r="A62" s="17">
        <v>55</v>
      </c>
      <c r="B62" s="48" t="s">
        <v>71</v>
      </c>
      <c r="C62" s="47" t="s">
        <v>411</v>
      </c>
      <c r="D62" s="47" t="s">
        <v>64</v>
      </c>
      <c r="E62" s="29">
        <v>1430.55</v>
      </c>
      <c r="F62" s="30">
        <v>1522.26</v>
      </c>
      <c r="G62" s="29">
        <v>1595.96</v>
      </c>
      <c r="H62" s="31">
        <f t="shared" si="11"/>
        <v>2.2556956314694603E-2</v>
      </c>
      <c r="I62" s="30">
        <v>1620.86</v>
      </c>
      <c r="J62" s="31">
        <f t="shared" si="12"/>
        <v>1.8508692916106267E-2</v>
      </c>
      <c r="K62" s="29" t="s">
        <v>25</v>
      </c>
      <c r="L62" s="30" t="s">
        <v>25</v>
      </c>
      <c r="M62" s="30">
        <v>36</v>
      </c>
      <c r="N62" s="32">
        <v>30</v>
      </c>
      <c r="O62" s="30">
        <f t="shared" si="2"/>
        <v>6</v>
      </c>
      <c r="P62" s="31">
        <f t="shared" si="3"/>
        <v>0.16666666666666666</v>
      </c>
      <c r="Q62" s="33"/>
      <c r="R62" s="34"/>
      <c r="S62" s="35"/>
      <c r="T62" s="33"/>
      <c r="U62" s="33"/>
      <c r="V62" s="34"/>
      <c r="W62" s="33"/>
      <c r="X62" s="33"/>
      <c r="Y62" s="33"/>
      <c r="Z62" s="33"/>
      <c r="AA62" s="35"/>
      <c r="AB62" s="33"/>
      <c r="AC62" s="33"/>
      <c r="AD62" s="34"/>
      <c r="AE62" s="33"/>
      <c r="AF62" s="33"/>
      <c r="AG62" s="33"/>
      <c r="AH62" s="34"/>
      <c r="AI62">
        <v>49.201636000000001</v>
      </c>
      <c r="AJ62">
        <v>119.760822</v>
      </c>
    </row>
    <row r="63" spans="1:36">
      <c r="A63" s="17">
        <v>56</v>
      </c>
      <c r="B63" s="48" t="s">
        <v>72</v>
      </c>
      <c r="C63" s="47" t="s">
        <v>411</v>
      </c>
      <c r="D63" s="47" t="s">
        <v>64</v>
      </c>
      <c r="E63" s="29">
        <v>1811.82</v>
      </c>
      <c r="F63" s="30">
        <v>1886.8</v>
      </c>
      <c r="G63" s="29">
        <v>1877.27</v>
      </c>
      <c r="H63" s="31">
        <f t="shared" si="11"/>
        <v>2.8232486536300054E-2</v>
      </c>
      <c r="I63" s="30">
        <v>1949.38</v>
      </c>
      <c r="J63" s="31">
        <f t="shared" si="12"/>
        <v>2.1032328227436413E-2</v>
      </c>
      <c r="K63" s="29" t="s">
        <v>25</v>
      </c>
      <c r="L63" s="30" t="s">
        <v>25</v>
      </c>
      <c r="M63" s="30">
        <v>53</v>
      </c>
      <c r="N63" s="32">
        <v>41</v>
      </c>
      <c r="O63" s="30">
        <f t="shared" si="2"/>
        <v>12</v>
      </c>
      <c r="P63" s="31">
        <f t="shared" si="3"/>
        <v>0.22641509433962265</v>
      </c>
      <c r="Q63" s="33"/>
      <c r="R63" s="34"/>
      <c r="S63" s="35"/>
      <c r="T63" s="33"/>
      <c r="U63" s="33"/>
      <c r="V63" s="34"/>
      <c r="W63" s="33"/>
      <c r="X63" s="33"/>
      <c r="Y63" s="33"/>
      <c r="Z63" s="33"/>
      <c r="AA63" s="35"/>
      <c r="AB63" s="33"/>
      <c r="AC63" s="33"/>
      <c r="AD63" s="34"/>
      <c r="AE63" s="33"/>
      <c r="AF63" s="33"/>
      <c r="AG63" s="33"/>
      <c r="AH63" s="34"/>
      <c r="AI63">
        <v>43.633755999999998</v>
      </c>
      <c r="AJ63">
        <v>122.260363</v>
      </c>
    </row>
    <row r="64" spans="1:36">
      <c r="A64" s="17">
        <v>57</v>
      </c>
      <c r="B64" s="48" t="s">
        <v>73</v>
      </c>
      <c r="C64" s="47" t="s">
        <v>411</v>
      </c>
      <c r="D64" s="47" t="s">
        <v>64</v>
      </c>
      <c r="E64" s="29">
        <v>834.9</v>
      </c>
      <c r="F64" s="30">
        <v>867.5</v>
      </c>
      <c r="G64" s="29">
        <v>887.4</v>
      </c>
      <c r="H64" s="31">
        <f t="shared" si="11"/>
        <v>5.1836826684696871E-2</v>
      </c>
      <c r="I64" s="30">
        <v>915.4</v>
      </c>
      <c r="J64" s="31">
        <f t="shared" si="12"/>
        <v>4.5881581822154252E-2</v>
      </c>
      <c r="K64" s="29" t="s">
        <v>25</v>
      </c>
      <c r="L64" s="30" t="s">
        <v>25</v>
      </c>
      <c r="M64" s="30">
        <v>46</v>
      </c>
      <c r="N64" s="32">
        <v>42</v>
      </c>
      <c r="O64" s="30">
        <f t="shared" si="2"/>
        <v>4</v>
      </c>
      <c r="P64" s="31">
        <f t="shared" si="3"/>
        <v>8.6956521739130432E-2</v>
      </c>
      <c r="Q64" s="33"/>
      <c r="R64" s="34">
        <f>VLOOKUP(B64,[1]锅炉!J:L,3,FALSE)</f>
        <v>58</v>
      </c>
      <c r="S64" s="35"/>
      <c r="T64" s="33"/>
      <c r="U64" s="33"/>
      <c r="V64" s="34"/>
      <c r="W64" s="33"/>
      <c r="X64" s="33"/>
      <c r="Y64" s="33"/>
      <c r="Z64" s="33"/>
      <c r="AA64" s="35"/>
      <c r="AB64" s="33"/>
      <c r="AC64" s="33"/>
      <c r="AD64" s="34"/>
      <c r="AE64" s="33"/>
      <c r="AF64" s="33"/>
      <c r="AG64" s="33"/>
      <c r="AH64" s="34"/>
      <c r="AI64">
        <v>40.769179999999999</v>
      </c>
      <c r="AJ64">
        <v>107.423807</v>
      </c>
    </row>
    <row r="65" spans="1:36">
      <c r="A65" s="17">
        <v>58</v>
      </c>
      <c r="B65" s="48" t="s">
        <v>74</v>
      </c>
      <c r="C65" s="47" t="s">
        <v>411</v>
      </c>
      <c r="D65" s="47" t="s">
        <v>64</v>
      </c>
      <c r="E65" s="29">
        <v>415.34</v>
      </c>
      <c r="F65" s="30">
        <v>459.85</v>
      </c>
      <c r="G65" s="29">
        <v>502.31</v>
      </c>
      <c r="H65" s="31">
        <f t="shared" si="11"/>
        <v>7.3659692221934664E-2</v>
      </c>
      <c r="I65" s="30">
        <v>522.46</v>
      </c>
      <c r="J65" s="31">
        <f t="shared" si="12"/>
        <v>6.124870803506488E-2</v>
      </c>
      <c r="K65" s="29" t="s">
        <v>25</v>
      </c>
      <c r="L65" s="30" t="s">
        <v>25</v>
      </c>
      <c r="M65" s="30">
        <v>37</v>
      </c>
      <c r="N65" s="32">
        <v>32</v>
      </c>
      <c r="O65" s="30">
        <f t="shared" si="2"/>
        <v>5</v>
      </c>
      <c r="P65" s="31">
        <f t="shared" si="3"/>
        <v>0.13513513513513514</v>
      </c>
      <c r="Q65" s="33"/>
      <c r="R65" s="34"/>
      <c r="S65" s="35"/>
      <c r="T65" s="33"/>
      <c r="U65" s="33"/>
      <c r="V65" s="34"/>
      <c r="W65" s="33"/>
      <c r="X65" s="33"/>
      <c r="Y65" s="33"/>
      <c r="Z65" s="33"/>
      <c r="AA65" s="35"/>
      <c r="AB65" s="33"/>
      <c r="AC65" s="33"/>
      <c r="AD65" s="34"/>
      <c r="AE65" s="33"/>
      <c r="AF65" s="33"/>
      <c r="AG65" s="33"/>
      <c r="AH65" s="34"/>
      <c r="AI65">
        <v>46.083756999999999</v>
      </c>
      <c r="AJ65">
        <v>122.04816700000001</v>
      </c>
    </row>
    <row r="66" spans="1:36" ht="15" thickBot="1">
      <c r="A66" s="17">
        <v>59</v>
      </c>
      <c r="B66" s="49" t="s">
        <v>75</v>
      </c>
      <c r="C66" s="47" t="s">
        <v>411</v>
      </c>
      <c r="D66" s="47" t="s">
        <v>64</v>
      </c>
      <c r="E66" s="38">
        <v>443.51</v>
      </c>
      <c r="F66" s="50">
        <v>456.03</v>
      </c>
      <c r="G66" s="51">
        <v>322.58</v>
      </c>
      <c r="H66" s="31">
        <f t="shared" si="11"/>
        <v>0.11470022940045881</v>
      </c>
      <c r="I66" s="50">
        <v>342.32</v>
      </c>
      <c r="J66" s="31">
        <f t="shared" si="12"/>
        <v>9.3479784996494508E-2</v>
      </c>
      <c r="K66" s="52"/>
      <c r="L66" s="53"/>
      <c r="M66" s="30">
        <v>37</v>
      </c>
      <c r="N66" s="32">
        <v>32</v>
      </c>
      <c r="O66" s="30">
        <f t="shared" si="2"/>
        <v>5</v>
      </c>
      <c r="P66" s="31">
        <f t="shared" si="3"/>
        <v>0.13513513513513514</v>
      </c>
      <c r="Q66" s="33"/>
      <c r="R66" s="34"/>
      <c r="S66" s="35"/>
      <c r="T66" s="33"/>
      <c r="U66" s="33"/>
      <c r="V66" s="34"/>
      <c r="W66" s="33"/>
      <c r="X66" s="33"/>
      <c r="Y66" s="33"/>
      <c r="Z66" s="33"/>
      <c r="AA66" s="35"/>
      <c r="AB66" s="33"/>
      <c r="AC66" s="33"/>
      <c r="AD66" s="34"/>
      <c r="AE66" s="33"/>
      <c r="AF66" s="33"/>
      <c r="AG66" s="33"/>
      <c r="AH66" s="34"/>
      <c r="AI66">
        <v>38.843074999999999</v>
      </c>
      <c r="AJ66">
        <v>105.695683</v>
      </c>
    </row>
    <row r="67" spans="1:36" ht="15" hidden="1" thickBot="1">
      <c r="A67" s="17"/>
      <c r="B67" s="45" t="s">
        <v>19</v>
      </c>
      <c r="C67" s="47" t="s">
        <v>411</v>
      </c>
      <c r="D67" s="47" t="s">
        <v>64</v>
      </c>
      <c r="E67" s="29"/>
      <c r="F67" s="36"/>
      <c r="G67" s="46"/>
      <c r="H67" s="54">
        <f>STDEV(H55:H66)</f>
        <v>3.4649114777920161E-2</v>
      </c>
      <c r="I67" s="36"/>
      <c r="J67" s="54">
        <f>STDEV(J55:J66)</f>
        <v>2.9041829070110423E-2</v>
      </c>
      <c r="K67" s="52"/>
      <c r="L67" s="53"/>
      <c r="M67" s="30"/>
      <c r="N67" s="32"/>
      <c r="O67" s="30"/>
      <c r="P67" s="31"/>
      <c r="Q67" s="33"/>
      <c r="R67" s="34"/>
      <c r="S67" s="35"/>
      <c r="T67" s="33"/>
      <c r="U67" s="33"/>
      <c r="V67" s="34"/>
      <c r="W67" s="33"/>
      <c r="X67" s="33"/>
      <c r="Y67" s="33"/>
      <c r="Z67" s="33"/>
      <c r="AA67" s="35"/>
      <c r="AB67" s="33"/>
      <c r="AC67" s="33"/>
      <c r="AD67" s="34"/>
      <c r="AE67" s="33"/>
      <c r="AF67" s="33"/>
      <c r="AG67" s="33"/>
      <c r="AH67" s="34"/>
      <c r="AI67">
        <v>0</v>
      </c>
      <c r="AJ67">
        <v>0</v>
      </c>
    </row>
    <row r="68" spans="1:36" ht="15" hidden="1" thickBot="1">
      <c r="A68" s="17"/>
      <c r="B68" s="45" t="s">
        <v>21</v>
      </c>
      <c r="C68" s="47" t="s">
        <v>411</v>
      </c>
      <c r="D68" s="47" t="s">
        <v>64</v>
      </c>
      <c r="E68" s="29"/>
      <c r="F68" s="36"/>
      <c r="G68" s="46"/>
      <c r="H68" s="31">
        <f>AVERAGE(H55:H66)</f>
        <v>4.2085189109528603E-2</v>
      </c>
      <c r="I68" s="36"/>
      <c r="J68" s="31">
        <f>AVERAGE(J55:J66)</f>
        <v>3.5052729240446015E-2</v>
      </c>
      <c r="K68" s="52"/>
      <c r="L68" s="53"/>
      <c r="M68" s="30"/>
      <c r="N68" s="32"/>
      <c r="O68" s="30"/>
      <c r="P68" s="31"/>
      <c r="Q68" s="33"/>
      <c r="R68" s="34"/>
      <c r="S68" s="35"/>
      <c r="T68" s="33"/>
      <c r="U68" s="33"/>
      <c r="V68" s="34"/>
      <c r="W68" s="33"/>
      <c r="X68" s="33"/>
      <c r="Y68" s="33"/>
      <c r="Z68" s="33"/>
      <c r="AA68" s="35"/>
      <c r="AB68" s="33"/>
      <c r="AC68" s="33"/>
      <c r="AD68" s="34"/>
      <c r="AE68" s="33"/>
      <c r="AF68" s="33"/>
      <c r="AG68" s="33"/>
      <c r="AH68" s="34"/>
      <c r="AI68">
        <v>0</v>
      </c>
      <c r="AJ68">
        <v>0</v>
      </c>
    </row>
    <row r="69" spans="1:36">
      <c r="A69" s="17">
        <v>60</v>
      </c>
      <c r="B69" s="55" t="s">
        <v>76</v>
      </c>
      <c r="C69" s="47" t="s">
        <v>393</v>
      </c>
      <c r="D69" s="47" t="s">
        <v>64</v>
      </c>
      <c r="E69" s="29">
        <v>654.70000000000005</v>
      </c>
      <c r="F69" s="30">
        <v>680.3</v>
      </c>
      <c r="G69" s="29">
        <v>681.2</v>
      </c>
      <c r="H69" s="31"/>
      <c r="I69" s="30">
        <v>716.1</v>
      </c>
      <c r="J69" s="31">
        <f t="shared" si="12"/>
        <v>7.8201368523949169E-2</v>
      </c>
      <c r="K69" s="29" t="s">
        <v>25</v>
      </c>
      <c r="L69" s="21" t="s">
        <v>25</v>
      </c>
      <c r="M69" s="21" t="s">
        <v>25</v>
      </c>
      <c r="N69" s="23">
        <v>56</v>
      </c>
      <c r="O69" s="30"/>
      <c r="P69" s="31"/>
      <c r="Q69" s="33"/>
      <c r="R69" s="34"/>
      <c r="S69" s="35"/>
      <c r="T69" s="33"/>
      <c r="U69" s="33"/>
      <c r="V69" s="34"/>
      <c r="W69" s="33"/>
      <c r="X69" s="33"/>
      <c r="Y69" s="33"/>
      <c r="Z69" s="33"/>
      <c r="AA69" s="35"/>
      <c r="AB69" s="33"/>
      <c r="AC69" s="33"/>
      <c r="AD69" s="34"/>
      <c r="AE69" s="33"/>
      <c r="AF69" s="33"/>
      <c r="AG69" s="33"/>
      <c r="AH69" s="34"/>
      <c r="AI69">
        <v>38.461030999999998</v>
      </c>
      <c r="AJ69">
        <v>112.72793900000001</v>
      </c>
    </row>
    <row r="70" spans="1:36">
      <c r="A70" s="17">
        <v>61</v>
      </c>
      <c r="B70" s="48" t="s">
        <v>77</v>
      </c>
      <c r="C70" s="47" t="s">
        <v>393</v>
      </c>
      <c r="D70" s="47" t="s">
        <v>64</v>
      </c>
      <c r="E70" s="29">
        <v>1031.8</v>
      </c>
      <c r="F70" s="30">
        <v>1035.8</v>
      </c>
      <c r="G70" s="29">
        <v>1040.2</v>
      </c>
      <c r="H70" s="31"/>
      <c r="I70" s="30">
        <v>1049.3</v>
      </c>
      <c r="J70" s="31">
        <f t="shared" si="12"/>
        <v>5.9087010387877635E-2</v>
      </c>
      <c r="K70" s="29" t="s">
        <v>25</v>
      </c>
      <c r="L70" s="30" t="s">
        <v>25</v>
      </c>
      <c r="M70" s="30" t="s">
        <v>25</v>
      </c>
      <c r="N70" s="32">
        <v>62</v>
      </c>
      <c r="O70" s="30"/>
      <c r="P70" s="31"/>
      <c r="Q70" s="33"/>
      <c r="R70" s="34"/>
      <c r="S70" s="35"/>
      <c r="T70" s="33"/>
      <c r="U70" s="33"/>
      <c r="V70" s="34">
        <f>VLOOKUP(B70,[1]黄标车!B:D,3,FALSE)</f>
        <v>1.1544000000000001</v>
      </c>
      <c r="W70" s="33"/>
      <c r="X70" s="33"/>
      <c r="Y70" s="33"/>
      <c r="Z70" s="33"/>
      <c r="AA70" s="35"/>
      <c r="AB70" s="33"/>
      <c r="AC70" s="33"/>
      <c r="AD70" s="34"/>
      <c r="AE70" s="33"/>
      <c r="AF70" s="33"/>
      <c r="AG70" s="33"/>
      <c r="AH70" s="34"/>
      <c r="AI70">
        <v>35.499834</v>
      </c>
      <c r="AJ70">
        <v>112.867333</v>
      </c>
    </row>
    <row r="71" spans="1:36">
      <c r="A71" s="17">
        <v>62</v>
      </c>
      <c r="B71" s="48" t="s">
        <v>78</v>
      </c>
      <c r="C71" s="47" t="s">
        <v>393</v>
      </c>
      <c r="D71" s="47" t="s">
        <v>64</v>
      </c>
      <c r="E71" s="29">
        <v>1020.4</v>
      </c>
      <c r="F71" s="30">
        <v>1041.3</v>
      </c>
      <c r="G71" s="29">
        <v>1046.0999999999999</v>
      </c>
      <c r="H71" s="31"/>
      <c r="I71" s="30">
        <v>1091.0999999999999</v>
      </c>
      <c r="J71" s="31">
        <f t="shared" si="12"/>
        <v>5.68233892402163E-2</v>
      </c>
      <c r="K71" s="29" t="s">
        <v>25</v>
      </c>
      <c r="L71" s="30" t="s">
        <v>25</v>
      </c>
      <c r="M71" s="30" t="s">
        <v>25</v>
      </c>
      <c r="N71" s="32">
        <v>62</v>
      </c>
      <c r="O71" s="30"/>
      <c r="P71" s="31"/>
      <c r="Q71" s="33"/>
      <c r="R71" s="34"/>
      <c r="S71" s="35"/>
      <c r="T71" s="33"/>
      <c r="U71" s="33"/>
      <c r="V71" s="34"/>
      <c r="W71" s="33"/>
      <c r="X71" s="33"/>
      <c r="Y71" s="33"/>
      <c r="Z71" s="33"/>
      <c r="AA71" s="35"/>
      <c r="AB71" s="33"/>
      <c r="AC71" s="33"/>
      <c r="AD71" s="34"/>
      <c r="AE71" s="33"/>
      <c r="AF71" s="33"/>
      <c r="AG71" s="33"/>
      <c r="AH71" s="34"/>
      <c r="AI71">
        <v>37.693362</v>
      </c>
      <c r="AJ71">
        <v>112.738514</v>
      </c>
    </row>
    <row r="72" spans="1:36">
      <c r="A72" s="17">
        <v>63</v>
      </c>
      <c r="B72" s="28" t="s">
        <v>79</v>
      </c>
      <c r="C72" s="47" t="s">
        <v>393</v>
      </c>
      <c r="D72" s="47" t="s">
        <v>64</v>
      </c>
      <c r="E72" s="29">
        <v>2412.87</v>
      </c>
      <c r="F72" s="30">
        <v>2531.09</v>
      </c>
      <c r="G72" s="29">
        <v>2735.34</v>
      </c>
      <c r="H72" s="31">
        <f t="shared" si="11"/>
        <v>2.2666286457990598E-2</v>
      </c>
      <c r="I72" s="30">
        <v>2955.6</v>
      </c>
      <c r="J72" s="31">
        <f t="shared" si="12"/>
        <v>2.2330491270807957E-2</v>
      </c>
      <c r="K72" s="29" t="s">
        <v>25</v>
      </c>
      <c r="L72" s="30">
        <v>72</v>
      </c>
      <c r="M72" s="30">
        <v>62</v>
      </c>
      <c r="N72" s="32">
        <v>66</v>
      </c>
      <c r="O72" s="30">
        <f t="shared" si="2"/>
        <v>-4</v>
      </c>
      <c r="P72" s="31">
        <f t="shared" si="3"/>
        <v>-6.4516129032258063E-2</v>
      </c>
      <c r="Q72" s="33"/>
      <c r="R72" s="34"/>
      <c r="S72" s="35">
        <f>VLOOKUP(B72,[1]黄标车!K:M,3,FALSE)</f>
        <v>3.6</v>
      </c>
      <c r="T72" s="33"/>
      <c r="U72" s="33">
        <f>VLOOKUP(B72,[1]黄标车!G:I,3,FALSE)</f>
        <v>3.35</v>
      </c>
      <c r="V72" s="34">
        <f>VLOOKUP(B72,[1]黄标车!B:D,3,FALSE)</f>
        <v>4.7192999999999996</v>
      </c>
      <c r="W72" s="33">
        <f>VLOOKUP(B72,[1]落后产能!P:R,3,FALSE)</f>
        <v>232</v>
      </c>
      <c r="X72" s="33"/>
      <c r="Y72" s="33">
        <f>VLOOKUP(B72,[1]落后产能!I:J,2,FALSE)</f>
        <v>34</v>
      </c>
      <c r="Z72" s="33"/>
      <c r="AA72" s="35"/>
      <c r="AB72" s="33"/>
      <c r="AC72" s="33"/>
      <c r="AD72" s="34"/>
      <c r="AE72" s="33"/>
      <c r="AF72" s="33"/>
      <c r="AG72" s="33"/>
      <c r="AH72" s="34"/>
      <c r="AI72">
        <v>37.890276999999998</v>
      </c>
      <c r="AJ72">
        <v>112.550864</v>
      </c>
    </row>
    <row r="73" spans="1:36">
      <c r="A73" s="17">
        <v>64</v>
      </c>
      <c r="B73" s="28" t="s">
        <v>80</v>
      </c>
      <c r="C73" s="47" t="s">
        <v>393</v>
      </c>
      <c r="D73" s="47" t="s">
        <v>64</v>
      </c>
      <c r="E73" s="29">
        <v>1223.5999999999999</v>
      </c>
      <c r="F73" s="30">
        <v>1213.2</v>
      </c>
      <c r="G73" s="29">
        <v>1161.0999999999999</v>
      </c>
      <c r="H73" s="31">
        <f t="shared" si="11"/>
        <v>5.0813883386443895E-2</v>
      </c>
      <c r="I73" s="30">
        <v>1205.2</v>
      </c>
      <c r="J73" s="31">
        <f t="shared" si="12"/>
        <v>6.1400597411218054E-2</v>
      </c>
      <c r="K73" s="29" t="s">
        <v>25</v>
      </c>
      <c r="L73" s="30" t="s">
        <v>25</v>
      </c>
      <c r="M73" s="30">
        <v>59</v>
      </c>
      <c r="N73" s="32">
        <v>74</v>
      </c>
      <c r="O73" s="30">
        <f t="shared" ref="O73:O137" si="13">M73-N73</f>
        <v>-15</v>
      </c>
      <c r="P73" s="31">
        <f t="shared" ref="P73:P137" si="14">(M73-N73)/M73</f>
        <v>-0.25423728813559321</v>
      </c>
      <c r="Q73" s="33"/>
      <c r="R73" s="34"/>
      <c r="S73" s="35"/>
      <c r="T73" s="33"/>
      <c r="U73" s="33"/>
      <c r="V73" s="34"/>
      <c r="W73" s="33"/>
      <c r="X73" s="33"/>
      <c r="Y73" s="33"/>
      <c r="Z73" s="33"/>
      <c r="AA73" s="35"/>
      <c r="AB73" s="33"/>
      <c r="AC73" s="33"/>
      <c r="AD73" s="34">
        <f>VLOOKUP(B73,[1]落后产能!B:C,2,FALSE)</f>
        <v>82</v>
      </c>
      <c r="AE73" s="33"/>
      <c r="AF73" s="33"/>
      <c r="AG73" s="33"/>
      <c r="AH73" s="34"/>
      <c r="AI73">
        <v>36.099744999999999</v>
      </c>
      <c r="AJ73">
        <v>111.538788</v>
      </c>
    </row>
    <row r="74" spans="1:36">
      <c r="A74" s="17">
        <v>65</v>
      </c>
      <c r="B74" s="28" t="s">
        <v>81</v>
      </c>
      <c r="C74" s="47" t="s">
        <v>393</v>
      </c>
      <c r="D74" s="47" t="s">
        <v>64</v>
      </c>
      <c r="E74" s="29">
        <v>967.5</v>
      </c>
      <c r="F74" s="30">
        <v>1001.5</v>
      </c>
      <c r="G74" s="29">
        <v>1052.9000000000001</v>
      </c>
      <c r="H74" s="31"/>
      <c r="I74" s="30">
        <v>1025.3</v>
      </c>
      <c r="J74" s="31"/>
      <c r="K74" s="29" t="s">
        <v>25</v>
      </c>
      <c r="L74" s="30" t="s">
        <v>25</v>
      </c>
      <c r="M74" s="30" t="s">
        <v>25</v>
      </c>
      <c r="N74" s="32" t="s">
        <v>25</v>
      </c>
      <c r="O74" s="30"/>
      <c r="P74" s="31"/>
      <c r="Q74" s="33"/>
      <c r="R74" s="34"/>
      <c r="S74" s="35"/>
      <c r="T74" s="33"/>
      <c r="U74" s="33"/>
      <c r="V74" s="34"/>
      <c r="W74" s="33"/>
      <c r="X74" s="33"/>
      <c r="Y74" s="33"/>
      <c r="Z74" s="33"/>
      <c r="AA74" s="35"/>
      <c r="AB74" s="33"/>
      <c r="AC74" s="33"/>
      <c r="AD74" s="34"/>
      <c r="AE74" s="33"/>
      <c r="AF74" s="33"/>
      <c r="AG74" s="33"/>
      <c r="AH74" s="34"/>
      <c r="AI74">
        <v>46.070050999999999</v>
      </c>
      <c r="AJ74">
        <v>124.699077</v>
      </c>
    </row>
    <row r="75" spans="1:36">
      <c r="A75" s="17">
        <v>66</v>
      </c>
      <c r="B75" s="28" t="s">
        <v>82</v>
      </c>
      <c r="C75" s="47" t="s">
        <v>393</v>
      </c>
      <c r="D75" s="47" t="s">
        <v>64</v>
      </c>
      <c r="E75" s="29">
        <v>1333.7</v>
      </c>
      <c r="F75" s="30">
        <v>1331.2</v>
      </c>
      <c r="G75" s="29">
        <v>1195.0999999999999</v>
      </c>
      <c r="H75" s="31"/>
      <c r="I75" s="30">
        <v>1269.2</v>
      </c>
      <c r="J75" s="31"/>
      <c r="K75" s="29" t="s">
        <v>25</v>
      </c>
      <c r="L75" s="30" t="s">
        <v>25</v>
      </c>
      <c r="M75" s="30" t="s">
        <v>25</v>
      </c>
      <c r="N75" s="32" t="s">
        <v>25</v>
      </c>
      <c r="O75" s="30"/>
      <c r="P75" s="31"/>
      <c r="Q75" s="33"/>
      <c r="R75" s="34"/>
      <c r="S75" s="35"/>
      <c r="T75" s="33"/>
      <c r="U75" s="33"/>
      <c r="V75" s="34"/>
      <c r="W75" s="33"/>
      <c r="X75" s="33"/>
      <c r="Y75" s="33"/>
      <c r="Z75" s="33"/>
      <c r="AA75" s="35"/>
      <c r="AB75" s="33"/>
      <c r="AC75" s="33"/>
      <c r="AD75" s="34"/>
      <c r="AE75" s="33"/>
      <c r="AF75" s="33"/>
      <c r="AG75" s="33"/>
      <c r="AH75" s="34"/>
      <c r="AI75">
        <v>36.201664000000001</v>
      </c>
      <c r="AJ75">
        <v>113.12029200000001</v>
      </c>
    </row>
    <row r="76" spans="1:36">
      <c r="A76" s="17">
        <v>67</v>
      </c>
      <c r="B76" s="28" t="s">
        <v>83</v>
      </c>
      <c r="C76" s="47" t="s">
        <v>393</v>
      </c>
      <c r="D76" s="47" t="s">
        <v>64</v>
      </c>
      <c r="E76" s="29">
        <v>611.79999999999995</v>
      </c>
      <c r="F76" s="30">
        <v>616.6</v>
      </c>
      <c r="G76" s="29">
        <v>595.70000000000005</v>
      </c>
      <c r="H76" s="31"/>
      <c r="I76" s="30">
        <v>622.9</v>
      </c>
      <c r="J76" s="31"/>
      <c r="K76" s="29" t="s">
        <v>25</v>
      </c>
      <c r="L76" s="30" t="s">
        <v>25</v>
      </c>
      <c r="M76" s="30" t="s">
        <v>25</v>
      </c>
      <c r="N76" s="32" t="s">
        <v>25</v>
      </c>
      <c r="O76" s="30"/>
      <c r="P76" s="31"/>
      <c r="Q76" s="33"/>
      <c r="R76" s="34"/>
      <c r="S76" s="35"/>
      <c r="T76" s="33"/>
      <c r="U76" s="33"/>
      <c r="V76" s="34"/>
      <c r="W76" s="33"/>
      <c r="X76" s="33"/>
      <c r="Y76" s="33"/>
      <c r="Z76" s="33"/>
      <c r="AA76" s="35"/>
      <c r="AB76" s="33"/>
      <c r="AC76" s="33"/>
      <c r="AD76" s="34"/>
      <c r="AE76" s="33"/>
      <c r="AF76" s="33"/>
      <c r="AG76" s="33"/>
      <c r="AH76" s="34"/>
      <c r="AI76">
        <v>37.869529</v>
      </c>
      <c r="AJ76">
        <v>113.569238</v>
      </c>
    </row>
    <row r="77" spans="1:36">
      <c r="A77" s="17">
        <v>68</v>
      </c>
      <c r="B77" s="48" t="s">
        <v>84</v>
      </c>
      <c r="C77" s="47" t="s">
        <v>393</v>
      </c>
      <c r="D77" s="47" t="s">
        <v>64</v>
      </c>
      <c r="E77" s="29">
        <v>1026.4000000000001</v>
      </c>
      <c r="F77" s="30">
        <v>1003.4</v>
      </c>
      <c r="G77" s="29">
        <v>901.1</v>
      </c>
      <c r="H77" s="31"/>
      <c r="I77" s="30">
        <v>918.1</v>
      </c>
      <c r="J77" s="31"/>
      <c r="K77" s="29" t="s">
        <v>25</v>
      </c>
      <c r="L77" s="30" t="s">
        <v>25</v>
      </c>
      <c r="M77" s="30" t="s">
        <v>25</v>
      </c>
      <c r="N77" s="32" t="s">
        <v>25</v>
      </c>
      <c r="O77" s="30"/>
      <c r="P77" s="31"/>
      <c r="Q77" s="33"/>
      <c r="R77" s="34"/>
      <c r="S77" s="35"/>
      <c r="T77" s="33"/>
      <c r="U77" s="33"/>
      <c r="V77" s="34"/>
      <c r="W77" s="33"/>
      <c r="X77" s="33"/>
      <c r="Y77" s="33"/>
      <c r="Z77" s="33"/>
      <c r="AA77" s="35"/>
      <c r="AB77" s="33"/>
      <c r="AC77" s="33"/>
      <c r="AD77" s="34"/>
      <c r="AE77" s="33"/>
      <c r="AF77" s="33"/>
      <c r="AG77" s="33"/>
      <c r="AH77" s="34"/>
      <c r="AI77">
        <v>39.337671999999998</v>
      </c>
      <c r="AJ77">
        <v>112.479928</v>
      </c>
    </row>
    <row r="78" spans="1:36">
      <c r="A78" s="17">
        <v>69</v>
      </c>
      <c r="B78" s="48" t="s">
        <v>85</v>
      </c>
      <c r="C78" s="47" t="s">
        <v>393</v>
      </c>
      <c r="D78" s="47" t="s">
        <v>64</v>
      </c>
      <c r="E78" s="29">
        <v>1140.0999999999999</v>
      </c>
      <c r="F78" s="30">
        <v>1201.5999999999999</v>
      </c>
      <c r="G78" s="29">
        <v>1174</v>
      </c>
      <c r="H78" s="31"/>
      <c r="I78" s="30">
        <v>1222.3</v>
      </c>
      <c r="J78" s="31"/>
      <c r="K78" s="29" t="s">
        <v>25</v>
      </c>
      <c r="L78" s="30" t="s">
        <v>25</v>
      </c>
      <c r="M78" s="30" t="s">
        <v>25</v>
      </c>
      <c r="N78" s="32" t="s">
        <v>25</v>
      </c>
      <c r="O78" s="30"/>
      <c r="P78" s="31"/>
      <c r="Q78" s="33"/>
      <c r="R78" s="34"/>
      <c r="S78" s="35"/>
      <c r="T78" s="33"/>
      <c r="U78" s="33"/>
      <c r="V78" s="34"/>
      <c r="W78" s="33"/>
      <c r="X78" s="33"/>
      <c r="Y78" s="33"/>
      <c r="Z78" s="33"/>
      <c r="AA78" s="35"/>
      <c r="AB78" s="33"/>
      <c r="AC78" s="33"/>
      <c r="AD78" s="34"/>
      <c r="AE78" s="33"/>
      <c r="AF78" s="33"/>
      <c r="AG78" s="33"/>
      <c r="AH78" s="34"/>
      <c r="AI78">
        <v>35.038859000000002</v>
      </c>
      <c r="AJ78">
        <v>111.006854</v>
      </c>
    </row>
    <row r="79" spans="1:36" ht="15" thickBot="1">
      <c r="A79" s="17">
        <v>70</v>
      </c>
      <c r="B79" s="49" t="s">
        <v>86</v>
      </c>
      <c r="C79" s="47" t="s">
        <v>393</v>
      </c>
      <c r="D79" s="47" t="s">
        <v>64</v>
      </c>
      <c r="E79" s="38">
        <v>1228.5999999999999</v>
      </c>
      <c r="F79" s="39">
        <v>1101.3</v>
      </c>
      <c r="G79" s="38">
        <v>955.8</v>
      </c>
      <c r="H79" s="40"/>
      <c r="I79" s="39">
        <v>995.3</v>
      </c>
      <c r="J79" s="40"/>
      <c r="K79" s="38" t="s">
        <v>25</v>
      </c>
      <c r="L79" s="39"/>
      <c r="M79" s="39"/>
      <c r="N79" s="41"/>
      <c r="O79" s="39"/>
      <c r="P79" s="40"/>
      <c r="Q79" s="42"/>
      <c r="R79" s="43"/>
      <c r="S79" s="44"/>
      <c r="T79" s="42"/>
      <c r="U79" s="42"/>
      <c r="V79" s="43"/>
      <c r="W79" s="42"/>
      <c r="X79" s="42"/>
      <c r="Y79" s="42"/>
      <c r="Z79" s="42"/>
      <c r="AA79" s="44"/>
      <c r="AB79" s="42"/>
      <c r="AC79" s="42"/>
      <c r="AD79" s="43"/>
      <c r="AE79" s="42"/>
      <c r="AF79" s="42"/>
      <c r="AG79" s="42"/>
      <c r="AH79" s="43">
        <f>VLOOKUP(B79,[1]落后产能!D:E,2,FALSE)</f>
        <v>45</v>
      </c>
      <c r="AI79">
        <v>37.527315999999999</v>
      </c>
      <c r="AJ79">
        <v>111.143157</v>
      </c>
    </row>
    <row r="80" spans="1:36">
      <c r="A80" s="17">
        <v>71</v>
      </c>
      <c r="B80" s="55" t="s">
        <v>87</v>
      </c>
      <c r="C80" s="47" t="s">
        <v>394</v>
      </c>
      <c r="D80" s="47" t="s">
        <v>64</v>
      </c>
      <c r="E80" s="20">
        <v>1581.16</v>
      </c>
      <c r="F80" s="21">
        <v>1757.34</v>
      </c>
      <c r="G80" s="20">
        <v>1877.75</v>
      </c>
      <c r="H80" s="22"/>
      <c r="I80" s="21">
        <v>2034.25</v>
      </c>
      <c r="J80" s="22">
        <f t="shared" si="12"/>
        <v>2.8511736512228093E-2</v>
      </c>
      <c r="K80" s="20" t="s">
        <v>25</v>
      </c>
      <c r="L80" s="21" t="s">
        <v>25</v>
      </c>
      <c r="M80" s="21" t="s">
        <v>25</v>
      </c>
      <c r="N80" s="23">
        <v>58</v>
      </c>
      <c r="O80" s="21"/>
      <c r="P80" s="22"/>
      <c r="Q80" s="25"/>
      <c r="R80" s="26"/>
      <c r="S80" s="27"/>
      <c r="T80" s="25"/>
      <c r="U80" s="25"/>
      <c r="V80" s="26"/>
      <c r="W80" s="25"/>
      <c r="X80" s="25"/>
      <c r="Y80" s="25"/>
      <c r="Z80" s="25"/>
      <c r="AA80" s="27"/>
      <c r="AB80" s="25"/>
      <c r="AC80" s="25"/>
      <c r="AD80" s="26"/>
      <c r="AE80" s="25"/>
      <c r="AF80" s="25"/>
      <c r="AG80" s="25"/>
      <c r="AH80" s="26"/>
      <c r="AI80">
        <v>32.128582000000002</v>
      </c>
      <c r="AJ80">
        <v>114.085491</v>
      </c>
    </row>
    <row r="81" spans="1:36">
      <c r="A81" s="17">
        <v>72</v>
      </c>
      <c r="B81" s="48" t="s">
        <v>88</v>
      </c>
      <c r="C81" s="47" t="s">
        <v>394</v>
      </c>
      <c r="D81" s="47" t="s">
        <v>64</v>
      </c>
      <c r="E81" s="29">
        <v>2498.66</v>
      </c>
      <c r="F81" s="30">
        <v>2347.09</v>
      </c>
      <c r="G81" s="29">
        <v>2522.3200000000002</v>
      </c>
      <c r="H81" s="31"/>
      <c r="I81" s="30">
        <v>2737.5</v>
      </c>
      <c r="J81" s="31">
        <f t="shared" si="12"/>
        <v>2.3013698630136987E-2</v>
      </c>
      <c r="K81" s="29" t="s">
        <v>25</v>
      </c>
      <c r="L81" s="30" t="s">
        <v>25</v>
      </c>
      <c r="M81" s="30" t="s">
        <v>25</v>
      </c>
      <c r="N81" s="32">
        <v>63</v>
      </c>
      <c r="O81" s="30"/>
      <c r="P81" s="31"/>
      <c r="Q81" s="33"/>
      <c r="R81" s="34"/>
      <c r="S81" s="35"/>
      <c r="T81" s="33"/>
      <c r="U81" s="33"/>
      <c r="V81" s="34"/>
      <c r="W81" s="33"/>
      <c r="X81" s="33"/>
      <c r="Y81" s="33"/>
      <c r="Z81" s="33"/>
      <c r="AA81" s="35"/>
      <c r="AB81" s="33"/>
      <c r="AC81" s="33"/>
      <c r="AD81" s="34"/>
      <c r="AE81" s="33"/>
      <c r="AF81" s="33"/>
      <c r="AG81" s="33"/>
      <c r="AH81" s="34"/>
      <c r="AI81">
        <v>33.011420000000001</v>
      </c>
      <c r="AJ81">
        <v>112.54284199999999</v>
      </c>
    </row>
    <row r="82" spans="1:36">
      <c r="A82" s="17">
        <v>73</v>
      </c>
      <c r="B82" s="28" t="s">
        <v>89</v>
      </c>
      <c r="C82" s="47" t="s">
        <v>394</v>
      </c>
      <c r="D82" s="47" t="s">
        <v>64</v>
      </c>
      <c r="E82" s="29">
        <v>1204.68</v>
      </c>
      <c r="F82" s="30">
        <v>1240.1300000000001</v>
      </c>
      <c r="G82" s="29">
        <v>1260.55</v>
      </c>
      <c r="H82" s="31">
        <f t="shared" si="11"/>
        <v>5.9497838245210426E-2</v>
      </c>
      <c r="I82" s="30">
        <v>1348.55</v>
      </c>
      <c r="J82" s="31">
        <f t="shared" si="12"/>
        <v>4.8941455637536616E-2</v>
      </c>
      <c r="K82" s="29" t="s">
        <v>25</v>
      </c>
      <c r="L82" s="30" t="s">
        <v>25</v>
      </c>
      <c r="M82" s="30">
        <v>75</v>
      </c>
      <c r="N82" s="32">
        <v>66</v>
      </c>
      <c r="O82" s="30">
        <f t="shared" si="13"/>
        <v>9</v>
      </c>
      <c r="P82" s="31">
        <f t="shared" si="14"/>
        <v>0.12</v>
      </c>
      <c r="Q82" s="33"/>
      <c r="R82" s="34"/>
      <c r="S82" s="35"/>
      <c r="T82" s="33"/>
      <c r="U82" s="33"/>
      <c r="V82" s="34"/>
      <c r="W82" s="33"/>
      <c r="X82" s="33"/>
      <c r="Y82" s="33"/>
      <c r="Z82" s="33"/>
      <c r="AA82" s="35"/>
      <c r="AB82" s="33"/>
      <c r="AC82" s="33"/>
      <c r="AD82" s="34"/>
      <c r="AE82" s="33"/>
      <c r="AF82" s="33"/>
      <c r="AG82" s="33"/>
      <c r="AH82" s="34"/>
      <c r="AI82">
        <v>34.783320000000003</v>
      </c>
      <c r="AJ82">
        <v>111.181262</v>
      </c>
    </row>
    <row r="83" spans="1:36">
      <c r="A83" s="17">
        <v>74</v>
      </c>
      <c r="B83" s="48" t="s">
        <v>90</v>
      </c>
      <c r="C83" s="47" t="s">
        <v>394</v>
      </c>
      <c r="D83" s="47" t="s">
        <v>64</v>
      </c>
      <c r="E83" s="29">
        <v>1903.3</v>
      </c>
      <c r="F83" s="30">
        <v>2108</v>
      </c>
      <c r="G83" s="29">
        <v>2170.6</v>
      </c>
      <c r="H83" s="31"/>
      <c r="I83" s="30">
        <v>2353.1</v>
      </c>
      <c r="J83" s="31">
        <f t="shared" si="12"/>
        <v>2.8898049381666738E-2</v>
      </c>
      <c r="K83" s="29" t="s">
        <v>25</v>
      </c>
      <c r="L83" s="30" t="s">
        <v>25</v>
      </c>
      <c r="M83" s="30" t="s">
        <v>25</v>
      </c>
      <c r="N83" s="32">
        <v>68</v>
      </c>
      <c r="O83" s="30"/>
      <c r="P83" s="31"/>
      <c r="Q83" s="33"/>
      <c r="R83" s="34"/>
      <c r="S83" s="35"/>
      <c r="T83" s="33"/>
      <c r="U83" s="33"/>
      <c r="V83" s="34"/>
      <c r="W83" s="33"/>
      <c r="X83" s="33"/>
      <c r="Y83" s="33"/>
      <c r="Z83" s="33"/>
      <c r="AA83" s="35"/>
      <c r="AB83" s="33"/>
      <c r="AC83" s="33"/>
      <c r="AD83" s="34"/>
      <c r="AE83" s="33"/>
      <c r="AF83" s="33"/>
      <c r="AG83" s="33"/>
      <c r="AH83" s="34"/>
      <c r="AI83">
        <v>34.026739999999997</v>
      </c>
      <c r="AJ83">
        <v>113.835312</v>
      </c>
    </row>
    <row r="84" spans="1:36">
      <c r="A84" s="17">
        <v>75</v>
      </c>
      <c r="B84" s="48" t="s">
        <v>91</v>
      </c>
      <c r="C84" s="47" t="s">
        <v>394</v>
      </c>
      <c r="D84" s="47" t="s">
        <v>64</v>
      </c>
      <c r="E84" s="29">
        <v>1790.65</v>
      </c>
      <c r="F84" s="30">
        <v>1992.08</v>
      </c>
      <c r="G84" s="29">
        <v>2082.38</v>
      </c>
      <c r="H84" s="31"/>
      <c r="I84" s="30">
        <v>2260.02</v>
      </c>
      <c r="J84" s="31">
        <f t="shared" si="12"/>
        <v>3.0088229307705241E-2</v>
      </c>
      <c r="K84" s="29" t="s">
        <v>25</v>
      </c>
      <c r="L84" s="30" t="s">
        <v>25</v>
      </c>
      <c r="M84" s="30" t="s">
        <v>25</v>
      </c>
      <c r="N84" s="32">
        <v>68</v>
      </c>
      <c r="O84" s="30"/>
      <c r="P84" s="31"/>
      <c r="Q84" s="33"/>
      <c r="R84" s="34"/>
      <c r="S84" s="35"/>
      <c r="T84" s="33"/>
      <c r="U84" s="33"/>
      <c r="V84" s="34"/>
      <c r="W84" s="33"/>
      <c r="X84" s="33"/>
      <c r="Y84" s="33"/>
      <c r="Z84" s="33"/>
      <c r="AA84" s="35"/>
      <c r="AB84" s="33"/>
      <c r="AC84" s="33"/>
      <c r="AD84" s="34"/>
      <c r="AE84" s="33"/>
      <c r="AF84" s="33"/>
      <c r="AG84" s="33"/>
      <c r="AH84" s="34"/>
      <c r="AI84">
        <v>33.623741000000003</v>
      </c>
      <c r="AJ84">
        <v>114.65410199999999</v>
      </c>
    </row>
    <row r="85" spans="1:36">
      <c r="A85" s="17">
        <v>76</v>
      </c>
      <c r="B85" s="48" t="s">
        <v>92</v>
      </c>
      <c r="C85" s="47" t="s">
        <v>394</v>
      </c>
      <c r="D85" s="47" t="s">
        <v>64</v>
      </c>
      <c r="E85" s="29">
        <v>1542.02</v>
      </c>
      <c r="F85" s="30">
        <v>1540.92</v>
      </c>
      <c r="G85" s="29">
        <v>1648.26</v>
      </c>
      <c r="H85" s="31"/>
      <c r="I85" s="30">
        <v>1794.49</v>
      </c>
      <c r="J85" s="31">
        <f t="shared" si="12"/>
        <v>3.78937748329609E-2</v>
      </c>
      <c r="K85" s="29" t="s">
        <v>25</v>
      </c>
      <c r="L85" s="30" t="s">
        <v>25</v>
      </c>
      <c r="M85" s="30" t="s">
        <v>25</v>
      </c>
      <c r="N85" s="32">
        <v>68</v>
      </c>
      <c r="O85" s="30"/>
      <c r="P85" s="31"/>
      <c r="Q85" s="33"/>
      <c r="R85" s="34"/>
      <c r="S85" s="35"/>
      <c r="T85" s="33"/>
      <c r="U85" s="33"/>
      <c r="V85" s="34"/>
      <c r="W85" s="33"/>
      <c r="X85" s="33"/>
      <c r="Y85" s="33"/>
      <c r="Z85" s="33"/>
      <c r="AA85" s="35"/>
      <c r="AB85" s="33"/>
      <c r="AC85" s="33"/>
      <c r="AD85" s="34"/>
      <c r="AE85" s="33"/>
      <c r="AF85" s="33"/>
      <c r="AG85" s="33"/>
      <c r="AH85" s="34"/>
      <c r="AI85">
        <v>32.983158000000003</v>
      </c>
      <c r="AJ85">
        <v>114.049154</v>
      </c>
    </row>
    <row r="86" spans="1:36">
      <c r="A86" s="17">
        <v>77</v>
      </c>
      <c r="B86" s="48" t="s">
        <v>93</v>
      </c>
      <c r="C86" s="47" t="s">
        <v>394</v>
      </c>
      <c r="D86" s="47" t="s">
        <v>64</v>
      </c>
      <c r="E86" s="29">
        <v>1130.48</v>
      </c>
      <c r="F86" s="30">
        <v>1253.6099999999999</v>
      </c>
      <c r="G86" s="29">
        <v>1333.64</v>
      </c>
      <c r="H86" s="31"/>
      <c r="I86" s="30">
        <v>1443.75</v>
      </c>
      <c r="J86" s="31">
        <f t="shared" si="12"/>
        <v>4.7792207792207796E-2</v>
      </c>
      <c r="K86" s="29" t="s">
        <v>25</v>
      </c>
      <c r="L86" s="30" t="s">
        <v>25</v>
      </c>
      <c r="M86" s="30" t="s">
        <v>25</v>
      </c>
      <c r="N86" s="32">
        <v>69</v>
      </c>
      <c r="O86" s="30"/>
      <c r="P86" s="31"/>
      <c r="Q86" s="33"/>
      <c r="R86" s="34"/>
      <c r="S86" s="35"/>
      <c r="T86" s="33"/>
      <c r="U86" s="33"/>
      <c r="V86" s="34"/>
      <c r="W86" s="33"/>
      <c r="X86" s="33"/>
      <c r="Y86" s="33"/>
      <c r="Z86" s="33"/>
      <c r="AA86" s="35"/>
      <c r="AB86" s="33"/>
      <c r="AC86" s="33"/>
      <c r="AD86" s="34"/>
      <c r="AE86" s="33"/>
      <c r="AF86" s="33"/>
      <c r="AG86" s="33"/>
      <c r="AH86" s="34"/>
      <c r="AI86">
        <v>35.753298000000001</v>
      </c>
      <c r="AJ86">
        <v>115.026627</v>
      </c>
    </row>
    <row r="87" spans="1:36">
      <c r="A87" s="17">
        <v>78</v>
      </c>
      <c r="B87" s="56" t="s">
        <v>94</v>
      </c>
      <c r="C87" s="47" t="s">
        <v>394</v>
      </c>
      <c r="D87" s="47" t="s">
        <v>64</v>
      </c>
      <c r="E87" s="29">
        <v>1363.54</v>
      </c>
      <c r="F87" s="30">
        <v>1492.06</v>
      </c>
      <c r="G87" s="29">
        <v>1604.84</v>
      </c>
      <c r="H87" s="31"/>
      <c r="I87" s="30"/>
      <c r="J87" s="31"/>
      <c r="K87" s="29" t="s">
        <v>25</v>
      </c>
      <c r="L87" s="30" t="s">
        <v>25</v>
      </c>
      <c r="M87" s="30" t="s">
        <v>25</v>
      </c>
      <c r="N87" s="32">
        <v>72</v>
      </c>
      <c r="O87" s="30"/>
      <c r="P87" s="31"/>
      <c r="Q87" s="33"/>
      <c r="R87" s="34">
        <f>VLOOKUP(B87,[1]锅炉!J:L,3,FALSE)</f>
        <v>158</v>
      </c>
      <c r="S87" s="35"/>
      <c r="T87" s="33"/>
      <c r="U87" s="33"/>
      <c r="V87" s="34"/>
      <c r="W87" s="33"/>
      <c r="X87" s="33"/>
      <c r="Y87" s="33"/>
      <c r="Z87" s="33"/>
      <c r="AA87" s="35"/>
      <c r="AB87" s="33"/>
      <c r="AC87" s="33"/>
      <c r="AD87" s="34"/>
      <c r="AE87" s="33"/>
      <c r="AF87" s="33"/>
      <c r="AG87" s="33"/>
      <c r="AH87" s="34"/>
      <c r="AI87">
        <v>34.801853999999999</v>
      </c>
      <c r="AJ87">
        <v>114.351642</v>
      </c>
    </row>
    <row r="88" spans="1:36">
      <c r="A88" s="17">
        <v>79</v>
      </c>
      <c r="B88" s="48" t="s">
        <v>95</v>
      </c>
      <c r="C88" s="47" t="s">
        <v>394</v>
      </c>
      <c r="D88" s="47" t="s">
        <v>64</v>
      </c>
      <c r="E88" s="29">
        <v>622.12</v>
      </c>
      <c r="F88" s="30">
        <v>682.2</v>
      </c>
      <c r="G88" s="29">
        <v>713.23</v>
      </c>
      <c r="H88" s="31"/>
      <c r="I88" s="30">
        <v>769.41</v>
      </c>
      <c r="J88" s="31">
        <f t="shared" si="12"/>
        <v>9.4877893450825965E-2</v>
      </c>
      <c r="K88" s="29" t="s">
        <v>25</v>
      </c>
      <c r="L88" s="30" t="s">
        <v>25</v>
      </c>
      <c r="M88" s="30" t="s">
        <v>25</v>
      </c>
      <c r="N88" s="32">
        <v>73</v>
      </c>
      <c r="O88" s="30"/>
      <c r="P88" s="31"/>
      <c r="Q88" s="33"/>
      <c r="R88" s="34">
        <f>VLOOKUP(B88,[1]锅炉!J:L,3,FALSE)</f>
        <v>206</v>
      </c>
      <c r="S88" s="35"/>
      <c r="T88" s="33"/>
      <c r="U88" s="33"/>
      <c r="V88" s="34">
        <f>VLOOKUP(B88,[1]黄标车!B:D,3,FALSE)</f>
        <v>0.41199999999999998</v>
      </c>
      <c r="W88" s="33"/>
      <c r="X88" s="33"/>
      <c r="Y88" s="33"/>
      <c r="Z88" s="33"/>
      <c r="AA88" s="35"/>
      <c r="AB88" s="33"/>
      <c r="AC88" s="33"/>
      <c r="AD88" s="34"/>
      <c r="AE88" s="33"/>
      <c r="AF88" s="33"/>
      <c r="AG88" s="33"/>
      <c r="AH88" s="34"/>
      <c r="AI88">
        <v>35.755426</v>
      </c>
      <c r="AJ88">
        <v>114.29777</v>
      </c>
    </row>
    <row r="89" spans="1:36">
      <c r="A89" s="17">
        <v>80</v>
      </c>
      <c r="B89" s="28" t="s">
        <v>96</v>
      </c>
      <c r="C89" s="47" t="s">
        <v>394</v>
      </c>
      <c r="D89" s="47" t="s">
        <v>64</v>
      </c>
      <c r="E89" s="29">
        <v>1556.9</v>
      </c>
      <c r="F89" s="30">
        <v>1289.3</v>
      </c>
      <c r="G89" s="29">
        <v>1335.4</v>
      </c>
      <c r="H89" s="31"/>
      <c r="I89" s="30">
        <v>1425.88</v>
      </c>
      <c r="J89" s="31">
        <f t="shared" si="12"/>
        <v>5.2599096698179366E-2</v>
      </c>
      <c r="K89" s="29" t="s">
        <v>25</v>
      </c>
      <c r="L89" s="30" t="s">
        <v>25</v>
      </c>
      <c r="M89" s="30" t="s">
        <v>25</v>
      </c>
      <c r="N89" s="32">
        <v>75</v>
      </c>
      <c r="O89" s="30"/>
      <c r="P89" s="31"/>
      <c r="Q89" s="33"/>
      <c r="R89" s="34"/>
      <c r="S89" s="35"/>
      <c r="T89" s="33"/>
      <c r="U89" s="33">
        <f>VLOOKUP(B89,[1]黄标车!G:I,3,FALSE)</f>
        <v>2.8549000000000002</v>
      </c>
      <c r="V89" s="34">
        <f>VLOOKUP(B89,[1]黄标车!B:D,3,FALSE)</f>
        <v>3.4283999999999999</v>
      </c>
      <c r="W89" s="33"/>
      <c r="X89" s="33"/>
      <c r="Y89" s="33"/>
      <c r="Z89" s="33"/>
      <c r="AA89" s="35"/>
      <c r="AB89" s="33"/>
      <c r="AC89" s="33"/>
      <c r="AD89" s="34"/>
      <c r="AE89" s="33"/>
      <c r="AF89" s="33"/>
      <c r="AG89" s="33"/>
      <c r="AH89" s="34"/>
      <c r="AI89">
        <v>33.745300999999998</v>
      </c>
      <c r="AJ89">
        <v>113.300849</v>
      </c>
    </row>
    <row r="90" spans="1:36">
      <c r="A90" s="17">
        <v>81</v>
      </c>
      <c r="B90" s="48" t="s">
        <v>97</v>
      </c>
      <c r="C90" s="47" t="s">
        <v>394</v>
      </c>
      <c r="D90" s="47" t="s">
        <v>64</v>
      </c>
      <c r="E90" s="29">
        <v>861.5</v>
      </c>
      <c r="F90" s="30">
        <v>952.3</v>
      </c>
      <c r="G90" s="29">
        <v>992.9</v>
      </c>
      <c r="H90" s="31"/>
      <c r="I90" s="36">
        <v>1077.9000000000001</v>
      </c>
      <c r="J90" s="31">
        <f t="shared" si="12"/>
        <v>7.143519807032192E-2</v>
      </c>
      <c r="K90" s="29" t="s">
        <v>25</v>
      </c>
      <c r="L90" s="30" t="s">
        <v>25</v>
      </c>
      <c r="M90" s="30" t="s">
        <v>25</v>
      </c>
      <c r="N90" s="32">
        <v>77</v>
      </c>
      <c r="O90" s="30"/>
      <c r="P90" s="31"/>
      <c r="Q90" s="33"/>
      <c r="R90" s="34"/>
      <c r="S90" s="35"/>
      <c r="T90" s="33"/>
      <c r="U90" s="33"/>
      <c r="V90" s="34"/>
      <c r="W90" s="33"/>
      <c r="X90" s="33"/>
      <c r="Y90" s="33"/>
      <c r="Z90" s="33"/>
      <c r="AA90" s="35"/>
      <c r="AB90" s="33"/>
      <c r="AC90" s="33"/>
      <c r="AD90" s="34"/>
      <c r="AE90" s="33"/>
      <c r="AF90" s="33"/>
      <c r="AG90" s="33"/>
      <c r="AH90" s="34"/>
      <c r="AI90">
        <v>33.576279</v>
      </c>
      <c r="AJ90">
        <v>114.04606099999999</v>
      </c>
    </row>
    <row r="91" spans="1:36">
      <c r="A91" s="17">
        <v>82</v>
      </c>
      <c r="B91" s="48" t="s">
        <v>98</v>
      </c>
      <c r="C91" s="47" t="s">
        <v>394</v>
      </c>
      <c r="D91" s="47" t="s">
        <v>64</v>
      </c>
      <c r="E91" s="29">
        <v>1538.22</v>
      </c>
      <c r="F91" s="30">
        <v>1697.58</v>
      </c>
      <c r="G91" s="29">
        <v>1803.93</v>
      </c>
      <c r="H91" s="31"/>
      <c r="I91" s="30">
        <v>1974.02</v>
      </c>
      <c r="J91" s="31">
        <f t="shared" si="12"/>
        <v>3.9006696993951429E-2</v>
      </c>
      <c r="K91" s="29" t="s">
        <v>25</v>
      </c>
      <c r="L91" s="30" t="s">
        <v>25</v>
      </c>
      <c r="M91" s="30" t="s">
        <v>25</v>
      </c>
      <c r="N91" s="32">
        <v>77</v>
      </c>
      <c r="O91" s="30"/>
      <c r="P91" s="31"/>
      <c r="Q91" s="33"/>
      <c r="R91" s="34"/>
      <c r="S91" s="35"/>
      <c r="T91" s="33"/>
      <c r="U91" s="33"/>
      <c r="V91" s="34"/>
      <c r="W91" s="33"/>
      <c r="X91" s="33"/>
      <c r="Y91" s="33"/>
      <c r="Z91" s="33"/>
      <c r="AA91" s="35"/>
      <c r="AB91" s="33"/>
      <c r="AC91" s="33"/>
      <c r="AD91" s="34"/>
      <c r="AE91" s="33"/>
      <c r="AF91" s="33"/>
      <c r="AG91" s="33"/>
      <c r="AH91" s="34"/>
      <c r="AI91">
        <v>34.438589</v>
      </c>
      <c r="AJ91">
        <v>115.641886</v>
      </c>
    </row>
    <row r="92" spans="1:36">
      <c r="A92" s="17">
        <v>83</v>
      </c>
      <c r="B92" s="28" t="s">
        <v>99</v>
      </c>
      <c r="C92" s="47" t="s">
        <v>394</v>
      </c>
      <c r="D92" s="47" t="s">
        <v>64</v>
      </c>
      <c r="E92" s="29">
        <v>6201.9</v>
      </c>
      <c r="F92" s="30">
        <v>6783</v>
      </c>
      <c r="G92" s="29">
        <v>7315.2</v>
      </c>
      <c r="H92" s="31">
        <f t="shared" si="11"/>
        <v>1.3123359580052493E-2</v>
      </c>
      <c r="I92" s="30">
        <v>7994.2</v>
      </c>
      <c r="J92" s="31">
        <f t="shared" si="12"/>
        <v>9.7570738785619573E-3</v>
      </c>
      <c r="K92" s="29">
        <v>108</v>
      </c>
      <c r="L92" s="30">
        <v>88</v>
      </c>
      <c r="M92" s="30">
        <v>96</v>
      </c>
      <c r="N92" s="32">
        <v>78</v>
      </c>
      <c r="O92" s="30">
        <f t="shared" si="13"/>
        <v>18</v>
      </c>
      <c r="P92" s="31">
        <f t="shared" si="14"/>
        <v>0.1875</v>
      </c>
      <c r="Q92" s="33"/>
      <c r="R92" s="34"/>
      <c r="S92" s="35">
        <f>VLOOKUP(B92,[1]黄标车!K:M,3,FALSE)</f>
        <v>0.52</v>
      </c>
      <c r="T92" s="33">
        <f>VLOOKUP(B92,[1]黄标车!O:Q,3,FALSE)</f>
        <v>4.88</v>
      </c>
      <c r="U92" s="33">
        <f>VLOOKUP(B92,[1]黄标车!G:I,3,FALSE)</f>
        <v>9.6999999999999993</v>
      </c>
      <c r="V92" s="34"/>
      <c r="W92" s="33">
        <f>VLOOKUP(B92,[1]落后产能!P:R,3,FALSE)</f>
        <v>412</v>
      </c>
      <c r="X92" s="33"/>
      <c r="Y92" s="33"/>
      <c r="Z92" s="33"/>
      <c r="AA92" s="35"/>
      <c r="AB92" s="33"/>
      <c r="AC92" s="33"/>
      <c r="AD92" s="34"/>
      <c r="AE92" s="33"/>
      <c r="AF92" s="33"/>
      <c r="AG92" s="33"/>
      <c r="AH92" s="34"/>
      <c r="AI92">
        <v>34.756610000000002</v>
      </c>
      <c r="AJ92">
        <v>113.649644</v>
      </c>
    </row>
    <row r="93" spans="1:36">
      <c r="A93" s="17">
        <v>84</v>
      </c>
      <c r="B93" s="28" t="s">
        <v>100</v>
      </c>
      <c r="C93" s="47" t="s">
        <v>394</v>
      </c>
      <c r="D93" s="47" t="s">
        <v>64</v>
      </c>
      <c r="E93" s="29">
        <v>3140.8</v>
      </c>
      <c r="F93" s="30">
        <v>3284.6</v>
      </c>
      <c r="G93" s="29">
        <v>3508.8</v>
      </c>
      <c r="H93" s="31"/>
      <c r="I93" s="30">
        <v>3782.9</v>
      </c>
      <c r="J93" s="31">
        <f t="shared" si="12"/>
        <v>2.0883449205635889E-2</v>
      </c>
      <c r="K93" s="29" t="s">
        <v>25</v>
      </c>
      <c r="L93" s="30" t="s">
        <v>25</v>
      </c>
      <c r="M93" s="30" t="s">
        <v>25</v>
      </c>
      <c r="N93" s="32">
        <v>79</v>
      </c>
      <c r="O93" s="30"/>
      <c r="P93" s="31"/>
      <c r="Q93" s="33"/>
      <c r="R93" s="34"/>
      <c r="S93" s="35"/>
      <c r="T93" s="33"/>
      <c r="U93" s="33">
        <f>VLOOKUP(B93,[1]黄标车!G:I,3,FALSE)</f>
        <v>2.2999999999999998</v>
      </c>
      <c r="V93" s="34"/>
      <c r="W93" s="33"/>
      <c r="X93" s="33"/>
      <c r="Y93" s="33"/>
      <c r="Z93" s="33"/>
      <c r="AA93" s="35"/>
      <c r="AB93" s="33"/>
      <c r="AC93" s="33"/>
      <c r="AD93" s="34"/>
      <c r="AE93" s="33"/>
      <c r="AF93" s="33"/>
      <c r="AG93" s="33"/>
      <c r="AH93" s="34"/>
      <c r="AI93">
        <v>34.657367999999998</v>
      </c>
      <c r="AJ93">
        <v>112.447525</v>
      </c>
    </row>
    <row r="94" spans="1:36">
      <c r="A94" s="17">
        <v>85</v>
      </c>
      <c r="B94" s="48" t="s">
        <v>101</v>
      </c>
      <c r="C94" s="47" t="s">
        <v>394</v>
      </c>
      <c r="D94" s="47" t="s">
        <v>64</v>
      </c>
      <c r="E94" s="29">
        <v>1766.1</v>
      </c>
      <c r="F94" s="30">
        <v>1918</v>
      </c>
      <c r="G94" s="29">
        <v>1982.25</v>
      </c>
      <c r="H94" s="31"/>
      <c r="I94" s="30">
        <v>2140.73</v>
      </c>
      <c r="J94" s="31">
        <f t="shared" si="12"/>
        <v>3.92389511988901E-2</v>
      </c>
      <c r="K94" s="29" t="s">
        <v>25</v>
      </c>
      <c r="L94" s="30" t="s">
        <v>25</v>
      </c>
      <c r="M94" s="30" t="s">
        <v>25</v>
      </c>
      <c r="N94" s="32">
        <v>84</v>
      </c>
      <c r="O94" s="30"/>
      <c r="P94" s="31"/>
      <c r="Q94" s="33"/>
      <c r="R94" s="34"/>
      <c r="S94" s="35"/>
      <c r="T94" s="33"/>
      <c r="U94" s="33"/>
      <c r="V94" s="34"/>
      <c r="W94" s="33"/>
      <c r="X94" s="33"/>
      <c r="Y94" s="33"/>
      <c r="Z94" s="33">
        <f>VLOOKUP(B94,[1]落后产能!F:G,2,FALSE)</f>
        <v>10</v>
      </c>
      <c r="AA94" s="35"/>
      <c r="AB94" s="33"/>
      <c r="AC94" s="33"/>
      <c r="AD94" s="34"/>
      <c r="AE94" s="33"/>
      <c r="AF94" s="33"/>
      <c r="AG94" s="33"/>
      <c r="AH94" s="34"/>
      <c r="AI94">
        <v>35.307257999999997</v>
      </c>
      <c r="AJ94">
        <v>113.91269</v>
      </c>
    </row>
    <row r="95" spans="1:36">
      <c r="A95" s="17">
        <v>86</v>
      </c>
      <c r="B95" s="56" t="s">
        <v>102</v>
      </c>
      <c r="C95" s="47" t="s">
        <v>394</v>
      </c>
      <c r="D95" s="47" t="s">
        <v>64</v>
      </c>
      <c r="E95" s="29">
        <v>1707.36</v>
      </c>
      <c r="F95" s="30">
        <v>1846.32</v>
      </c>
      <c r="G95" s="29">
        <v>1943.37</v>
      </c>
      <c r="H95" s="31">
        <f t="shared" si="11"/>
        <v>4.4767594436468612E-2</v>
      </c>
      <c r="I95" s="30">
        <v>2082.62</v>
      </c>
      <c r="J95" s="31">
        <f t="shared" si="12"/>
        <v>4.0813974704938971E-2</v>
      </c>
      <c r="K95" s="29" t="s">
        <v>25</v>
      </c>
      <c r="L95" s="30" t="s">
        <v>25</v>
      </c>
      <c r="M95" s="30">
        <v>87</v>
      </c>
      <c r="N95" s="32">
        <v>85</v>
      </c>
      <c r="O95" s="30">
        <f t="shared" si="13"/>
        <v>2</v>
      </c>
      <c r="P95" s="31">
        <f t="shared" si="14"/>
        <v>2.2988505747126436E-2</v>
      </c>
      <c r="Q95" s="33"/>
      <c r="R95" s="34">
        <f>VLOOKUP(B95,[1]锅炉!J:L,3,FALSE)</f>
        <v>1220</v>
      </c>
      <c r="S95" s="35"/>
      <c r="T95" s="33"/>
      <c r="U95" s="33">
        <f>VLOOKUP(B95,[1]黄标车!G:I,3,FALSE)</f>
        <v>0.88929999999999998</v>
      </c>
      <c r="V95" s="34">
        <f>VLOOKUP(B95,[1]黄标车!B:D,3,FALSE)</f>
        <v>0.7732</v>
      </c>
      <c r="W95" s="33"/>
      <c r="X95" s="33"/>
      <c r="Y95" s="33"/>
      <c r="Z95" s="33"/>
      <c r="AA95" s="35"/>
      <c r="AB95" s="33"/>
      <c r="AC95" s="33"/>
      <c r="AD95" s="34"/>
      <c r="AE95" s="33"/>
      <c r="AF95" s="33"/>
      <c r="AG95" s="33"/>
      <c r="AH95" s="34"/>
      <c r="AI95">
        <v>35.234608000000001</v>
      </c>
      <c r="AJ95">
        <v>113.21183600000001</v>
      </c>
    </row>
    <row r="96" spans="1:36" ht="15" thickBot="1">
      <c r="A96" s="17">
        <v>87</v>
      </c>
      <c r="B96" s="37" t="s">
        <v>103</v>
      </c>
      <c r="C96" s="47" t="s">
        <v>394</v>
      </c>
      <c r="D96" s="47" t="s">
        <v>64</v>
      </c>
      <c r="E96" s="38">
        <v>1683.65</v>
      </c>
      <c r="F96" s="39">
        <v>1593.2</v>
      </c>
      <c r="G96" s="38">
        <v>1672.2</v>
      </c>
      <c r="H96" s="40"/>
      <c r="I96" s="39">
        <v>1805.7</v>
      </c>
      <c r="J96" s="40">
        <f t="shared" si="12"/>
        <v>4.7626959074043303E-2</v>
      </c>
      <c r="K96" s="38" t="s">
        <v>25</v>
      </c>
      <c r="L96" s="39"/>
      <c r="M96" s="39"/>
      <c r="N96" s="41">
        <v>86</v>
      </c>
      <c r="O96" s="39"/>
      <c r="P96" s="40"/>
      <c r="Q96" s="42"/>
      <c r="R96" s="43">
        <f>VLOOKUP(B96,[1]锅炉!J:L,3,FALSE)</f>
        <v>62</v>
      </c>
      <c r="S96" s="44"/>
      <c r="T96" s="42"/>
      <c r="U96" s="42"/>
      <c r="V96" s="43"/>
      <c r="W96" s="42"/>
      <c r="X96" s="42"/>
      <c r="Y96" s="42">
        <f>VLOOKUP(B96,[1]落后产能!I:J,2,FALSE)</f>
        <v>264</v>
      </c>
      <c r="Z96" s="42">
        <f>VLOOKUP(B96,[1]落后产能!F:G,2,FALSE)</f>
        <v>406</v>
      </c>
      <c r="AA96" s="44"/>
      <c r="AB96" s="42"/>
      <c r="AC96" s="42"/>
      <c r="AD96" s="43"/>
      <c r="AE96" s="42"/>
      <c r="AF96" s="42"/>
      <c r="AG96" s="42"/>
      <c r="AH96" s="43"/>
      <c r="AI96">
        <v>36.110267</v>
      </c>
      <c r="AJ96">
        <v>114.35180699999999</v>
      </c>
    </row>
    <row r="97" spans="1:36" ht="15" hidden="1" thickBot="1">
      <c r="A97" s="17"/>
      <c r="B97" s="45" t="s">
        <v>19</v>
      </c>
      <c r="C97" s="47" t="s">
        <v>394</v>
      </c>
      <c r="D97" s="47" t="s">
        <v>64</v>
      </c>
      <c r="E97" s="29"/>
      <c r="F97" s="30"/>
      <c r="G97" s="29"/>
      <c r="H97" s="31"/>
      <c r="I97" s="30"/>
      <c r="J97" s="39">
        <f>STDEV(J80:J96)</f>
        <v>2.0424688799744416E-2</v>
      </c>
      <c r="K97" s="29"/>
      <c r="L97" s="30"/>
      <c r="M97" s="30"/>
      <c r="N97" s="32"/>
      <c r="O97" s="30"/>
      <c r="P97" s="31"/>
      <c r="Q97" s="33"/>
      <c r="R97" s="34"/>
      <c r="S97" s="35"/>
      <c r="T97" s="33"/>
      <c r="U97" s="33"/>
      <c r="V97" s="34"/>
      <c r="W97" s="33"/>
      <c r="X97" s="33"/>
      <c r="Y97" s="33"/>
      <c r="Z97" s="33"/>
      <c r="AA97" s="35"/>
      <c r="AB97" s="33"/>
      <c r="AC97" s="33"/>
      <c r="AD97" s="34"/>
      <c r="AE97" s="33"/>
      <c r="AF97" s="33"/>
      <c r="AG97" s="33"/>
      <c r="AH97" s="33"/>
      <c r="AI97">
        <v>0</v>
      </c>
      <c r="AJ97">
        <v>0</v>
      </c>
    </row>
    <row r="98" spans="1:36" ht="15" hidden="1" thickBot="1">
      <c r="A98" s="17"/>
      <c r="B98" s="45" t="s">
        <v>21</v>
      </c>
      <c r="C98" s="47" t="s">
        <v>394</v>
      </c>
      <c r="D98" s="47" t="s">
        <v>64</v>
      </c>
      <c r="E98" s="29"/>
      <c r="F98" s="30"/>
      <c r="G98" s="29"/>
      <c r="H98" s="31"/>
      <c r="I98" s="30"/>
      <c r="J98" s="57">
        <f>AVERAGE(J80:J96)</f>
        <v>4.1336152835611956E-2</v>
      </c>
      <c r="K98" s="29"/>
      <c r="L98" s="30"/>
      <c r="M98" s="30"/>
      <c r="N98" s="32"/>
      <c r="O98" s="30"/>
      <c r="P98" s="31"/>
      <c r="Q98" s="33"/>
      <c r="R98" s="34"/>
      <c r="S98" s="35"/>
      <c r="T98" s="33"/>
      <c r="U98" s="33"/>
      <c r="V98" s="34"/>
      <c r="W98" s="33"/>
      <c r="X98" s="33"/>
      <c r="Y98" s="33"/>
      <c r="Z98" s="33"/>
      <c r="AA98" s="35"/>
      <c r="AB98" s="33"/>
      <c r="AC98" s="33"/>
      <c r="AD98" s="34"/>
      <c r="AE98" s="33"/>
      <c r="AF98" s="33"/>
      <c r="AG98" s="33"/>
      <c r="AH98" s="33"/>
      <c r="AI98">
        <v>0</v>
      </c>
      <c r="AJ98">
        <v>0</v>
      </c>
    </row>
    <row r="99" spans="1:36">
      <c r="A99" s="17">
        <v>88</v>
      </c>
      <c r="B99" s="18" t="s">
        <v>104</v>
      </c>
      <c r="C99" s="47" t="s">
        <v>395</v>
      </c>
      <c r="D99" s="47" t="s">
        <v>105</v>
      </c>
      <c r="E99" s="20">
        <v>2549.69</v>
      </c>
      <c r="F99" s="21">
        <v>2790.34</v>
      </c>
      <c r="G99" s="20">
        <v>3001.57</v>
      </c>
      <c r="H99" s="22">
        <f t="shared" si="11"/>
        <v>1.266004124508174E-2</v>
      </c>
      <c r="I99" s="21">
        <v>3212.2</v>
      </c>
      <c r="J99" s="22">
        <f t="shared" si="12"/>
        <v>1.0895959155718823E-2</v>
      </c>
      <c r="K99" s="20" t="s">
        <v>25</v>
      </c>
      <c r="L99" s="21" t="s">
        <v>25</v>
      </c>
      <c r="M99" s="21">
        <v>38</v>
      </c>
      <c r="N99" s="23">
        <v>35</v>
      </c>
      <c r="O99" s="21">
        <f t="shared" si="13"/>
        <v>3</v>
      </c>
      <c r="P99" s="22">
        <f t="shared" si="14"/>
        <v>7.8947368421052627E-2</v>
      </c>
      <c r="Q99" s="25">
        <f>VLOOKUP(B99,[1]锅炉!P:R,3,FALSE)</f>
        <v>141</v>
      </c>
      <c r="R99" s="26"/>
      <c r="S99" s="27"/>
      <c r="T99" s="25"/>
      <c r="U99" s="25"/>
      <c r="V99" s="26"/>
      <c r="W99" s="25"/>
      <c r="X99" s="25"/>
      <c r="Y99" s="25"/>
      <c r="Z99" s="25"/>
      <c r="AA99" s="27"/>
      <c r="AB99" s="25"/>
      <c r="AC99" s="25"/>
      <c r="AD99" s="26"/>
      <c r="AE99" s="25"/>
      <c r="AF99" s="25"/>
      <c r="AG99" s="25"/>
      <c r="AH99" s="26"/>
      <c r="AI99">
        <v>37.528787000000001</v>
      </c>
      <c r="AJ99">
        <v>122.093958</v>
      </c>
    </row>
    <row r="100" spans="1:36">
      <c r="A100" s="17">
        <v>89</v>
      </c>
      <c r="B100" s="28" t="s">
        <v>106</v>
      </c>
      <c r="C100" s="47" t="s">
        <v>395</v>
      </c>
      <c r="D100" s="47" t="s">
        <v>105</v>
      </c>
      <c r="E100" s="29">
        <v>5613.87</v>
      </c>
      <c r="F100" s="30">
        <v>6002.08</v>
      </c>
      <c r="G100" s="29">
        <v>6446.08</v>
      </c>
      <c r="H100" s="31">
        <f t="shared" si="11"/>
        <v>6.9809868943606036E-3</v>
      </c>
      <c r="I100" s="30">
        <v>6925.66</v>
      </c>
      <c r="J100" s="31">
        <f t="shared" si="12"/>
        <v>5.6312322580086231E-3</v>
      </c>
      <c r="K100" s="29" t="s">
        <v>25</v>
      </c>
      <c r="L100" s="30" t="s">
        <v>25</v>
      </c>
      <c r="M100" s="30">
        <v>45</v>
      </c>
      <c r="N100" s="32">
        <v>39</v>
      </c>
      <c r="O100" s="30">
        <f t="shared" si="13"/>
        <v>6</v>
      </c>
      <c r="P100" s="31">
        <f t="shared" si="14"/>
        <v>0.13333333333333333</v>
      </c>
      <c r="Q100" s="33"/>
      <c r="R100" s="34"/>
      <c r="S100" s="35"/>
      <c r="T100" s="33"/>
      <c r="U100" s="33"/>
      <c r="V100" s="34"/>
      <c r="W100" s="33"/>
      <c r="X100" s="33"/>
      <c r="Y100" s="33"/>
      <c r="Z100" s="33"/>
      <c r="AA100" s="35"/>
      <c r="AB100" s="33"/>
      <c r="AC100" s="33"/>
      <c r="AD100" s="34"/>
      <c r="AE100" s="33"/>
      <c r="AF100" s="33"/>
      <c r="AG100" s="33"/>
      <c r="AH100" s="34"/>
      <c r="AI100">
        <v>37.536562000000004</v>
      </c>
      <c r="AJ100">
        <v>121.309555</v>
      </c>
    </row>
    <row r="101" spans="1:36">
      <c r="A101" s="17">
        <v>90</v>
      </c>
      <c r="B101" s="28" t="s">
        <v>107</v>
      </c>
      <c r="C101" s="47" t="s">
        <v>395</v>
      </c>
      <c r="D101" s="47" t="s">
        <v>105</v>
      </c>
      <c r="E101" s="29">
        <v>8006.6</v>
      </c>
      <c r="F101" s="30">
        <v>8692.1</v>
      </c>
      <c r="G101" s="29">
        <v>9300.07</v>
      </c>
      <c r="H101" s="31">
        <f t="shared" si="11"/>
        <v>5.4838296916044716E-3</v>
      </c>
      <c r="I101" s="30">
        <v>10011.290000000001</v>
      </c>
      <c r="J101" s="31">
        <f t="shared" si="12"/>
        <v>4.4949252294159891E-3</v>
      </c>
      <c r="K101" s="29">
        <v>66</v>
      </c>
      <c r="L101" s="30">
        <v>59</v>
      </c>
      <c r="M101" s="30">
        <v>51</v>
      </c>
      <c r="N101" s="32">
        <v>45</v>
      </c>
      <c r="O101" s="30">
        <f t="shared" si="13"/>
        <v>6</v>
      </c>
      <c r="P101" s="31">
        <f t="shared" si="14"/>
        <v>0.11764705882352941</v>
      </c>
      <c r="Q101" s="33"/>
      <c r="R101" s="34">
        <f>VLOOKUP(B101,[1]锅炉!J:L,3,FALSE)</f>
        <v>70</v>
      </c>
      <c r="S101" s="35">
        <f>VLOOKUP(B101,[1]黄标车!K:M,3,FALSE)</f>
        <v>2.08</v>
      </c>
      <c r="T101" s="33">
        <f>VLOOKUP(B101,[1]黄标车!O:Q,3,FALSE)</f>
        <v>4.16</v>
      </c>
      <c r="U101" s="33">
        <f>VLOOKUP(B101,[1]黄标车!G:I,3,FALSE)</f>
        <v>0.36149999999999999</v>
      </c>
      <c r="V101" s="34"/>
      <c r="W101" s="33">
        <f>VLOOKUP(B101,[1]落后产能!P:R,3,FALSE)</f>
        <v>8</v>
      </c>
      <c r="X101" s="33">
        <f>VLOOKUP(B101,[1]落后产能!W:AB,3,FALSE)</f>
        <v>157</v>
      </c>
      <c r="Y101" s="33"/>
      <c r="Z101" s="33"/>
      <c r="AA101" s="35"/>
      <c r="AB101" s="33">
        <f>VLOOKUP(B101,[1]落后产能!W:AA,5,FALSE)</f>
        <v>110</v>
      </c>
      <c r="AC101" s="33"/>
      <c r="AD101" s="34"/>
      <c r="AE101" s="33"/>
      <c r="AF101" s="33">
        <f>VLOOKUP(B101,[1]落后产能!W:AB,6,FALSE)</f>
        <v>60</v>
      </c>
      <c r="AG101" s="33"/>
      <c r="AH101" s="34"/>
      <c r="AI101">
        <v>36.105215000000001</v>
      </c>
      <c r="AJ101">
        <v>120.384428</v>
      </c>
    </row>
    <row r="102" spans="1:36">
      <c r="A102" s="17">
        <v>91</v>
      </c>
      <c r="B102" s="28" t="s">
        <v>108</v>
      </c>
      <c r="C102" s="47" t="s">
        <v>395</v>
      </c>
      <c r="D102" s="47" t="s">
        <v>105</v>
      </c>
      <c r="E102" s="29">
        <v>1500.16</v>
      </c>
      <c r="F102" s="30">
        <v>1611.87</v>
      </c>
      <c r="G102" s="29">
        <v>1670.8</v>
      </c>
      <c r="H102" s="31">
        <f t="shared" si="11"/>
        <v>3.4115393823318171E-2</v>
      </c>
      <c r="I102" s="30">
        <v>1802.49</v>
      </c>
      <c r="J102" s="31">
        <f t="shared" si="12"/>
        <v>3.0513345427713886E-2</v>
      </c>
      <c r="K102" s="29" t="s">
        <v>25</v>
      </c>
      <c r="L102" s="30" t="s">
        <v>25</v>
      </c>
      <c r="M102" s="30">
        <v>57</v>
      </c>
      <c r="N102" s="32">
        <v>55</v>
      </c>
      <c r="O102" s="30">
        <f t="shared" si="13"/>
        <v>2</v>
      </c>
      <c r="P102" s="31">
        <f t="shared" si="14"/>
        <v>3.5087719298245612E-2</v>
      </c>
      <c r="Q102" s="33"/>
      <c r="R102" s="34"/>
      <c r="S102" s="35"/>
      <c r="T102" s="33"/>
      <c r="U102" s="33">
        <f>VLOOKUP(B102,[1]黄标车!G:I,3,FALSE)</f>
        <v>1.0960000000000001</v>
      </c>
      <c r="V102" s="34"/>
      <c r="W102" s="33"/>
      <c r="X102" s="33"/>
      <c r="Y102" s="33"/>
      <c r="Z102" s="33"/>
      <c r="AA102" s="35"/>
      <c r="AB102" s="33"/>
      <c r="AC102" s="33"/>
      <c r="AD102" s="34"/>
      <c r="AE102" s="33"/>
      <c r="AF102" s="33"/>
      <c r="AG102" s="33"/>
      <c r="AH102" s="34"/>
      <c r="AI102">
        <v>35.420225000000002</v>
      </c>
      <c r="AJ102">
        <v>119.50718000000001</v>
      </c>
    </row>
    <row r="103" spans="1:36">
      <c r="A103" s="17">
        <v>92</v>
      </c>
      <c r="B103" s="28" t="s">
        <v>109</v>
      </c>
      <c r="C103" s="47" t="s">
        <v>395</v>
      </c>
      <c r="D103" s="47" t="s">
        <v>105</v>
      </c>
      <c r="E103" s="29">
        <v>2790.7</v>
      </c>
      <c r="F103" s="30">
        <v>3002.2</v>
      </c>
      <c r="G103" s="29">
        <v>3158.4</v>
      </c>
      <c r="H103" s="31">
        <f t="shared" si="11"/>
        <v>2.1846504559270515E-2</v>
      </c>
      <c r="I103" s="30">
        <v>3316.8</v>
      </c>
      <c r="J103" s="31">
        <f t="shared" si="12"/>
        <v>1.9014109985528219E-2</v>
      </c>
      <c r="K103" s="29" t="s">
        <v>25</v>
      </c>
      <c r="L103" s="30" t="s">
        <v>25</v>
      </c>
      <c r="M103" s="30">
        <v>69</v>
      </c>
      <c r="N103" s="58">
        <v>63.066000000000003</v>
      </c>
      <c r="O103" s="30">
        <f t="shared" si="13"/>
        <v>5.9339999999999975</v>
      </c>
      <c r="P103" s="31">
        <f t="shared" si="14"/>
        <v>8.5999999999999965E-2</v>
      </c>
      <c r="Q103" s="33">
        <f>VLOOKUP(B103,[1]锅炉!P:R,3,FALSE)</f>
        <v>171</v>
      </c>
      <c r="R103" s="34"/>
      <c r="S103" s="35"/>
      <c r="T103" s="33"/>
      <c r="U103" s="33"/>
      <c r="V103" s="34"/>
      <c r="W103" s="33"/>
      <c r="X103" s="33"/>
      <c r="Y103" s="33"/>
      <c r="Z103" s="33"/>
      <c r="AA103" s="35"/>
      <c r="AB103" s="33"/>
      <c r="AC103" s="33"/>
      <c r="AD103" s="34"/>
      <c r="AE103" s="33"/>
      <c r="AF103" s="33"/>
      <c r="AG103" s="33"/>
      <c r="AH103" s="34"/>
      <c r="AI103">
        <v>36.188077999999997</v>
      </c>
      <c r="AJ103">
        <v>117.089415</v>
      </c>
    </row>
    <row r="104" spans="1:36">
      <c r="A104" s="17">
        <v>93</v>
      </c>
      <c r="B104" s="28" t="s">
        <v>110</v>
      </c>
      <c r="C104" s="47" t="s">
        <v>395</v>
      </c>
      <c r="D104" s="47" t="s">
        <v>105</v>
      </c>
      <c r="E104" s="29">
        <v>2155.73</v>
      </c>
      <c r="F104" s="30">
        <v>2276.71</v>
      </c>
      <c r="G104" s="29">
        <v>2355.33</v>
      </c>
      <c r="H104" s="31">
        <f t="shared" si="11"/>
        <v>3.2691809640262727E-2</v>
      </c>
      <c r="I104" s="30">
        <v>2470.1</v>
      </c>
      <c r="J104" s="31">
        <f t="shared" si="12"/>
        <v>2.8338933646411078E-2</v>
      </c>
      <c r="K104" s="29" t="s">
        <v>25</v>
      </c>
      <c r="L104" s="30" t="s">
        <v>25</v>
      </c>
      <c r="M104" s="30">
        <v>77</v>
      </c>
      <c r="N104" s="32">
        <v>70</v>
      </c>
      <c r="O104" s="30">
        <f t="shared" si="13"/>
        <v>7</v>
      </c>
      <c r="P104" s="31">
        <f t="shared" si="14"/>
        <v>9.0909090909090912E-2</v>
      </c>
      <c r="Q104" s="33"/>
      <c r="R104" s="34"/>
      <c r="S104" s="35"/>
      <c r="T104" s="33"/>
      <c r="U104" s="33"/>
      <c r="V104" s="34"/>
      <c r="W104" s="33"/>
      <c r="X104" s="33"/>
      <c r="Y104" s="33"/>
      <c r="Z104" s="33"/>
      <c r="AA104" s="35"/>
      <c r="AB104" s="33"/>
      <c r="AC104" s="33"/>
      <c r="AD104" s="34"/>
      <c r="AE104" s="33"/>
      <c r="AF104" s="33"/>
      <c r="AG104" s="33"/>
      <c r="AH104" s="34"/>
      <c r="AI104">
        <v>37.405313999999997</v>
      </c>
      <c r="AJ104">
        <v>117.96829200000001</v>
      </c>
    </row>
    <row r="105" spans="1:36">
      <c r="A105" s="17">
        <v>94</v>
      </c>
      <c r="B105" s="28" t="s">
        <v>111</v>
      </c>
      <c r="C105" s="47" t="s">
        <v>395</v>
      </c>
      <c r="D105" s="47" t="s">
        <v>105</v>
      </c>
      <c r="E105" s="29">
        <v>5230.2</v>
      </c>
      <c r="F105" s="30">
        <v>5770.6</v>
      </c>
      <c r="G105" s="29">
        <v>6100.23</v>
      </c>
      <c r="H105" s="31">
        <f t="shared" si="11"/>
        <v>1.4261757343575571E-2</v>
      </c>
      <c r="I105" s="30">
        <v>6536.1</v>
      </c>
      <c r="J105" s="31">
        <f t="shared" si="12"/>
        <v>1.1168739768363396E-2</v>
      </c>
      <c r="K105" s="29">
        <v>108</v>
      </c>
      <c r="L105" s="30">
        <v>90</v>
      </c>
      <c r="M105" s="30">
        <v>87</v>
      </c>
      <c r="N105" s="32">
        <v>73</v>
      </c>
      <c r="O105" s="30">
        <f t="shared" si="13"/>
        <v>14</v>
      </c>
      <c r="P105" s="31">
        <f t="shared" si="14"/>
        <v>0.16091954022988506</v>
      </c>
      <c r="Q105" s="33"/>
      <c r="R105" s="34">
        <f>VLOOKUP(B105,[1]锅炉!J:L,3,FALSE)</f>
        <v>146</v>
      </c>
      <c r="S105" s="35"/>
      <c r="T105" s="33">
        <f>VLOOKUP(B105,[1]黄标车!O:Q,3,FALSE)</f>
        <v>5.5</v>
      </c>
      <c r="U105" s="33"/>
      <c r="V105" s="34"/>
      <c r="W105" s="33"/>
      <c r="X105" s="33"/>
      <c r="Y105" s="33"/>
      <c r="Z105" s="33"/>
      <c r="AA105" s="35"/>
      <c r="AB105" s="33"/>
      <c r="AC105" s="33"/>
      <c r="AD105" s="34"/>
      <c r="AE105" s="33"/>
      <c r="AF105" s="33"/>
      <c r="AG105" s="33"/>
      <c r="AH105" s="34"/>
      <c r="AI105">
        <v>36.682785000000003</v>
      </c>
      <c r="AJ105">
        <v>117.024967</v>
      </c>
    </row>
    <row r="106" spans="1:36">
      <c r="A106" s="17">
        <v>95</v>
      </c>
      <c r="B106" s="28" t="s">
        <v>112</v>
      </c>
      <c r="C106" s="47" t="s">
        <v>395</v>
      </c>
      <c r="D106" s="47" t="s">
        <v>105</v>
      </c>
      <c r="E106" s="29">
        <v>653.48</v>
      </c>
      <c r="F106" s="30">
        <v>687.6</v>
      </c>
      <c r="G106" s="29">
        <v>665.83</v>
      </c>
      <c r="H106" s="31">
        <f t="shared" si="11"/>
        <v>0.12615832870252167</v>
      </c>
      <c r="I106" s="30">
        <v>702.76</v>
      </c>
      <c r="J106" s="31">
        <f t="shared" si="12"/>
        <v>0.10387614548352211</v>
      </c>
      <c r="K106" s="29" t="s">
        <v>25</v>
      </c>
      <c r="L106" s="30" t="s">
        <v>25</v>
      </c>
      <c r="M106" s="30">
        <v>84</v>
      </c>
      <c r="N106" s="32">
        <v>73</v>
      </c>
      <c r="O106" s="30">
        <f t="shared" si="13"/>
        <v>11</v>
      </c>
      <c r="P106" s="31">
        <f t="shared" si="14"/>
        <v>0.13095238095238096</v>
      </c>
      <c r="Q106" s="33"/>
      <c r="R106" s="34"/>
      <c r="S106" s="35"/>
      <c r="T106" s="33"/>
      <c r="U106" s="33">
        <f>VLOOKUP(B106,[1]黄标车!G:I,3,FALSE)</f>
        <v>1.85</v>
      </c>
      <c r="V106" s="34"/>
      <c r="W106" s="33"/>
      <c r="X106" s="33"/>
      <c r="Y106" s="33"/>
      <c r="Z106" s="33"/>
      <c r="AA106" s="35"/>
      <c r="AB106" s="33"/>
      <c r="AC106" s="33"/>
      <c r="AD106" s="34"/>
      <c r="AE106" s="33"/>
      <c r="AF106" s="33"/>
      <c r="AG106" s="33"/>
      <c r="AH106" s="34"/>
      <c r="AI106">
        <v>36.233654000000001</v>
      </c>
      <c r="AJ106">
        <v>117.684667</v>
      </c>
    </row>
    <row r="107" spans="1:36">
      <c r="A107" s="17">
        <v>96</v>
      </c>
      <c r="B107" s="28" t="s">
        <v>113</v>
      </c>
      <c r="C107" s="47" t="s">
        <v>395</v>
      </c>
      <c r="D107" s="47" t="s">
        <v>105</v>
      </c>
      <c r="E107" s="29">
        <v>1830.63</v>
      </c>
      <c r="F107" s="30">
        <v>1980.13</v>
      </c>
      <c r="G107" s="29">
        <v>2031</v>
      </c>
      <c r="H107" s="31">
        <f t="shared" si="11"/>
        <v>4.5297882816346627E-2</v>
      </c>
      <c r="I107" s="30">
        <v>2142.63</v>
      </c>
      <c r="J107" s="31">
        <f t="shared" si="12"/>
        <v>3.7804007224765825E-2</v>
      </c>
      <c r="K107" s="29" t="s">
        <v>25</v>
      </c>
      <c r="L107" s="30" t="s">
        <v>25</v>
      </c>
      <c r="M107" s="30">
        <v>92</v>
      </c>
      <c r="N107" s="32">
        <v>81</v>
      </c>
      <c r="O107" s="30">
        <f t="shared" si="13"/>
        <v>11</v>
      </c>
      <c r="P107" s="31">
        <f t="shared" si="14"/>
        <v>0.11956521739130435</v>
      </c>
      <c r="Q107" s="33"/>
      <c r="R107" s="34"/>
      <c r="S107" s="35"/>
      <c r="T107" s="33"/>
      <c r="U107" s="33"/>
      <c r="V107" s="34"/>
      <c r="W107" s="33"/>
      <c r="X107" s="33"/>
      <c r="Y107" s="33"/>
      <c r="Z107" s="33"/>
      <c r="AA107" s="35"/>
      <c r="AB107" s="33"/>
      <c r="AC107" s="33"/>
      <c r="AD107" s="34"/>
      <c r="AE107" s="33"/>
      <c r="AF107" s="33"/>
      <c r="AG107" s="33"/>
      <c r="AH107" s="34"/>
      <c r="AI107">
        <v>34.807882999999997</v>
      </c>
      <c r="AJ107">
        <v>117.27930499999999</v>
      </c>
    </row>
    <row r="108" spans="1:36">
      <c r="A108" s="17">
        <v>97</v>
      </c>
      <c r="B108" s="28" t="s">
        <v>114</v>
      </c>
      <c r="C108" s="47" t="s">
        <v>395</v>
      </c>
      <c r="D108" s="47" t="s">
        <v>105</v>
      </c>
      <c r="E108" s="29">
        <v>2460.59</v>
      </c>
      <c r="F108" s="30">
        <v>2596.08</v>
      </c>
      <c r="G108" s="29">
        <v>2750.94</v>
      </c>
      <c r="H108" s="31">
        <f t="shared" si="11"/>
        <v>3.6714722967422043E-2</v>
      </c>
      <c r="I108" s="30">
        <v>2932.99</v>
      </c>
      <c r="J108" s="31">
        <f t="shared" si="12"/>
        <v>2.7616868792597317E-2</v>
      </c>
      <c r="K108" s="29" t="s">
        <v>25</v>
      </c>
      <c r="L108" s="30" t="s">
        <v>25</v>
      </c>
      <c r="M108" s="30">
        <v>101</v>
      </c>
      <c r="N108" s="32">
        <v>81</v>
      </c>
      <c r="O108" s="30">
        <f t="shared" si="13"/>
        <v>20</v>
      </c>
      <c r="P108" s="31">
        <f t="shared" si="14"/>
        <v>0.19801980198019803</v>
      </c>
      <c r="Q108" s="33"/>
      <c r="R108" s="34"/>
      <c r="S108" s="35"/>
      <c r="T108" s="33"/>
      <c r="U108" s="33"/>
      <c r="V108" s="34"/>
      <c r="W108" s="33"/>
      <c r="X108" s="33"/>
      <c r="Y108" s="33"/>
      <c r="Z108" s="33">
        <f>VLOOKUP(B108,[1]落后产能!F:G,2,FALSE)</f>
        <v>5</v>
      </c>
      <c r="AA108" s="35"/>
      <c r="AB108" s="33"/>
      <c r="AC108" s="33"/>
      <c r="AD108" s="34"/>
      <c r="AE108" s="33"/>
      <c r="AF108" s="33"/>
      <c r="AG108" s="33"/>
      <c r="AH108" s="34"/>
      <c r="AI108">
        <v>37.460825999999997</v>
      </c>
      <c r="AJ108">
        <v>116.32816099999999</v>
      </c>
    </row>
    <row r="109" spans="1:36">
      <c r="A109" s="17">
        <v>98</v>
      </c>
      <c r="B109" s="28" t="s">
        <v>115</v>
      </c>
      <c r="C109" s="47" t="s">
        <v>395</v>
      </c>
      <c r="D109" s="47" t="s">
        <v>105</v>
      </c>
      <c r="E109" s="29">
        <v>2050.0100000000002</v>
      </c>
      <c r="F109" s="30">
        <v>2222.19</v>
      </c>
      <c r="G109" s="29">
        <v>2400.96</v>
      </c>
      <c r="H109" s="31">
        <f t="shared" si="11"/>
        <v>3.9151006264161001E-2</v>
      </c>
      <c r="I109" s="30">
        <v>2560.2399999999998</v>
      </c>
      <c r="J109" s="31">
        <f t="shared" si="12"/>
        <v>3.2028247351810771E-2</v>
      </c>
      <c r="K109" s="29" t="s">
        <v>25</v>
      </c>
      <c r="L109" s="30" t="s">
        <v>25</v>
      </c>
      <c r="M109" s="30">
        <v>94</v>
      </c>
      <c r="N109" s="32">
        <v>82</v>
      </c>
      <c r="O109" s="30">
        <f t="shared" si="13"/>
        <v>12</v>
      </c>
      <c r="P109" s="31">
        <f t="shared" si="14"/>
        <v>0.1276595744680851</v>
      </c>
      <c r="Q109" s="33"/>
      <c r="R109" s="34"/>
      <c r="S109" s="35"/>
      <c r="T109" s="33"/>
      <c r="U109" s="33"/>
      <c r="V109" s="34"/>
      <c r="W109" s="33"/>
      <c r="X109" s="33"/>
      <c r="Y109" s="33"/>
      <c r="Z109" s="33"/>
      <c r="AA109" s="35"/>
      <c r="AB109" s="33"/>
      <c r="AC109" s="33"/>
      <c r="AD109" s="34"/>
      <c r="AE109" s="33"/>
      <c r="AF109" s="33"/>
      <c r="AG109" s="33"/>
      <c r="AH109" s="34"/>
      <c r="AI109">
        <v>35.262439999999998</v>
      </c>
      <c r="AJ109">
        <v>115.46335999999999</v>
      </c>
    </row>
    <row r="110" spans="1:36">
      <c r="A110" s="17">
        <v>99</v>
      </c>
      <c r="B110" s="28" t="s">
        <v>116</v>
      </c>
      <c r="C110" s="47" t="s">
        <v>395</v>
      </c>
      <c r="D110" s="47" t="s">
        <v>105</v>
      </c>
      <c r="E110" s="29">
        <v>2365.87</v>
      </c>
      <c r="F110" s="30">
        <v>2516.4</v>
      </c>
      <c r="G110" s="29">
        <v>2663.62</v>
      </c>
      <c r="H110" s="31">
        <f t="shared" si="11"/>
        <v>3.7918321682522287E-2</v>
      </c>
      <c r="I110" s="30">
        <v>2859.18</v>
      </c>
      <c r="J110" s="31">
        <f t="shared" si="12"/>
        <v>3.0078553991004415E-2</v>
      </c>
      <c r="K110" s="29" t="s">
        <v>25</v>
      </c>
      <c r="L110" s="30" t="s">
        <v>25</v>
      </c>
      <c r="M110" s="30">
        <v>101</v>
      </c>
      <c r="N110" s="32">
        <v>86</v>
      </c>
      <c r="O110" s="30">
        <f t="shared" si="13"/>
        <v>15</v>
      </c>
      <c r="P110" s="31">
        <f t="shared" si="14"/>
        <v>0.14851485148514851</v>
      </c>
      <c r="Q110" s="33"/>
      <c r="R110" s="34"/>
      <c r="S110" s="35"/>
      <c r="T110" s="33"/>
      <c r="U110" s="33"/>
      <c r="V110" s="34"/>
      <c r="W110" s="33"/>
      <c r="X110" s="33"/>
      <c r="Y110" s="33"/>
      <c r="Z110" s="33">
        <f>VLOOKUP(B110,[1]落后产能!F:G,2,FALSE)</f>
        <v>154</v>
      </c>
      <c r="AA110" s="35"/>
      <c r="AB110" s="33"/>
      <c r="AC110" s="33"/>
      <c r="AD110" s="34">
        <f>VLOOKUP(B110,[1]落后产能!B:C,2,FALSE)</f>
        <v>70</v>
      </c>
      <c r="AE110" s="33"/>
      <c r="AF110" s="33"/>
      <c r="AG110" s="33"/>
      <c r="AH110" s="34"/>
      <c r="AI110">
        <v>36.455829000000001</v>
      </c>
      <c r="AJ110">
        <v>115.986869</v>
      </c>
    </row>
    <row r="111" spans="1:36">
      <c r="A111" s="17">
        <v>100</v>
      </c>
      <c r="B111" s="28" t="s">
        <v>117</v>
      </c>
      <c r="C111" s="47" t="s">
        <v>395</v>
      </c>
      <c r="D111" s="47" t="s">
        <v>105</v>
      </c>
      <c r="E111" s="29">
        <v>3501.54</v>
      </c>
      <c r="F111" s="30">
        <v>3800.06</v>
      </c>
      <c r="G111" s="29">
        <v>4013.12</v>
      </c>
      <c r="H111" s="31">
        <f t="shared" si="11"/>
        <v>2.0432979826170164E-2</v>
      </c>
      <c r="I111" s="30">
        <v>4301.82</v>
      </c>
      <c r="J111" s="31"/>
      <c r="K111" s="29" t="s">
        <v>25</v>
      </c>
      <c r="L111" s="30" t="s">
        <v>25</v>
      </c>
      <c r="M111" s="30">
        <v>82</v>
      </c>
      <c r="N111" s="32" t="s">
        <v>25</v>
      </c>
      <c r="O111" s="30"/>
      <c r="P111" s="31"/>
      <c r="Q111" s="33"/>
      <c r="R111" s="34"/>
      <c r="S111" s="35"/>
      <c r="T111" s="33"/>
      <c r="U111" s="33"/>
      <c r="V111" s="34"/>
      <c r="W111" s="33"/>
      <c r="X111" s="33"/>
      <c r="Y111" s="33"/>
      <c r="Z111" s="33"/>
      <c r="AA111" s="35"/>
      <c r="AB111" s="33"/>
      <c r="AC111" s="33"/>
      <c r="AD111" s="34">
        <f>VLOOKUP(B111,[1]落后产能!B:C,2,FALSE)</f>
        <v>30</v>
      </c>
      <c r="AE111" s="33"/>
      <c r="AF111" s="33"/>
      <c r="AG111" s="33"/>
      <c r="AH111" s="34"/>
      <c r="AI111">
        <v>35.402121999999999</v>
      </c>
      <c r="AJ111">
        <v>116.600798</v>
      </c>
    </row>
    <row r="112" spans="1:36">
      <c r="A112" s="17">
        <v>101</v>
      </c>
      <c r="B112" s="28" t="s">
        <v>118</v>
      </c>
      <c r="C112" s="47" t="s">
        <v>395</v>
      </c>
      <c r="D112" s="47" t="s">
        <v>105</v>
      </c>
      <c r="E112" s="29">
        <v>3250.2</v>
      </c>
      <c r="F112" s="30">
        <v>3430.49</v>
      </c>
      <c r="G112" s="29">
        <v>3450.64</v>
      </c>
      <c r="H112" s="31">
        <f t="shared" si="11"/>
        <v>2.2894303665406998E-2</v>
      </c>
      <c r="I112" s="30">
        <v>3479.6</v>
      </c>
      <c r="J112" s="31"/>
      <c r="K112" s="29" t="s">
        <v>25</v>
      </c>
      <c r="L112" s="30" t="s">
        <v>25</v>
      </c>
      <c r="M112" s="30">
        <v>79</v>
      </c>
      <c r="N112" s="32" t="s">
        <v>25</v>
      </c>
      <c r="O112" s="30"/>
      <c r="P112" s="31"/>
      <c r="Q112" s="33"/>
      <c r="R112" s="34"/>
      <c r="S112" s="35"/>
      <c r="T112" s="33"/>
      <c r="U112" s="33"/>
      <c r="V112" s="34"/>
      <c r="W112" s="33"/>
      <c r="X112" s="33"/>
      <c r="Y112" s="33"/>
      <c r="Z112" s="33"/>
      <c r="AA112" s="35"/>
      <c r="AB112" s="33"/>
      <c r="AC112" s="33"/>
      <c r="AD112" s="34"/>
      <c r="AE112" s="33"/>
      <c r="AF112" s="33"/>
      <c r="AG112" s="33"/>
      <c r="AH112" s="34"/>
      <c r="AI112">
        <v>37.408665999999997</v>
      </c>
      <c r="AJ112">
        <v>118.61264300000001</v>
      </c>
    </row>
    <row r="113" spans="1:36">
      <c r="A113" s="17">
        <v>102</v>
      </c>
      <c r="B113" s="28" t="s">
        <v>119</v>
      </c>
      <c r="C113" s="47" t="s">
        <v>395</v>
      </c>
      <c r="D113" s="47" t="s">
        <v>105</v>
      </c>
      <c r="E113" s="29">
        <v>3801.2</v>
      </c>
      <c r="F113" s="30">
        <v>4029.8</v>
      </c>
      <c r="G113" s="29">
        <v>4130.2</v>
      </c>
      <c r="H113" s="31"/>
      <c r="I113" s="30">
        <v>4412</v>
      </c>
      <c r="J113" s="31"/>
      <c r="K113" s="29" t="s">
        <v>25</v>
      </c>
      <c r="L113" s="30" t="s">
        <v>25</v>
      </c>
      <c r="M113" s="30" t="s">
        <v>25</v>
      </c>
      <c r="N113" s="32" t="s">
        <v>25</v>
      </c>
      <c r="O113" s="30"/>
      <c r="P113" s="31"/>
      <c r="Q113" s="33"/>
      <c r="R113" s="34"/>
      <c r="S113" s="35"/>
      <c r="T113" s="33"/>
      <c r="U113" s="33"/>
      <c r="V113" s="34"/>
      <c r="W113" s="33"/>
      <c r="X113" s="33"/>
      <c r="Y113" s="33"/>
      <c r="Z113" s="33"/>
      <c r="AA113" s="35"/>
      <c r="AB113" s="33"/>
      <c r="AC113" s="33">
        <f>VLOOKUP(B113,[1]落后产能!K:L,2,FALSE)</f>
        <v>225</v>
      </c>
      <c r="AD113" s="34"/>
      <c r="AE113" s="33"/>
      <c r="AF113" s="33"/>
      <c r="AG113" s="33">
        <f>VLOOKUP(B113,[1]落后产能!K:M,3,FALSE)</f>
        <v>1039</v>
      </c>
      <c r="AH113" s="34"/>
      <c r="AI113">
        <v>36.804684999999999</v>
      </c>
      <c r="AJ113">
        <v>118.059134</v>
      </c>
    </row>
    <row r="114" spans="1:36">
      <c r="A114" s="17">
        <v>103</v>
      </c>
      <c r="B114" s="28" t="s">
        <v>120</v>
      </c>
      <c r="C114" s="47" t="s">
        <v>395</v>
      </c>
      <c r="D114" s="47" t="s">
        <v>105</v>
      </c>
      <c r="E114" s="29">
        <v>4420.7</v>
      </c>
      <c r="F114" s="30">
        <v>4786.7</v>
      </c>
      <c r="G114" s="29">
        <v>5170.5</v>
      </c>
      <c r="H114" s="31"/>
      <c r="I114" s="30">
        <v>5522.7</v>
      </c>
      <c r="J114" s="31"/>
      <c r="K114" s="29" t="s">
        <v>25</v>
      </c>
      <c r="L114" s="30" t="s">
        <v>25</v>
      </c>
      <c r="M114" s="30" t="s">
        <v>25</v>
      </c>
      <c r="N114" s="32" t="s">
        <v>25</v>
      </c>
      <c r="O114" s="30"/>
      <c r="P114" s="31"/>
      <c r="Q114" s="33"/>
      <c r="R114" s="34"/>
      <c r="S114" s="35"/>
      <c r="T114" s="33"/>
      <c r="U114" s="33"/>
      <c r="V114" s="34"/>
      <c r="W114" s="33"/>
      <c r="X114" s="33"/>
      <c r="Y114" s="33"/>
      <c r="Z114" s="33"/>
      <c r="AA114" s="35"/>
      <c r="AB114" s="33"/>
      <c r="AC114" s="33"/>
      <c r="AD114" s="34"/>
      <c r="AE114" s="33"/>
      <c r="AF114" s="33"/>
      <c r="AG114" s="33"/>
      <c r="AH114" s="34"/>
      <c r="AI114">
        <v>36.716115000000002</v>
      </c>
      <c r="AJ114">
        <v>119.142634</v>
      </c>
    </row>
    <row r="115" spans="1:36" ht="15" thickBot="1">
      <c r="A115" s="17">
        <v>104</v>
      </c>
      <c r="B115" s="37" t="s">
        <v>121</v>
      </c>
      <c r="C115" s="47" t="s">
        <v>395</v>
      </c>
      <c r="D115" s="47" t="s">
        <v>105</v>
      </c>
      <c r="E115" s="38">
        <v>3336.8</v>
      </c>
      <c r="F115" s="39">
        <v>3569.8</v>
      </c>
      <c r="G115" s="38">
        <v>3763.2</v>
      </c>
      <c r="H115" s="40"/>
      <c r="I115" s="39">
        <v>4026.75</v>
      </c>
      <c r="J115" s="40"/>
      <c r="K115" s="38" t="s">
        <v>25</v>
      </c>
      <c r="L115" s="39"/>
      <c r="M115" s="39"/>
      <c r="N115" s="41"/>
      <c r="O115" s="39"/>
      <c r="P115" s="40"/>
      <c r="Q115" s="42"/>
      <c r="R115" s="43"/>
      <c r="S115" s="44"/>
      <c r="T115" s="42"/>
      <c r="U115" s="42"/>
      <c r="V115" s="43"/>
      <c r="W115" s="42"/>
      <c r="X115" s="42"/>
      <c r="Y115" s="42"/>
      <c r="Z115" s="42"/>
      <c r="AA115" s="44"/>
      <c r="AB115" s="42"/>
      <c r="AC115" s="42"/>
      <c r="AD115" s="43"/>
      <c r="AE115" s="42"/>
      <c r="AF115" s="42"/>
      <c r="AG115" s="42"/>
      <c r="AH115" s="43"/>
      <c r="AI115">
        <v>35.072409</v>
      </c>
      <c r="AJ115">
        <v>118.340768</v>
      </c>
    </row>
    <row r="116" spans="1:36" ht="15" hidden="1" thickBot="1">
      <c r="A116" s="17"/>
      <c r="B116" s="45" t="s">
        <v>19</v>
      </c>
      <c r="C116" s="47" t="s">
        <v>395</v>
      </c>
      <c r="D116" s="47" t="s">
        <v>105</v>
      </c>
      <c r="E116" s="29"/>
      <c r="F116" s="30"/>
      <c r="G116" s="29"/>
      <c r="H116" s="39">
        <f>STDEV(H99:H112)</f>
        <v>2.9727245003385666E-2</v>
      </c>
      <c r="I116" s="30"/>
      <c r="J116" s="39">
        <f>STDEV(J99:J110)</f>
        <v>2.626332482040462E-2</v>
      </c>
      <c r="K116" s="29"/>
      <c r="L116" s="30"/>
      <c r="M116" s="30"/>
      <c r="N116" s="32"/>
      <c r="O116" s="30"/>
      <c r="P116" s="31"/>
      <c r="Q116" s="33"/>
      <c r="R116" s="34"/>
      <c r="S116" s="35"/>
      <c r="T116" s="33"/>
      <c r="U116" s="33"/>
      <c r="V116" s="34"/>
      <c r="W116" s="33"/>
      <c r="X116" s="33"/>
      <c r="Y116" s="33"/>
      <c r="Z116" s="33"/>
      <c r="AA116" s="35"/>
      <c r="AB116" s="33"/>
      <c r="AC116" s="33"/>
      <c r="AD116" s="34"/>
      <c r="AE116" s="33"/>
      <c r="AF116" s="33"/>
      <c r="AG116" s="33"/>
      <c r="AH116" s="33"/>
      <c r="AI116">
        <v>0</v>
      </c>
      <c r="AJ116">
        <v>0</v>
      </c>
    </row>
    <row r="117" spans="1:36" ht="15" hidden="1" thickBot="1">
      <c r="A117" s="17"/>
      <c r="B117" s="45" t="s">
        <v>21</v>
      </c>
      <c r="C117" s="47" t="s">
        <v>395</v>
      </c>
      <c r="D117" s="47" t="s">
        <v>105</v>
      </c>
      <c r="E117" s="29"/>
      <c r="F117" s="30"/>
      <c r="G117" s="29"/>
      <c r="H117" s="57">
        <f>AVERAGE(H99:H112)</f>
        <v>3.2614847794430329E-2</v>
      </c>
      <c r="I117" s="30"/>
      <c r="J117" s="57">
        <f>AVERAGE(J99:J110)</f>
        <v>2.8455089026238372E-2</v>
      </c>
      <c r="K117" s="29"/>
      <c r="L117" s="30"/>
      <c r="M117" s="30"/>
      <c r="N117" s="32"/>
      <c r="O117" s="30"/>
      <c r="P117" s="31"/>
      <c r="Q117" s="33"/>
      <c r="R117" s="34"/>
      <c r="S117" s="35"/>
      <c r="T117" s="33"/>
      <c r="U117" s="33"/>
      <c r="V117" s="34"/>
      <c r="W117" s="33"/>
      <c r="X117" s="33"/>
      <c r="Y117" s="33"/>
      <c r="Z117" s="33"/>
      <c r="AA117" s="35"/>
      <c r="AB117" s="33"/>
      <c r="AC117" s="33"/>
      <c r="AD117" s="34"/>
      <c r="AE117" s="33"/>
      <c r="AF117" s="33"/>
      <c r="AG117" s="33"/>
      <c r="AH117" s="33"/>
      <c r="AI117">
        <v>0</v>
      </c>
      <c r="AJ117">
        <v>0</v>
      </c>
    </row>
    <row r="118" spans="1:36">
      <c r="A118" s="17">
        <v>105</v>
      </c>
      <c r="B118" s="55" t="s">
        <v>122</v>
      </c>
      <c r="C118" s="47" t="s">
        <v>396</v>
      </c>
      <c r="D118" s="47" t="s">
        <v>105</v>
      </c>
      <c r="E118" s="20">
        <v>470.3</v>
      </c>
      <c r="F118" s="21">
        <v>507.2</v>
      </c>
      <c r="G118" s="20">
        <v>530.9</v>
      </c>
      <c r="H118" s="22"/>
      <c r="I118" s="21">
        <v>576.79999999999995</v>
      </c>
      <c r="J118" s="22">
        <f t="shared" si="12"/>
        <v>4.8543689320388356E-2</v>
      </c>
      <c r="K118" s="20" t="s">
        <v>25</v>
      </c>
      <c r="L118" s="21" t="s">
        <v>25</v>
      </c>
      <c r="M118" s="21" t="s">
        <v>25</v>
      </c>
      <c r="N118" s="23">
        <v>28</v>
      </c>
      <c r="O118" s="21"/>
      <c r="P118" s="22"/>
      <c r="Q118" s="25"/>
      <c r="R118" s="26"/>
      <c r="S118" s="27"/>
      <c r="T118" s="25"/>
      <c r="U118" s="25"/>
      <c r="V118" s="26"/>
      <c r="W118" s="25"/>
      <c r="X118" s="25"/>
      <c r="Y118" s="25"/>
      <c r="Z118" s="25"/>
      <c r="AA118" s="27"/>
      <c r="AB118" s="25"/>
      <c r="AC118" s="25"/>
      <c r="AD118" s="26"/>
      <c r="AE118" s="25"/>
      <c r="AF118" s="25"/>
      <c r="AG118" s="25"/>
      <c r="AH118" s="26"/>
      <c r="AI118">
        <v>30.277746</v>
      </c>
      <c r="AJ118">
        <v>118.077546</v>
      </c>
    </row>
    <row r="119" spans="1:36">
      <c r="A119" s="17">
        <v>106</v>
      </c>
      <c r="B119" s="48" t="s">
        <v>123</v>
      </c>
      <c r="C119" s="47" t="s">
        <v>396</v>
      </c>
      <c r="D119" s="47" t="s">
        <v>105</v>
      </c>
      <c r="E119" s="29">
        <v>1010.3</v>
      </c>
      <c r="F119" s="30">
        <v>1086.3</v>
      </c>
      <c r="G119" s="29">
        <v>1143.4000000000001</v>
      </c>
      <c r="H119" s="31"/>
      <c r="I119" s="30">
        <v>1108.0999999999999</v>
      </c>
      <c r="J119" s="31">
        <f t="shared" si="12"/>
        <v>4.1512498871942971E-2</v>
      </c>
      <c r="K119" s="29" t="s">
        <v>25</v>
      </c>
      <c r="L119" s="30" t="s">
        <v>25</v>
      </c>
      <c r="M119" s="30" t="s">
        <v>25</v>
      </c>
      <c r="N119" s="32">
        <v>46</v>
      </c>
      <c r="O119" s="30"/>
      <c r="P119" s="31"/>
      <c r="Q119" s="33"/>
      <c r="R119" s="34"/>
      <c r="S119" s="35"/>
      <c r="T119" s="33"/>
      <c r="U119" s="33"/>
      <c r="V119" s="34"/>
      <c r="W119" s="33"/>
      <c r="X119" s="33"/>
      <c r="Y119" s="33"/>
      <c r="Z119" s="33"/>
      <c r="AA119" s="35"/>
      <c r="AB119" s="33"/>
      <c r="AC119" s="33"/>
      <c r="AD119" s="34"/>
      <c r="AE119" s="33"/>
      <c r="AF119" s="33"/>
      <c r="AG119" s="33"/>
      <c r="AH119" s="34"/>
      <c r="AI119">
        <v>31.755558000000001</v>
      </c>
      <c r="AJ119">
        <v>116.505253</v>
      </c>
    </row>
    <row r="120" spans="1:36">
      <c r="A120" s="17">
        <v>107</v>
      </c>
      <c r="B120" s="28" t="s">
        <v>124</v>
      </c>
      <c r="C120" s="47" t="s">
        <v>396</v>
      </c>
      <c r="D120" s="47" t="s">
        <v>105</v>
      </c>
      <c r="E120" s="29">
        <v>1293</v>
      </c>
      <c r="F120" s="30">
        <v>1357.41</v>
      </c>
      <c r="G120" s="29">
        <v>1365.3</v>
      </c>
      <c r="H120" s="31">
        <f t="shared" si="11"/>
        <v>4.4678825166630048E-2</v>
      </c>
      <c r="I120" s="30">
        <v>1493.76</v>
      </c>
      <c r="J120" s="31">
        <f t="shared" si="12"/>
        <v>3.280312767780634E-2</v>
      </c>
      <c r="K120" s="29" t="s">
        <v>25</v>
      </c>
      <c r="L120" s="30" t="s">
        <v>25</v>
      </c>
      <c r="M120" s="30">
        <v>61</v>
      </c>
      <c r="N120" s="32">
        <v>49</v>
      </c>
      <c r="O120" s="30">
        <f t="shared" si="13"/>
        <v>12</v>
      </c>
      <c r="P120" s="31">
        <f t="shared" si="14"/>
        <v>0.19672131147540983</v>
      </c>
      <c r="Q120" s="33"/>
      <c r="R120" s="34"/>
      <c r="S120" s="35"/>
      <c r="T120" s="33"/>
      <c r="U120" s="33">
        <f>VLOOKUP(B120,[1]黄标车!G:I,3,FALSE)</f>
        <v>0.47060000000000002</v>
      </c>
      <c r="V120" s="34">
        <f>VLOOKUP(B120,[1]黄标车!B:D,3,FALSE)</f>
        <v>0.621</v>
      </c>
      <c r="W120" s="33"/>
      <c r="X120" s="33"/>
      <c r="Y120" s="33">
        <f>VLOOKUP(B120,[1]落后产能!I:J,2,FALSE)</f>
        <v>83</v>
      </c>
      <c r="Z120" s="33"/>
      <c r="AA120" s="35"/>
      <c r="AB120" s="33"/>
      <c r="AC120" s="33"/>
      <c r="AD120" s="34"/>
      <c r="AE120" s="33"/>
      <c r="AF120" s="33"/>
      <c r="AG120" s="33"/>
      <c r="AH120" s="34"/>
      <c r="AI120">
        <v>31.688528000000002</v>
      </c>
      <c r="AJ120">
        <v>118.515882</v>
      </c>
    </row>
    <row r="121" spans="1:36">
      <c r="A121" s="17">
        <v>108</v>
      </c>
      <c r="B121" s="48" t="s">
        <v>125</v>
      </c>
      <c r="C121" s="47" t="s">
        <v>396</v>
      </c>
      <c r="D121" s="47" t="s">
        <v>105</v>
      </c>
      <c r="E121" s="29">
        <v>680.6</v>
      </c>
      <c r="F121" s="30">
        <v>716.3</v>
      </c>
      <c r="G121" s="29">
        <v>721.3</v>
      </c>
      <c r="H121" s="31"/>
      <c r="I121" s="30">
        <v>957.3</v>
      </c>
      <c r="J121" s="31">
        <f t="shared" si="12"/>
        <v>5.3170375013057561E-2</v>
      </c>
      <c r="K121" s="29" t="s">
        <v>25</v>
      </c>
      <c r="L121" s="30" t="s">
        <v>25</v>
      </c>
      <c r="M121" s="30" t="s">
        <v>25</v>
      </c>
      <c r="N121" s="32">
        <v>50.9</v>
      </c>
      <c r="O121" s="30"/>
      <c r="P121" s="31"/>
      <c r="Q121" s="33"/>
      <c r="R121" s="34"/>
      <c r="S121" s="35"/>
      <c r="T121" s="33"/>
      <c r="U121" s="33"/>
      <c r="V121" s="34">
        <f>VLOOKUP(B121,[1]黄标车!B:D,3,FALSE)</f>
        <v>0.42699999999999999</v>
      </c>
      <c r="W121" s="33"/>
      <c r="X121" s="33"/>
      <c r="Y121" s="33"/>
      <c r="Z121" s="33">
        <f>VLOOKUP(B121,[1]落后产能!F:G,2,FALSE)</f>
        <v>14</v>
      </c>
      <c r="AA121" s="35"/>
      <c r="AB121" s="33"/>
      <c r="AC121" s="33"/>
      <c r="AD121" s="34"/>
      <c r="AE121" s="33"/>
      <c r="AF121" s="33"/>
      <c r="AG121" s="33"/>
      <c r="AH121" s="34"/>
      <c r="AI121">
        <v>30.940930000000002</v>
      </c>
      <c r="AJ121">
        <v>117.819429</v>
      </c>
    </row>
    <row r="122" spans="1:36">
      <c r="A122" s="17">
        <v>109</v>
      </c>
      <c r="B122" s="48" t="s">
        <v>126</v>
      </c>
      <c r="C122" s="47" t="s">
        <v>396</v>
      </c>
      <c r="D122" s="47" t="s">
        <v>105</v>
      </c>
      <c r="E122" s="29">
        <v>842.8</v>
      </c>
      <c r="F122" s="30">
        <v>912.5</v>
      </c>
      <c r="G122" s="29">
        <v>971.5</v>
      </c>
      <c r="H122" s="31"/>
      <c r="I122" s="30">
        <v>1057.8</v>
      </c>
      <c r="J122" s="31">
        <f t="shared" si="12"/>
        <v>4.8213272830402727E-2</v>
      </c>
      <c r="K122" s="29" t="s">
        <v>25</v>
      </c>
      <c r="L122" s="30" t="s">
        <v>25</v>
      </c>
      <c r="M122" s="30" t="s">
        <v>25</v>
      </c>
      <c r="N122" s="32">
        <v>51</v>
      </c>
      <c r="O122" s="30"/>
      <c r="P122" s="31"/>
      <c r="Q122" s="33"/>
      <c r="R122" s="34"/>
      <c r="S122" s="35"/>
      <c r="T122" s="33"/>
      <c r="U122" s="33"/>
      <c r="V122" s="34">
        <f>VLOOKUP(B122,[1]黄标车!B:D,3,FALSE)</f>
        <v>1.0609</v>
      </c>
      <c r="W122" s="33"/>
      <c r="X122" s="33"/>
      <c r="Y122" s="33"/>
      <c r="Z122" s="33"/>
      <c r="AA122" s="35"/>
      <c r="AB122" s="33"/>
      <c r="AC122" s="33"/>
      <c r="AD122" s="34">
        <f>VLOOKUP(B122,[1]落后产能!B:C,2,FALSE)</f>
        <v>33</v>
      </c>
      <c r="AE122" s="33"/>
      <c r="AF122" s="33"/>
      <c r="AG122" s="33"/>
      <c r="AH122" s="34"/>
      <c r="AI122">
        <v>30.951642</v>
      </c>
      <c r="AJ122">
        <v>118.75209599999999</v>
      </c>
    </row>
    <row r="123" spans="1:36">
      <c r="A123" s="17">
        <v>110</v>
      </c>
      <c r="B123" s="28" t="s">
        <v>127</v>
      </c>
      <c r="C123" s="47" t="s">
        <v>396</v>
      </c>
      <c r="D123" s="47" t="s">
        <v>105</v>
      </c>
      <c r="E123" s="29">
        <v>2099.5300000000002</v>
      </c>
      <c r="F123" s="30">
        <v>2307.9</v>
      </c>
      <c r="G123" s="29">
        <v>2457.3200000000002</v>
      </c>
      <c r="H123" s="31">
        <f t="shared" si="11"/>
        <v>2.3602949554799538E-2</v>
      </c>
      <c r="I123" s="30">
        <v>2699.44</v>
      </c>
      <c r="J123" s="31">
        <f t="shared" si="12"/>
        <v>1.9633701804818778E-2</v>
      </c>
      <c r="K123" s="29" t="s">
        <v>25</v>
      </c>
      <c r="L123" s="30" t="s">
        <v>25</v>
      </c>
      <c r="M123" s="30">
        <v>58</v>
      </c>
      <c r="N123" s="32">
        <v>53</v>
      </c>
      <c r="O123" s="30">
        <f t="shared" si="13"/>
        <v>5</v>
      </c>
      <c r="P123" s="31">
        <f t="shared" si="14"/>
        <v>8.6206896551724144E-2</v>
      </c>
      <c r="Q123" s="33"/>
      <c r="R123" s="34"/>
      <c r="S123" s="35"/>
      <c r="T123" s="33"/>
      <c r="U123" s="33">
        <f>VLOOKUP(B123,[1]黄标车!G:I,3,FALSE)</f>
        <v>0.52029999999999998</v>
      </c>
      <c r="V123" s="34"/>
      <c r="W123" s="33"/>
      <c r="X123" s="33"/>
      <c r="Y123" s="33"/>
      <c r="Z123" s="33"/>
      <c r="AA123" s="35"/>
      <c r="AB123" s="33"/>
      <c r="AC123" s="33"/>
      <c r="AD123" s="34"/>
      <c r="AE123" s="33"/>
      <c r="AF123" s="33"/>
      <c r="AG123" s="33">
        <f>VLOOKUP(B123,[1]落后产能!K:M,3,FALSE)</f>
        <v>660</v>
      </c>
      <c r="AH123" s="34"/>
      <c r="AI123">
        <v>31.366019999999999</v>
      </c>
      <c r="AJ123">
        <v>118.384108</v>
      </c>
    </row>
    <row r="124" spans="1:36">
      <c r="A124" s="17">
        <v>111</v>
      </c>
      <c r="B124" s="48" t="s">
        <v>128</v>
      </c>
      <c r="C124" s="47" t="s">
        <v>396</v>
      </c>
      <c r="D124" s="47" t="s">
        <v>105</v>
      </c>
      <c r="E124" s="29">
        <v>1418.2</v>
      </c>
      <c r="F124" s="30">
        <v>1544.3</v>
      </c>
      <c r="G124" s="29">
        <v>1613.2</v>
      </c>
      <c r="H124" s="31"/>
      <c r="I124" s="30">
        <v>1531.2</v>
      </c>
      <c r="J124" s="31">
        <f t="shared" si="12"/>
        <v>3.526645768025078E-2</v>
      </c>
      <c r="K124" s="29" t="s">
        <v>25</v>
      </c>
      <c r="L124" s="30" t="s">
        <v>25</v>
      </c>
      <c r="M124" s="30" t="s">
        <v>25</v>
      </c>
      <c r="N124" s="32">
        <v>54</v>
      </c>
      <c r="O124" s="30"/>
      <c r="P124" s="31"/>
      <c r="Q124" s="33"/>
      <c r="R124" s="34"/>
      <c r="S124" s="35"/>
      <c r="T124" s="33"/>
      <c r="U124" s="33"/>
      <c r="V124" s="34"/>
      <c r="W124" s="33"/>
      <c r="X124" s="33"/>
      <c r="Y124" s="33"/>
      <c r="Z124" s="33"/>
      <c r="AA124" s="35"/>
      <c r="AB124" s="33"/>
      <c r="AC124" s="33"/>
      <c r="AD124" s="34"/>
      <c r="AE124" s="33"/>
      <c r="AF124" s="33"/>
      <c r="AG124" s="33"/>
      <c r="AH124" s="34"/>
      <c r="AI124">
        <v>30.537897999999998</v>
      </c>
      <c r="AJ124">
        <v>117.058739</v>
      </c>
    </row>
    <row r="125" spans="1:36" ht="15">
      <c r="A125" s="17">
        <v>112</v>
      </c>
      <c r="B125" s="48" t="s">
        <v>129</v>
      </c>
      <c r="C125" s="47" t="s">
        <v>396</v>
      </c>
      <c r="D125" s="47" t="s">
        <v>105</v>
      </c>
      <c r="E125" s="29">
        <v>819.4</v>
      </c>
      <c r="F125" s="59">
        <v>789.3</v>
      </c>
      <c r="G125" s="60">
        <v>789.3</v>
      </c>
      <c r="H125" s="31"/>
      <c r="I125" s="30">
        <v>963.8</v>
      </c>
      <c r="J125" s="31">
        <f t="shared" si="12"/>
        <v>5.8103340942104176E-2</v>
      </c>
      <c r="K125" s="29" t="s">
        <v>25</v>
      </c>
      <c r="L125" s="30" t="s">
        <v>25</v>
      </c>
      <c r="M125" s="30" t="s">
        <v>25</v>
      </c>
      <c r="N125" s="32">
        <v>56</v>
      </c>
      <c r="O125" s="30"/>
      <c r="P125" s="31"/>
      <c r="Q125" s="33"/>
      <c r="R125" s="34">
        <f>VLOOKUP(B125,[1]锅炉!J:L,3,FALSE)</f>
        <v>700</v>
      </c>
      <c r="S125" s="35"/>
      <c r="T125" s="33"/>
      <c r="U125" s="33"/>
      <c r="V125" s="34">
        <f>VLOOKUP(B125,[1]黄标车!B:D,3,FALSE)</f>
        <v>0.83550000000000002</v>
      </c>
      <c r="W125" s="33"/>
      <c r="X125" s="33"/>
      <c r="Y125" s="33"/>
      <c r="Z125" s="33"/>
      <c r="AA125" s="35"/>
      <c r="AB125" s="33"/>
      <c r="AC125" s="33"/>
      <c r="AD125" s="34"/>
      <c r="AE125" s="33"/>
      <c r="AF125" s="33"/>
      <c r="AG125" s="33"/>
      <c r="AH125" s="34"/>
      <c r="AI125">
        <v>32.642811999999999</v>
      </c>
      <c r="AJ125">
        <v>117.01863899999999</v>
      </c>
    </row>
    <row r="126" spans="1:36">
      <c r="A126" s="17">
        <v>113</v>
      </c>
      <c r="B126" s="28" t="s">
        <v>130</v>
      </c>
      <c r="C126" s="47" t="s">
        <v>396</v>
      </c>
      <c r="D126" s="47" t="s">
        <v>105</v>
      </c>
      <c r="E126" s="29">
        <v>4672.91</v>
      </c>
      <c r="F126" s="30">
        <v>5157.97</v>
      </c>
      <c r="G126" s="29">
        <v>5660.27</v>
      </c>
      <c r="H126" s="31">
        <f t="shared" si="11"/>
        <v>1.1660221155527915E-2</v>
      </c>
      <c r="I126" s="30">
        <v>6274.3</v>
      </c>
      <c r="J126" s="31">
        <f t="shared" si="12"/>
        <v>9.084678768946336E-3</v>
      </c>
      <c r="K126" s="29">
        <v>88</v>
      </c>
      <c r="L126" s="30">
        <v>83</v>
      </c>
      <c r="M126" s="30">
        <v>66</v>
      </c>
      <c r="N126" s="32">
        <v>57</v>
      </c>
      <c r="O126" s="30">
        <f t="shared" si="13"/>
        <v>9</v>
      </c>
      <c r="P126" s="31">
        <f t="shared" si="14"/>
        <v>0.13636363636363635</v>
      </c>
      <c r="Q126" s="33"/>
      <c r="R126" s="34"/>
      <c r="S126" s="35"/>
      <c r="T126" s="33">
        <f>VLOOKUP(B126,[1]黄标车!O:Q,3,FALSE)</f>
        <v>3.22</v>
      </c>
      <c r="U126" s="33"/>
      <c r="V126" s="34">
        <f>VLOOKUP(B126,[1]黄标车!B:D,3,FALSE)</f>
        <v>2.5</v>
      </c>
      <c r="W126" s="33"/>
      <c r="X126" s="33"/>
      <c r="Y126" s="33"/>
      <c r="Z126" s="33"/>
      <c r="AA126" s="35"/>
      <c r="AB126" s="33"/>
      <c r="AC126" s="33"/>
      <c r="AD126" s="34"/>
      <c r="AE126" s="33"/>
      <c r="AF126" s="33"/>
      <c r="AG126" s="33">
        <f>VLOOKUP(B126,[1]落后产能!K:M,3,FALSE)</f>
        <v>51.5</v>
      </c>
      <c r="AH126" s="34"/>
      <c r="AI126">
        <v>31.866942000000002</v>
      </c>
      <c r="AJ126">
        <v>117.28269899999999</v>
      </c>
    </row>
    <row r="127" spans="1:36">
      <c r="A127" s="17">
        <v>114</v>
      </c>
      <c r="B127" s="48" t="s">
        <v>131</v>
      </c>
      <c r="C127" s="47" t="s">
        <v>396</v>
      </c>
      <c r="D127" s="47" t="s">
        <v>105</v>
      </c>
      <c r="E127" s="29">
        <v>791.1</v>
      </c>
      <c r="F127" s="30">
        <v>850.5</v>
      </c>
      <c r="G127" s="29">
        <v>942.6</v>
      </c>
      <c r="H127" s="31"/>
      <c r="I127" s="30">
        <v>1046.0999999999999</v>
      </c>
      <c r="J127" s="31">
        <f t="shared" si="12"/>
        <v>5.5444030207437149E-2</v>
      </c>
      <c r="K127" s="29" t="s">
        <v>25</v>
      </c>
      <c r="L127" s="30" t="s">
        <v>25</v>
      </c>
      <c r="M127" s="30" t="s">
        <v>25</v>
      </c>
      <c r="N127" s="32">
        <v>58</v>
      </c>
      <c r="O127" s="30"/>
      <c r="P127" s="31"/>
      <c r="Q127" s="33"/>
      <c r="R127" s="34"/>
      <c r="S127" s="35"/>
      <c r="T127" s="33"/>
      <c r="U127" s="33"/>
      <c r="V127" s="34">
        <f>VLOOKUP(B127,[1]黄标车!B:D,3,FALSE)</f>
        <v>0.83599999999999997</v>
      </c>
      <c r="W127" s="33"/>
      <c r="X127" s="33"/>
      <c r="Y127" s="33"/>
      <c r="Z127" s="33"/>
      <c r="AA127" s="35"/>
      <c r="AB127" s="33"/>
      <c r="AC127" s="33"/>
      <c r="AD127" s="34"/>
      <c r="AE127" s="33"/>
      <c r="AF127" s="33"/>
      <c r="AG127" s="33"/>
      <c r="AH127" s="34"/>
      <c r="AI127">
        <v>33.871211000000002</v>
      </c>
      <c r="AJ127">
        <v>115.78792799999999</v>
      </c>
    </row>
    <row r="128" spans="1:36">
      <c r="A128" s="17">
        <v>115</v>
      </c>
      <c r="B128" s="48" t="s">
        <v>132</v>
      </c>
      <c r="C128" s="47" t="s">
        <v>396</v>
      </c>
      <c r="D128" s="47" t="s">
        <v>105</v>
      </c>
      <c r="E128" s="29">
        <v>1086.17</v>
      </c>
      <c r="F128" s="30">
        <v>1184.8</v>
      </c>
      <c r="G128" s="29">
        <v>1305.7</v>
      </c>
      <c r="H128" s="31"/>
      <c r="I128" s="30">
        <v>1422.8</v>
      </c>
      <c r="J128" s="31">
        <f t="shared" ref="J128:J193" si="15">N128/I128</f>
        <v>4.1467528816418332E-2</v>
      </c>
      <c r="K128" s="29" t="s">
        <v>25</v>
      </c>
      <c r="L128" s="30" t="s">
        <v>25</v>
      </c>
      <c r="M128" s="30" t="s">
        <v>25</v>
      </c>
      <c r="N128" s="32">
        <v>59</v>
      </c>
      <c r="O128" s="30"/>
      <c r="P128" s="31"/>
      <c r="Q128" s="33"/>
      <c r="R128" s="34"/>
      <c r="S128" s="35"/>
      <c r="T128" s="33"/>
      <c r="U128" s="33"/>
      <c r="V128" s="34"/>
      <c r="W128" s="33"/>
      <c r="X128" s="33"/>
      <c r="Y128" s="33"/>
      <c r="Z128" s="33"/>
      <c r="AA128" s="35"/>
      <c r="AB128" s="33"/>
      <c r="AC128" s="33"/>
      <c r="AD128" s="34"/>
      <c r="AE128" s="33"/>
      <c r="AF128" s="33"/>
      <c r="AG128" s="33"/>
      <c r="AH128" s="34">
        <f>VLOOKUP(B128,[1]落后产能!D:E,2,FALSE)</f>
        <v>51</v>
      </c>
      <c r="AI128">
        <v>32.317351000000002</v>
      </c>
      <c r="AJ128">
        <v>118.32456999999999</v>
      </c>
    </row>
    <row r="129" spans="1:36">
      <c r="A129" s="17">
        <v>116</v>
      </c>
      <c r="B129" s="48" t="s">
        <v>133</v>
      </c>
      <c r="C129" s="47" t="s">
        <v>396</v>
      </c>
      <c r="D129" s="47" t="s">
        <v>105</v>
      </c>
      <c r="E129" s="29">
        <v>1007.85</v>
      </c>
      <c r="F129" s="30">
        <v>1108.44</v>
      </c>
      <c r="G129" s="29">
        <v>1253.05</v>
      </c>
      <c r="H129" s="31"/>
      <c r="I129" s="30">
        <v>1385.82</v>
      </c>
      <c r="J129" s="31"/>
      <c r="K129" s="29" t="s">
        <v>25</v>
      </c>
      <c r="L129" s="30" t="s">
        <v>25</v>
      </c>
      <c r="M129" s="30" t="s">
        <v>25</v>
      </c>
      <c r="N129" s="32" t="s">
        <v>25</v>
      </c>
      <c r="O129" s="30"/>
      <c r="P129" s="31"/>
      <c r="Q129" s="33"/>
      <c r="R129" s="34"/>
      <c r="S129" s="35"/>
      <c r="T129" s="33"/>
      <c r="U129" s="33"/>
      <c r="V129" s="34"/>
      <c r="W129" s="33"/>
      <c r="X129" s="33"/>
      <c r="Y129" s="33"/>
      <c r="Z129" s="33"/>
      <c r="AA129" s="35"/>
      <c r="AB129" s="33"/>
      <c r="AC129" s="33"/>
      <c r="AD129" s="34"/>
      <c r="AE129" s="33"/>
      <c r="AF129" s="33"/>
      <c r="AG129" s="33"/>
      <c r="AH129" s="34"/>
      <c r="AI129">
        <v>32.929499</v>
      </c>
      <c r="AJ129">
        <v>117.35708</v>
      </c>
    </row>
    <row r="130" spans="1:36">
      <c r="A130" s="17">
        <v>117</v>
      </c>
      <c r="B130" s="48" t="s">
        <v>134</v>
      </c>
      <c r="C130" s="47" t="s">
        <v>396</v>
      </c>
      <c r="D130" s="47" t="s">
        <v>105</v>
      </c>
      <c r="E130" s="29">
        <v>703.7</v>
      </c>
      <c r="F130" s="30">
        <v>747.5</v>
      </c>
      <c r="G130" s="29">
        <v>760.4</v>
      </c>
      <c r="H130" s="31"/>
      <c r="I130" s="30">
        <v>799</v>
      </c>
      <c r="J130" s="31"/>
      <c r="K130" s="29" t="s">
        <v>25</v>
      </c>
      <c r="L130" s="30" t="s">
        <v>25</v>
      </c>
      <c r="M130" s="30" t="s">
        <v>25</v>
      </c>
      <c r="N130" s="32" t="s">
        <v>25</v>
      </c>
      <c r="O130" s="30"/>
      <c r="P130" s="31"/>
      <c r="Q130" s="33"/>
      <c r="R130" s="34"/>
      <c r="S130" s="35"/>
      <c r="T130" s="33"/>
      <c r="U130" s="33"/>
      <c r="V130" s="34">
        <f>VLOOKUP(B130,[1]黄标车!B:D,3,FALSE)</f>
        <v>0.99709999999999999</v>
      </c>
      <c r="W130" s="33"/>
      <c r="X130" s="33"/>
      <c r="Y130" s="33"/>
      <c r="Z130" s="33"/>
      <c r="AA130" s="35"/>
      <c r="AB130" s="33"/>
      <c r="AC130" s="33"/>
      <c r="AD130" s="34"/>
      <c r="AE130" s="33"/>
      <c r="AF130" s="33"/>
      <c r="AG130" s="33"/>
      <c r="AH130" s="34"/>
      <c r="AI130">
        <v>33.960023</v>
      </c>
      <c r="AJ130">
        <v>116.79144700000001</v>
      </c>
    </row>
    <row r="131" spans="1:36">
      <c r="A131" s="17">
        <v>118</v>
      </c>
      <c r="B131" s="48" t="s">
        <v>135</v>
      </c>
      <c r="C131" s="47" t="s">
        <v>396</v>
      </c>
      <c r="D131" s="47" t="s">
        <v>105</v>
      </c>
      <c r="E131" s="29">
        <v>1062.5</v>
      </c>
      <c r="F131" s="30">
        <v>1146.0999999999999</v>
      </c>
      <c r="G131" s="29">
        <v>1267.4000000000001</v>
      </c>
      <c r="H131" s="31"/>
      <c r="I131" s="30">
        <v>1401.9</v>
      </c>
      <c r="J131" s="31"/>
      <c r="K131" s="29" t="s">
        <v>25</v>
      </c>
      <c r="L131" s="30" t="s">
        <v>25</v>
      </c>
      <c r="M131" s="30" t="s">
        <v>25</v>
      </c>
      <c r="N131" s="32" t="s">
        <v>25</v>
      </c>
      <c r="O131" s="30"/>
      <c r="P131" s="31"/>
      <c r="Q131" s="33"/>
      <c r="R131" s="34"/>
      <c r="S131" s="35"/>
      <c r="T131" s="33"/>
      <c r="U131" s="33"/>
      <c r="V131" s="34"/>
      <c r="W131" s="33"/>
      <c r="X131" s="33"/>
      <c r="Y131" s="33"/>
      <c r="Z131" s="33"/>
      <c r="AA131" s="35"/>
      <c r="AB131" s="33"/>
      <c r="AC131" s="33"/>
      <c r="AD131" s="34"/>
      <c r="AE131" s="33"/>
      <c r="AF131" s="33"/>
      <c r="AG131" s="33"/>
      <c r="AH131" s="34"/>
      <c r="AI131">
        <v>32.901211000000004</v>
      </c>
      <c r="AJ131">
        <v>115.820932</v>
      </c>
    </row>
    <row r="132" spans="1:36">
      <c r="A132" s="17">
        <v>119</v>
      </c>
      <c r="B132" s="48" t="s">
        <v>136</v>
      </c>
      <c r="C132" s="47" t="s">
        <v>396</v>
      </c>
      <c r="D132" s="47" t="s">
        <v>105</v>
      </c>
      <c r="E132" s="29">
        <v>1014.33</v>
      </c>
      <c r="F132" s="30">
        <v>1126.07</v>
      </c>
      <c r="G132" s="29">
        <v>1235.83</v>
      </c>
      <c r="H132" s="31"/>
      <c r="I132" s="30">
        <v>1351.8</v>
      </c>
      <c r="J132" s="31"/>
      <c r="K132" s="29" t="s">
        <v>25</v>
      </c>
      <c r="L132" s="30" t="s">
        <v>25</v>
      </c>
      <c r="M132" s="30" t="s">
        <v>25</v>
      </c>
      <c r="N132" s="32" t="s">
        <v>25</v>
      </c>
      <c r="O132" s="30"/>
      <c r="P132" s="31"/>
      <c r="Q132" s="33"/>
      <c r="R132" s="34"/>
      <c r="S132" s="35"/>
      <c r="T132" s="33"/>
      <c r="U132" s="33"/>
      <c r="V132" s="34"/>
      <c r="W132" s="33"/>
      <c r="X132" s="33"/>
      <c r="Y132" s="33"/>
      <c r="Z132" s="33"/>
      <c r="AA132" s="35"/>
      <c r="AB132" s="33"/>
      <c r="AC132" s="33"/>
      <c r="AD132" s="34"/>
      <c r="AE132" s="33"/>
      <c r="AF132" s="33"/>
      <c r="AG132" s="33"/>
      <c r="AH132" s="34"/>
      <c r="AI132">
        <v>33.636772000000001</v>
      </c>
      <c r="AJ132">
        <v>116.988692</v>
      </c>
    </row>
    <row r="133" spans="1:36" ht="15" thickBot="1">
      <c r="A133" s="17">
        <v>120</v>
      </c>
      <c r="B133" s="49" t="s">
        <v>137</v>
      </c>
      <c r="C133" s="47" t="s">
        <v>396</v>
      </c>
      <c r="D133" s="47" t="s">
        <v>105</v>
      </c>
      <c r="E133" s="38">
        <v>462.2</v>
      </c>
      <c r="F133" s="39">
        <v>503.7</v>
      </c>
      <c r="G133" s="38">
        <v>544.70000000000005</v>
      </c>
      <c r="H133" s="40"/>
      <c r="I133" s="39">
        <v>589</v>
      </c>
      <c r="J133" s="40">
        <f t="shared" si="15"/>
        <v>0</v>
      </c>
      <c r="K133" s="38" t="s">
        <v>25</v>
      </c>
      <c r="L133" s="39"/>
      <c r="M133" s="39"/>
      <c r="N133" s="41"/>
      <c r="O133" s="39"/>
      <c r="P133" s="40"/>
      <c r="Q133" s="42"/>
      <c r="R133" s="43"/>
      <c r="S133" s="44"/>
      <c r="T133" s="42"/>
      <c r="U133" s="42"/>
      <c r="V133" s="43">
        <f>VLOOKUP(B133,[1]黄标车!B:D,3,FALSE)</f>
        <v>0.1973</v>
      </c>
      <c r="W133" s="42"/>
      <c r="X133" s="42"/>
      <c r="Y133" s="42"/>
      <c r="Z133" s="42"/>
      <c r="AA133" s="44"/>
      <c r="AB133" s="42"/>
      <c r="AC133" s="42"/>
      <c r="AD133" s="43"/>
      <c r="AE133" s="42"/>
      <c r="AF133" s="42"/>
      <c r="AG133" s="42"/>
      <c r="AH133" s="43"/>
      <c r="AI133">
        <v>30.660018999999998</v>
      </c>
      <c r="AJ133">
        <v>117.494477</v>
      </c>
    </row>
    <row r="134" spans="1:36">
      <c r="A134" s="17">
        <v>121</v>
      </c>
      <c r="B134" s="55" t="s">
        <v>138</v>
      </c>
      <c r="C134" s="47" t="s">
        <v>397</v>
      </c>
      <c r="D134" s="47" t="s">
        <v>105</v>
      </c>
      <c r="E134" s="20">
        <v>553.47</v>
      </c>
      <c r="F134" s="21">
        <v>606.98</v>
      </c>
      <c r="G134" s="20">
        <v>639.26</v>
      </c>
      <c r="H134" s="22"/>
      <c r="I134" s="21">
        <v>695.35</v>
      </c>
      <c r="J134" s="22">
        <f t="shared" si="15"/>
        <v>5.8963112101819225E-2</v>
      </c>
      <c r="K134" s="20" t="s">
        <v>25</v>
      </c>
      <c r="L134" s="21" t="s">
        <v>25</v>
      </c>
      <c r="M134" s="21" t="s">
        <v>25</v>
      </c>
      <c r="N134" s="23">
        <v>41</v>
      </c>
      <c r="O134" s="21"/>
      <c r="P134" s="22"/>
      <c r="Q134" s="25"/>
      <c r="R134" s="26"/>
      <c r="S134" s="27"/>
      <c r="T134" s="25"/>
      <c r="U134" s="25"/>
      <c r="V134" s="26"/>
      <c r="W134" s="25"/>
      <c r="X134" s="25"/>
      <c r="Y134" s="25"/>
      <c r="Z134" s="25"/>
      <c r="AA134" s="27"/>
      <c r="AB134" s="25"/>
      <c r="AC134" s="25"/>
      <c r="AD134" s="26"/>
      <c r="AE134" s="25"/>
      <c r="AF134" s="25"/>
      <c r="AG134" s="25"/>
      <c r="AH134" s="26"/>
      <c r="AI134">
        <v>28.241309999999999</v>
      </c>
      <c r="AJ134">
        <v>117.03545</v>
      </c>
    </row>
    <row r="135" spans="1:36">
      <c r="A135" s="17">
        <v>122</v>
      </c>
      <c r="B135" s="48" t="s">
        <v>139</v>
      </c>
      <c r="C135" s="47" t="s">
        <v>397</v>
      </c>
      <c r="D135" s="47" t="s">
        <v>105</v>
      </c>
      <c r="E135" s="29">
        <v>940.64</v>
      </c>
      <c r="F135" s="30">
        <v>1036.77</v>
      </c>
      <c r="G135" s="29">
        <v>1105.1400000000001</v>
      </c>
      <c r="H135" s="31"/>
      <c r="I135" s="30">
        <v>1210.9100000000001</v>
      </c>
      <c r="J135" s="31">
        <f t="shared" si="15"/>
        <v>3.3858833439314236E-2</v>
      </c>
      <c r="K135" s="29" t="s">
        <v>25</v>
      </c>
      <c r="L135" s="30" t="s">
        <v>25</v>
      </c>
      <c r="M135" s="30" t="s">
        <v>25</v>
      </c>
      <c r="N135" s="32">
        <v>41</v>
      </c>
      <c r="O135" s="30"/>
      <c r="P135" s="31"/>
      <c r="Q135" s="33"/>
      <c r="R135" s="34"/>
      <c r="S135" s="35"/>
      <c r="T135" s="33"/>
      <c r="U135" s="33"/>
      <c r="V135" s="34"/>
      <c r="W135" s="33"/>
      <c r="X135" s="33"/>
      <c r="Y135" s="33"/>
      <c r="Z135" s="33"/>
      <c r="AA135" s="35"/>
      <c r="AB135" s="33"/>
      <c r="AC135" s="33"/>
      <c r="AD135" s="34"/>
      <c r="AE135" s="33"/>
      <c r="AF135" s="33"/>
      <c r="AG135" s="33"/>
      <c r="AH135" s="34"/>
      <c r="AI135">
        <v>27.954545</v>
      </c>
      <c r="AJ135">
        <v>116.360919</v>
      </c>
    </row>
    <row r="136" spans="1:36">
      <c r="A136" s="17">
        <v>123</v>
      </c>
      <c r="B136" s="48" t="s">
        <v>140</v>
      </c>
      <c r="C136" s="47" t="s">
        <v>397</v>
      </c>
      <c r="D136" s="47" t="s">
        <v>105</v>
      </c>
      <c r="E136" s="29">
        <v>1401.3</v>
      </c>
      <c r="F136" s="30">
        <v>1550.2</v>
      </c>
      <c r="G136" s="29">
        <v>1650.8</v>
      </c>
      <c r="H136" s="31"/>
      <c r="I136" s="30">
        <v>1811.1</v>
      </c>
      <c r="J136" s="31">
        <f t="shared" si="15"/>
        <v>2.2638175694329413E-2</v>
      </c>
      <c r="K136" s="29" t="s">
        <v>25</v>
      </c>
      <c r="L136" s="30" t="s">
        <v>25</v>
      </c>
      <c r="M136" s="30" t="s">
        <v>25</v>
      </c>
      <c r="N136" s="32">
        <v>41</v>
      </c>
      <c r="O136" s="30"/>
      <c r="P136" s="31"/>
      <c r="Q136" s="33"/>
      <c r="R136" s="34"/>
      <c r="S136" s="35"/>
      <c r="T136" s="33"/>
      <c r="U136" s="33"/>
      <c r="V136" s="34">
        <f>VLOOKUP(B136,[1]黄标车!B:D,3,FALSE)</f>
        <v>0.86050000000000004</v>
      </c>
      <c r="W136" s="33"/>
      <c r="X136" s="33"/>
      <c r="Y136" s="33"/>
      <c r="Z136" s="33"/>
      <c r="AA136" s="35"/>
      <c r="AB136" s="33"/>
      <c r="AC136" s="33"/>
      <c r="AD136" s="34"/>
      <c r="AE136" s="33"/>
      <c r="AF136" s="33"/>
      <c r="AG136" s="33"/>
      <c r="AH136" s="34"/>
      <c r="AI136">
        <v>28.457623000000002</v>
      </c>
      <c r="AJ136">
        <v>117.95546400000001</v>
      </c>
    </row>
    <row r="137" spans="1:36">
      <c r="A137" s="17">
        <v>124</v>
      </c>
      <c r="B137" s="28" t="s">
        <v>141</v>
      </c>
      <c r="C137" s="47" t="s">
        <v>397</v>
      </c>
      <c r="D137" s="47" t="s">
        <v>105</v>
      </c>
      <c r="E137" s="29">
        <v>3336.03</v>
      </c>
      <c r="F137" s="30">
        <v>3667.96</v>
      </c>
      <c r="G137" s="29">
        <v>4000.01</v>
      </c>
      <c r="H137" s="31">
        <f t="shared" ref="H137:H193" si="16">M137/G137</f>
        <v>1.0749973125067187E-2</v>
      </c>
      <c r="I137" s="30">
        <v>4354.99</v>
      </c>
      <c r="J137" s="31">
        <f t="shared" si="15"/>
        <v>1.0103352705746742E-2</v>
      </c>
      <c r="K137" s="29">
        <v>69</v>
      </c>
      <c r="L137" s="30">
        <v>52</v>
      </c>
      <c r="M137" s="30">
        <v>43</v>
      </c>
      <c r="N137" s="32">
        <v>44</v>
      </c>
      <c r="O137" s="30">
        <f t="shared" si="13"/>
        <v>-1</v>
      </c>
      <c r="P137" s="31">
        <f t="shared" si="14"/>
        <v>-2.3255813953488372E-2</v>
      </c>
      <c r="Q137" s="33"/>
      <c r="R137" s="34"/>
      <c r="S137" s="35"/>
      <c r="T137" s="33"/>
      <c r="U137" s="33">
        <f>VLOOKUP(B137,[1]黄标车!G:I,3,FALSE)</f>
        <v>2.0232999999999999</v>
      </c>
      <c r="V137" s="34"/>
      <c r="W137" s="33"/>
      <c r="X137" s="33"/>
      <c r="Y137" s="33"/>
      <c r="Z137" s="33"/>
      <c r="AA137" s="35"/>
      <c r="AB137" s="33"/>
      <c r="AC137" s="33"/>
      <c r="AD137" s="34"/>
      <c r="AE137" s="33"/>
      <c r="AF137" s="33"/>
      <c r="AG137" s="33"/>
      <c r="AH137" s="34"/>
      <c r="AI137">
        <v>28.689578000000001</v>
      </c>
      <c r="AJ137">
        <v>115.893528</v>
      </c>
    </row>
    <row r="138" spans="1:36">
      <c r="A138" s="17">
        <v>125</v>
      </c>
      <c r="B138" s="48" t="s">
        <v>142</v>
      </c>
      <c r="C138" s="47" t="s">
        <v>397</v>
      </c>
      <c r="D138" s="47" t="s">
        <v>105</v>
      </c>
      <c r="E138" s="29">
        <v>1673.31</v>
      </c>
      <c r="F138" s="30">
        <v>1843.59</v>
      </c>
      <c r="G138" s="29">
        <v>1973.87</v>
      </c>
      <c r="H138" s="31"/>
      <c r="I138" s="30">
        <v>2194.34</v>
      </c>
      <c r="J138" s="31">
        <f t="shared" si="15"/>
        <v>1.9595869373023322E-2</v>
      </c>
      <c r="K138" s="29" t="s">
        <v>25</v>
      </c>
      <c r="L138" s="30" t="s">
        <v>25</v>
      </c>
      <c r="M138" s="30" t="s">
        <v>25</v>
      </c>
      <c r="N138" s="32">
        <v>43</v>
      </c>
      <c r="O138" s="30"/>
      <c r="P138" s="31"/>
      <c r="Q138" s="33"/>
      <c r="R138" s="34"/>
      <c r="S138" s="35"/>
      <c r="T138" s="33"/>
      <c r="U138" s="33"/>
      <c r="V138" s="34"/>
      <c r="W138" s="33"/>
      <c r="X138" s="33"/>
      <c r="Y138" s="33"/>
      <c r="Z138" s="33"/>
      <c r="AA138" s="35"/>
      <c r="AB138" s="33"/>
      <c r="AC138" s="33"/>
      <c r="AD138" s="34"/>
      <c r="AE138" s="33"/>
      <c r="AF138" s="33"/>
      <c r="AG138" s="33"/>
      <c r="AH138" s="34"/>
      <c r="AI138">
        <v>27.822322</v>
      </c>
      <c r="AJ138">
        <v>114.94711700000001</v>
      </c>
    </row>
    <row r="139" spans="1:36">
      <c r="A139" s="17">
        <v>126</v>
      </c>
      <c r="B139" s="48" t="s">
        <v>143</v>
      </c>
      <c r="C139" s="47" t="s">
        <v>397</v>
      </c>
      <c r="D139" s="47" t="s">
        <v>105</v>
      </c>
      <c r="E139" s="29">
        <v>1601.73</v>
      </c>
      <c r="F139" s="30">
        <v>1779.96</v>
      </c>
      <c r="G139" s="29">
        <v>1902.68</v>
      </c>
      <c r="H139" s="31"/>
      <c r="I139" s="30">
        <v>2096.13</v>
      </c>
      <c r="J139" s="31">
        <f t="shared" si="15"/>
        <v>2.1468134132902061E-2</v>
      </c>
      <c r="K139" s="29" t="s">
        <v>25</v>
      </c>
      <c r="L139" s="30" t="s">
        <v>25</v>
      </c>
      <c r="M139" s="30" t="s">
        <v>25</v>
      </c>
      <c r="N139" s="32">
        <v>45</v>
      </c>
      <c r="O139" s="30"/>
      <c r="P139" s="31"/>
      <c r="Q139" s="33"/>
      <c r="R139" s="34"/>
      <c r="S139" s="35"/>
      <c r="T139" s="33"/>
      <c r="U139" s="33"/>
      <c r="V139" s="34"/>
      <c r="W139" s="33"/>
      <c r="X139" s="33"/>
      <c r="Y139" s="33"/>
      <c r="Z139" s="33"/>
      <c r="AA139" s="35"/>
      <c r="AB139" s="33"/>
      <c r="AC139" s="33"/>
      <c r="AD139" s="34"/>
      <c r="AE139" s="33"/>
      <c r="AF139" s="33"/>
      <c r="AG139" s="33"/>
      <c r="AH139" s="34"/>
      <c r="AI139">
        <v>25.845296000000001</v>
      </c>
      <c r="AJ139">
        <v>114.935909</v>
      </c>
    </row>
    <row r="140" spans="1:36">
      <c r="A140" s="17">
        <v>127</v>
      </c>
      <c r="B140" s="28" t="s">
        <v>144</v>
      </c>
      <c r="C140" s="47" t="s">
        <v>397</v>
      </c>
      <c r="D140" s="47" t="s">
        <v>105</v>
      </c>
      <c r="E140" s="29">
        <v>680.28</v>
      </c>
      <c r="F140" s="30">
        <v>738.21</v>
      </c>
      <c r="G140" s="29">
        <v>772.06</v>
      </c>
      <c r="H140" s="31"/>
      <c r="I140" s="30">
        <v>840.15</v>
      </c>
      <c r="J140" s="31">
        <f t="shared" si="15"/>
        <v>5.9513182169850624E-2</v>
      </c>
      <c r="K140" s="29" t="s">
        <v>25</v>
      </c>
      <c r="L140" s="30" t="s">
        <v>25</v>
      </c>
      <c r="M140" s="30" t="s">
        <v>25</v>
      </c>
      <c r="N140" s="32">
        <v>50</v>
      </c>
      <c r="O140" s="30"/>
      <c r="P140" s="31"/>
      <c r="Q140" s="33"/>
      <c r="R140" s="34"/>
      <c r="S140" s="35"/>
      <c r="T140" s="33"/>
      <c r="U140" s="33"/>
      <c r="V140" s="34"/>
      <c r="W140" s="33"/>
      <c r="X140" s="33"/>
      <c r="Y140" s="33"/>
      <c r="Z140" s="33"/>
      <c r="AA140" s="35"/>
      <c r="AB140" s="33"/>
      <c r="AC140" s="33"/>
      <c r="AD140" s="34"/>
      <c r="AE140" s="33"/>
      <c r="AF140" s="33"/>
      <c r="AG140" s="33"/>
      <c r="AH140" s="34"/>
      <c r="AI140">
        <v>29.719639999999998</v>
      </c>
      <c r="AJ140">
        <v>115.999848</v>
      </c>
    </row>
    <row r="141" spans="1:36">
      <c r="A141" s="17">
        <v>128</v>
      </c>
      <c r="B141" s="48" t="s">
        <v>145</v>
      </c>
      <c r="C141" s="47" t="s">
        <v>397</v>
      </c>
      <c r="D141" s="47" t="s">
        <v>105</v>
      </c>
      <c r="E141" s="29">
        <v>798.33</v>
      </c>
      <c r="F141" s="30">
        <v>864.95</v>
      </c>
      <c r="G141" s="29">
        <v>912.39</v>
      </c>
      <c r="H141" s="31"/>
      <c r="I141" s="30">
        <v>998.28</v>
      </c>
      <c r="J141" s="31"/>
      <c r="K141" s="29" t="s">
        <v>25</v>
      </c>
      <c r="L141" s="30" t="s">
        <v>25</v>
      </c>
      <c r="M141" s="30" t="s">
        <v>25</v>
      </c>
      <c r="N141" s="32" t="s">
        <v>25</v>
      </c>
      <c r="O141" s="30"/>
      <c r="P141" s="31"/>
      <c r="Q141" s="33"/>
      <c r="R141" s="34"/>
      <c r="S141" s="35"/>
      <c r="T141" s="33"/>
      <c r="U141" s="33"/>
      <c r="V141" s="34"/>
      <c r="W141" s="33"/>
      <c r="X141" s="33"/>
      <c r="Y141" s="33"/>
      <c r="Z141" s="33"/>
      <c r="AA141" s="35"/>
      <c r="AB141" s="33"/>
      <c r="AC141" s="33"/>
      <c r="AD141" s="34"/>
      <c r="AE141" s="33"/>
      <c r="AF141" s="33"/>
      <c r="AG141" s="33"/>
      <c r="AH141" s="34"/>
      <c r="AI141">
        <v>29.303563</v>
      </c>
      <c r="AJ141">
        <v>117.18652299999999</v>
      </c>
    </row>
    <row r="142" spans="1:36">
      <c r="A142" s="17">
        <v>129</v>
      </c>
      <c r="B142" s="48" t="s">
        <v>146</v>
      </c>
      <c r="C142" s="47" t="s">
        <v>397</v>
      </c>
      <c r="D142" s="47" t="s">
        <v>105</v>
      </c>
      <c r="E142" s="29">
        <v>845.07</v>
      </c>
      <c r="F142" s="30">
        <v>900.27</v>
      </c>
      <c r="G142" s="29">
        <v>946.8</v>
      </c>
      <c r="H142" s="31"/>
      <c r="I142" s="30">
        <v>1028.17</v>
      </c>
      <c r="J142" s="31"/>
      <c r="K142" s="29" t="s">
        <v>25</v>
      </c>
      <c r="L142" s="30" t="s">
        <v>25</v>
      </c>
      <c r="M142" s="30" t="s">
        <v>25</v>
      </c>
      <c r="N142" s="32" t="s">
        <v>25</v>
      </c>
      <c r="O142" s="30"/>
      <c r="P142" s="31"/>
      <c r="Q142" s="33"/>
      <c r="R142" s="34"/>
      <c r="S142" s="35"/>
      <c r="T142" s="33"/>
      <c r="U142" s="33"/>
      <c r="V142" s="34"/>
      <c r="W142" s="33"/>
      <c r="X142" s="33"/>
      <c r="Y142" s="33"/>
      <c r="Z142" s="33"/>
      <c r="AA142" s="35"/>
      <c r="AB142" s="33"/>
      <c r="AC142" s="33"/>
      <c r="AD142" s="34">
        <f>VLOOKUP(B142,[1]落后产能!B:C,2,FALSE)</f>
        <v>215</v>
      </c>
      <c r="AE142" s="33"/>
      <c r="AF142" s="33"/>
      <c r="AG142" s="33"/>
      <c r="AH142" s="34"/>
      <c r="AI142">
        <v>27.639544000000001</v>
      </c>
      <c r="AJ142">
        <v>113.859917</v>
      </c>
    </row>
    <row r="143" spans="1:36">
      <c r="A143" s="17">
        <v>130</v>
      </c>
      <c r="B143" s="48" t="s">
        <v>147</v>
      </c>
      <c r="C143" s="47" t="s">
        <v>397</v>
      </c>
      <c r="D143" s="47" t="s">
        <v>105</v>
      </c>
      <c r="E143" s="29">
        <v>1123.9000000000001</v>
      </c>
      <c r="F143" s="30">
        <v>1242.1099999999999</v>
      </c>
      <c r="G143" s="29">
        <v>1328.52</v>
      </c>
      <c r="H143" s="31"/>
      <c r="I143" s="30">
        <v>1461.37</v>
      </c>
      <c r="J143" s="31"/>
      <c r="K143" s="29" t="s">
        <v>25</v>
      </c>
      <c r="L143" s="30"/>
      <c r="M143" s="30"/>
      <c r="N143" s="32"/>
      <c r="O143" s="30"/>
      <c r="P143" s="31"/>
      <c r="Q143" s="33"/>
      <c r="R143" s="34"/>
      <c r="S143" s="35"/>
      <c r="T143" s="33"/>
      <c r="U143" s="33"/>
      <c r="V143" s="34">
        <f>VLOOKUP(B143,[1]黄标车!B:D,3,FALSE)</f>
        <v>1.2</v>
      </c>
      <c r="W143" s="33"/>
      <c r="X143" s="33"/>
      <c r="Y143" s="33"/>
      <c r="Z143" s="33"/>
      <c r="AA143" s="35"/>
      <c r="AB143" s="33"/>
      <c r="AC143" s="33"/>
      <c r="AD143" s="34"/>
      <c r="AE143" s="33"/>
      <c r="AF143" s="33"/>
      <c r="AG143" s="33"/>
      <c r="AH143" s="34"/>
      <c r="AI143">
        <v>27.113848000000001</v>
      </c>
      <c r="AJ143">
        <v>114.99203900000001</v>
      </c>
    </row>
    <row r="144" spans="1:36" ht="15" thickBot="1">
      <c r="A144" s="17">
        <v>131</v>
      </c>
      <c r="B144" s="49" t="s">
        <v>148</v>
      </c>
      <c r="C144" s="47" t="s">
        <v>397</v>
      </c>
      <c r="D144" s="47" t="s">
        <v>105</v>
      </c>
      <c r="E144" s="38">
        <v>1387.07</v>
      </c>
      <c r="F144" s="39">
        <v>1522.99</v>
      </c>
      <c r="G144" s="38">
        <v>1621.02</v>
      </c>
      <c r="H144" s="40"/>
      <c r="I144" s="39">
        <v>1770.4</v>
      </c>
      <c r="J144" s="40"/>
      <c r="K144" s="38" t="s">
        <v>25</v>
      </c>
      <c r="L144" s="39"/>
      <c r="M144" s="39"/>
      <c r="N144" s="41"/>
      <c r="O144" s="39"/>
      <c r="P144" s="40"/>
      <c r="Q144" s="42"/>
      <c r="R144" s="43"/>
      <c r="S144" s="44"/>
      <c r="T144" s="42"/>
      <c r="U144" s="42"/>
      <c r="V144" s="43"/>
      <c r="W144" s="42"/>
      <c r="X144" s="42"/>
      <c r="Y144" s="42"/>
      <c r="Z144" s="42"/>
      <c r="AA144" s="44"/>
      <c r="AB144" s="42"/>
      <c r="AC144" s="42"/>
      <c r="AD144" s="43">
        <f>VLOOKUP(B144,[1]落后产能!B:C,2,FALSE)</f>
        <v>18</v>
      </c>
      <c r="AE144" s="42"/>
      <c r="AF144" s="42"/>
      <c r="AG144" s="42"/>
      <c r="AH144" s="43"/>
      <c r="AI144">
        <v>27.811129999999999</v>
      </c>
      <c r="AJ144">
        <v>114.40003900000001</v>
      </c>
    </row>
    <row r="145" spans="1:36">
      <c r="A145" s="17">
        <v>132</v>
      </c>
      <c r="B145" s="55" t="s">
        <v>149</v>
      </c>
      <c r="C145" s="47" t="s">
        <v>398</v>
      </c>
      <c r="D145" s="47" t="s">
        <v>105</v>
      </c>
      <c r="E145" s="20">
        <v>1479.9</v>
      </c>
      <c r="F145" s="21">
        <v>1621.21</v>
      </c>
      <c r="G145" s="20">
        <v>1738.45</v>
      </c>
      <c r="H145" s="22"/>
      <c r="I145" s="21">
        <v>1895.67</v>
      </c>
      <c r="J145" s="22">
        <f t="shared" si="15"/>
        <v>1.2660431404200097E-2</v>
      </c>
      <c r="K145" s="20" t="s">
        <v>25</v>
      </c>
      <c r="L145" s="21" t="s">
        <v>25</v>
      </c>
      <c r="M145" s="21" t="s">
        <v>25</v>
      </c>
      <c r="N145" s="23">
        <v>24</v>
      </c>
      <c r="O145" s="21"/>
      <c r="P145" s="22"/>
      <c r="Q145" s="25"/>
      <c r="R145" s="26"/>
      <c r="S145" s="27"/>
      <c r="T145" s="25"/>
      <c r="U145" s="25"/>
      <c r="V145" s="26"/>
      <c r="W145" s="25"/>
      <c r="X145" s="25"/>
      <c r="Y145" s="25"/>
      <c r="Z145" s="25"/>
      <c r="AA145" s="27"/>
      <c r="AB145" s="25"/>
      <c r="AC145" s="25"/>
      <c r="AD145" s="26"/>
      <c r="AE145" s="25"/>
      <c r="AF145" s="25"/>
      <c r="AG145" s="25"/>
      <c r="AH145" s="26">
        <f>VLOOKUP(B145,[1]落后产能!D:E,2,FALSE)</f>
        <v>30</v>
      </c>
      <c r="AI145">
        <v>25.078685</v>
      </c>
      <c r="AJ145">
        <v>117.01799699999999</v>
      </c>
    </row>
    <row r="146" spans="1:36">
      <c r="A146" s="17">
        <v>133</v>
      </c>
      <c r="B146" s="48" t="s">
        <v>150</v>
      </c>
      <c r="C146" s="47" t="s">
        <v>398</v>
      </c>
      <c r="D146" s="47" t="s">
        <v>105</v>
      </c>
      <c r="E146" s="29">
        <v>1105.82</v>
      </c>
      <c r="F146" s="30">
        <v>1232.56</v>
      </c>
      <c r="G146" s="29">
        <v>1339.51</v>
      </c>
      <c r="H146" s="31"/>
      <c r="I146" s="30">
        <v>1457.74</v>
      </c>
      <c r="J146" s="31">
        <f t="shared" si="15"/>
        <v>1.7149834675593726E-2</v>
      </c>
      <c r="K146" s="29" t="s">
        <v>25</v>
      </c>
      <c r="L146" s="30" t="s">
        <v>25</v>
      </c>
      <c r="M146" s="30" t="s">
        <v>25</v>
      </c>
      <c r="N146" s="32">
        <v>25</v>
      </c>
      <c r="O146" s="30"/>
      <c r="P146" s="31"/>
      <c r="Q146" s="33"/>
      <c r="R146" s="34"/>
      <c r="S146" s="35"/>
      <c r="T146" s="33"/>
      <c r="U146" s="33"/>
      <c r="V146" s="34">
        <f>VLOOKUP(B146,[1]黄标车!B:D,3,FALSE)</f>
        <v>0.59330000000000005</v>
      </c>
      <c r="W146" s="33"/>
      <c r="X146" s="33"/>
      <c r="Y146" s="33"/>
      <c r="Z146" s="33"/>
      <c r="AA146" s="35"/>
      <c r="AB146" s="33"/>
      <c r="AC146" s="33"/>
      <c r="AD146" s="34"/>
      <c r="AE146" s="33"/>
      <c r="AF146" s="33"/>
      <c r="AG146" s="33"/>
      <c r="AH146" s="34"/>
      <c r="AI146">
        <v>26.643626000000001</v>
      </c>
      <c r="AJ146">
        <v>118.181883</v>
      </c>
    </row>
    <row r="147" spans="1:36">
      <c r="A147" s="17">
        <v>134</v>
      </c>
      <c r="B147" s="48" t="s">
        <v>151</v>
      </c>
      <c r="C147" s="47" t="s">
        <v>398</v>
      </c>
      <c r="D147" s="47" t="s">
        <v>105</v>
      </c>
      <c r="E147" s="29">
        <v>1477.59</v>
      </c>
      <c r="F147" s="30">
        <v>1621.21</v>
      </c>
      <c r="G147" s="29">
        <v>1713.05</v>
      </c>
      <c r="H147" s="31"/>
      <c r="I147" s="30">
        <v>1860.82</v>
      </c>
      <c r="J147" s="31">
        <f t="shared" si="15"/>
        <v>1.3972334777141261E-2</v>
      </c>
      <c r="K147" s="29" t="s">
        <v>25</v>
      </c>
      <c r="L147" s="30" t="s">
        <v>25</v>
      </c>
      <c r="M147" s="30" t="s">
        <v>25</v>
      </c>
      <c r="N147" s="32">
        <v>26</v>
      </c>
      <c r="O147" s="30"/>
      <c r="P147" s="31"/>
      <c r="Q147" s="33"/>
      <c r="R147" s="34"/>
      <c r="S147" s="35"/>
      <c r="T147" s="33"/>
      <c r="U147" s="33"/>
      <c r="V147" s="34"/>
      <c r="W147" s="33"/>
      <c r="X147" s="33"/>
      <c r="Y147" s="33"/>
      <c r="Z147" s="33"/>
      <c r="AA147" s="35"/>
      <c r="AB147" s="33"/>
      <c r="AC147" s="33"/>
      <c r="AD147" s="34"/>
      <c r="AE147" s="33"/>
      <c r="AF147" s="33"/>
      <c r="AG147" s="33"/>
      <c r="AH147" s="34"/>
      <c r="AI147">
        <v>26.270835000000002</v>
      </c>
      <c r="AJ147">
        <v>117.642194</v>
      </c>
    </row>
    <row r="148" spans="1:36">
      <c r="A148" s="17">
        <v>135</v>
      </c>
      <c r="B148" s="28" t="s">
        <v>152</v>
      </c>
      <c r="C148" s="47" t="s">
        <v>398</v>
      </c>
      <c r="D148" s="47" t="s">
        <v>105</v>
      </c>
      <c r="E148" s="29">
        <v>4678.5</v>
      </c>
      <c r="F148" s="30">
        <v>5169.16</v>
      </c>
      <c r="G148" s="29">
        <v>5618.1</v>
      </c>
      <c r="H148" s="31">
        <f t="shared" si="16"/>
        <v>5.1618874708531347E-3</v>
      </c>
      <c r="I148" s="30">
        <v>6197.77</v>
      </c>
      <c r="J148" s="31">
        <f t="shared" si="15"/>
        <v>4.3564056104050328E-3</v>
      </c>
      <c r="K148" s="29">
        <v>36</v>
      </c>
      <c r="L148" s="30" t="s">
        <v>25</v>
      </c>
      <c r="M148" s="30">
        <v>29</v>
      </c>
      <c r="N148" s="32">
        <v>27</v>
      </c>
      <c r="O148" s="30">
        <f t="shared" ref="O148:O211" si="17">M148-N148</f>
        <v>2</v>
      </c>
      <c r="P148" s="31">
        <f t="shared" ref="P148:P211" si="18">(M148-N148)/M148</f>
        <v>6.8965517241379309E-2</v>
      </c>
      <c r="Q148" s="33"/>
      <c r="R148" s="34"/>
      <c r="S148" s="35"/>
      <c r="T148" s="33"/>
      <c r="U148" s="33"/>
      <c r="V148" s="34"/>
      <c r="W148" s="33"/>
      <c r="X148" s="33"/>
      <c r="Y148" s="33"/>
      <c r="Z148" s="33"/>
      <c r="AA148" s="35"/>
      <c r="AB148" s="33"/>
      <c r="AC148" s="33"/>
      <c r="AD148" s="34"/>
      <c r="AE148" s="33"/>
      <c r="AF148" s="33"/>
      <c r="AG148" s="33">
        <f>VLOOKUP(B148,[1]落后产能!K:M,3,FALSE)</f>
        <v>20</v>
      </c>
      <c r="AH148" s="34"/>
      <c r="AI148">
        <v>26.047125000000001</v>
      </c>
      <c r="AJ148">
        <v>119.33022099999999</v>
      </c>
    </row>
    <row r="149" spans="1:36">
      <c r="A149" s="17">
        <v>136</v>
      </c>
      <c r="B149" s="48" t="s">
        <v>153</v>
      </c>
      <c r="C149" s="47" t="s">
        <v>398</v>
      </c>
      <c r="D149" s="47" t="s">
        <v>105</v>
      </c>
      <c r="E149" s="29">
        <v>1238.72</v>
      </c>
      <c r="F149" s="30">
        <v>1377.65</v>
      </c>
      <c r="G149" s="29">
        <v>1487.65</v>
      </c>
      <c r="H149" s="31"/>
      <c r="I149" s="30">
        <v>1623.22</v>
      </c>
      <c r="J149" s="31">
        <f t="shared" si="15"/>
        <v>1.6633604810192087E-2</v>
      </c>
      <c r="K149" s="29" t="s">
        <v>25</v>
      </c>
      <c r="L149" s="30" t="s">
        <v>25</v>
      </c>
      <c r="M149" s="30" t="s">
        <v>25</v>
      </c>
      <c r="N149" s="32">
        <v>27</v>
      </c>
      <c r="O149" s="30"/>
      <c r="P149" s="31"/>
      <c r="Q149" s="33"/>
      <c r="R149" s="34"/>
      <c r="S149" s="35"/>
      <c r="T149" s="33"/>
      <c r="U149" s="33"/>
      <c r="V149" s="34">
        <f>VLOOKUP(B149,[1]黄标车!B:D,3,FALSE)</f>
        <v>0.5242</v>
      </c>
      <c r="W149" s="33"/>
      <c r="X149" s="33"/>
      <c r="Y149" s="33"/>
      <c r="Z149" s="33"/>
      <c r="AA149" s="35"/>
      <c r="AB149" s="33"/>
      <c r="AC149" s="33"/>
      <c r="AD149" s="34"/>
      <c r="AE149" s="33"/>
      <c r="AF149" s="33"/>
      <c r="AG149" s="33"/>
      <c r="AH149" s="34"/>
      <c r="AI149">
        <v>26.656527000000001</v>
      </c>
      <c r="AJ149">
        <v>119.54208199999999</v>
      </c>
    </row>
    <row r="150" spans="1:36">
      <c r="A150" s="17">
        <v>137</v>
      </c>
      <c r="B150" s="28" t="s">
        <v>154</v>
      </c>
      <c r="C150" s="47" t="s">
        <v>398</v>
      </c>
      <c r="D150" s="47" t="s">
        <v>105</v>
      </c>
      <c r="E150" s="29">
        <v>3018.16</v>
      </c>
      <c r="F150" s="30">
        <v>3273.54</v>
      </c>
      <c r="G150" s="29">
        <v>3466.01</v>
      </c>
      <c r="H150" s="31">
        <f t="shared" si="16"/>
        <v>8.3669695124941931E-3</v>
      </c>
      <c r="I150" s="30">
        <v>3784.25</v>
      </c>
      <c r="J150" s="31">
        <f t="shared" si="15"/>
        <v>7.3990883266168992E-3</v>
      </c>
      <c r="K150" s="29">
        <v>36</v>
      </c>
      <c r="L150" s="30">
        <v>37</v>
      </c>
      <c r="M150" s="30">
        <v>29</v>
      </c>
      <c r="N150" s="32">
        <v>28</v>
      </c>
      <c r="O150" s="30">
        <f t="shared" si="17"/>
        <v>1</v>
      </c>
      <c r="P150" s="31">
        <f t="shared" si="18"/>
        <v>3.4482758620689655E-2</v>
      </c>
      <c r="Q150" s="33"/>
      <c r="R150" s="34"/>
      <c r="S150" s="35"/>
      <c r="T150" s="33">
        <f>VLOOKUP(B150,[1]黄标车!O:Q,3,FALSE)</f>
        <v>1.7</v>
      </c>
      <c r="U150" s="33">
        <f>VLOOKUP(B150,[1]黄标车!G:I,3,FALSE)</f>
        <v>3.1</v>
      </c>
      <c r="V150" s="34"/>
      <c r="W150" s="33"/>
      <c r="X150" s="33"/>
      <c r="Y150" s="33"/>
      <c r="Z150" s="33"/>
      <c r="AA150" s="35"/>
      <c r="AB150" s="33"/>
      <c r="AC150" s="33"/>
      <c r="AD150" s="34"/>
      <c r="AE150" s="33"/>
      <c r="AF150" s="33"/>
      <c r="AG150" s="33"/>
      <c r="AH150" s="34"/>
      <c r="AI150">
        <v>24.489231</v>
      </c>
      <c r="AJ150">
        <v>118.103886</v>
      </c>
    </row>
    <row r="151" spans="1:36">
      <c r="A151" s="17">
        <v>138</v>
      </c>
      <c r="B151" s="28" t="s">
        <v>155</v>
      </c>
      <c r="C151" s="47" t="s">
        <v>398</v>
      </c>
      <c r="D151" s="47" t="s">
        <v>105</v>
      </c>
      <c r="E151" s="29">
        <v>5218</v>
      </c>
      <c r="F151" s="30">
        <v>5733.36</v>
      </c>
      <c r="G151" s="29">
        <v>6137.74</v>
      </c>
      <c r="H151" s="31"/>
      <c r="I151" s="30">
        <v>6646.63</v>
      </c>
      <c r="J151" s="31">
        <f t="shared" si="15"/>
        <v>4.2126611530956285E-3</v>
      </c>
      <c r="K151" s="29" t="s">
        <v>25</v>
      </c>
      <c r="L151" s="30" t="s">
        <v>25</v>
      </c>
      <c r="M151" s="30" t="s">
        <v>25</v>
      </c>
      <c r="N151" s="32">
        <v>28</v>
      </c>
      <c r="O151" s="30"/>
      <c r="P151" s="31"/>
      <c r="Q151" s="33"/>
      <c r="R151" s="34"/>
      <c r="S151" s="35"/>
      <c r="T151" s="33"/>
      <c r="U151" s="33"/>
      <c r="V151" s="34"/>
      <c r="W151" s="33"/>
      <c r="X151" s="33"/>
      <c r="Y151" s="33"/>
      <c r="Z151" s="33"/>
      <c r="AA151" s="35"/>
      <c r="AB151" s="33"/>
      <c r="AC151" s="33"/>
      <c r="AD151" s="34"/>
      <c r="AE151" s="33"/>
      <c r="AF151" s="33"/>
      <c r="AG151" s="33"/>
      <c r="AH151" s="34"/>
      <c r="AI151">
        <v>24.901651999999999</v>
      </c>
      <c r="AJ151">
        <v>118.600362</v>
      </c>
    </row>
    <row r="152" spans="1:36">
      <c r="A152" s="17">
        <v>139</v>
      </c>
      <c r="B152" s="48" t="s">
        <v>156</v>
      </c>
      <c r="C152" s="47" t="s">
        <v>398</v>
      </c>
      <c r="D152" s="47" t="s">
        <v>105</v>
      </c>
      <c r="E152" s="29">
        <v>1342.86</v>
      </c>
      <c r="F152" s="30">
        <v>1502.07</v>
      </c>
      <c r="G152" s="29">
        <v>1655.16</v>
      </c>
      <c r="H152" s="31"/>
      <c r="I152" s="30">
        <v>1823.43</v>
      </c>
      <c r="J152" s="31">
        <f t="shared" si="15"/>
        <v>1.5904092836028803E-2</v>
      </c>
      <c r="K152" s="29" t="s">
        <v>25</v>
      </c>
      <c r="L152" s="30" t="s">
        <v>25</v>
      </c>
      <c r="M152" s="30" t="s">
        <v>25</v>
      </c>
      <c r="N152" s="32">
        <v>29</v>
      </c>
      <c r="O152" s="30"/>
      <c r="P152" s="31"/>
      <c r="Q152" s="33"/>
      <c r="R152" s="34"/>
      <c r="S152" s="35"/>
      <c r="T152" s="33"/>
      <c r="U152" s="33"/>
      <c r="V152" s="34"/>
      <c r="W152" s="33"/>
      <c r="X152" s="33"/>
      <c r="Y152" s="33"/>
      <c r="Z152" s="33"/>
      <c r="AA152" s="35"/>
      <c r="AB152" s="33"/>
      <c r="AC152" s="33"/>
      <c r="AD152" s="34"/>
      <c r="AE152" s="33"/>
      <c r="AF152" s="33"/>
      <c r="AG152" s="33"/>
      <c r="AH152" s="34"/>
      <c r="AI152">
        <v>25.448450000000001</v>
      </c>
      <c r="AJ152">
        <v>119.077731</v>
      </c>
    </row>
    <row r="153" spans="1:36" ht="15" thickBot="1">
      <c r="A153" s="17">
        <v>140</v>
      </c>
      <c r="B153" s="49" t="s">
        <v>157</v>
      </c>
      <c r="C153" s="47" t="s">
        <v>398</v>
      </c>
      <c r="D153" s="47" t="s">
        <v>105</v>
      </c>
      <c r="E153" s="38">
        <v>2236.02</v>
      </c>
      <c r="F153" s="39">
        <v>2506.36</v>
      </c>
      <c r="G153" s="38">
        <v>2767.45</v>
      </c>
      <c r="H153" s="40">
        <f t="shared" si="16"/>
        <v>0</v>
      </c>
      <c r="I153" s="39">
        <v>3125.34</v>
      </c>
      <c r="J153" s="40">
        <f t="shared" si="15"/>
        <v>1.0558851196989768E-2</v>
      </c>
      <c r="K153" s="38" t="s">
        <v>25</v>
      </c>
      <c r="L153" s="39"/>
      <c r="M153" s="39"/>
      <c r="N153" s="41">
        <v>33</v>
      </c>
      <c r="O153" s="39"/>
      <c r="P153" s="40"/>
      <c r="Q153" s="42"/>
      <c r="R153" s="43"/>
      <c r="S153" s="44"/>
      <c r="T153" s="42"/>
      <c r="U153" s="42"/>
      <c r="V153" s="43">
        <f>VLOOKUP(B153,[1]黄标车!B:D,3,FALSE)</f>
        <v>1.0490999999999999</v>
      </c>
      <c r="W153" s="42"/>
      <c r="X153" s="42"/>
      <c r="Y153" s="42"/>
      <c r="Z153" s="42"/>
      <c r="AA153" s="44"/>
      <c r="AB153" s="42"/>
      <c r="AC153" s="42"/>
      <c r="AD153" s="43"/>
      <c r="AE153" s="42"/>
      <c r="AF153" s="42"/>
      <c r="AG153" s="42"/>
      <c r="AH153" s="43"/>
      <c r="AI153">
        <v>24.517064999999999</v>
      </c>
      <c r="AJ153">
        <v>117.676205</v>
      </c>
    </row>
    <row r="154" spans="1:36" ht="15" hidden="1" thickBot="1">
      <c r="A154" s="17"/>
      <c r="B154" s="45" t="s">
        <v>19</v>
      </c>
      <c r="C154" s="47" t="s">
        <v>398</v>
      </c>
      <c r="D154" s="47" t="s">
        <v>105</v>
      </c>
      <c r="E154" s="29"/>
      <c r="F154" s="30"/>
      <c r="G154" s="29"/>
      <c r="H154" s="31"/>
      <c r="I154" s="30"/>
      <c r="J154" s="39">
        <f>STDEV(J145:J153)</f>
        <v>5.0857860202056073E-3</v>
      </c>
      <c r="K154" s="29"/>
      <c r="L154" s="30"/>
      <c r="M154" s="30"/>
      <c r="N154" s="32"/>
      <c r="O154" s="30"/>
      <c r="P154" s="31"/>
      <c r="Q154" s="33"/>
      <c r="R154" s="34"/>
      <c r="S154" s="35"/>
      <c r="T154" s="33"/>
      <c r="U154" s="33"/>
      <c r="V154" s="34"/>
      <c r="W154" s="33"/>
      <c r="X154" s="33"/>
      <c r="Y154" s="33"/>
      <c r="Z154" s="33"/>
      <c r="AA154" s="35"/>
      <c r="AB154" s="33"/>
      <c r="AC154" s="33"/>
      <c r="AD154" s="34"/>
      <c r="AE154" s="33"/>
      <c r="AF154" s="33"/>
      <c r="AG154" s="33"/>
      <c r="AH154" s="33"/>
      <c r="AI154">
        <v>0</v>
      </c>
      <c r="AJ154">
        <v>0</v>
      </c>
    </row>
    <row r="155" spans="1:36" ht="15" hidden="1" thickBot="1">
      <c r="A155" s="17"/>
      <c r="B155" s="45" t="s">
        <v>21</v>
      </c>
      <c r="C155" s="47" t="s">
        <v>398</v>
      </c>
      <c r="D155" s="47" t="s">
        <v>105</v>
      </c>
      <c r="E155" s="29"/>
      <c r="F155" s="30"/>
      <c r="G155" s="29"/>
      <c r="H155" s="31"/>
      <c r="I155" s="30"/>
      <c r="J155" s="57">
        <f>AVERAGE(J145:J153)</f>
        <v>1.1427478310029255E-2</v>
      </c>
      <c r="K155" s="29"/>
      <c r="L155" s="30"/>
      <c r="M155" s="30"/>
      <c r="N155" s="32"/>
      <c r="O155" s="30"/>
      <c r="P155" s="31"/>
      <c r="Q155" s="33"/>
      <c r="R155" s="34"/>
      <c r="S155" s="35"/>
      <c r="T155" s="33"/>
      <c r="U155" s="33"/>
      <c r="V155" s="34"/>
      <c r="W155" s="33"/>
      <c r="X155" s="33"/>
      <c r="Y155" s="33"/>
      <c r="Z155" s="33"/>
      <c r="AA155" s="35"/>
      <c r="AB155" s="33"/>
      <c r="AC155" s="33"/>
      <c r="AD155" s="34"/>
      <c r="AE155" s="33"/>
      <c r="AF155" s="33"/>
      <c r="AG155" s="33"/>
      <c r="AH155" s="33"/>
      <c r="AI155">
        <v>0</v>
      </c>
      <c r="AJ155">
        <v>0</v>
      </c>
    </row>
    <row r="156" spans="1:36">
      <c r="A156" s="17">
        <v>141</v>
      </c>
      <c r="B156" s="55" t="s">
        <v>158</v>
      </c>
      <c r="C156" s="47" t="s">
        <v>399</v>
      </c>
      <c r="D156" s="47" t="s">
        <v>159</v>
      </c>
      <c r="E156" s="20">
        <v>1238.93</v>
      </c>
      <c r="F156" s="21">
        <v>1354.72</v>
      </c>
      <c r="G156" s="20">
        <v>1457.2</v>
      </c>
      <c r="H156" s="22">
        <f t="shared" si="16"/>
        <v>4.9409827065605268E-2</v>
      </c>
      <c r="I156" s="21">
        <v>1576.69</v>
      </c>
      <c r="J156" s="22">
        <f t="shared" si="15"/>
        <v>2.8540803835884036E-2</v>
      </c>
      <c r="K156" s="20" t="s">
        <v>25</v>
      </c>
      <c r="L156" s="21" t="s">
        <v>25</v>
      </c>
      <c r="M156" s="21">
        <v>72</v>
      </c>
      <c r="N156" s="23">
        <v>45</v>
      </c>
      <c r="O156" s="21">
        <f t="shared" si="17"/>
        <v>27</v>
      </c>
      <c r="P156" s="22">
        <f t="shared" si="18"/>
        <v>0.375</v>
      </c>
      <c r="Q156" s="25"/>
      <c r="R156" s="26"/>
      <c r="S156" s="27"/>
      <c r="T156" s="25"/>
      <c r="U156" s="25"/>
      <c r="V156" s="26">
        <f>VLOOKUP(B156,[1]黄标车!B:D,3,FALSE)</f>
        <v>0.2994</v>
      </c>
      <c r="W156" s="25"/>
      <c r="X156" s="25"/>
      <c r="Y156" s="25"/>
      <c r="Z156" s="25"/>
      <c r="AA156" s="27"/>
      <c r="AB156" s="25"/>
      <c r="AC156" s="25"/>
      <c r="AD156" s="26"/>
      <c r="AE156" s="25"/>
      <c r="AF156" s="25"/>
      <c r="AG156" s="25"/>
      <c r="AH156" s="26"/>
      <c r="AI156">
        <v>30.927955000000001</v>
      </c>
      <c r="AJ156">
        <v>113.935734</v>
      </c>
    </row>
    <row r="157" spans="1:36">
      <c r="A157" s="17">
        <v>142</v>
      </c>
      <c r="B157" s="48" t="s">
        <v>160</v>
      </c>
      <c r="C157" s="47" t="s">
        <v>399</v>
      </c>
      <c r="D157" s="47" t="s">
        <v>159</v>
      </c>
      <c r="E157" s="29">
        <v>872.11</v>
      </c>
      <c r="F157" s="30">
        <v>964.25</v>
      </c>
      <c r="G157" s="29">
        <v>1030.07</v>
      </c>
      <c r="H157" s="31">
        <f t="shared" si="16"/>
        <v>5.3394429504790938E-2</v>
      </c>
      <c r="I157" s="30">
        <v>1107.93</v>
      </c>
      <c r="J157" s="31">
        <f t="shared" si="15"/>
        <v>4.3324036717121116E-2</v>
      </c>
      <c r="K157" s="29" t="s">
        <v>25</v>
      </c>
      <c r="L157" s="30" t="s">
        <v>25</v>
      </c>
      <c r="M157" s="30">
        <v>55</v>
      </c>
      <c r="N157" s="32">
        <v>48</v>
      </c>
      <c r="O157" s="30">
        <f t="shared" si="17"/>
        <v>7</v>
      </c>
      <c r="P157" s="31">
        <f t="shared" si="18"/>
        <v>0.12727272727272726</v>
      </c>
      <c r="Q157" s="33"/>
      <c r="R157" s="34"/>
      <c r="S157" s="35"/>
      <c r="T157" s="33"/>
      <c r="U157" s="33"/>
      <c r="V157" s="34">
        <f>VLOOKUP(B157,[1]黄标车!B:D,3,FALSE)</f>
        <v>0.34699999999999998</v>
      </c>
      <c r="W157" s="33"/>
      <c r="X157" s="33"/>
      <c r="Y157" s="33"/>
      <c r="Z157" s="33"/>
      <c r="AA157" s="35"/>
      <c r="AB157" s="33"/>
      <c r="AC157" s="33"/>
      <c r="AD157" s="34"/>
      <c r="AE157" s="33"/>
      <c r="AF157" s="33"/>
      <c r="AG157" s="33"/>
      <c r="AH157" s="34"/>
      <c r="AI157">
        <v>29.880656999999999</v>
      </c>
      <c r="AJ157">
        <v>114.300061</v>
      </c>
    </row>
    <row r="158" spans="1:36">
      <c r="A158" s="17">
        <v>143</v>
      </c>
      <c r="B158" s="48" t="s">
        <v>161</v>
      </c>
      <c r="C158" s="47" t="s">
        <v>399</v>
      </c>
      <c r="D158" s="47" t="s">
        <v>159</v>
      </c>
      <c r="E158" s="29">
        <v>552.48</v>
      </c>
      <c r="F158" s="30">
        <v>612.01</v>
      </c>
      <c r="G158" s="29">
        <v>670.81</v>
      </c>
      <c r="H158" s="31">
        <f t="shared" si="16"/>
        <v>8.0499694399308305E-2</v>
      </c>
      <c r="I158" s="30">
        <v>735.7</v>
      </c>
      <c r="J158" s="31">
        <f t="shared" si="15"/>
        <v>6.5243985320103295E-2</v>
      </c>
      <c r="K158" s="29" t="s">
        <v>25</v>
      </c>
      <c r="L158" s="30" t="s">
        <v>25</v>
      </c>
      <c r="M158" s="30">
        <v>54</v>
      </c>
      <c r="N158" s="32">
        <v>48</v>
      </c>
      <c r="O158" s="30">
        <f t="shared" si="17"/>
        <v>6</v>
      </c>
      <c r="P158" s="31">
        <f t="shared" si="18"/>
        <v>0.1111111111111111</v>
      </c>
      <c r="Q158" s="33"/>
      <c r="R158" s="34"/>
      <c r="S158" s="35"/>
      <c r="T158" s="33"/>
      <c r="U158" s="33"/>
      <c r="V158" s="34">
        <f>VLOOKUP(B158,[1]黄标车!B:D,3,FALSE)</f>
        <v>0.4153</v>
      </c>
      <c r="W158" s="33"/>
      <c r="X158" s="33"/>
      <c r="Y158" s="33"/>
      <c r="Z158" s="33"/>
      <c r="AA158" s="35"/>
      <c r="AB158" s="33"/>
      <c r="AC158" s="33"/>
      <c r="AD158" s="34"/>
      <c r="AE158" s="33"/>
      <c r="AF158" s="33"/>
      <c r="AG158" s="33"/>
      <c r="AH158" s="34"/>
      <c r="AI158">
        <v>30.308979000000001</v>
      </c>
      <c r="AJ158">
        <v>109.517433</v>
      </c>
    </row>
    <row r="159" spans="1:36">
      <c r="A159" s="17">
        <v>144</v>
      </c>
      <c r="B159" s="48" t="s">
        <v>162</v>
      </c>
      <c r="C159" s="47" t="s">
        <v>399</v>
      </c>
      <c r="D159" s="47" t="s">
        <v>159</v>
      </c>
      <c r="E159" s="29">
        <v>1332.55</v>
      </c>
      <c r="F159" s="30">
        <v>1477.15</v>
      </c>
      <c r="G159" s="29">
        <v>1589.24</v>
      </c>
      <c r="H159" s="31">
        <f t="shared" si="16"/>
        <v>3.712466336110342E-2</v>
      </c>
      <c r="I159" s="30">
        <v>1726.17</v>
      </c>
      <c r="J159" s="31">
        <f t="shared" si="15"/>
        <v>2.9545178053146562E-2</v>
      </c>
      <c r="K159" s="29" t="s">
        <v>25</v>
      </c>
      <c r="L159" s="30" t="s">
        <v>25</v>
      </c>
      <c r="M159" s="30">
        <v>59</v>
      </c>
      <c r="N159" s="32">
        <v>51</v>
      </c>
      <c r="O159" s="30">
        <f t="shared" si="17"/>
        <v>8</v>
      </c>
      <c r="P159" s="31">
        <f t="shared" si="18"/>
        <v>0.13559322033898305</v>
      </c>
      <c r="Q159" s="33"/>
      <c r="R159" s="34"/>
      <c r="S159" s="35"/>
      <c r="T159" s="33"/>
      <c r="U159" s="33"/>
      <c r="V159" s="34">
        <f>VLOOKUP(B159,[1]黄标车!B:D,3,FALSE)</f>
        <v>0.42780000000000001</v>
      </c>
      <c r="W159" s="33"/>
      <c r="X159" s="33"/>
      <c r="Y159" s="33"/>
      <c r="Z159" s="33"/>
      <c r="AA159" s="35"/>
      <c r="AB159" s="33"/>
      <c r="AC159" s="33"/>
      <c r="AD159" s="34"/>
      <c r="AE159" s="33"/>
      <c r="AF159" s="33"/>
      <c r="AG159" s="33"/>
      <c r="AH159" s="34"/>
      <c r="AI159">
        <v>30.446109</v>
      </c>
      <c r="AJ159">
        <v>114.90661799999999</v>
      </c>
    </row>
    <row r="160" spans="1:36">
      <c r="A160" s="17">
        <v>145</v>
      </c>
      <c r="B160" s="48" t="s">
        <v>163</v>
      </c>
      <c r="C160" s="47" t="s">
        <v>399</v>
      </c>
      <c r="D160" s="47" t="s">
        <v>159</v>
      </c>
      <c r="E160" s="29">
        <v>1080.5999999999999</v>
      </c>
      <c r="F160" s="30">
        <v>1200.8</v>
      </c>
      <c r="G160" s="29">
        <v>1300.1199999999999</v>
      </c>
      <c r="H160" s="31">
        <f t="shared" si="16"/>
        <v>4.3072947112574228E-2</v>
      </c>
      <c r="I160" s="30">
        <v>1429.15</v>
      </c>
      <c r="J160" s="31">
        <f t="shared" si="15"/>
        <v>3.5685547353321904E-2</v>
      </c>
      <c r="K160" s="29" t="s">
        <v>25</v>
      </c>
      <c r="L160" s="30" t="s">
        <v>25</v>
      </c>
      <c r="M160" s="30">
        <v>56</v>
      </c>
      <c r="N160" s="32">
        <v>51</v>
      </c>
      <c r="O160" s="30">
        <f t="shared" si="17"/>
        <v>5</v>
      </c>
      <c r="P160" s="31">
        <f t="shared" si="18"/>
        <v>8.9285714285714288E-2</v>
      </c>
      <c r="Q160" s="33"/>
      <c r="R160" s="34"/>
      <c r="S160" s="35"/>
      <c r="T160" s="33"/>
      <c r="U160" s="33"/>
      <c r="V160" s="34">
        <f>VLOOKUP(B160,[1]黄标车!B:D,3,FALSE)</f>
        <v>0.33489999999999998</v>
      </c>
      <c r="W160" s="33"/>
      <c r="X160" s="33"/>
      <c r="Y160" s="33"/>
      <c r="Z160" s="33"/>
      <c r="AA160" s="35"/>
      <c r="AB160" s="33"/>
      <c r="AC160" s="33"/>
      <c r="AD160" s="34"/>
      <c r="AE160" s="33"/>
      <c r="AF160" s="33"/>
      <c r="AG160" s="33"/>
      <c r="AH160" s="34"/>
      <c r="AI160">
        <v>32.636994000000001</v>
      </c>
      <c r="AJ160">
        <v>110.80122900000001</v>
      </c>
    </row>
    <row r="161" spans="1:36">
      <c r="A161" s="17">
        <v>146</v>
      </c>
      <c r="B161" s="48" t="s">
        <v>164</v>
      </c>
      <c r="C161" s="47" t="s">
        <v>399</v>
      </c>
      <c r="D161" s="47" t="s">
        <v>159</v>
      </c>
      <c r="E161" s="29">
        <v>661.94</v>
      </c>
      <c r="F161" s="30">
        <v>723.45</v>
      </c>
      <c r="G161" s="29">
        <v>785.26</v>
      </c>
      <c r="H161" s="31">
        <f t="shared" si="16"/>
        <v>8.404859536968648E-2</v>
      </c>
      <c r="I161" s="30">
        <v>852.18</v>
      </c>
      <c r="J161" s="31">
        <f t="shared" si="15"/>
        <v>6.5713816329883365E-2</v>
      </c>
      <c r="K161" s="29" t="s">
        <v>25</v>
      </c>
      <c r="L161" s="30" t="s">
        <v>25</v>
      </c>
      <c r="M161" s="30">
        <v>66</v>
      </c>
      <c r="N161" s="32">
        <v>56</v>
      </c>
      <c r="O161" s="30">
        <f t="shared" si="17"/>
        <v>10</v>
      </c>
      <c r="P161" s="31">
        <f t="shared" si="18"/>
        <v>0.15151515151515152</v>
      </c>
      <c r="Q161" s="33"/>
      <c r="R161" s="34"/>
      <c r="S161" s="35"/>
      <c r="T161" s="33"/>
      <c r="U161" s="33"/>
      <c r="V161" s="34">
        <f>VLOOKUP(B161,[1]黄标车!B:D,3,FALSE)</f>
        <v>0.3453</v>
      </c>
      <c r="W161" s="33"/>
      <c r="X161" s="33"/>
      <c r="Y161" s="33"/>
      <c r="Z161" s="33"/>
      <c r="AA161" s="35"/>
      <c r="AB161" s="33"/>
      <c r="AC161" s="33"/>
      <c r="AD161" s="34"/>
      <c r="AE161" s="33"/>
      <c r="AF161" s="33"/>
      <c r="AG161" s="33"/>
      <c r="AH161" s="34"/>
      <c r="AI161">
        <v>31.717858</v>
      </c>
      <c r="AJ161">
        <v>113.379358</v>
      </c>
    </row>
    <row r="162" spans="1:36">
      <c r="A162" s="17">
        <v>147</v>
      </c>
      <c r="B162" s="28" t="s">
        <v>165</v>
      </c>
      <c r="C162" s="47" t="s">
        <v>399</v>
      </c>
      <c r="D162" s="47" t="s">
        <v>159</v>
      </c>
      <c r="E162" s="29">
        <v>9051.27</v>
      </c>
      <c r="F162" s="30">
        <v>10069.48</v>
      </c>
      <c r="G162" s="29">
        <v>10905.6</v>
      </c>
      <c r="H162" s="31">
        <f t="shared" si="16"/>
        <v>6.4187206572769951E-3</v>
      </c>
      <c r="I162" s="30">
        <v>11912.61</v>
      </c>
      <c r="J162" s="31">
        <f t="shared" si="15"/>
        <v>4.7848456383613666E-3</v>
      </c>
      <c r="K162" s="29">
        <v>94</v>
      </c>
      <c r="L162" s="30">
        <v>82</v>
      </c>
      <c r="M162" s="30">
        <v>70</v>
      </c>
      <c r="N162" s="32">
        <v>57</v>
      </c>
      <c r="O162" s="30">
        <f t="shared" si="17"/>
        <v>13</v>
      </c>
      <c r="P162" s="31">
        <f t="shared" si="18"/>
        <v>0.18571428571428572</v>
      </c>
      <c r="Q162" s="33"/>
      <c r="R162" s="34"/>
      <c r="S162" s="35"/>
      <c r="T162" s="33">
        <f>VLOOKUP(B162,[1]黄标车!O:Q,3,FALSE)</f>
        <v>6</v>
      </c>
      <c r="U162" s="33">
        <f>VLOOKUP(B162,[1]黄标车!G:I,3,FALSE)</f>
        <v>7</v>
      </c>
      <c r="V162" s="34">
        <f>VLOOKUP(B162,[1]黄标车!B:D,3,FALSE)</f>
        <v>4.2</v>
      </c>
      <c r="W162" s="33"/>
      <c r="X162" s="33">
        <f>VLOOKUP(B162,[1]落后产能!W:AB,3,FALSE)</f>
        <v>298</v>
      </c>
      <c r="Y162" s="33"/>
      <c r="Z162" s="33"/>
      <c r="AA162" s="35"/>
      <c r="AB162" s="33"/>
      <c r="AC162" s="33"/>
      <c r="AD162" s="34">
        <f>VLOOKUP(B162,[1]落后产能!B:C,2,FALSE)</f>
        <v>569</v>
      </c>
      <c r="AE162" s="33"/>
      <c r="AF162" s="33"/>
      <c r="AG162" s="33"/>
      <c r="AH162" s="34"/>
      <c r="AI162">
        <v>30.581084000000001</v>
      </c>
      <c r="AJ162">
        <v>114.31619999999999</v>
      </c>
    </row>
    <row r="163" spans="1:36">
      <c r="A163" s="17">
        <v>148</v>
      </c>
      <c r="B163" s="48" t="s">
        <v>166</v>
      </c>
      <c r="C163" s="47" t="s">
        <v>399</v>
      </c>
      <c r="D163" s="47" t="s">
        <v>159</v>
      </c>
      <c r="E163" s="29">
        <v>1142.03</v>
      </c>
      <c r="F163" s="30">
        <v>1218.56</v>
      </c>
      <c r="G163" s="29">
        <v>1228.0999999999999</v>
      </c>
      <c r="H163" s="31">
        <f t="shared" si="16"/>
        <v>5.5370083869391747E-2</v>
      </c>
      <c r="I163" s="30">
        <v>1305.55</v>
      </c>
      <c r="J163" s="31">
        <f t="shared" si="15"/>
        <v>4.3659760254298956E-2</v>
      </c>
      <c r="K163" s="29" t="s">
        <v>25</v>
      </c>
      <c r="L163" s="30" t="s">
        <v>25</v>
      </c>
      <c r="M163" s="30">
        <v>68</v>
      </c>
      <c r="N163" s="32">
        <v>57</v>
      </c>
      <c r="O163" s="30">
        <f t="shared" si="17"/>
        <v>11</v>
      </c>
      <c r="P163" s="31">
        <f t="shared" si="18"/>
        <v>0.16176470588235295</v>
      </c>
      <c r="Q163" s="33"/>
      <c r="R163" s="34"/>
      <c r="S163" s="35"/>
      <c r="T163" s="33"/>
      <c r="U163" s="33"/>
      <c r="V163" s="34">
        <f>VLOOKUP(B163,[1]黄标车!B:D,3,FALSE)</f>
        <v>0.25119999999999998</v>
      </c>
      <c r="W163" s="33"/>
      <c r="X163" s="33"/>
      <c r="Y163" s="33"/>
      <c r="Z163" s="33"/>
      <c r="AA163" s="35"/>
      <c r="AB163" s="33"/>
      <c r="AC163" s="33"/>
      <c r="AD163" s="34">
        <f>VLOOKUP(B163,[1]落后产能!B:C,2,FALSE)</f>
        <v>129</v>
      </c>
      <c r="AE163" s="33"/>
      <c r="AF163" s="33"/>
      <c r="AG163" s="33"/>
      <c r="AH163" s="34"/>
      <c r="AI163">
        <v>30.216127</v>
      </c>
      <c r="AJ163">
        <v>115.05068300000001</v>
      </c>
    </row>
    <row r="164" spans="1:36">
      <c r="A164" s="17">
        <v>149</v>
      </c>
      <c r="B164" s="48" t="s">
        <v>167</v>
      </c>
      <c r="C164" s="47" t="s">
        <v>399</v>
      </c>
      <c r="D164" s="47" t="s">
        <v>159</v>
      </c>
      <c r="E164" s="29">
        <v>1202.6099999999999</v>
      </c>
      <c r="F164" s="30">
        <v>1310.5899999999999</v>
      </c>
      <c r="G164" s="29">
        <v>1388.46</v>
      </c>
      <c r="H164" s="31">
        <f t="shared" si="16"/>
        <v>5.1135790732178096E-2</v>
      </c>
      <c r="I164" s="30">
        <v>1521</v>
      </c>
      <c r="J164" s="31">
        <f t="shared" si="15"/>
        <v>3.8132807363576597E-2</v>
      </c>
      <c r="K164" s="29" t="s">
        <v>25</v>
      </c>
      <c r="L164" s="30">
        <v>88</v>
      </c>
      <c r="M164" s="30">
        <v>71</v>
      </c>
      <c r="N164" s="32">
        <v>58</v>
      </c>
      <c r="O164" s="30">
        <f t="shared" si="17"/>
        <v>13</v>
      </c>
      <c r="P164" s="31">
        <f t="shared" si="18"/>
        <v>0.18309859154929578</v>
      </c>
      <c r="Q164" s="33"/>
      <c r="R164" s="34"/>
      <c r="S164" s="35"/>
      <c r="T164" s="33"/>
      <c r="U164" s="33"/>
      <c r="V164" s="34">
        <f>VLOOKUP(B164,[1]黄标车!B:D,3,FALSE)</f>
        <v>0.65900000000000003</v>
      </c>
      <c r="W164" s="33"/>
      <c r="X164" s="33"/>
      <c r="Y164" s="33"/>
      <c r="Z164" s="33"/>
      <c r="AA164" s="35"/>
      <c r="AB164" s="33"/>
      <c r="AC164" s="33"/>
      <c r="AD164" s="34"/>
      <c r="AE164" s="33"/>
      <c r="AF164" s="33"/>
      <c r="AG164" s="33"/>
      <c r="AH164" s="34"/>
      <c r="AI164">
        <v>31.042611000000001</v>
      </c>
      <c r="AJ164">
        <v>112.21733</v>
      </c>
    </row>
    <row r="165" spans="1:36">
      <c r="A165" s="17">
        <v>150</v>
      </c>
      <c r="B165" s="56" t="s">
        <v>168</v>
      </c>
      <c r="C165" s="47" t="s">
        <v>399</v>
      </c>
      <c r="D165" s="47" t="s">
        <v>159</v>
      </c>
      <c r="E165" s="29">
        <v>1334.93</v>
      </c>
      <c r="F165" s="30">
        <v>1480.49</v>
      </c>
      <c r="G165" s="29">
        <v>1590.5</v>
      </c>
      <c r="H165" s="31">
        <f t="shared" si="16"/>
        <v>4.4011317195850365E-2</v>
      </c>
      <c r="I165" s="30">
        <v>1726.75</v>
      </c>
      <c r="J165" s="31">
        <f t="shared" si="15"/>
        <v>3.47473577530042E-2</v>
      </c>
      <c r="K165" s="29" t="s">
        <v>25</v>
      </c>
      <c r="L165" s="30" t="s">
        <v>25</v>
      </c>
      <c r="M165" s="30">
        <v>70</v>
      </c>
      <c r="N165" s="32">
        <v>60</v>
      </c>
      <c r="O165" s="30">
        <f t="shared" si="17"/>
        <v>10</v>
      </c>
      <c r="P165" s="31">
        <f t="shared" si="18"/>
        <v>0.14285714285714285</v>
      </c>
      <c r="Q165" s="33"/>
      <c r="R165" s="34"/>
      <c r="S165" s="35"/>
      <c r="T165" s="33"/>
      <c r="U165" s="33"/>
      <c r="V165" s="34">
        <f>VLOOKUP(B165,[1]黄标车!B:D,3,FALSE)</f>
        <v>0.72340000000000004</v>
      </c>
      <c r="W165" s="33"/>
      <c r="X165" s="33"/>
      <c r="Y165" s="33"/>
      <c r="Z165" s="33"/>
      <c r="AA165" s="35"/>
      <c r="AB165" s="33"/>
      <c r="AC165" s="33"/>
      <c r="AD165" s="34"/>
      <c r="AE165" s="33"/>
      <c r="AF165" s="33"/>
      <c r="AG165" s="33"/>
      <c r="AH165" s="34"/>
      <c r="AI165">
        <v>30.396103</v>
      </c>
      <c r="AJ165">
        <v>112.099857</v>
      </c>
    </row>
    <row r="166" spans="1:36">
      <c r="A166" s="17">
        <v>151</v>
      </c>
      <c r="B166" s="48" t="s">
        <v>169</v>
      </c>
      <c r="C166" s="47" t="s">
        <v>399</v>
      </c>
      <c r="D166" s="47" t="s">
        <v>159</v>
      </c>
      <c r="E166" s="29">
        <v>630.94000000000005</v>
      </c>
      <c r="F166" s="30">
        <v>686.64</v>
      </c>
      <c r="G166" s="29">
        <v>730.01</v>
      </c>
      <c r="H166" s="31">
        <f t="shared" si="16"/>
        <v>9.3149408912206688E-2</v>
      </c>
      <c r="I166" s="30">
        <v>797.82</v>
      </c>
      <c r="J166" s="31">
        <f t="shared" si="15"/>
        <v>7.5204933443633895E-2</v>
      </c>
      <c r="K166" s="29" t="s">
        <v>25</v>
      </c>
      <c r="L166" s="30" t="s">
        <v>25</v>
      </c>
      <c r="M166" s="30">
        <v>68</v>
      </c>
      <c r="N166" s="32">
        <v>60</v>
      </c>
      <c r="O166" s="30">
        <f t="shared" si="17"/>
        <v>8</v>
      </c>
      <c r="P166" s="31">
        <f t="shared" si="18"/>
        <v>0.11764705882352941</v>
      </c>
      <c r="Q166" s="33"/>
      <c r="R166" s="34"/>
      <c r="S166" s="35"/>
      <c r="T166" s="33"/>
      <c r="U166" s="33"/>
      <c r="V166" s="34">
        <f>VLOOKUP(B166,[1]黄标车!B:D,3,FALSE)</f>
        <v>8.1500000000000003E-2</v>
      </c>
      <c r="W166" s="33"/>
      <c r="X166" s="33"/>
      <c r="Y166" s="33"/>
      <c r="Z166" s="33"/>
      <c r="AA166" s="35"/>
      <c r="AB166" s="33"/>
      <c r="AC166" s="33"/>
      <c r="AD166" s="34">
        <f>VLOOKUP(B166,[1]落后产能!B:C,2,FALSE)</f>
        <v>222</v>
      </c>
      <c r="AE166" s="33"/>
      <c r="AF166" s="33"/>
      <c r="AG166" s="33"/>
      <c r="AH166" s="34"/>
      <c r="AI166">
        <v>30.384439</v>
      </c>
      <c r="AJ166">
        <v>114.895594</v>
      </c>
    </row>
    <row r="167" spans="1:36">
      <c r="A167" s="17">
        <v>152</v>
      </c>
      <c r="B167" s="56" t="s">
        <v>170</v>
      </c>
      <c r="C167" s="47" t="s">
        <v>399</v>
      </c>
      <c r="D167" s="47" t="s">
        <v>159</v>
      </c>
      <c r="E167" s="29">
        <v>2818.07</v>
      </c>
      <c r="F167" s="30">
        <v>3132.21</v>
      </c>
      <c r="G167" s="29">
        <v>3384.8</v>
      </c>
      <c r="H167" s="31">
        <f t="shared" si="16"/>
        <v>2.0680690144173952E-2</v>
      </c>
      <c r="I167" s="30">
        <v>3709.36</v>
      </c>
      <c r="J167" s="31">
        <f t="shared" si="15"/>
        <v>1.6714473655832812E-2</v>
      </c>
      <c r="K167" s="29" t="s">
        <v>25</v>
      </c>
      <c r="L167" s="30">
        <v>93</v>
      </c>
      <c r="M167" s="30">
        <v>70</v>
      </c>
      <c r="N167" s="32">
        <v>62</v>
      </c>
      <c r="O167" s="30">
        <f t="shared" si="17"/>
        <v>8</v>
      </c>
      <c r="P167" s="31">
        <f t="shared" si="18"/>
        <v>0.11428571428571428</v>
      </c>
      <c r="Q167" s="33"/>
      <c r="R167" s="34"/>
      <c r="S167" s="35"/>
      <c r="T167" s="33"/>
      <c r="U167" s="33"/>
      <c r="V167" s="34">
        <f>VLOOKUP(B167,[1]黄标车!B:D,3,FALSE)</f>
        <v>1.1700999999999999</v>
      </c>
      <c r="W167" s="33"/>
      <c r="X167" s="33"/>
      <c r="Y167" s="33"/>
      <c r="Z167" s="33"/>
      <c r="AA167" s="35"/>
      <c r="AB167" s="33"/>
      <c r="AC167" s="33"/>
      <c r="AD167" s="34"/>
      <c r="AE167" s="33"/>
      <c r="AF167" s="33"/>
      <c r="AG167" s="33">
        <f>VLOOKUP(B167,[1]落后产能!K:M,3,FALSE)</f>
        <v>36.700000000000003</v>
      </c>
      <c r="AH167" s="34"/>
      <c r="AI167">
        <v>30.732758</v>
      </c>
      <c r="AJ167">
        <v>111.310981</v>
      </c>
    </row>
    <row r="168" spans="1:36" ht="15" thickBot="1">
      <c r="A168" s="17">
        <v>153</v>
      </c>
      <c r="B168" s="49" t="s">
        <v>171</v>
      </c>
      <c r="C168" s="47" t="s">
        <v>399</v>
      </c>
      <c r="D168" s="47" t="s">
        <v>159</v>
      </c>
      <c r="E168" s="38">
        <v>2814</v>
      </c>
      <c r="F168" s="39">
        <v>3129.3</v>
      </c>
      <c r="G168" s="38">
        <v>3382.1</v>
      </c>
      <c r="H168" s="40">
        <f t="shared" si="16"/>
        <v>2.2471245675763578E-2</v>
      </c>
      <c r="I168" s="39">
        <v>3694.5</v>
      </c>
      <c r="J168" s="40">
        <f t="shared" si="15"/>
        <v>1.7323047773717688E-2</v>
      </c>
      <c r="K168" s="38" t="s">
        <v>25</v>
      </c>
      <c r="L168" s="39"/>
      <c r="M168" s="39">
        <v>76</v>
      </c>
      <c r="N168" s="41">
        <v>64</v>
      </c>
      <c r="O168" s="39">
        <f t="shared" si="17"/>
        <v>12</v>
      </c>
      <c r="P168" s="40">
        <f t="shared" si="18"/>
        <v>0.15789473684210525</v>
      </c>
      <c r="Q168" s="42"/>
      <c r="R168" s="43"/>
      <c r="S168" s="44"/>
      <c r="T168" s="42"/>
      <c r="U168" s="42"/>
      <c r="V168" s="43">
        <f>VLOOKUP(B168,[1]黄标车!B:D,3,FALSE)</f>
        <v>1.071</v>
      </c>
      <c r="W168" s="42"/>
      <c r="X168" s="42"/>
      <c r="Y168" s="42"/>
      <c r="Z168" s="42"/>
      <c r="AA168" s="44"/>
      <c r="AB168" s="42"/>
      <c r="AC168" s="42"/>
      <c r="AD168" s="43"/>
      <c r="AE168" s="42"/>
      <c r="AF168" s="42"/>
      <c r="AG168" s="42"/>
      <c r="AH168" s="43"/>
      <c r="AI168">
        <v>32.229168999999999</v>
      </c>
      <c r="AJ168">
        <v>112.25009300000001</v>
      </c>
    </row>
    <row r="169" spans="1:36" ht="15" hidden="1" thickBot="1">
      <c r="A169" s="17"/>
      <c r="B169" s="45" t="s">
        <v>19</v>
      </c>
      <c r="C169" s="47" t="s">
        <v>399</v>
      </c>
      <c r="D169" s="47" t="s">
        <v>159</v>
      </c>
      <c r="E169" s="29"/>
      <c r="F169" s="30"/>
      <c r="G169" s="29"/>
      <c r="H169" s="39">
        <f>STDEV(H156:H168)</f>
        <v>2.5418635236518702E-2</v>
      </c>
      <c r="I169" s="30"/>
      <c r="J169" s="39">
        <f>STDEV(J156:J168)</f>
        <v>2.0643813156313875E-2</v>
      </c>
      <c r="K169" s="29"/>
      <c r="L169" s="30"/>
      <c r="M169" s="30"/>
      <c r="N169" s="32"/>
      <c r="O169" s="30"/>
      <c r="P169" s="31"/>
      <c r="Q169" s="33"/>
      <c r="R169" s="34"/>
      <c r="S169" s="35"/>
      <c r="T169" s="33"/>
      <c r="U169" s="33"/>
      <c r="V169" s="34"/>
      <c r="W169" s="33"/>
      <c r="X169" s="33"/>
      <c r="Y169" s="33"/>
      <c r="Z169" s="33"/>
      <c r="AA169" s="35"/>
      <c r="AB169" s="33"/>
      <c r="AC169" s="33"/>
      <c r="AD169" s="34"/>
      <c r="AE169" s="33"/>
      <c r="AF169" s="33"/>
      <c r="AG169" s="33"/>
      <c r="AH169" s="33"/>
      <c r="AI169">
        <v>0</v>
      </c>
      <c r="AJ169">
        <v>0</v>
      </c>
    </row>
    <row r="170" spans="1:36" ht="15" hidden="1" thickBot="1">
      <c r="A170" s="17"/>
      <c r="B170" s="45" t="s">
        <v>21</v>
      </c>
      <c r="C170" s="47" t="s">
        <v>399</v>
      </c>
      <c r="D170" s="47" t="s">
        <v>159</v>
      </c>
      <c r="E170" s="29"/>
      <c r="F170" s="30"/>
      <c r="G170" s="29"/>
      <c r="H170" s="57">
        <f>AVERAGE(H156:H168)</f>
        <v>4.9291339538454618E-2</v>
      </c>
      <c r="I170" s="30"/>
      <c r="J170" s="57">
        <f>AVERAGE(J156:J168)</f>
        <v>3.8355430268606598E-2</v>
      </c>
      <c r="K170" s="29"/>
      <c r="L170" s="30"/>
      <c r="M170" s="30"/>
      <c r="N170" s="32"/>
      <c r="O170" s="30"/>
      <c r="P170" s="31"/>
      <c r="Q170" s="33"/>
      <c r="R170" s="34"/>
      <c r="S170" s="35"/>
      <c r="T170" s="33"/>
      <c r="U170" s="33"/>
      <c r="V170" s="34"/>
      <c r="W170" s="33"/>
      <c r="X170" s="33"/>
      <c r="Y170" s="33"/>
      <c r="Z170" s="33"/>
      <c r="AA170" s="35"/>
      <c r="AB170" s="33"/>
      <c r="AC170" s="33"/>
      <c r="AD170" s="34"/>
      <c r="AE170" s="33"/>
      <c r="AF170" s="33"/>
      <c r="AG170" s="33"/>
      <c r="AH170" s="33"/>
      <c r="AI170">
        <v>0</v>
      </c>
      <c r="AJ170">
        <v>0</v>
      </c>
    </row>
    <row r="171" spans="1:36">
      <c r="A171" s="17">
        <v>154</v>
      </c>
      <c r="B171" s="55" t="s">
        <v>172</v>
      </c>
      <c r="C171" s="47" t="s">
        <v>400</v>
      </c>
      <c r="D171" s="47" t="s">
        <v>159</v>
      </c>
      <c r="E171" s="20">
        <v>1685.5</v>
      </c>
      <c r="F171" s="21">
        <v>1872.6</v>
      </c>
      <c r="G171" s="20">
        <v>2012.1</v>
      </c>
      <c r="H171" s="22"/>
      <c r="I171" s="21">
        <v>2190.8000000000002</v>
      </c>
      <c r="J171" s="22">
        <f t="shared" si="15"/>
        <v>1.8714624794595579E-2</v>
      </c>
      <c r="K171" s="20" t="s">
        <v>25</v>
      </c>
      <c r="L171" s="21" t="s">
        <v>25</v>
      </c>
      <c r="M171" s="21" t="s">
        <v>25</v>
      </c>
      <c r="N171" s="23">
        <v>41</v>
      </c>
      <c r="O171" s="21"/>
      <c r="P171" s="22"/>
      <c r="Q171" s="25"/>
      <c r="R171" s="26"/>
      <c r="S171" s="27"/>
      <c r="T171" s="25"/>
      <c r="U171" s="25"/>
      <c r="V171" s="26"/>
      <c r="W171" s="25"/>
      <c r="X171" s="25"/>
      <c r="Y171" s="25"/>
      <c r="Z171" s="25"/>
      <c r="AA171" s="27"/>
      <c r="AB171" s="25"/>
      <c r="AC171" s="25"/>
      <c r="AD171" s="26"/>
      <c r="AE171" s="25"/>
      <c r="AF171" s="25"/>
      <c r="AG171" s="25"/>
      <c r="AH171" s="26"/>
      <c r="AI171">
        <v>25.782264000000001</v>
      </c>
      <c r="AJ171">
        <v>113.03770400000001</v>
      </c>
    </row>
    <row r="172" spans="1:36">
      <c r="A172" s="17">
        <v>155</v>
      </c>
      <c r="B172" s="48" t="s">
        <v>173</v>
      </c>
      <c r="C172" s="47" t="s">
        <v>400</v>
      </c>
      <c r="D172" s="47" t="s">
        <v>159</v>
      </c>
      <c r="E172" s="29">
        <v>1110.55</v>
      </c>
      <c r="F172" s="30">
        <v>1181.01</v>
      </c>
      <c r="G172" s="29">
        <v>1273.25</v>
      </c>
      <c r="H172" s="31"/>
      <c r="I172" s="30">
        <v>1396.15</v>
      </c>
      <c r="J172" s="31">
        <f t="shared" si="15"/>
        <v>3.0082727500626721E-2</v>
      </c>
      <c r="K172" s="29" t="s">
        <v>25</v>
      </c>
      <c r="L172" s="30" t="s">
        <v>25</v>
      </c>
      <c r="M172" s="30" t="s">
        <v>25</v>
      </c>
      <c r="N172" s="32">
        <v>42</v>
      </c>
      <c r="O172" s="30"/>
      <c r="P172" s="31"/>
      <c r="Q172" s="33"/>
      <c r="R172" s="34"/>
      <c r="S172" s="35"/>
      <c r="T172" s="33"/>
      <c r="U172" s="33"/>
      <c r="V172" s="34"/>
      <c r="W172" s="33"/>
      <c r="X172" s="33"/>
      <c r="Y172" s="33"/>
      <c r="Z172" s="33"/>
      <c r="AA172" s="35"/>
      <c r="AB172" s="33"/>
      <c r="AC172" s="33"/>
      <c r="AD172" s="34"/>
      <c r="AE172" s="33"/>
      <c r="AF172" s="33"/>
      <c r="AG172" s="33"/>
      <c r="AH172" s="34"/>
      <c r="AI172">
        <v>27.557483000000001</v>
      </c>
      <c r="AJ172">
        <v>109.986959</v>
      </c>
    </row>
    <row r="173" spans="1:36">
      <c r="A173" s="17">
        <v>156</v>
      </c>
      <c r="B173" s="48" t="s">
        <v>174</v>
      </c>
      <c r="C173" s="47" t="s">
        <v>400</v>
      </c>
      <c r="D173" s="47" t="s">
        <v>159</v>
      </c>
      <c r="E173" s="29">
        <v>1123.1300000000001</v>
      </c>
      <c r="F173" s="30">
        <v>1253.1500000000001</v>
      </c>
      <c r="G173" s="29">
        <v>1354.41</v>
      </c>
      <c r="H173" s="31"/>
      <c r="I173" s="30">
        <v>1484.18</v>
      </c>
      <c r="J173" s="31">
        <f t="shared" si="15"/>
        <v>2.9645999811343637E-2</v>
      </c>
      <c r="K173" s="29" t="s">
        <v>25</v>
      </c>
      <c r="L173" s="30" t="s">
        <v>25</v>
      </c>
      <c r="M173" s="30" t="s">
        <v>25</v>
      </c>
      <c r="N173" s="32">
        <v>44</v>
      </c>
      <c r="O173" s="30"/>
      <c r="P173" s="31"/>
      <c r="Q173" s="33"/>
      <c r="R173" s="34"/>
      <c r="S173" s="35"/>
      <c r="T173" s="33"/>
      <c r="U173" s="33"/>
      <c r="V173" s="34"/>
      <c r="W173" s="33"/>
      <c r="X173" s="33"/>
      <c r="Y173" s="33"/>
      <c r="Z173" s="33"/>
      <c r="AA173" s="35"/>
      <c r="AB173" s="33"/>
      <c r="AC173" s="33"/>
      <c r="AD173" s="34"/>
      <c r="AE173" s="33"/>
      <c r="AF173" s="33"/>
      <c r="AG173" s="33"/>
      <c r="AH173" s="34"/>
      <c r="AI173">
        <v>28.588087999999999</v>
      </c>
      <c r="AJ173">
        <v>112.366547</v>
      </c>
    </row>
    <row r="174" spans="1:36">
      <c r="A174" s="17">
        <v>157</v>
      </c>
      <c r="B174" s="48" t="s">
        <v>175</v>
      </c>
      <c r="C174" s="47" t="s">
        <v>400</v>
      </c>
      <c r="D174" s="47" t="s">
        <v>159</v>
      </c>
      <c r="E174" s="29">
        <v>418.9</v>
      </c>
      <c r="F174" s="30">
        <v>457</v>
      </c>
      <c r="G174" s="29">
        <v>512</v>
      </c>
      <c r="H174" s="31"/>
      <c r="I174" s="30">
        <v>530.9</v>
      </c>
      <c r="J174" s="31">
        <f t="shared" si="15"/>
        <v>8.2878131474854025E-2</v>
      </c>
      <c r="K174" s="29" t="s">
        <v>25</v>
      </c>
      <c r="L174" s="30" t="s">
        <v>25</v>
      </c>
      <c r="M174" s="30" t="s">
        <v>25</v>
      </c>
      <c r="N174" s="32">
        <v>44</v>
      </c>
      <c r="O174" s="30"/>
      <c r="P174" s="31"/>
      <c r="Q174" s="33"/>
      <c r="R174" s="34"/>
      <c r="S174" s="35"/>
      <c r="T174" s="33"/>
      <c r="U174" s="33"/>
      <c r="V174" s="34"/>
      <c r="W174" s="33"/>
      <c r="X174" s="33"/>
      <c r="Y174" s="33"/>
      <c r="Z174" s="33"/>
      <c r="AA174" s="35"/>
      <c r="AB174" s="33"/>
      <c r="AC174" s="33"/>
      <c r="AD174" s="34"/>
      <c r="AE174" s="33"/>
      <c r="AF174" s="33"/>
      <c r="AG174" s="33"/>
      <c r="AH174" s="34"/>
      <c r="AI174">
        <v>28.317951000000001</v>
      </c>
      <c r="AJ174">
        <v>109.745746</v>
      </c>
    </row>
    <row r="175" spans="1:36">
      <c r="A175" s="17">
        <v>158</v>
      </c>
      <c r="B175" s="48" t="s">
        <v>176</v>
      </c>
      <c r="C175" s="47" t="s">
        <v>400</v>
      </c>
      <c r="D175" s="47" t="s">
        <v>159</v>
      </c>
      <c r="E175" s="29">
        <v>1161.75</v>
      </c>
      <c r="F175" s="30">
        <v>1299.93</v>
      </c>
      <c r="G175" s="29">
        <v>1418.17</v>
      </c>
      <c r="H175" s="31"/>
      <c r="I175" s="30">
        <v>1565.81</v>
      </c>
      <c r="J175" s="31">
        <f t="shared" si="15"/>
        <v>2.873911905020405E-2</v>
      </c>
      <c r="K175" s="29" t="s">
        <v>25</v>
      </c>
      <c r="L175" s="30" t="s">
        <v>25</v>
      </c>
      <c r="M175" s="30" t="s">
        <v>25</v>
      </c>
      <c r="N175" s="32">
        <v>45</v>
      </c>
      <c r="O175" s="30"/>
      <c r="P175" s="31"/>
      <c r="Q175" s="33"/>
      <c r="R175" s="34"/>
      <c r="S175" s="35"/>
      <c r="T175" s="33"/>
      <c r="U175" s="33"/>
      <c r="V175" s="34"/>
      <c r="W175" s="33"/>
      <c r="X175" s="33"/>
      <c r="Y175" s="33"/>
      <c r="Z175" s="33"/>
      <c r="AA175" s="35"/>
      <c r="AB175" s="33"/>
      <c r="AC175" s="33"/>
      <c r="AD175" s="34"/>
      <c r="AE175" s="33"/>
      <c r="AF175" s="33"/>
      <c r="AG175" s="33"/>
      <c r="AH175" s="34"/>
      <c r="AI175">
        <v>26.435972</v>
      </c>
      <c r="AJ175">
        <v>111.614648</v>
      </c>
    </row>
    <row r="176" spans="1:36">
      <c r="A176" s="17">
        <v>159</v>
      </c>
      <c r="B176" s="48" t="s">
        <v>177</v>
      </c>
      <c r="C176" s="47" t="s">
        <v>400</v>
      </c>
      <c r="D176" s="47" t="s">
        <v>159</v>
      </c>
      <c r="E176" s="29">
        <v>1118.17</v>
      </c>
      <c r="F176" s="30">
        <v>1210.9100000000001</v>
      </c>
      <c r="G176" s="29">
        <v>1291.3800000000001</v>
      </c>
      <c r="H176" s="31"/>
      <c r="I176" s="30">
        <v>1400.14</v>
      </c>
      <c r="J176" s="31">
        <f t="shared" si="15"/>
        <v>3.2853857471395714E-2</v>
      </c>
      <c r="K176" s="29" t="s">
        <v>25</v>
      </c>
      <c r="L176" s="30" t="s">
        <v>25</v>
      </c>
      <c r="M176" s="30" t="s">
        <v>25</v>
      </c>
      <c r="N176" s="32">
        <v>46</v>
      </c>
      <c r="O176" s="30"/>
      <c r="P176" s="31"/>
      <c r="Q176" s="33"/>
      <c r="R176" s="34"/>
      <c r="S176" s="35"/>
      <c r="T176" s="33"/>
      <c r="U176" s="33"/>
      <c r="V176" s="34"/>
      <c r="W176" s="33"/>
      <c r="X176" s="33"/>
      <c r="Y176" s="33"/>
      <c r="Z176" s="33"/>
      <c r="AA176" s="35"/>
      <c r="AB176" s="33"/>
      <c r="AC176" s="33"/>
      <c r="AD176" s="34"/>
      <c r="AE176" s="33"/>
      <c r="AF176" s="33"/>
      <c r="AG176" s="33"/>
      <c r="AH176" s="34"/>
      <c r="AI176">
        <v>27.741073</v>
      </c>
      <c r="AJ176">
        <v>111.996396</v>
      </c>
    </row>
    <row r="177" spans="1:36">
      <c r="A177" s="17">
        <v>160</v>
      </c>
      <c r="B177" s="28" t="s">
        <v>178</v>
      </c>
      <c r="C177" s="47" t="s">
        <v>400</v>
      </c>
      <c r="D177" s="47" t="s">
        <v>159</v>
      </c>
      <c r="E177" s="29">
        <v>365.65</v>
      </c>
      <c r="F177" s="30">
        <v>410.02</v>
      </c>
      <c r="G177" s="29">
        <v>447.7</v>
      </c>
      <c r="H177" s="31">
        <f t="shared" si="16"/>
        <v>0.11838284565557293</v>
      </c>
      <c r="I177" s="30">
        <v>497.6</v>
      </c>
      <c r="J177" s="31">
        <f t="shared" si="15"/>
        <v>9.6463022508038579E-2</v>
      </c>
      <c r="K177" s="29" t="s">
        <v>25</v>
      </c>
      <c r="L177" s="30" t="s">
        <v>25</v>
      </c>
      <c r="M177" s="30">
        <v>53</v>
      </c>
      <c r="N177" s="32">
        <v>48</v>
      </c>
      <c r="O177" s="30">
        <f t="shared" si="17"/>
        <v>5</v>
      </c>
      <c r="P177" s="31">
        <f t="shared" si="18"/>
        <v>9.4339622641509441E-2</v>
      </c>
      <c r="Q177" s="33"/>
      <c r="R177" s="34"/>
      <c r="S177" s="35"/>
      <c r="T177" s="33"/>
      <c r="U177" s="33"/>
      <c r="V177" s="34">
        <f>VLOOKUP(B177,[1]黄标车!B:D,3,FALSE)</f>
        <v>0.36049999999999999</v>
      </c>
      <c r="W177" s="33"/>
      <c r="X177" s="33"/>
      <c r="Y177" s="33"/>
      <c r="Z177" s="33"/>
      <c r="AA177" s="35"/>
      <c r="AB177" s="33"/>
      <c r="AC177" s="33"/>
      <c r="AD177" s="34"/>
      <c r="AE177" s="33"/>
      <c r="AF177" s="33"/>
      <c r="AG177" s="33"/>
      <c r="AH177" s="34"/>
      <c r="AI177">
        <v>29.124889</v>
      </c>
      <c r="AJ177">
        <v>110.48162000000001</v>
      </c>
    </row>
    <row r="178" spans="1:36">
      <c r="A178" s="17">
        <v>161</v>
      </c>
      <c r="B178" s="28" t="s">
        <v>179</v>
      </c>
      <c r="C178" s="47" t="s">
        <v>400</v>
      </c>
      <c r="D178" s="47" t="s">
        <v>159</v>
      </c>
      <c r="E178" s="29">
        <v>2430.52</v>
      </c>
      <c r="F178" s="30">
        <v>2669.39</v>
      </c>
      <c r="G178" s="29">
        <v>2886.28</v>
      </c>
      <c r="H178" s="31"/>
      <c r="I178" s="30">
        <v>3100.87</v>
      </c>
      <c r="J178" s="31">
        <f t="shared" si="15"/>
        <v>1.5802016853334711E-2</v>
      </c>
      <c r="K178" s="29" t="s">
        <v>25</v>
      </c>
      <c r="L178" s="30" t="s">
        <v>25</v>
      </c>
      <c r="M178" s="30" t="s">
        <v>25</v>
      </c>
      <c r="N178" s="32">
        <v>49</v>
      </c>
      <c r="O178" s="30"/>
      <c r="P178" s="31"/>
      <c r="Q178" s="33"/>
      <c r="R178" s="34"/>
      <c r="S178" s="35"/>
      <c r="T178" s="33"/>
      <c r="U178" s="33">
        <f>VLOOKUP(B178,[1]黄标车!G:I,3,FALSE)</f>
        <v>0.79820000000000002</v>
      </c>
      <c r="V178" s="34"/>
      <c r="W178" s="33"/>
      <c r="X178" s="33"/>
      <c r="Y178" s="33"/>
      <c r="Z178" s="33"/>
      <c r="AA178" s="35"/>
      <c r="AB178" s="33"/>
      <c r="AC178" s="33"/>
      <c r="AD178" s="34"/>
      <c r="AE178" s="33"/>
      <c r="AF178" s="33"/>
      <c r="AG178" s="33"/>
      <c r="AH178" s="34"/>
      <c r="AI178">
        <v>29.378007</v>
      </c>
      <c r="AJ178">
        <v>113.146196</v>
      </c>
    </row>
    <row r="179" spans="1:36">
      <c r="A179" s="17">
        <v>162</v>
      </c>
      <c r="B179" s="28" t="s">
        <v>180</v>
      </c>
      <c r="C179" s="47" t="s">
        <v>400</v>
      </c>
      <c r="D179" s="47" t="s">
        <v>159</v>
      </c>
      <c r="E179" s="29">
        <v>1948</v>
      </c>
      <c r="F179" s="30">
        <v>2160.5</v>
      </c>
      <c r="G179" s="29">
        <v>2335.1</v>
      </c>
      <c r="H179" s="31">
        <f t="shared" si="16"/>
        <v>2.3553595135111988E-2</v>
      </c>
      <c r="I179" s="30">
        <v>2512.5</v>
      </c>
      <c r="J179" s="31">
        <f t="shared" si="15"/>
        <v>2.0298507462686566E-2</v>
      </c>
      <c r="K179" s="29" t="s">
        <v>25</v>
      </c>
      <c r="L179" s="30" t="s">
        <v>25</v>
      </c>
      <c r="M179" s="30">
        <v>55</v>
      </c>
      <c r="N179" s="32">
        <v>51</v>
      </c>
      <c r="O179" s="30">
        <f t="shared" si="17"/>
        <v>4</v>
      </c>
      <c r="P179" s="31">
        <f t="shared" si="18"/>
        <v>7.2727272727272724E-2</v>
      </c>
      <c r="Q179" s="33"/>
      <c r="R179" s="34"/>
      <c r="S179" s="35"/>
      <c r="T179" s="33"/>
      <c r="U179" s="33">
        <f>VLOOKUP(B179,[1]黄标车!G:I,3,FALSE)</f>
        <v>0.77449999999999997</v>
      </c>
      <c r="V179" s="34"/>
      <c r="W179" s="33"/>
      <c r="X179" s="33"/>
      <c r="Y179" s="33">
        <f>VLOOKUP(B179,[1]落后产能!I:J,2,FALSE)</f>
        <v>473</v>
      </c>
      <c r="Z179" s="33"/>
      <c r="AA179" s="35"/>
      <c r="AB179" s="33"/>
      <c r="AC179" s="33"/>
      <c r="AD179" s="34"/>
      <c r="AE179" s="33"/>
      <c r="AF179" s="33"/>
      <c r="AG179" s="33"/>
      <c r="AH179" s="34"/>
      <c r="AI179">
        <v>27.827432999999999</v>
      </c>
      <c r="AJ179">
        <v>113.13169499999999</v>
      </c>
    </row>
    <row r="180" spans="1:36">
      <c r="A180" s="17">
        <v>163</v>
      </c>
      <c r="B180" s="28" t="s">
        <v>181</v>
      </c>
      <c r="C180" s="47" t="s">
        <v>400</v>
      </c>
      <c r="D180" s="47" t="s">
        <v>159</v>
      </c>
      <c r="E180" s="29">
        <v>1438.1</v>
      </c>
      <c r="F180" s="30">
        <v>1570.6</v>
      </c>
      <c r="G180" s="29">
        <v>1703.1</v>
      </c>
      <c r="H180" s="31">
        <f t="shared" si="16"/>
        <v>3.2881216605014391E-2</v>
      </c>
      <c r="I180" s="30">
        <v>1845.7</v>
      </c>
      <c r="J180" s="31">
        <f t="shared" si="15"/>
        <v>2.7631792815733868E-2</v>
      </c>
      <c r="K180" s="29" t="s">
        <v>25</v>
      </c>
      <c r="L180" s="30" t="s">
        <v>25</v>
      </c>
      <c r="M180" s="30">
        <v>56</v>
      </c>
      <c r="N180" s="32">
        <v>51</v>
      </c>
      <c r="O180" s="30">
        <f t="shared" si="17"/>
        <v>5</v>
      </c>
      <c r="P180" s="31">
        <f t="shared" si="18"/>
        <v>8.9285714285714288E-2</v>
      </c>
      <c r="Q180" s="33"/>
      <c r="R180" s="34"/>
      <c r="S180" s="35"/>
      <c r="T180" s="33"/>
      <c r="U180" s="33">
        <f>VLOOKUP(B180,[1]黄标车!G:I,3,FALSE)</f>
        <v>0.8</v>
      </c>
      <c r="V180" s="34"/>
      <c r="W180" s="33"/>
      <c r="X180" s="33"/>
      <c r="Y180" s="33"/>
      <c r="Z180" s="33"/>
      <c r="AA180" s="35"/>
      <c r="AB180" s="33"/>
      <c r="AC180" s="33"/>
      <c r="AD180" s="34"/>
      <c r="AE180" s="33"/>
      <c r="AF180" s="33"/>
      <c r="AG180" s="33"/>
      <c r="AH180" s="34"/>
      <c r="AI180">
        <v>27.835094999999999</v>
      </c>
      <c r="AJ180">
        <v>112.93555600000001</v>
      </c>
    </row>
    <row r="181" spans="1:36">
      <c r="A181" s="17">
        <v>164</v>
      </c>
      <c r="B181" s="48" t="s">
        <v>182</v>
      </c>
      <c r="C181" s="47" t="s">
        <v>400</v>
      </c>
      <c r="D181" s="47" t="s">
        <v>159</v>
      </c>
      <c r="E181" s="29">
        <v>2169.44</v>
      </c>
      <c r="F181" s="30">
        <v>2395.56</v>
      </c>
      <c r="G181" s="29">
        <v>2601.5700000000002</v>
      </c>
      <c r="H181" s="31"/>
      <c r="I181" s="30">
        <v>2853.02</v>
      </c>
      <c r="J181" s="31">
        <f t="shared" si="15"/>
        <v>1.8226300551696096E-2</v>
      </c>
      <c r="K181" s="29" t="s">
        <v>25</v>
      </c>
      <c r="L181" s="30" t="s">
        <v>25</v>
      </c>
      <c r="M181" s="30" t="s">
        <v>25</v>
      </c>
      <c r="N181" s="32">
        <v>52</v>
      </c>
      <c r="O181" s="30"/>
      <c r="P181" s="31"/>
      <c r="Q181" s="33"/>
      <c r="R181" s="34"/>
      <c r="S181" s="35"/>
      <c r="T181" s="33"/>
      <c r="U181" s="33"/>
      <c r="V181" s="34"/>
      <c r="W181" s="33"/>
      <c r="X181" s="33"/>
      <c r="Y181" s="33"/>
      <c r="Z181" s="33"/>
      <c r="AA181" s="35"/>
      <c r="AB181" s="33"/>
      <c r="AC181" s="33"/>
      <c r="AD181" s="34"/>
      <c r="AE181" s="33"/>
      <c r="AF181" s="33"/>
      <c r="AG181" s="33"/>
      <c r="AH181" s="34"/>
      <c r="AI181">
        <v>26.898164000000001</v>
      </c>
      <c r="AJ181">
        <v>112.58381900000001</v>
      </c>
    </row>
    <row r="182" spans="1:36">
      <c r="A182" s="17">
        <v>165</v>
      </c>
      <c r="B182" s="28" t="s">
        <v>183</v>
      </c>
      <c r="C182" s="47" t="s">
        <v>400</v>
      </c>
      <c r="D182" s="47" t="s">
        <v>159</v>
      </c>
      <c r="E182" s="29">
        <v>7153.13</v>
      </c>
      <c r="F182" s="30">
        <v>7824.81</v>
      </c>
      <c r="G182" s="29">
        <v>8510.1299999999992</v>
      </c>
      <c r="H182" s="31">
        <f t="shared" si="16"/>
        <v>7.1679281045060423E-3</v>
      </c>
      <c r="I182" s="30">
        <v>9323.7000000000007</v>
      </c>
      <c r="J182" s="31">
        <f t="shared" si="15"/>
        <v>5.6844385812499327E-3</v>
      </c>
      <c r="K182" s="29" t="s">
        <v>25</v>
      </c>
      <c r="L182" s="30">
        <v>74</v>
      </c>
      <c r="M182" s="30">
        <v>61</v>
      </c>
      <c r="N182" s="32">
        <v>53</v>
      </c>
      <c r="O182" s="30">
        <f t="shared" si="17"/>
        <v>8</v>
      </c>
      <c r="P182" s="31">
        <f t="shared" si="18"/>
        <v>0.13114754098360656</v>
      </c>
      <c r="Q182" s="33"/>
      <c r="R182" s="34"/>
      <c r="S182" s="35">
        <f>VLOOKUP(B182,[1]黄标车!K:M,3,FALSE)</f>
        <v>3.1</v>
      </c>
      <c r="T182" s="33">
        <f>VLOOKUP(B182,[1]黄标车!O:Q,3,FALSE)</f>
        <v>5.2</v>
      </c>
      <c r="U182" s="33"/>
      <c r="V182" s="34">
        <f>VLOOKUP(B182,[1]黄标车!B:D,3,FALSE)</f>
        <v>3.4</v>
      </c>
      <c r="W182" s="33"/>
      <c r="X182" s="33"/>
      <c r="Y182" s="33"/>
      <c r="Z182" s="33"/>
      <c r="AA182" s="35"/>
      <c r="AB182" s="33"/>
      <c r="AC182" s="33"/>
      <c r="AD182" s="34"/>
      <c r="AE182" s="33"/>
      <c r="AF182" s="33"/>
      <c r="AG182" s="33"/>
      <c r="AH182" s="34"/>
      <c r="AI182">
        <v>28.213477999999999</v>
      </c>
      <c r="AJ182">
        <v>112.979353</v>
      </c>
    </row>
    <row r="183" spans="1:36">
      <c r="A183" s="17">
        <v>166</v>
      </c>
      <c r="B183" s="48" t="s">
        <v>184</v>
      </c>
      <c r="C183" s="47" t="s">
        <v>400</v>
      </c>
      <c r="D183" s="47" t="s">
        <v>159</v>
      </c>
      <c r="E183" s="29">
        <v>1130.04</v>
      </c>
      <c r="F183" s="30">
        <v>1261.6099999999999</v>
      </c>
      <c r="G183" s="29">
        <v>1387</v>
      </c>
      <c r="H183" s="31"/>
      <c r="I183" s="30">
        <v>1520.86</v>
      </c>
      <c r="J183" s="31">
        <f t="shared" si="15"/>
        <v>3.5506226740133873E-2</v>
      </c>
      <c r="K183" s="29" t="s">
        <v>25</v>
      </c>
      <c r="L183" s="30" t="s">
        <v>25</v>
      </c>
      <c r="M183" s="30" t="s">
        <v>25</v>
      </c>
      <c r="N183" s="32">
        <v>54</v>
      </c>
      <c r="O183" s="30"/>
      <c r="P183" s="31"/>
      <c r="Q183" s="33"/>
      <c r="R183" s="34"/>
      <c r="S183" s="35"/>
      <c r="T183" s="33"/>
      <c r="U183" s="33"/>
      <c r="V183" s="34"/>
      <c r="W183" s="33"/>
      <c r="X183" s="33"/>
      <c r="Y183" s="33"/>
      <c r="Z183" s="33"/>
      <c r="AA183" s="35"/>
      <c r="AB183" s="33"/>
      <c r="AC183" s="33"/>
      <c r="AD183" s="34"/>
      <c r="AE183" s="33"/>
      <c r="AF183" s="33"/>
      <c r="AG183" s="33"/>
      <c r="AH183" s="34"/>
      <c r="AI183">
        <v>27.236810999999999</v>
      </c>
      <c r="AJ183">
        <v>111.46152499999999</v>
      </c>
    </row>
    <row r="184" spans="1:36" ht="15" thickBot="1">
      <c r="A184" s="17">
        <v>167</v>
      </c>
      <c r="B184" s="37" t="s">
        <v>185</v>
      </c>
      <c r="C184" s="47" t="s">
        <v>400</v>
      </c>
      <c r="D184" s="47" t="s">
        <v>159</v>
      </c>
      <c r="E184" s="38">
        <v>2264.9</v>
      </c>
      <c r="F184" s="39">
        <v>2514.1999999999998</v>
      </c>
      <c r="G184" s="38">
        <v>2709</v>
      </c>
      <c r="H184" s="40">
        <f t="shared" si="16"/>
        <v>1.9195275009228498E-2</v>
      </c>
      <c r="I184" s="39">
        <v>2955.5</v>
      </c>
      <c r="J184" s="40">
        <f t="shared" si="15"/>
        <v>1.8947724581289124E-2</v>
      </c>
      <c r="K184" s="38" t="s">
        <v>25</v>
      </c>
      <c r="L184" s="39"/>
      <c r="M184" s="39">
        <v>52</v>
      </c>
      <c r="N184" s="41">
        <v>56</v>
      </c>
      <c r="O184" s="39">
        <f t="shared" si="17"/>
        <v>-4</v>
      </c>
      <c r="P184" s="40">
        <f t="shared" si="18"/>
        <v>-7.6923076923076927E-2</v>
      </c>
      <c r="Q184" s="42"/>
      <c r="R184" s="43"/>
      <c r="S184" s="44"/>
      <c r="T184" s="42"/>
      <c r="U184" s="42">
        <f>VLOOKUP(B184,[1]黄标车!G:I,3,FALSE)</f>
        <v>0.77800000000000002</v>
      </c>
      <c r="V184" s="43"/>
      <c r="W184" s="42"/>
      <c r="X184" s="42"/>
      <c r="Y184" s="42">
        <f>VLOOKUP(B184,[1]落后产能!I:J,2,FALSE)</f>
        <v>149</v>
      </c>
      <c r="Z184" s="42"/>
      <c r="AA184" s="44"/>
      <c r="AB184" s="42"/>
      <c r="AC184" s="42">
        <f>VLOOKUP(B184,[1]落后产能!K:L,2,FALSE)</f>
        <v>10</v>
      </c>
      <c r="AD184" s="43"/>
      <c r="AE184" s="42"/>
      <c r="AF184" s="42"/>
      <c r="AG184" s="42">
        <f>VLOOKUP(B184,[1]落后产能!K:M,3,FALSE)</f>
        <v>8.8000000000000007</v>
      </c>
      <c r="AH184" s="43"/>
      <c r="AI184">
        <v>29.012149000000001</v>
      </c>
      <c r="AJ184">
        <v>111.653718</v>
      </c>
    </row>
    <row r="185" spans="1:36" ht="15" hidden="1" thickBot="1">
      <c r="A185" s="17"/>
      <c r="B185" s="45" t="s">
        <v>19</v>
      </c>
      <c r="C185" s="47" t="s">
        <v>400</v>
      </c>
      <c r="D185" s="47" t="s">
        <v>159</v>
      </c>
      <c r="E185" s="29"/>
      <c r="F185" s="30"/>
      <c r="G185" s="29"/>
      <c r="H185" s="31"/>
      <c r="I185" s="30"/>
      <c r="J185" s="39">
        <f>STDEV(J171:J184)</f>
        <v>2.5436856357807267E-2</v>
      </c>
      <c r="K185" s="29"/>
      <c r="L185" s="30"/>
      <c r="M185" s="30"/>
      <c r="N185" s="32"/>
      <c r="O185" s="30"/>
      <c r="P185" s="31"/>
      <c r="Q185" s="33"/>
      <c r="R185" s="34"/>
      <c r="S185" s="35"/>
      <c r="T185" s="33"/>
      <c r="U185" s="33"/>
      <c r="V185" s="34"/>
      <c r="W185" s="33"/>
      <c r="X185" s="33"/>
      <c r="Y185" s="33"/>
      <c r="Z185" s="33"/>
      <c r="AA185" s="35"/>
      <c r="AB185" s="33"/>
      <c r="AC185" s="33"/>
      <c r="AD185" s="34"/>
      <c r="AE185" s="33"/>
      <c r="AF185" s="33"/>
      <c r="AG185" s="33"/>
      <c r="AH185" s="33"/>
      <c r="AI185">
        <v>0</v>
      </c>
      <c r="AJ185">
        <v>0</v>
      </c>
    </row>
    <row r="186" spans="1:36" ht="15" hidden="1" thickBot="1">
      <c r="A186" s="17"/>
      <c r="B186" s="45" t="s">
        <v>21</v>
      </c>
      <c r="C186" s="47" t="s">
        <v>400</v>
      </c>
      <c r="D186" s="47" t="s">
        <v>159</v>
      </c>
      <c r="E186" s="29"/>
      <c r="F186" s="30"/>
      <c r="G186" s="29"/>
      <c r="H186" s="31"/>
      <c r="I186" s="30"/>
      <c r="J186" s="57">
        <f>AVERAGE(J171:J184)</f>
        <v>3.2962463585513038E-2</v>
      </c>
      <c r="K186" s="29"/>
      <c r="L186" s="30"/>
      <c r="M186" s="30"/>
      <c r="N186" s="32"/>
      <c r="O186" s="30"/>
      <c r="P186" s="31"/>
      <c r="Q186" s="33"/>
      <c r="R186" s="34"/>
      <c r="S186" s="35"/>
      <c r="T186" s="33"/>
      <c r="U186" s="33"/>
      <c r="V186" s="34"/>
      <c r="W186" s="33"/>
      <c r="X186" s="33"/>
      <c r="Y186" s="33"/>
      <c r="Z186" s="33"/>
      <c r="AA186" s="35"/>
      <c r="AB186" s="33"/>
      <c r="AC186" s="33"/>
      <c r="AD186" s="34"/>
      <c r="AE186" s="33"/>
      <c r="AF186" s="33"/>
      <c r="AG186" s="33"/>
      <c r="AH186" s="33"/>
      <c r="AI186">
        <v>0</v>
      </c>
      <c r="AJ186">
        <v>0</v>
      </c>
    </row>
    <row r="187" spans="1:36">
      <c r="A187" s="17">
        <v>168</v>
      </c>
      <c r="B187" s="55" t="s">
        <v>186</v>
      </c>
      <c r="C187" s="47" t="s">
        <v>414</v>
      </c>
      <c r="D187" s="47" t="s">
        <v>159</v>
      </c>
      <c r="E187" s="20">
        <v>525.15</v>
      </c>
      <c r="F187" s="21">
        <v>588.94000000000005</v>
      </c>
      <c r="G187" s="20">
        <v>620.72</v>
      </c>
      <c r="H187" s="22"/>
      <c r="I187" s="21">
        <v>676.12</v>
      </c>
      <c r="J187" s="22">
        <f t="shared" si="15"/>
        <v>4.2891794356031472E-2</v>
      </c>
      <c r="K187" s="61"/>
      <c r="L187" s="21" t="s">
        <v>25</v>
      </c>
      <c r="M187" s="21" t="s">
        <v>25</v>
      </c>
      <c r="N187" s="23">
        <v>29</v>
      </c>
      <c r="O187" s="21"/>
      <c r="P187" s="22"/>
      <c r="Q187" s="25"/>
      <c r="R187" s="26"/>
      <c r="S187" s="27"/>
      <c r="T187" s="25"/>
      <c r="U187" s="25"/>
      <c r="V187" s="26"/>
      <c r="W187" s="25"/>
      <c r="X187" s="25"/>
      <c r="Y187" s="25"/>
      <c r="Z187" s="25"/>
      <c r="AA187" s="27"/>
      <c r="AB187" s="25"/>
      <c r="AC187" s="25"/>
      <c r="AD187" s="26"/>
      <c r="AE187" s="25"/>
      <c r="AF187" s="25"/>
      <c r="AG187" s="25"/>
      <c r="AH187" s="26"/>
      <c r="AI187">
        <v>21.617398000000001</v>
      </c>
      <c r="AJ187">
        <v>108.35179100000001</v>
      </c>
    </row>
    <row r="188" spans="1:36">
      <c r="A188" s="17">
        <v>169</v>
      </c>
      <c r="B188" s="48" t="s">
        <v>187</v>
      </c>
      <c r="C188" s="47" t="s">
        <v>414</v>
      </c>
      <c r="D188" s="47" t="s">
        <v>159</v>
      </c>
      <c r="E188" s="29">
        <v>528.62</v>
      </c>
      <c r="F188" s="30">
        <v>601.39</v>
      </c>
      <c r="G188" s="29">
        <v>618.03</v>
      </c>
      <c r="H188" s="31"/>
      <c r="I188" s="30">
        <v>657.18</v>
      </c>
      <c r="J188" s="31">
        <f t="shared" si="15"/>
        <v>5.1736206214431361E-2</v>
      </c>
      <c r="K188" s="52"/>
      <c r="L188" s="30" t="s">
        <v>25</v>
      </c>
      <c r="M188" s="30" t="s">
        <v>25</v>
      </c>
      <c r="N188" s="32">
        <v>34</v>
      </c>
      <c r="O188" s="30"/>
      <c r="P188" s="31"/>
      <c r="Q188" s="33"/>
      <c r="R188" s="34"/>
      <c r="S188" s="35"/>
      <c r="T188" s="33"/>
      <c r="U188" s="33"/>
      <c r="V188" s="34"/>
      <c r="W188" s="33"/>
      <c r="X188" s="33"/>
      <c r="Y188" s="33"/>
      <c r="Z188" s="33"/>
      <c r="AA188" s="35"/>
      <c r="AB188" s="33"/>
      <c r="AC188" s="33"/>
      <c r="AD188" s="34"/>
      <c r="AE188" s="33"/>
      <c r="AF188" s="33"/>
      <c r="AG188" s="33"/>
      <c r="AH188" s="34">
        <f>VLOOKUP(B188,[1]落后产能!D:E,2,FALSE)</f>
        <v>30</v>
      </c>
      <c r="AI188">
        <v>24.699521000000001</v>
      </c>
      <c r="AJ188">
        <v>108.069948</v>
      </c>
    </row>
    <row r="189" spans="1:36">
      <c r="A189" s="17">
        <v>170</v>
      </c>
      <c r="B189" s="28" t="s">
        <v>188</v>
      </c>
      <c r="C189" s="47" t="s">
        <v>414</v>
      </c>
      <c r="D189" s="47" t="s">
        <v>159</v>
      </c>
      <c r="E189" s="29">
        <v>2803.54</v>
      </c>
      <c r="F189" s="30">
        <v>3148.3</v>
      </c>
      <c r="G189" s="29">
        <v>3410.09</v>
      </c>
      <c r="H189" s="31">
        <f t="shared" si="16"/>
        <v>1.2023143084200123E-2</v>
      </c>
      <c r="I189" s="30">
        <v>3703.39</v>
      </c>
      <c r="J189" s="31">
        <f t="shared" si="15"/>
        <v>9.7208233537380614E-3</v>
      </c>
      <c r="K189" s="52"/>
      <c r="L189" s="30">
        <v>49</v>
      </c>
      <c r="M189" s="30">
        <v>41</v>
      </c>
      <c r="N189" s="32">
        <v>36</v>
      </c>
      <c r="O189" s="30">
        <f t="shared" si="17"/>
        <v>5</v>
      </c>
      <c r="P189" s="31">
        <f t="shared" si="18"/>
        <v>0.12195121951219512</v>
      </c>
      <c r="Q189" s="33"/>
      <c r="R189" s="34"/>
      <c r="S189" s="35"/>
      <c r="T189" s="33">
        <f>VLOOKUP(B189,[1]黄标车!O:Q,3,FALSE)</f>
        <v>2.6034999999999999</v>
      </c>
      <c r="U189" s="33"/>
      <c r="V189" s="34"/>
      <c r="W189" s="33"/>
      <c r="X189" s="33"/>
      <c r="Y189" s="33"/>
      <c r="Z189" s="33"/>
      <c r="AA189" s="35"/>
      <c r="AB189" s="33"/>
      <c r="AC189" s="33"/>
      <c r="AD189" s="34"/>
      <c r="AE189" s="33"/>
      <c r="AF189" s="33"/>
      <c r="AG189" s="33"/>
      <c r="AH189" s="34"/>
      <c r="AI189">
        <v>22.806493</v>
      </c>
      <c r="AJ189">
        <v>108.297234</v>
      </c>
    </row>
    <row r="190" spans="1:36">
      <c r="A190" s="17">
        <v>171</v>
      </c>
      <c r="B190" s="48" t="s">
        <v>189</v>
      </c>
      <c r="C190" s="47" t="s">
        <v>414</v>
      </c>
      <c r="D190" s="47" t="s">
        <v>159</v>
      </c>
      <c r="E190" s="29">
        <v>753.74</v>
      </c>
      <c r="F190" s="30">
        <v>854.96</v>
      </c>
      <c r="G190" s="29">
        <v>944.42</v>
      </c>
      <c r="H190" s="31"/>
      <c r="I190" s="30">
        <v>1102.05</v>
      </c>
      <c r="J190" s="31">
        <f t="shared" si="15"/>
        <v>3.3573794292454974E-2</v>
      </c>
      <c r="K190" s="52"/>
      <c r="L190" s="30" t="s">
        <v>25</v>
      </c>
      <c r="M190" s="30" t="s">
        <v>25</v>
      </c>
      <c r="N190" s="32">
        <v>37</v>
      </c>
      <c r="O190" s="30"/>
      <c r="P190" s="31"/>
      <c r="Q190" s="33"/>
      <c r="R190" s="34"/>
      <c r="S190" s="35"/>
      <c r="T190" s="33"/>
      <c r="U190" s="33"/>
      <c r="V190" s="34"/>
      <c r="W190" s="33"/>
      <c r="X190" s="33"/>
      <c r="Y190" s="33"/>
      <c r="Z190" s="33"/>
      <c r="AA190" s="35"/>
      <c r="AB190" s="33"/>
      <c r="AC190" s="33"/>
      <c r="AD190" s="34"/>
      <c r="AE190" s="33"/>
      <c r="AF190" s="33"/>
      <c r="AG190" s="33"/>
      <c r="AH190" s="34"/>
      <c r="AI190">
        <v>21.97335</v>
      </c>
      <c r="AJ190">
        <v>108.63879799999999</v>
      </c>
    </row>
    <row r="191" spans="1:36">
      <c r="A191" s="17">
        <v>172</v>
      </c>
      <c r="B191" s="48" t="s">
        <v>190</v>
      </c>
      <c r="C191" s="47" t="s">
        <v>414</v>
      </c>
      <c r="D191" s="47" t="s">
        <v>159</v>
      </c>
      <c r="E191" s="29">
        <v>742.01</v>
      </c>
      <c r="F191" s="30">
        <v>805.4</v>
      </c>
      <c r="G191" s="29">
        <v>865.2</v>
      </c>
      <c r="H191" s="31"/>
      <c r="I191" s="30">
        <v>1102.05</v>
      </c>
      <c r="J191" s="31">
        <f t="shared" si="15"/>
        <v>3.4481194138196995E-2</v>
      </c>
      <c r="K191" s="52"/>
      <c r="L191" s="30" t="s">
        <v>25</v>
      </c>
      <c r="M191" s="30" t="s">
        <v>25</v>
      </c>
      <c r="N191" s="32">
        <v>38</v>
      </c>
      <c r="O191" s="30"/>
      <c r="P191" s="31"/>
      <c r="Q191" s="33"/>
      <c r="R191" s="34"/>
      <c r="S191" s="35"/>
      <c r="T191" s="33"/>
      <c r="U191" s="33"/>
      <c r="V191" s="34"/>
      <c r="W191" s="33"/>
      <c r="X191" s="33"/>
      <c r="Y191" s="33"/>
      <c r="Z191" s="33"/>
      <c r="AA191" s="35"/>
      <c r="AB191" s="33"/>
      <c r="AC191" s="33"/>
      <c r="AD191" s="34"/>
      <c r="AE191" s="33"/>
      <c r="AF191" s="33"/>
      <c r="AG191" s="33"/>
      <c r="AH191" s="34"/>
      <c r="AI191">
        <v>23.103373000000001</v>
      </c>
      <c r="AJ191">
        <v>109.613708</v>
      </c>
    </row>
    <row r="192" spans="1:36">
      <c r="A192" s="17">
        <v>173</v>
      </c>
      <c r="B192" s="28" t="s">
        <v>191</v>
      </c>
      <c r="C192" s="47" t="s">
        <v>414</v>
      </c>
      <c r="D192" s="47" t="s">
        <v>159</v>
      </c>
      <c r="E192" s="29">
        <v>2010.05</v>
      </c>
      <c r="F192" s="30">
        <v>2208.5100000000002</v>
      </c>
      <c r="G192" s="29">
        <v>2298.62</v>
      </c>
      <c r="H192" s="31">
        <f t="shared" si="16"/>
        <v>2.1752181743828907E-2</v>
      </c>
      <c r="I192" s="30">
        <v>2476.94</v>
      </c>
      <c r="J192" s="31">
        <f t="shared" si="15"/>
        <v>1.7763853787334371E-2</v>
      </c>
      <c r="K192" s="52"/>
      <c r="L192" s="30" t="s">
        <v>25</v>
      </c>
      <c r="M192" s="30">
        <v>50</v>
      </c>
      <c r="N192" s="32">
        <v>44</v>
      </c>
      <c r="O192" s="30">
        <f t="shared" si="17"/>
        <v>6</v>
      </c>
      <c r="P192" s="31">
        <f t="shared" si="18"/>
        <v>0.12</v>
      </c>
      <c r="Q192" s="33"/>
      <c r="R192" s="34"/>
      <c r="S192" s="35"/>
      <c r="T192" s="33"/>
      <c r="U192" s="33"/>
      <c r="V192" s="34"/>
      <c r="W192" s="33"/>
      <c r="X192" s="33"/>
      <c r="Y192" s="33"/>
      <c r="Z192" s="33"/>
      <c r="AA192" s="35"/>
      <c r="AB192" s="33"/>
      <c r="AC192" s="33"/>
      <c r="AD192" s="34"/>
      <c r="AE192" s="33"/>
      <c r="AF192" s="33"/>
      <c r="AG192" s="33"/>
      <c r="AH192" s="34"/>
      <c r="AI192">
        <v>24.329052999999998</v>
      </c>
      <c r="AJ192">
        <v>109.42240200000001</v>
      </c>
    </row>
    <row r="193" spans="1:36">
      <c r="A193" s="17">
        <v>174</v>
      </c>
      <c r="B193" s="28" t="s">
        <v>192</v>
      </c>
      <c r="C193" s="47" t="s">
        <v>414</v>
      </c>
      <c r="D193" s="47" t="s">
        <v>159</v>
      </c>
      <c r="E193" s="29">
        <v>1657.9</v>
      </c>
      <c r="F193" s="30">
        <v>1827.05</v>
      </c>
      <c r="G193" s="46">
        <v>1942.97</v>
      </c>
      <c r="H193" s="31">
        <f t="shared" si="16"/>
        <v>2.6248475272392265E-2</v>
      </c>
      <c r="I193" s="30">
        <v>2075.89</v>
      </c>
      <c r="J193" s="31">
        <f t="shared" si="15"/>
        <v>2.2640891376710714E-2</v>
      </c>
      <c r="K193" s="52"/>
      <c r="L193" s="30" t="s">
        <v>25</v>
      </c>
      <c r="M193" s="30">
        <v>51</v>
      </c>
      <c r="N193" s="32">
        <v>47</v>
      </c>
      <c r="O193" s="30">
        <f t="shared" si="17"/>
        <v>4</v>
      </c>
      <c r="P193" s="31">
        <f t="shared" si="18"/>
        <v>7.8431372549019607E-2</v>
      </c>
      <c r="Q193" s="33"/>
      <c r="R193" s="34"/>
      <c r="S193" s="35"/>
      <c r="T193" s="33"/>
      <c r="U193" s="33">
        <f>VLOOKUP(B193,[1]黄标车!G:I,3,FALSE)</f>
        <v>0.96819999999999995</v>
      </c>
      <c r="V193" s="34"/>
      <c r="W193" s="33"/>
      <c r="X193" s="33"/>
      <c r="Y193" s="33"/>
      <c r="Z193" s="33"/>
      <c r="AA193" s="35"/>
      <c r="AB193" s="33"/>
      <c r="AC193" s="33"/>
      <c r="AD193" s="34"/>
      <c r="AE193" s="33"/>
      <c r="AF193" s="33"/>
      <c r="AG193" s="33"/>
      <c r="AH193" s="34"/>
      <c r="AI193">
        <v>25.262900999999999</v>
      </c>
      <c r="AJ193">
        <v>110.26092</v>
      </c>
    </row>
    <row r="194" spans="1:36">
      <c r="A194" s="17">
        <v>175</v>
      </c>
      <c r="B194" s="28" t="s">
        <v>193</v>
      </c>
      <c r="C194" s="47" t="s">
        <v>414</v>
      </c>
      <c r="D194" s="47" t="s">
        <v>159</v>
      </c>
      <c r="E194" s="29">
        <v>735</v>
      </c>
      <c r="F194" s="30">
        <v>856.01</v>
      </c>
      <c r="G194" s="29">
        <v>892.1</v>
      </c>
      <c r="H194" s="31"/>
      <c r="I194" s="30">
        <v>1007.28</v>
      </c>
      <c r="J194" s="31"/>
      <c r="K194" s="52"/>
      <c r="L194" s="30" t="s">
        <v>25</v>
      </c>
      <c r="M194" s="30" t="s">
        <v>25</v>
      </c>
      <c r="N194" s="32" t="s">
        <v>25</v>
      </c>
      <c r="O194" s="30"/>
      <c r="P194" s="31"/>
      <c r="Q194" s="33"/>
      <c r="R194" s="34"/>
      <c r="S194" s="35"/>
      <c r="T194" s="33"/>
      <c r="U194" s="33">
        <f>VLOOKUP(B194,[1]黄标车!G:I,3,FALSE)</f>
        <v>8.7599999999999997E-2</v>
      </c>
      <c r="V194" s="34">
        <f>VLOOKUP(B194,[1]黄标车!B:D,3,FALSE)</f>
        <v>0.54259999999999997</v>
      </c>
      <c r="W194" s="33"/>
      <c r="X194" s="33"/>
      <c r="Y194" s="33"/>
      <c r="Z194" s="33"/>
      <c r="AA194" s="35"/>
      <c r="AB194" s="33"/>
      <c r="AC194" s="33"/>
      <c r="AD194" s="34"/>
      <c r="AE194" s="33"/>
      <c r="AF194" s="33"/>
      <c r="AG194" s="33">
        <f>VLOOKUP(B194,[1]落后产能!K:M,3,FALSE)</f>
        <v>100</v>
      </c>
      <c r="AH194" s="34"/>
      <c r="AI194">
        <v>21.472718</v>
      </c>
      <c r="AJ194">
        <v>109.12262800000001</v>
      </c>
    </row>
    <row r="195" spans="1:36">
      <c r="A195" s="17">
        <v>176</v>
      </c>
      <c r="B195" s="48" t="s">
        <v>194</v>
      </c>
      <c r="C195" s="47" t="s">
        <v>414</v>
      </c>
      <c r="D195" s="47" t="s">
        <v>159</v>
      </c>
      <c r="E195" s="29">
        <v>991.7</v>
      </c>
      <c r="F195" s="30">
        <v>1064.8</v>
      </c>
      <c r="G195" s="29">
        <v>1078.5999999999999</v>
      </c>
      <c r="H195" s="31"/>
      <c r="I195" s="30">
        <v>1175.5999999999999</v>
      </c>
      <c r="J195" s="31"/>
      <c r="K195" s="52"/>
      <c r="L195" s="30" t="s">
        <v>25</v>
      </c>
      <c r="M195" s="30" t="s">
        <v>25</v>
      </c>
      <c r="N195" s="32" t="s">
        <v>25</v>
      </c>
      <c r="O195" s="30"/>
      <c r="P195" s="31"/>
      <c r="Q195" s="33"/>
      <c r="R195" s="34"/>
      <c r="S195" s="35"/>
      <c r="T195" s="33"/>
      <c r="U195" s="33"/>
      <c r="V195" s="34"/>
      <c r="W195" s="33"/>
      <c r="X195" s="33"/>
      <c r="Y195" s="33"/>
      <c r="Z195" s="33"/>
      <c r="AA195" s="35"/>
      <c r="AB195" s="33"/>
      <c r="AC195" s="33"/>
      <c r="AD195" s="34"/>
      <c r="AE195" s="33"/>
      <c r="AF195" s="33"/>
      <c r="AG195" s="33"/>
      <c r="AH195" s="34"/>
      <c r="AI195">
        <v>23.485395</v>
      </c>
      <c r="AJ195">
        <v>111.30547199999999</v>
      </c>
    </row>
    <row r="196" spans="1:36">
      <c r="A196" s="17">
        <v>177</v>
      </c>
      <c r="B196" s="48" t="s">
        <v>195</v>
      </c>
      <c r="C196" s="47" t="s">
        <v>414</v>
      </c>
      <c r="D196" s="47" t="s">
        <v>159</v>
      </c>
      <c r="E196" s="29">
        <v>1198.46</v>
      </c>
      <c r="F196" s="30">
        <v>1341.75</v>
      </c>
      <c r="G196" s="29">
        <v>1446.13</v>
      </c>
      <c r="H196" s="31"/>
      <c r="I196" s="30">
        <v>1553.91</v>
      </c>
      <c r="J196" s="31"/>
      <c r="K196" s="52"/>
      <c r="L196" s="30" t="s">
        <v>25</v>
      </c>
      <c r="M196" s="30" t="s">
        <v>25</v>
      </c>
      <c r="N196" s="32" t="s">
        <v>25</v>
      </c>
      <c r="O196" s="30"/>
      <c r="P196" s="31"/>
      <c r="Q196" s="33"/>
      <c r="R196" s="34"/>
      <c r="S196" s="35"/>
      <c r="T196" s="33"/>
      <c r="U196" s="33"/>
      <c r="V196" s="34"/>
      <c r="W196" s="33"/>
      <c r="X196" s="33"/>
      <c r="Y196" s="33"/>
      <c r="Z196" s="33"/>
      <c r="AA196" s="35"/>
      <c r="AB196" s="33"/>
      <c r="AC196" s="33"/>
      <c r="AD196" s="34"/>
      <c r="AE196" s="33"/>
      <c r="AF196" s="33"/>
      <c r="AG196" s="33"/>
      <c r="AH196" s="34"/>
      <c r="AI196">
        <v>22.643974</v>
      </c>
      <c r="AJ196">
        <v>110.15167599999999</v>
      </c>
    </row>
    <row r="197" spans="1:36">
      <c r="A197" s="17">
        <v>178</v>
      </c>
      <c r="B197" s="48" t="s">
        <v>196</v>
      </c>
      <c r="C197" s="47" t="s">
        <v>414</v>
      </c>
      <c r="D197" s="47" t="s">
        <v>159</v>
      </c>
      <c r="E197" s="29">
        <v>803.87</v>
      </c>
      <c r="F197" s="30">
        <v>917.92</v>
      </c>
      <c r="G197" s="29"/>
      <c r="H197" s="31"/>
      <c r="I197" s="30">
        <v>1114.31</v>
      </c>
      <c r="J197" s="31"/>
      <c r="K197" s="52"/>
      <c r="L197" s="30" t="s">
        <v>25</v>
      </c>
      <c r="M197" s="30" t="s">
        <v>25</v>
      </c>
      <c r="N197" s="32" t="s">
        <v>25</v>
      </c>
      <c r="O197" s="30"/>
      <c r="P197" s="31"/>
      <c r="Q197" s="33"/>
      <c r="R197" s="34"/>
      <c r="S197" s="35"/>
      <c r="T197" s="33"/>
      <c r="U197" s="33"/>
      <c r="V197" s="34"/>
      <c r="W197" s="33"/>
      <c r="X197" s="33"/>
      <c r="Y197" s="33"/>
      <c r="Z197" s="33"/>
      <c r="AA197" s="35"/>
      <c r="AB197" s="33"/>
      <c r="AC197" s="33"/>
      <c r="AD197" s="34"/>
      <c r="AE197" s="33"/>
      <c r="AF197" s="33"/>
      <c r="AG197" s="33"/>
      <c r="AH197" s="34"/>
      <c r="AI197">
        <v>23.901512</v>
      </c>
      <c r="AJ197">
        <v>106.631821</v>
      </c>
    </row>
    <row r="198" spans="1:36">
      <c r="A198" s="17">
        <v>179</v>
      </c>
      <c r="B198" s="48" t="s">
        <v>197</v>
      </c>
      <c r="C198" s="47" t="s">
        <v>414</v>
      </c>
      <c r="D198" s="47" t="s">
        <v>159</v>
      </c>
      <c r="E198" s="29">
        <v>423.85</v>
      </c>
      <c r="F198" s="30">
        <v>448.38</v>
      </c>
      <c r="G198" s="29">
        <v>468.11</v>
      </c>
      <c r="H198" s="31"/>
      <c r="I198" s="30">
        <v>518.22</v>
      </c>
      <c r="J198" s="31"/>
      <c r="K198" s="52"/>
      <c r="L198" s="30" t="s">
        <v>25</v>
      </c>
      <c r="M198" s="30" t="s">
        <v>25</v>
      </c>
      <c r="N198" s="32" t="s">
        <v>25</v>
      </c>
      <c r="O198" s="30"/>
      <c r="P198" s="31"/>
      <c r="Q198" s="33"/>
      <c r="R198" s="34"/>
      <c r="S198" s="35"/>
      <c r="T198" s="33"/>
      <c r="U198" s="33"/>
      <c r="V198" s="34"/>
      <c r="W198" s="33"/>
      <c r="X198" s="33"/>
      <c r="Y198" s="33"/>
      <c r="Z198" s="33"/>
      <c r="AA198" s="35"/>
      <c r="AB198" s="33"/>
      <c r="AC198" s="33"/>
      <c r="AD198" s="34"/>
      <c r="AE198" s="33"/>
      <c r="AF198" s="33"/>
      <c r="AG198" s="33"/>
      <c r="AH198" s="34"/>
      <c r="AI198">
        <v>24.411054</v>
      </c>
      <c r="AJ198">
        <v>111.552594</v>
      </c>
    </row>
    <row r="199" spans="1:36">
      <c r="A199" s="17">
        <v>180</v>
      </c>
      <c r="B199" s="48" t="s">
        <v>198</v>
      </c>
      <c r="C199" s="47" t="s">
        <v>414</v>
      </c>
      <c r="D199" s="47" t="s">
        <v>159</v>
      </c>
      <c r="E199" s="29">
        <v>515.57000000000005</v>
      </c>
      <c r="F199" s="30">
        <v>557.70000000000005</v>
      </c>
      <c r="G199" s="29">
        <v>557.70000000000005</v>
      </c>
      <c r="H199" s="31"/>
      <c r="I199" s="30">
        <v>589.11</v>
      </c>
      <c r="J199" s="31"/>
      <c r="K199" s="52"/>
      <c r="L199" s="30" t="s">
        <v>25</v>
      </c>
      <c r="M199" s="30" t="s">
        <v>25</v>
      </c>
      <c r="N199" s="32" t="s">
        <v>25</v>
      </c>
      <c r="O199" s="30"/>
      <c r="P199" s="31"/>
      <c r="Q199" s="33"/>
      <c r="R199" s="34"/>
      <c r="S199" s="35"/>
      <c r="T199" s="33"/>
      <c r="U199" s="33"/>
      <c r="V199" s="34"/>
      <c r="W199" s="33"/>
      <c r="X199" s="33"/>
      <c r="Y199" s="33"/>
      <c r="Z199" s="33"/>
      <c r="AA199" s="35"/>
      <c r="AB199" s="33"/>
      <c r="AC199" s="33"/>
      <c r="AD199" s="34"/>
      <c r="AE199" s="33"/>
      <c r="AF199" s="33"/>
      <c r="AG199" s="33"/>
      <c r="AH199" s="34"/>
      <c r="AI199">
        <v>23.741166</v>
      </c>
      <c r="AJ199">
        <v>109.23181700000001</v>
      </c>
    </row>
    <row r="200" spans="1:36" ht="15" thickBot="1">
      <c r="A200" s="17">
        <v>181</v>
      </c>
      <c r="B200" s="49" t="s">
        <v>199</v>
      </c>
      <c r="C200" s="47" t="s">
        <v>414</v>
      </c>
      <c r="D200" s="47" t="s">
        <v>159</v>
      </c>
      <c r="E200" s="38">
        <v>584.63</v>
      </c>
      <c r="F200" s="39">
        <v>649.72</v>
      </c>
      <c r="G200" s="38">
        <v>682.82</v>
      </c>
      <c r="H200" s="40"/>
      <c r="I200" s="39">
        <v>766.2</v>
      </c>
      <c r="J200" s="40"/>
      <c r="K200" s="62"/>
      <c r="L200" s="39"/>
      <c r="M200" s="39"/>
      <c r="N200" s="41"/>
      <c r="O200" s="39"/>
      <c r="P200" s="40"/>
      <c r="Q200" s="42"/>
      <c r="R200" s="43"/>
      <c r="S200" s="44"/>
      <c r="T200" s="42"/>
      <c r="U200" s="42"/>
      <c r="V200" s="43"/>
      <c r="W200" s="42"/>
      <c r="X200" s="42"/>
      <c r="Y200" s="42"/>
      <c r="Z200" s="42"/>
      <c r="AA200" s="44"/>
      <c r="AB200" s="42"/>
      <c r="AC200" s="42"/>
      <c r="AD200" s="43"/>
      <c r="AE200" s="42"/>
      <c r="AF200" s="42"/>
      <c r="AG200" s="42"/>
      <c r="AH200" s="43"/>
      <c r="AI200">
        <v>22.415455000000001</v>
      </c>
      <c r="AJ200">
        <v>107.357322</v>
      </c>
    </row>
    <row r="201" spans="1:36">
      <c r="A201" s="17">
        <v>182</v>
      </c>
      <c r="B201" s="18" t="s">
        <v>200</v>
      </c>
      <c r="C201" s="47" t="s">
        <v>392</v>
      </c>
      <c r="D201" s="47" t="s">
        <v>159</v>
      </c>
      <c r="E201" s="20">
        <v>671.75</v>
      </c>
      <c r="F201" s="21">
        <v>716.99</v>
      </c>
      <c r="G201" s="20">
        <v>762.06</v>
      </c>
      <c r="H201" s="22">
        <f t="shared" ref="H201:H268" si="19">M201/G201</f>
        <v>3.6742513712831014E-2</v>
      </c>
      <c r="I201" s="21">
        <v>828.49</v>
      </c>
      <c r="J201" s="22">
        <f t="shared" ref="J201:J268" si="20">N201/I201</f>
        <v>2.8968364132337145E-2</v>
      </c>
      <c r="K201" s="61"/>
      <c r="L201" s="21" t="s">
        <v>25</v>
      </c>
      <c r="M201" s="21">
        <v>28</v>
      </c>
      <c r="N201" s="23">
        <v>24</v>
      </c>
      <c r="O201" s="21">
        <f t="shared" si="17"/>
        <v>4</v>
      </c>
      <c r="P201" s="22">
        <f t="shared" si="18"/>
        <v>0.14285714285714285</v>
      </c>
      <c r="Q201" s="25"/>
      <c r="R201" s="26"/>
      <c r="S201" s="27"/>
      <c r="T201" s="25"/>
      <c r="U201" s="25">
        <f>VLOOKUP(B201,[1]黄标车!G:I,3,FALSE)</f>
        <v>0.46460000000000001</v>
      </c>
      <c r="V201" s="26"/>
      <c r="W201" s="25"/>
      <c r="X201" s="25"/>
      <c r="Y201" s="25"/>
      <c r="Z201" s="25"/>
      <c r="AA201" s="27"/>
      <c r="AB201" s="25"/>
      <c r="AC201" s="25"/>
      <c r="AD201" s="26"/>
      <c r="AE201" s="25"/>
      <c r="AF201" s="25"/>
      <c r="AG201" s="25"/>
      <c r="AH201" s="26"/>
      <c r="AI201">
        <v>22.778731000000001</v>
      </c>
      <c r="AJ201">
        <v>115.372924</v>
      </c>
    </row>
    <row r="202" spans="1:36">
      <c r="A202" s="17">
        <v>183</v>
      </c>
      <c r="B202" s="28" t="s">
        <v>201</v>
      </c>
      <c r="C202" s="47" t="s">
        <v>392</v>
      </c>
      <c r="D202" s="47" t="s">
        <v>159</v>
      </c>
      <c r="E202" s="29">
        <v>2060.0100000000002</v>
      </c>
      <c r="F202" s="30">
        <v>2258.7199999999998</v>
      </c>
      <c r="G202" s="29">
        <v>2380.02</v>
      </c>
      <c r="H202" s="31">
        <f t="shared" si="19"/>
        <v>1.1764607020109074E-2</v>
      </c>
      <c r="I202" s="30">
        <v>2584.7800000000002</v>
      </c>
      <c r="J202" s="31">
        <f t="shared" si="20"/>
        <v>1.0058883154465757E-2</v>
      </c>
      <c r="K202" s="52"/>
      <c r="L202" s="30" t="s">
        <v>25</v>
      </c>
      <c r="M202" s="30">
        <v>28</v>
      </c>
      <c r="N202" s="32">
        <v>26</v>
      </c>
      <c r="O202" s="30">
        <f t="shared" si="17"/>
        <v>2</v>
      </c>
      <c r="P202" s="31">
        <f t="shared" si="18"/>
        <v>7.1428571428571425E-2</v>
      </c>
      <c r="Q202" s="33">
        <f>VLOOKUP(B202,[1]锅炉!P:R,3,FALSE)</f>
        <v>51</v>
      </c>
      <c r="R202" s="34"/>
      <c r="S202" s="35"/>
      <c r="T202" s="33"/>
      <c r="U202" s="33">
        <f>VLOOKUP(B202,[1]黄标车!G:I,3,FALSE)</f>
        <v>1.48</v>
      </c>
      <c r="V202" s="34"/>
      <c r="W202" s="33"/>
      <c r="X202" s="33"/>
      <c r="Y202" s="33">
        <f>VLOOKUP(B202,[1]落后产能!I:J,2,FALSE)</f>
        <v>72</v>
      </c>
      <c r="Z202" s="33"/>
      <c r="AA202" s="35"/>
      <c r="AB202" s="33"/>
      <c r="AC202" s="33"/>
      <c r="AD202" s="34"/>
      <c r="AE202" s="33"/>
      <c r="AF202" s="33"/>
      <c r="AG202" s="33">
        <f>VLOOKUP(B202,[1]落后产能!K:M,3,FALSE)</f>
        <v>50</v>
      </c>
      <c r="AH202" s="34"/>
      <c r="AI202">
        <v>21.257463000000001</v>
      </c>
      <c r="AJ202">
        <v>110.365067</v>
      </c>
    </row>
    <row r="203" spans="1:36">
      <c r="A203" s="17">
        <v>184</v>
      </c>
      <c r="B203" s="28" t="s">
        <v>202</v>
      </c>
      <c r="C203" s="47" t="s">
        <v>392</v>
      </c>
      <c r="D203" s="47" t="s">
        <v>159</v>
      </c>
      <c r="E203" s="29">
        <v>800.01</v>
      </c>
      <c r="F203" s="30">
        <v>885.83</v>
      </c>
      <c r="G203" s="29">
        <v>955.09</v>
      </c>
      <c r="H203" s="31">
        <f t="shared" si="19"/>
        <v>3.6645761132458717E-2</v>
      </c>
      <c r="I203" s="30">
        <v>1045.56</v>
      </c>
      <c r="J203" s="31">
        <f t="shared" si="20"/>
        <v>2.6779907418034356E-2</v>
      </c>
      <c r="K203" s="52"/>
      <c r="L203" s="30" t="s">
        <v>25</v>
      </c>
      <c r="M203" s="30">
        <v>35</v>
      </c>
      <c r="N203" s="32">
        <v>28</v>
      </c>
      <c r="O203" s="30">
        <f t="shared" si="17"/>
        <v>7</v>
      </c>
      <c r="P203" s="31">
        <f t="shared" si="18"/>
        <v>0.2</v>
      </c>
      <c r="Q203" s="33"/>
      <c r="R203" s="34"/>
      <c r="S203" s="35"/>
      <c r="T203" s="33"/>
      <c r="U203" s="33">
        <f>VLOOKUP(B203,[1]黄标车!G:I,3,FALSE)</f>
        <v>1.1492</v>
      </c>
      <c r="V203" s="34"/>
      <c r="W203" s="33"/>
      <c r="X203" s="33"/>
      <c r="Y203" s="33"/>
      <c r="Z203" s="33"/>
      <c r="AA203" s="35"/>
      <c r="AB203" s="33"/>
      <c r="AC203" s="33"/>
      <c r="AD203" s="34"/>
      <c r="AE203" s="33"/>
      <c r="AF203" s="33"/>
      <c r="AG203" s="33">
        <f>VLOOKUP(B203,[1]落后产能!K:M,3,FALSE)</f>
        <v>15</v>
      </c>
      <c r="AH203" s="34"/>
      <c r="AI203">
        <v>24.304570999999999</v>
      </c>
      <c r="AJ203">
        <v>116.126403</v>
      </c>
    </row>
    <row r="204" spans="1:36">
      <c r="A204" s="17">
        <v>185</v>
      </c>
      <c r="B204" s="28" t="s">
        <v>203</v>
      </c>
      <c r="C204" s="47" t="s">
        <v>392</v>
      </c>
      <c r="D204" s="47" t="s">
        <v>159</v>
      </c>
      <c r="E204" s="29">
        <v>1565.9</v>
      </c>
      <c r="F204" s="30">
        <v>1716</v>
      </c>
      <c r="G204" s="29">
        <v>1850.01</v>
      </c>
      <c r="H204" s="31">
        <f t="shared" si="19"/>
        <v>1.7837741417613958E-2</v>
      </c>
      <c r="I204" s="36">
        <v>2080.54</v>
      </c>
      <c r="J204" s="31">
        <f t="shared" si="20"/>
        <v>1.4419333442279409E-2</v>
      </c>
      <c r="K204" s="52"/>
      <c r="L204" s="30" t="s">
        <v>25</v>
      </c>
      <c r="M204" s="30">
        <v>33</v>
      </c>
      <c r="N204" s="32">
        <v>30</v>
      </c>
      <c r="O204" s="30">
        <f t="shared" si="17"/>
        <v>3</v>
      </c>
      <c r="P204" s="31">
        <f t="shared" si="18"/>
        <v>9.0909090909090912E-2</v>
      </c>
      <c r="Q204" s="33"/>
      <c r="R204" s="34"/>
      <c r="S204" s="35"/>
      <c r="T204" s="33"/>
      <c r="U204" s="33"/>
      <c r="V204" s="34"/>
      <c r="W204" s="33"/>
      <c r="X204" s="33"/>
      <c r="Y204" s="33"/>
      <c r="Z204" s="33"/>
      <c r="AA204" s="35"/>
      <c r="AB204" s="33"/>
      <c r="AC204" s="33"/>
      <c r="AD204" s="34"/>
      <c r="AE204" s="33"/>
      <c r="AF204" s="33"/>
      <c r="AG204" s="33"/>
      <c r="AH204" s="34"/>
      <c r="AI204">
        <v>23.383908000000002</v>
      </c>
      <c r="AJ204">
        <v>116.72865</v>
      </c>
    </row>
    <row r="205" spans="1:36">
      <c r="A205" s="17">
        <v>186</v>
      </c>
      <c r="B205" s="28" t="s">
        <v>204</v>
      </c>
      <c r="C205" s="47" t="s">
        <v>392</v>
      </c>
      <c r="D205" s="47" t="s">
        <v>159</v>
      </c>
      <c r="E205" s="29">
        <v>680.33</v>
      </c>
      <c r="F205" s="30">
        <v>758.95</v>
      </c>
      <c r="G205" s="29">
        <v>810.08</v>
      </c>
      <c r="H205" s="31">
        <f t="shared" si="19"/>
        <v>4.1971163341892159E-2</v>
      </c>
      <c r="I205" s="30">
        <v>898.72</v>
      </c>
      <c r="J205" s="31">
        <f t="shared" si="20"/>
        <v>3.5606195478013171E-2</v>
      </c>
      <c r="K205" s="52"/>
      <c r="L205" s="30" t="s">
        <v>25</v>
      </c>
      <c r="M205" s="30">
        <v>34</v>
      </c>
      <c r="N205" s="32">
        <v>32</v>
      </c>
      <c r="O205" s="30">
        <f t="shared" si="17"/>
        <v>2</v>
      </c>
      <c r="P205" s="31">
        <f t="shared" si="18"/>
        <v>5.8823529411764705E-2</v>
      </c>
      <c r="Q205" s="33"/>
      <c r="R205" s="34"/>
      <c r="S205" s="35"/>
      <c r="T205" s="33"/>
      <c r="U205" s="33"/>
      <c r="V205" s="34"/>
      <c r="W205" s="33"/>
      <c r="X205" s="33"/>
      <c r="Y205" s="33"/>
      <c r="Z205" s="33"/>
      <c r="AA205" s="35"/>
      <c r="AB205" s="33"/>
      <c r="AC205" s="33"/>
      <c r="AD205" s="34"/>
      <c r="AE205" s="33"/>
      <c r="AF205" s="33"/>
      <c r="AG205" s="33"/>
      <c r="AH205" s="34"/>
      <c r="AI205">
        <v>23.757251</v>
      </c>
      <c r="AJ205">
        <v>114.71372100000001</v>
      </c>
    </row>
    <row r="206" spans="1:36">
      <c r="A206" s="17">
        <v>187</v>
      </c>
      <c r="B206" s="28" t="s">
        <v>205</v>
      </c>
      <c r="C206" s="47" t="s">
        <v>392</v>
      </c>
      <c r="D206" s="47" t="s">
        <v>159</v>
      </c>
      <c r="E206" s="29">
        <v>780.3</v>
      </c>
      <c r="F206" s="30">
        <v>850.2</v>
      </c>
      <c r="G206" s="29">
        <v>910.1</v>
      </c>
      <c r="H206" s="31">
        <f t="shared" si="19"/>
        <v>4.1753653444676408E-2</v>
      </c>
      <c r="I206" s="30">
        <v>976.83</v>
      </c>
      <c r="J206" s="31">
        <f t="shared" si="20"/>
        <v>3.419223406324539E-2</v>
      </c>
      <c r="K206" s="52"/>
      <c r="L206" s="30" t="s">
        <v>25</v>
      </c>
      <c r="M206" s="30">
        <v>38</v>
      </c>
      <c r="N206" s="32">
        <v>33.4</v>
      </c>
      <c r="O206" s="30">
        <f t="shared" si="17"/>
        <v>4.6000000000000014</v>
      </c>
      <c r="P206" s="31">
        <f t="shared" si="18"/>
        <v>0.12105263157894741</v>
      </c>
      <c r="Q206" s="33"/>
      <c r="R206" s="34"/>
      <c r="S206" s="35"/>
      <c r="T206" s="33"/>
      <c r="U206" s="33"/>
      <c r="V206" s="34"/>
      <c r="W206" s="33"/>
      <c r="X206" s="33"/>
      <c r="Y206" s="33"/>
      <c r="Z206" s="33"/>
      <c r="AA206" s="35"/>
      <c r="AB206" s="33"/>
      <c r="AC206" s="33"/>
      <c r="AD206" s="34"/>
      <c r="AE206" s="33"/>
      <c r="AF206" s="33"/>
      <c r="AG206" s="33"/>
      <c r="AH206" s="34"/>
      <c r="AI206">
        <v>23.661812000000001</v>
      </c>
      <c r="AJ206">
        <v>116.630076</v>
      </c>
    </row>
    <row r="207" spans="1:36">
      <c r="A207" s="17">
        <v>188</v>
      </c>
      <c r="B207" s="28" t="s">
        <v>206</v>
      </c>
      <c r="C207" s="47" t="s">
        <v>392</v>
      </c>
      <c r="D207" s="47" t="s">
        <v>159</v>
      </c>
      <c r="E207" s="29">
        <v>1093</v>
      </c>
      <c r="F207" s="30">
        <v>1187.74</v>
      </c>
      <c r="G207" s="29">
        <v>1277.9000000000001</v>
      </c>
      <c r="H207" s="31">
        <f t="shared" si="19"/>
        <v>2.5823616871429686E-2</v>
      </c>
      <c r="I207" s="30">
        <v>1388.1</v>
      </c>
      <c r="J207" s="31">
        <f t="shared" si="20"/>
        <v>2.5934730927166631E-2</v>
      </c>
      <c r="K207" s="52"/>
      <c r="L207" s="30" t="s">
        <v>25</v>
      </c>
      <c r="M207" s="30">
        <v>33</v>
      </c>
      <c r="N207" s="32">
        <v>36</v>
      </c>
      <c r="O207" s="30">
        <f t="shared" si="17"/>
        <v>-3</v>
      </c>
      <c r="P207" s="31">
        <f t="shared" si="18"/>
        <v>-9.0909090909090912E-2</v>
      </c>
      <c r="Q207" s="33"/>
      <c r="R207" s="34"/>
      <c r="S207" s="35"/>
      <c r="T207" s="33"/>
      <c r="U207" s="33">
        <f>VLOOKUP(B207,[1]黄标车!G:I,3,FALSE)</f>
        <v>1.87</v>
      </c>
      <c r="V207" s="34">
        <f>VLOOKUP(B207,[1]黄标车!B:D,3,FALSE)</f>
        <v>0.99329999999999996</v>
      </c>
      <c r="W207" s="33"/>
      <c r="X207" s="33"/>
      <c r="Y207" s="33"/>
      <c r="Z207" s="33"/>
      <c r="AA207" s="35"/>
      <c r="AB207" s="33"/>
      <c r="AC207" s="33"/>
      <c r="AD207" s="34"/>
      <c r="AE207" s="33"/>
      <c r="AF207" s="33"/>
      <c r="AG207" s="33"/>
      <c r="AH207" s="34"/>
      <c r="AI207">
        <v>23.698468999999999</v>
      </c>
      <c r="AJ207">
        <v>113.040773</v>
      </c>
    </row>
    <row r="208" spans="1:36">
      <c r="A208" s="17">
        <v>189</v>
      </c>
      <c r="B208" s="28" t="s">
        <v>207</v>
      </c>
      <c r="C208" s="47" t="s">
        <v>392</v>
      </c>
      <c r="D208" s="47" t="s">
        <v>159</v>
      </c>
      <c r="E208" s="29">
        <v>1605.35</v>
      </c>
      <c r="F208" s="30">
        <v>1780.44</v>
      </c>
      <c r="G208" s="29">
        <v>1890.01</v>
      </c>
      <c r="H208" s="31">
        <f t="shared" si="19"/>
        <v>2.0634811456024041E-2</v>
      </c>
      <c r="I208" s="30">
        <v>2032.61</v>
      </c>
      <c r="J208" s="31">
        <f t="shared" si="20"/>
        <v>1.9187153462789222E-2</v>
      </c>
      <c r="K208" s="52"/>
      <c r="L208" s="30" t="s">
        <v>25</v>
      </c>
      <c r="M208" s="30">
        <v>39</v>
      </c>
      <c r="N208" s="32">
        <v>39</v>
      </c>
      <c r="O208" s="30">
        <f t="shared" si="17"/>
        <v>0</v>
      </c>
      <c r="P208" s="31">
        <f t="shared" si="18"/>
        <v>0</v>
      </c>
      <c r="Q208" s="33"/>
      <c r="R208" s="34"/>
      <c r="S208" s="35"/>
      <c r="T208" s="33"/>
      <c r="U208" s="33"/>
      <c r="V208" s="34"/>
      <c r="W208" s="33"/>
      <c r="X208" s="33"/>
      <c r="Y208" s="33"/>
      <c r="Z208" s="33"/>
      <c r="AA208" s="35"/>
      <c r="AB208" s="33"/>
      <c r="AC208" s="33"/>
      <c r="AD208" s="34"/>
      <c r="AE208" s="33"/>
      <c r="AF208" s="33"/>
      <c r="AG208" s="33"/>
      <c r="AH208" s="34"/>
      <c r="AI208">
        <v>23.547999000000001</v>
      </c>
      <c r="AJ208">
        <v>116.379501</v>
      </c>
    </row>
    <row r="209" spans="1:36">
      <c r="A209" s="17">
        <v>190</v>
      </c>
      <c r="B209" s="28" t="s">
        <v>208</v>
      </c>
      <c r="C209" s="47" t="s">
        <v>392</v>
      </c>
      <c r="D209" s="47" t="s">
        <v>159</v>
      </c>
      <c r="E209" s="29">
        <v>1010.1</v>
      </c>
      <c r="F209" s="30">
        <v>1111.54</v>
      </c>
      <c r="G209" s="29">
        <v>1150</v>
      </c>
      <c r="H209" s="31">
        <f t="shared" si="19"/>
        <v>2.9565217391304348E-2</v>
      </c>
      <c r="I209" s="36">
        <v>1218.4000000000001</v>
      </c>
      <c r="J209" s="31">
        <f t="shared" si="20"/>
        <v>2.7084701247537753E-2</v>
      </c>
      <c r="K209" s="52"/>
      <c r="L209" s="30" t="s">
        <v>25</v>
      </c>
      <c r="M209" s="30">
        <v>34</v>
      </c>
      <c r="N209" s="32">
        <v>33</v>
      </c>
      <c r="O209" s="30">
        <f t="shared" si="17"/>
        <v>1</v>
      </c>
      <c r="P209" s="31">
        <f t="shared" si="18"/>
        <v>2.9411764705882353E-2</v>
      </c>
      <c r="Q209" s="33"/>
      <c r="R209" s="34"/>
      <c r="S209" s="35"/>
      <c r="T209" s="33"/>
      <c r="U209" s="33"/>
      <c r="V209" s="34"/>
      <c r="W209" s="33"/>
      <c r="X209" s="33"/>
      <c r="Y209" s="33"/>
      <c r="Z209" s="33"/>
      <c r="AA209" s="35"/>
      <c r="AB209" s="33"/>
      <c r="AC209" s="33"/>
      <c r="AD209" s="34"/>
      <c r="AE209" s="33"/>
      <c r="AF209" s="33"/>
      <c r="AG209" s="33"/>
      <c r="AH209" s="34"/>
      <c r="AI209">
        <v>24.802959999999999</v>
      </c>
      <c r="AJ209">
        <v>113.594461</v>
      </c>
    </row>
    <row r="210" spans="1:36">
      <c r="A210" s="17">
        <v>191</v>
      </c>
      <c r="B210" s="28" t="s">
        <v>209</v>
      </c>
      <c r="C210" s="47" t="s">
        <v>392</v>
      </c>
      <c r="D210" s="47" t="s">
        <v>159</v>
      </c>
      <c r="E210" s="29">
        <v>2160.1999999999998</v>
      </c>
      <c r="F210" s="30">
        <v>2349</v>
      </c>
      <c r="G210" s="29">
        <v>2445.63</v>
      </c>
      <c r="H210" s="31">
        <f t="shared" si="19"/>
        <v>1.3084563077816349E-2</v>
      </c>
      <c r="I210" s="30">
        <v>2636.74</v>
      </c>
      <c r="J210" s="31">
        <f t="shared" si="20"/>
        <v>1.1377686082055872E-2</v>
      </c>
      <c r="K210" s="52"/>
      <c r="L210" s="30" t="s">
        <v>25</v>
      </c>
      <c r="M210" s="30">
        <v>32</v>
      </c>
      <c r="N210" s="32">
        <v>30</v>
      </c>
      <c r="O210" s="30">
        <f t="shared" si="17"/>
        <v>2</v>
      </c>
      <c r="P210" s="31">
        <f t="shared" si="18"/>
        <v>6.25E-2</v>
      </c>
      <c r="Q210" s="33"/>
      <c r="R210" s="34"/>
      <c r="S210" s="35"/>
      <c r="T210" s="33"/>
      <c r="U210" s="33"/>
      <c r="V210" s="34"/>
      <c r="W210" s="33"/>
      <c r="X210" s="33"/>
      <c r="Y210" s="33"/>
      <c r="Z210" s="33"/>
      <c r="AA210" s="35"/>
      <c r="AB210" s="33"/>
      <c r="AC210" s="33"/>
      <c r="AD210" s="34"/>
      <c r="AE210" s="33"/>
      <c r="AF210" s="33"/>
      <c r="AG210" s="33">
        <f>VLOOKUP(B210,[1]落后产能!K:M,3,FALSE)</f>
        <v>44</v>
      </c>
      <c r="AH210" s="34"/>
      <c r="AI210">
        <v>21.668226000000001</v>
      </c>
      <c r="AJ210">
        <v>110.931245</v>
      </c>
    </row>
    <row r="211" spans="1:36">
      <c r="A211" s="17">
        <v>192</v>
      </c>
      <c r="B211" s="28" t="s">
        <v>210</v>
      </c>
      <c r="C211" s="47" t="s">
        <v>392</v>
      </c>
      <c r="D211" s="47" t="s">
        <v>159</v>
      </c>
      <c r="E211" s="29">
        <v>1040</v>
      </c>
      <c r="F211" s="30">
        <v>1168.55</v>
      </c>
      <c r="G211" s="29">
        <v>1250.01</v>
      </c>
      <c r="H211" s="31">
        <f t="shared" si="19"/>
        <v>2.5599795201638388E-2</v>
      </c>
      <c r="I211" s="30">
        <v>1319.33</v>
      </c>
      <c r="J211" s="31">
        <f t="shared" si="20"/>
        <v>2.3496774878157854E-2</v>
      </c>
      <c r="K211" s="52"/>
      <c r="L211" s="30" t="s">
        <v>25</v>
      </c>
      <c r="M211" s="30">
        <v>32</v>
      </c>
      <c r="N211" s="32">
        <v>31</v>
      </c>
      <c r="O211" s="30">
        <f t="shared" si="17"/>
        <v>1</v>
      </c>
      <c r="P211" s="31">
        <f t="shared" si="18"/>
        <v>3.125E-2</v>
      </c>
      <c r="Q211" s="33"/>
      <c r="R211" s="34"/>
      <c r="S211" s="35"/>
      <c r="T211" s="33"/>
      <c r="U211" s="33">
        <f>VLOOKUP(B211,[1]黄标车!G:I,3,FALSE)</f>
        <v>0.5988</v>
      </c>
      <c r="V211" s="34"/>
      <c r="W211" s="33"/>
      <c r="X211" s="33"/>
      <c r="Y211" s="33"/>
      <c r="Z211" s="33"/>
      <c r="AA211" s="35"/>
      <c r="AB211" s="33"/>
      <c r="AC211" s="33"/>
      <c r="AD211" s="34"/>
      <c r="AE211" s="33"/>
      <c r="AF211" s="33"/>
      <c r="AG211" s="33"/>
      <c r="AH211" s="34"/>
      <c r="AI211">
        <v>21.871517000000001</v>
      </c>
      <c r="AJ211">
        <v>111.97701000000001</v>
      </c>
    </row>
    <row r="212" spans="1:36" ht="15" thickBot="1">
      <c r="A212" s="17">
        <v>193</v>
      </c>
      <c r="B212" s="37" t="s">
        <v>211</v>
      </c>
      <c r="C212" s="47" t="s">
        <v>392</v>
      </c>
      <c r="D212" s="47" t="s">
        <v>159</v>
      </c>
      <c r="E212" s="38">
        <v>602.29999999999995</v>
      </c>
      <c r="F212" s="39">
        <v>664</v>
      </c>
      <c r="G212" s="38">
        <v>710.07</v>
      </c>
      <c r="H212" s="40">
        <f t="shared" si="19"/>
        <v>4.7882603123635695E-2</v>
      </c>
      <c r="I212" s="39">
        <v>778.28</v>
      </c>
      <c r="J212" s="40">
        <f t="shared" si="20"/>
        <v>4.3686076990286274E-2</v>
      </c>
      <c r="K212" s="62"/>
      <c r="L212" s="39"/>
      <c r="M212" s="39">
        <v>34</v>
      </c>
      <c r="N212" s="41">
        <v>34</v>
      </c>
      <c r="O212" s="39">
        <f t="shared" ref="O212:O268" si="21">M212-N212</f>
        <v>0</v>
      </c>
      <c r="P212" s="40">
        <f t="shared" ref="P212:P268" si="22">(M212-N212)/M212</f>
        <v>0</v>
      </c>
      <c r="Q212" s="42"/>
      <c r="R212" s="43"/>
      <c r="S212" s="44"/>
      <c r="T212" s="42"/>
      <c r="U212" s="42">
        <f>VLOOKUP(B212,[1]黄标车!G:I,3,FALSE)</f>
        <v>1.1497999999999999</v>
      </c>
      <c r="V212" s="43"/>
      <c r="W212" s="42"/>
      <c r="X212" s="42"/>
      <c r="Y212" s="42"/>
      <c r="Z212" s="42"/>
      <c r="AA212" s="44"/>
      <c r="AB212" s="42"/>
      <c r="AC212" s="42"/>
      <c r="AD212" s="43"/>
      <c r="AE212" s="42"/>
      <c r="AF212" s="42"/>
      <c r="AG212" s="42"/>
      <c r="AH212" s="43"/>
      <c r="AI212">
        <v>22.937975999999999</v>
      </c>
      <c r="AJ212">
        <v>112.050946</v>
      </c>
    </row>
    <row r="213" spans="1:36">
      <c r="A213" s="17">
        <v>194</v>
      </c>
      <c r="B213" s="18" t="s">
        <v>212</v>
      </c>
      <c r="C213" s="47" t="s">
        <v>401</v>
      </c>
      <c r="D213" s="47" t="s">
        <v>159</v>
      </c>
      <c r="E213" s="20">
        <v>373.49</v>
      </c>
      <c r="F213" s="21">
        <v>404.38</v>
      </c>
      <c r="G213" s="20">
        <v>435.02</v>
      </c>
      <c r="H213" s="22">
        <f t="shared" si="19"/>
        <v>3.9078663049974718E-2</v>
      </c>
      <c r="I213" s="21">
        <v>475.56</v>
      </c>
      <c r="J213" s="22">
        <f t="shared" si="20"/>
        <v>2.9438977205820505E-2</v>
      </c>
      <c r="K213" s="61"/>
      <c r="L213" s="21" t="s">
        <v>25</v>
      </c>
      <c r="M213" s="21">
        <v>17</v>
      </c>
      <c r="N213" s="23">
        <v>14</v>
      </c>
      <c r="O213" s="21">
        <f t="shared" si="21"/>
        <v>3</v>
      </c>
      <c r="P213" s="22">
        <f t="shared" si="22"/>
        <v>0.17647058823529413</v>
      </c>
      <c r="Q213" s="25">
        <f>VLOOKUP(B213,[1]锅炉!P:R,3,FALSE)</f>
        <v>2</v>
      </c>
      <c r="R213" s="26"/>
      <c r="S213" s="27"/>
      <c r="T213" s="25"/>
      <c r="U213" s="25">
        <f>VLOOKUP(B213,[1]黄标车!G:I,3,FALSE)</f>
        <v>0.39579999999999999</v>
      </c>
      <c r="V213" s="26">
        <f>VLOOKUP(B213,[1]黄标车!B:D,3,FALSE)</f>
        <v>0.40389999999999998</v>
      </c>
      <c r="W213" s="25"/>
      <c r="X213" s="25"/>
      <c r="Y213" s="25"/>
      <c r="Z213" s="25"/>
      <c r="AA213" s="27"/>
      <c r="AB213" s="25"/>
      <c r="AC213" s="25"/>
      <c r="AD213" s="26"/>
      <c r="AE213" s="25"/>
      <c r="AF213" s="25"/>
      <c r="AG213" s="25"/>
      <c r="AH213" s="26"/>
      <c r="AI213">
        <v>18.257776</v>
      </c>
      <c r="AJ213">
        <v>109.52277100000001</v>
      </c>
    </row>
    <row r="214" spans="1:36" ht="15" thickBot="1">
      <c r="A214" s="17">
        <v>195</v>
      </c>
      <c r="B214" s="37" t="s">
        <v>213</v>
      </c>
      <c r="C214" s="47" t="s">
        <v>401</v>
      </c>
      <c r="D214" s="47" t="s">
        <v>159</v>
      </c>
      <c r="E214" s="38">
        <v>904.64</v>
      </c>
      <c r="F214" s="39">
        <v>1005.51</v>
      </c>
      <c r="G214" s="38">
        <v>1161.28</v>
      </c>
      <c r="H214" s="40">
        <f t="shared" si="19"/>
        <v>1.8944612841003031E-2</v>
      </c>
      <c r="I214" s="39">
        <v>1257.67</v>
      </c>
      <c r="J214" s="40">
        <f t="shared" si="20"/>
        <v>1.6697543870808716E-2</v>
      </c>
      <c r="K214" s="62"/>
      <c r="L214" s="39"/>
      <c r="M214" s="39">
        <v>22</v>
      </c>
      <c r="N214" s="41">
        <v>21</v>
      </c>
      <c r="O214" s="39">
        <f t="shared" si="21"/>
        <v>1</v>
      </c>
      <c r="P214" s="40">
        <f t="shared" si="22"/>
        <v>4.5454545454545456E-2</v>
      </c>
      <c r="Q214" s="42"/>
      <c r="R214" s="43"/>
      <c r="S214" s="44"/>
      <c r="T214" s="42">
        <f>VLOOKUP(B214,[1]黄标车!O:Q,3,FALSE)</f>
        <v>1.18</v>
      </c>
      <c r="U214" s="42"/>
      <c r="V214" s="43">
        <f>VLOOKUP(B214,[1]黄标车!B:D,3,FALSE)</f>
        <v>1.3905000000000001</v>
      </c>
      <c r="W214" s="42"/>
      <c r="X214" s="42"/>
      <c r="Y214" s="42"/>
      <c r="Z214" s="42"/>
      <c r="AA214" s="44"/>
      <c r="AB214" s="42"/>
      <c r="AC214" s="42"/>
      <c r="AD214" s="43"/>
      <c r="AE214" s="42"/>
      <c r="AF214" s="42"/>
      <c r="AG214" s="42"/>
      <c r="AH214" s="43"/>
      <c r="AI214">
        <v>20.022071</v>
      </c>
      <c r="AJ214">
        <v>110.33080200000001</v>
      </c>
    </row>
    <row r="215" spans="1:36" ht="15" hidden="1" thickBot="1">
      <c r="A215" s="17"/>
      <c r="B215" s="45" t="s">
        <v>19</v>
      </c>
      <c r="C215" s="47" t="s">
        <v>401</v>
      </c>
      <c r="D215" s="47" t="s">
        <v>159</v>
      </c>
      <c r="E215" s="29"/>
      <c r="F215" s="30"/>
      <c r="G215" s="29"/>
      <c r="H215" s="39">
        <f>STDEV(H201:H214)</f>
        <v>1.168605430679215E-2</v>
      </c>
      <c r="I215" s="30"/>
      <c r="J215" s="39">
        <f>STDEV(J201:J214)</f>
        <v>9.667785330267421E-3</v>
      </c>
      <c r="K215" s="52"/>
      <c r="L215" s="30"/>
      <c r="M215" s="30"/>
      <c r="N215" s="32"/>
      <c r="O215" s="30"/>
      <c r="P215" s="31"/>
      <c r="Q215" s="33"/>
      <c r="R215" s="34"/>
      <c r="S215" s="35"/>
      <c r="T215" s="33"/>
      <c r="U215" s="33"/>
      <c r="V215" s="34"/>
      <c r="W215" s="33"/>
      <c r="X215" s="33"/>
      <c r="Y215" s="33"/>
      <c r="Z215" s="33"/>
      <c r="AA215" s="35"/>
      <c r="AB215" s="33"/>
      <c r="AC215" s="33"/>
      <c r="AD215" s="34"/>
      <c r="AE215" s="33"/>
      <c r="AF215" s="33"/>
      <c r="AG215" s="33"/>
      <c r="AH215" s="33"/>
      <c r="AI215">
        <v>0</v>
      </c>
      <c r="AJ215">
        <v>0</v>
      </c>
    </row>
    <row r="216" spans="1:36" ht="15" hidden="1" thickBot="1">
      <c r="A216" s="17"/>
      <c r="B216" s="45" t="s">
        <v>21</v>
      </c>
      <c r="C216" s="47" t="s">
        <v>401</v>
      </c>
      <c r="D216" s="47" t="s">
        <v>159</v>
      </c>
      <c r="E216" s="29"/>
      <c r="F216" s="30"/>
      <c r="G216" s="29"/>
      <c r="H216" s="57">
        <f>AVERAGE(H201:H214)</f>
        <v>2.9094951648743397E-2</v>
      </c>
      <c r="I216" s="30"/>
      <c r="J216" s="57">
        <f>AVERAGE(J201:J214)</f>
        <v>2.4780611596642719E-2</v>
      </c>
      <c r="K216" s="52"/>
      <c r="L216" s="30"/>
      <c r="M216" s="30"/>
      <c r="N216" s="32"/>
      <c r="O216" s="30"/>
      <c r="P216" s="31"/>
      <c r="Q216" s="33"/>
      <c r="R216" s="34"/>
      <c r="S216" s="35"/>
      <c r="T216" s="33"/>
      <c r="U216" s="33"/>
      <c r="V216" s="34"/>
      <c r="W216" s="33"/>
      <c r="X216" s="33"/>
      <c r="Y216" s="33"/>
      <c r="Z216" s="33"/>
      <c r="AA216" s="35"/>
      <c r="AB216" s="33"/>
      <c r="AC216" s="33"/>
      <c r="AD216" s="34"/>
      <c r="AE216" s="33"/>
      <c r="AF216" s="33"/>
      <c r="AG216" s="33"/>
      <c r="AH216" s="33"/>
      <c r="AI216">
        <v>0</v>
      </c>
      <c r="AJ216">
        <v>0</v>
      </c>
    </row>
    <row r="217" spans="1:36">
      <c r="A217" s="17">
        <v>196</v>
      </c>
      <c r="B217" s="55" t="s">
        <v>214</v>
      </c>
      <c r="C217" s="47" t="s">
        <v>402</v>
      </c>
      <c r="D217" s="47" t="s">
        <v>215</v>
      </c>
      <c r="E217" s="20">
        <v>570.9</v>
      </c>
      <c r="F217" s="21">
        <v>516</v>
      </c>
      <c r="G217" s="20">
        <v>514.70000000000005</v>
      </c>
      <c r="H217" s="22">
        <f t="shared" si="19"/>
        <v>5.6343501068583636E-2</v>
      </c>
      <c r="I217" s="21">
        <v>518.4</v>
      </c>
      <c r="J217" s="22">
        <f t="shared" si="20"/>
        <v>5.401234567901235E-2</v>
      </c>
      <c r="K217" s="61"/>
      <c r="L217" s="21" t="s">
        <v>25</v>
      </c>
      <c r="M217" s="21">
        <v>29</v>
      </c>
      <c r="N217" s="23">
        <v>28</v>
      </c>
      <c r="O217" s="21">
        <f t="shared" si="21"/>
        <v>1</v>
      </c>
      <c r="P217" s="22">
        <f t="shared" si="22"/>
        <v>3.4482758620689655E-2</v>
      </c>
      <c r="Q217" s="25"/>
      <c r="R217" s="26"/>
      <c r="S217" s="27"/>
      <c r="T217" s="25"/>
      <c r="U217" s="25"/>
      <c r="V217" s="26"/>
      <c r="W217" s="25"/>
      <c r="X217" s="25"/>
      <c r="Y217" s="25"/>
      <c r="Z217" s="25"/>
      <c r="AA217" s="27"/>
      <c r="AB217" s="25"/>
      <c r="AC217" s="25"/>
      <c r="AD217" s="26"/>
      <c r="AE217" s="25"/>
      <c r="AF217" s="25"/>
      <c r="AG217" s="25"/>
      <c r="AH217" s="26"/>
      <c r="AI217">
        <v>45.321539999999999</v>
      </c>
      <c r="AJ217">
        <v>130.941767</v>
      </c>
    </row>
    <row r="218" spans="1:36">
      <c r="A218" s="17">
        <v>197</v>
      </c>
      <c r="B218" s="48" t="s">
        <v>216</v>
      </c>
      <c r="C218" s="47" t="s">
        <v>402</v>
      </c>
      <c r="D218" s="47" t="s">
        <v>215</v>
      </c>
      <c r="E218" s="46">
        <v>555.1</v>
      </c>
      <c r="F218" s="30">
        <v>450.3</v>
      </c>
      <c r="G218" s="29">
        <v>433.3</v>
      </c>
      <c r="H218" s="31">
        <f t="shared" si="19"/>
        <v>9.9238402954073393E-2</v>
      </c>
      <c r="I218" s="30">
        <v>437.4</v>
      </c>
      <c r="J218" s="31">
        <f t="shared" si="20"/>
        <v>7.7732053040695026E-2</v>
      </c>
      <c r="K218" s="52"/>
      <c r="L218" s="30" t="s">
        <v>25</v>
      </c>
      <c r="M218" s="30">
        <v>43</v>
      </c>
      <c r="N218" s="32">
        <v>34</v>
      </c>
      <c r="O218" s="30">
        <f t="shared" si="21"/>
        <v>9</v>
      </c>
      <c r="P218" s="31">
        <f t="shared" si="22"/>
        <v>0.20930232558139536</v>
      </c>
      <c r="Q218" s="33"/>
      <c r="R218" s="34"/>
      <c r="S218" s="35"/>
      <c r="T218" s="33"/>
      <c r="U218" s="33"/>
      <c r="V218" s="34"/>
      <c r="W218" s="33"/>
      <c r="X218" s="33"/>
      <c r="Y218" s="33"/>
      <c r="Z218" s="33"/>
      <c r="AA218" s="35"/>
      <c r="AB218" s="33"/>
      <c r="AC218" s="33"/>
      <c r="AD218" s="34"/>
      <c r="AE218" s="33"/>
      <c r="AF218" s="33"/>
      <c r="AG218" s="33"/>
      <c r="AH218" s="34"/>
      <c r="AI218">
        <v>46.655101999999999</v>
      </c>
      <c r="AJ218">
        <v>131.171402</v>
      </c>
    </row>
    <row r="219" spans="1:36">
      <c r="A219" s="17">
        <v>198</v>
      </c>
      <c r="B219" s="28" t="s">
        <v>217</v>
      </c>
      <c r="C219" s="47" t="s">
        <v>402</v>
      </c>
      <c r="D219" s="47" t="s">
        <v>215</v>
      </c>
      <c r="E219" s="29">
        <v>1230.4000000000001</v>
      </c>
      <c r="F219" s="30">
        <v>1238.8</v>
      </c>
      <c r="G219" s="29"/>
      <c r="H219" s="31"/>
      <c r="I219" s="30"/>
      <c r="J219" s="31"/>
      <c r="K219" s="52"/>
      <c r="L219" s="30" t="s">
        <v>25</v>
      </c>
      <c r="M219" s="30">
        <v>38</v>
      </c>
      <c r="N219" s="32">
        <v>36</v>
      </c>
      <c r="O219" s="30">
        <f t="shared" si="21"/>
        <v>2</v>
      </c>
      <c r="P219" s="31">
        <f t="shared" si="22"/>
        <v>5.2631578947368418E-2</v>
      </c>
      <c r="Q219" s="33"/>
      <c r="R219" s="34"/>
      <c r="S219" s="35"/>
      <c r="T219" s="33"/>
      <c r="U219" s="33">
        <f>VLOOKUP(B219,[1]黄标车!G:I,3,FALSE)</f>
        <v>1.4</v>
      </c>
      <c r="V219" s="34"/>
      <c r="W219" s="33"/>
      <c r="X219" s="33"/>
      <c r="Y219" s="33"/>
      <c r="Z219" s="33"/>
      <c r="AA219" s="35"/>
      <c r="AB219" s="33"/>
      <c r="AC219" s="33"/>
      <c r="AD219" s="34"/>
      <c r="AE219" s="33"/>
      <c r="AF219" s="33"/>
      <c r="AG219" s="33"/>
      <c r="AH219" s="34"/>
      <c r="AI219">
        <v>47.347700000000003</v>
      </c>
      <c r="AJ219">
        <v>123.987289</v>
      </c>
    </row>
    <row r="220" spans="1:36">
      <c r="A220" s="17">
        <v>199</v>
      </c>
      <c r="B220" s="28" t="s">
        <v>218</v>
      </c>
      <c r="C220" s="47" t="s">
        <v>402</v>
      </c>
      <c r="D220" s="47" t="s">
        <v>215</v>
      </c>
      <c r="E220" s="29">
        <v>1092.5999999999999</v>
      </c>
      <c r="F220" s="30">
        <v>1166.9000000000001</v>
      </c>
      <c r="G220" s="29">
        <v>1186.3</v>
      </c>
      <c r="H220" s="31">
        <f t="shared" si="19"/>
        <v>4.0461940487229203E-2</v>
      </c>
      <c r="I220" s="30">
        <v>1231.2</v>
      </c>
      <c r="J220" s="31">
        <f t="shared" si="20"/>
        <v>3.005198180636777E-2</v>
      </c>
      <c r="K220" s="52"/>
      <c r="L220" s="30" t="s">
        <v>25</v>
      </c>
      <c r="M220" s="30">
        <v>48</v>
      </c>
      <c r="N220" s="32">
        <v>37</v>
      </c>
      <c r="O220" s="30">
        <f t="shared" si="21"/>
        <v>11</v>
      </c>
      <c r="P220" s="31">
        <f t="shared" si="22"/>
        <v>0.22916666666666666</v>
      </c>
      <c r="Q220" s="33">
        <f>VLOOKUP(B220,[1]锅炉!P:R,3,FALSE)</f>
        <v>124</v>
      </c>
      <c r="R220" s="34"/>
      <c r="S220" s="35"/>
      <c r="T220" s="33"/>
      <c r="U220" s="33">
        <f>VLOOKUP(B220,[1]黄标车!G:I,3,FALSE)</f>
        <v>0.85</v>
      </c>
      <c r="V220" s="34"/>
      <c r="W220" s="33"/>
      <c r="X220" s="33"/>
      <c r="Y220" s="33"/>
      <c r="Z220" s="33"/>
      <c r="AA220" s="35"/>
      <c r="AB220" s="33"/>
      <c r="AC220" s="33"/>
      <c r="AD220" s="34"/>
      <c r="AE220" s="33"/>
      <c r="AF220" s="33"/>
      <c r="AG220" s="33"/>
      <c r="AH220" s="34"/>
      <c r="AI220">
        <v>44.588521</v>
      </c>
      <c r="AJ220">
        <v>129.608035</v>
      </c>
    </row>
    <row r="221" spans="1:36">
      <c r="A221" s="17">
        <v>200</v>
      </c>
      <c r="B221" s="28" t="s">
        <v>219</v>
      </c>
      <c r="C221" s="47" t="s">
        <v>402</v>
      </c>
      <c r="D221" s="47" t="s">
        <v>215</v>
      </c>
      <c r="E221" s="29">
        <v>5010.8</v>
      </c>
      <c r="F221" s="30">
        <v>5332.7</v>
      </c>
      <c r="G221" s="29">
        <v>5751.2</v>
      </c>
      <c r="H221" s="31">
        <f t="shared" si="19"/>
        <v>1.2171372930866602E-2</v>
      </c>
      <c r="I221" s="30">
        <v>6101.6</v>
      </c>
      <c r="J221" s="31">
        <f t="shared" si="20"/>
        <v>8.522354792185655E-3</v>
      </c>
      <c r="K221" s="52"/>
      <c r="L221" s="30">
        <v>72</v>
      </c>
      <c r="M221" s="30">
        <v>70</v>
      </c>
      <c r="N221" s="32">
        <v>52</v>
      </c>
      <c r="O221" s="30">
        <f t="shared" si="21"/>
        <v>18</v>
      </c>
      <c r="P221" s="31">
        <f t="shared" si="22"/>
        <v>0.25714285714285712</v>
      </c>
      <c r="Q221" s="33">
        <f>VLOOKUP(B221,[1]锅炉!P:R,3,FALSE)</f>
        <v>922</v>
      </c>
      <c r="R221" s="34"/>
      <c r="S221" s="35"/>
      <c r="T221" s="33">
        <f>VLOOKUP(B221,[1]黄标车!O:Q,3,FALSE)</f>
        <v>3.9</v>
      </c>
      <c r="U221" s="33">
        <f>VLOOKUP(B221,[1]黄标车!G:I,3,FALSE)</f>
        <v>6.02</v>
      </c>
      <c r="V221" s="34">
        <f>VLOOKUP(B221,[1]黄标车!B:D,3,FALSE)</f>
        <v>4.6151999999999997</v>
      </c>
      <c r="W221" s="33"/>
      <c r="X221" s="33"/>
      <c r="Y221" s="33"/>
      <c r="Z221" s="33"/>
      <c r="AA221" s="35"/>
      <c r="AB221" s="33"/>
      <c r="AC221" s="33"/>
      <c r="AD221" s="34"/>
      <c r="AE221" s="33"/>
      <c r="AF221" s="33"/>
      <c r="AG221" s="33"/>
      <c r="AH221" s="34"/>
      <c r="AI221">
        <v>45.773224999999996</v>
      </c>
      <c r="AJ221">
        <v>126.65771700000001</v>
      </c>
    </row>
    <row r="222" spans="1:36">
      <c r="A222" s="17">
        <v>201</v>
      </c>
      <c r="B222" s="28" t="s">
        <v>220</v>
      </c>
      <c r="C222" s="47" t="s">
        <v>402</v>
      </c>
      <c r="D222" s="47" t="s">
        <v>215</v>
      </c>
      <c r="E222" s="29">
        <v>4181.5</v>
      </c>
      <c r="F222" s="30">
        <v>4070</v>
      </c>
      <c r="G222" s="29">
        <v>2983.5</v>
      </c>
      <c r="H222" s="31">
        <f t="shared" si="19"/>
        <v>1.5082956259426848E-2</v>
      </c>
      <c r="I222" s="30">
        <v>2610</v>
      </c>
      <c r="J222" s="31">
        <f t="shared" si="20"/>
        <v>1.4559386973180077E-2</v>
      </c>
      <c r="K222" s="52"/>
      <c r="L222" s="30" t="s">
        <v>25</v>
      </c>
      <c r="M222" s="30">
        <v>45</v>
      </c>
      <c r="N222" s="32">
        <v>38</v>
      </c>
      <c r="O222" s="30">
        <f t="shared" si="21"/>
        <v>7</v>
      </c>
      <c r="P222" s="31">
        <f t="shared" si="22"/>
        <v>0.15555555555555556</v>
      </c>
      <c r="Q222" s="33">
        <f>VLOOKUP(B222,[1]锅炉!P:R,3,FALSE)</f>
        <v>331</v>
      </c>
      <c r="R222" s="34">
        <f>VLOOKUP(B222,[1]锅炉!J:L,3,FALSE)</f>
        <v>43</v>
      </c>
      <c r="S222" s="35"/>
      <c r="T222" s="33"/>
      <c r="U222" s="33">
        <f>VLOOKUP(B222,[1]黄标车!G:I,3,FALSE)</f>
        <v>2.7583000000000002</v>
      </c>
      <c r="V222" s="34">
        <f>VLOOKUP(B222,[1]黄标车!B:D,3,FALSE)</f>
        <v>1.9</v>
      </c>
      <c r="W222" s="33"/>
      <c r="X222" s="33"/>
      <c r="Y222" s="33"/>
      <c r="Z222" s="33"/>
      <c r="AA222" s="35"/>
      <c r="AB222" s="33"/>
      <c r="AC222" s="33"/>
      <c r="AD222" s="34"/>
      <c r="AE222" s="33"/>
      <c r="AF222" s="33"/>
      <c r="AG222" s="33"/>
      <c r="AH222" s="34"/>
      <c r="AI222">
        <v>46.596708999999997</v>
      </c>
      <c r="AJ222">
        <v>125.02184</v>
      </c>
    </row>
    <row r="223" spans="1:36">
      <c r="A223" s="17">
        <v>202</v>
      </c>
      <c r="B223" s="48" t="s">
        <v>221</v>
      </c>
      <c r="C223" s="47" t="s">
        <v>402</v>
      </c>
      <c r="D223" s="47" t="s">
        <v>215</v>
      </c>
      <c r="E223" s="29">
        <v>320</v>
      </c>
      <c r="F223" s="30"/>
      <c r="G223" s="29">
        <v>266</v>
      </c>
      <c r="H223" s="31">
        <f t="shared" si="19"/>
        <v>0.18045112781954886</v>
      </c>
      <c r="I223" s="30"/>
      <c r="J223" s="31"/>
      <c r="K223" s="52"/>
      <c r="L223" s="30" t="s">
        <v>25</v>
      </c>
      <c r="M223" s="30">
        <v>48</v>
      </c>
      <c r="N223" s="32">
        <v>38</v>
      </c>
      <c r="O223" s="30">
        <f t="shared" si="21"/>
        <v>10</v>
      </c>
      <c r="P223" s="31">
        <f t="shared" si="22"/>
        <v>0.20833333333333334</v>
      </c>
      <c r="Q223" s="33"/>
      <c r="R223" s="34"/>
      <c r="S223" s="35"/>
      <c r="T223" s="33"/>
      <c r="U223" s="33"/>
      <c r="V223" s="34"/>
      <c r="W223" s="33"/>
      <c r="X223" s="33"/>
      <c r="Y223" s="33"/>
      <c r="Z223" s="33"/>
      <c r="AA223" s="35"/>
      <c r="AB223" s="33"/>
      <c r="AC223" s="33"/>
      <c r="AD223" s="34"/>
      <c r="AE223" s="33"/>
      <c r="AF223" s="33"/>
      <c r="AG223" s="33"/>
      <c r="AH223" s="34"/>
      <c r="AI223">
        <v>47.338666000000003</v>
      </c>
      <c r="AJ223">
        <v>130.292472</v>
      </c>
    </row>
    <row r="224" spans="1:36">
      <c r="A224" s="17">
        <v>203</v>
      </c>
      <c r="B224" s="48" t="s">
        <v>222</v>
      </c>
      <c r="C224" s="47" t="s">
        <v>402</v>
      </c>
      <c r="D224" s="47" t="s">
        <v>215</v>
      </c>
      <c r="E224" s="29">
        <v>284.49</v>
      </c>
      <c r="F224" s="30">
        <v>261.56</v>
      </c>
      <c r="G224" s="29">
        <v>248.2</v>
      </c>
      <c r="H224" s="31">
        <f t="shared" si="19"/>
        <v>0.12087026591458502</v>
      </c>
      <c r="I224" s="30">
        <v>251.22</v>
      </c>
      <c r="J224" s="31">
        <f t="shared" si="20"/>
        <v>7.5630921105007562E-2</v>
      </c>
      <c r="K224" s="52"/>
      <c r="L224" s="30" t="s">
        <v>25</v>
      </c>
      <c r="M224" s="30">
        <v>30</v>
      </c>
      <c r="N224" s="32">
        <v>19</v>
      </c>
      <c r="O224" s="30">
        <f t="shared" si="21"/>
        <v>11</v>
      </c>
      <c r="P224" s="31">
        <f t="shared" si="22"/>
        <v>0.36666666666666664</v>
      </c>
      <c r="Q224" s="33"/>
      <c r="R224" s="34"/>
      <c r="S224" s="35"/>
      <c r="T224" s="33"/>
      <c r="U224" s="33"/>
      <c r="V224" s="34"/>
      <c r="W224" s="33"/>
      <c r="X224" s="33"/>
      <c r="Y224" s="33"/>
      <c r="Z224" s="33"/>
      <c r="AA224" s="35"/>
      <c r="AB224" s="33"/>
      <c r="AC224" s="33"/>
      <c r="AD224" s="34"/>
      <c r="AE224" s="33"/>
      <c r="AF224" s="33"/>
      <c r="AG224" s="33"/>
      <c r="AH224" s="34"/>
      <c r="AI224">
        <v>47.741959000000001</v>
      </c>
      <c r="AJ224">
        <v>128.90057999999999</v>
      </c>
    </row>
    <row r="225" spans="1:36">
      <c r="A225" s="17">
        <v>204</v>
      </c>
      <c r="B225" s="48" t="s">
        <v>223</v>
      </c>
      <c r="C225" s="47" t="s">
        <v>402</v>
      </c>
      <c r="D225" s="47" t="s">
        <v>215</v>
      </c>
      <c r="E225" s="29">
        <v>747.2</v>
      </c>
      <c r="F225" s="30">
        <v>792.5</v>
      </c>
      <c r="G225" s="29">
        <v>810.1</v>
      </c>
      <c r="H225" s="31">
        <f t="shared" si="19"/>
        <v>3.8266880632020737E-2</v>
      </c>
      <c r="I225" s="30">
        <v>845</v>
      </c>
      <c r="J225" s="31">
        <f t="shared" si="20"/>
        <v>3.9053254437869819E-2</v>
      </c>
      <c r="K225" s="52"/>
      <c r="L225" s="30" t="s">
        <v>25</v>
      </c>
      <c r="M225" s="30">
        <v>31</v>
      </c>
      <c r="N225" s="32">
        <v>33</v>
      </c>
      <c r="O225" s="30">
        <f t="shared" si="21"/>
        <v>-2</v>
      </c>
      <c r="P225" s="31">
        <f t="shared" si="22"/>
        <v>-6.4516129032258063E-2</v>
      </c>
      <c r="Q225" s="33"/>
      <c r="R225" s="34"/>
      <c r="S225" s="35"/>
      <c r="T225" s="33"/>
      <c r="U225" s="33"/>
      <c r="V225" s="34"/>
      <c r="W225" s="33"/>
      <c r="X225" s="33"/>
      <c r="Y225" s="33"/>
      <c r="Z225" s="33"/>
      <c r="AA225" s="35"/>
      <c r="AB225" s="33"/>
      <c r="AC225" s="33"/>
      <c r="AD225" s="34"/>
      <c r="AE225" s="33"/>
      <c r="AF225" s="33"/>
      <c r="AG225" s="33"/>
      <c r="AH225" s="34"/>
      <c r="AI225">
        <v>46.813780000000001</v>
      </c>
      <c r="AJ225">
        <v>130.28473500000001</v>
      </c>
    </row>
    <row r="226" spans="1:36">
      <c r="A226" s="17">
        <v>205</v>
      </c>
      <c r="B226" s="48" t="s">
        <v>224</v>
      </c>
      <c r="C226" s="47" t="s">
        <v>402</v>
      </c>
      <c r="D226" s="47" t="s">
        <v>215</v>
      </c>
      <c r="E226" s="29">
        <v>241</v>
      </c>
      <c r="F226" s="30">
        <v>214.26</v>
      </c>
      <c r="G226" s="29">
        <v>212.65</v>
      </c>
      <c r="H226" s="31">
        <f t="shared" si="19"/>
        <v>0.26334352221960966</v>
      </c>
      <c r="I226" s="30">
        <v>216.64</v>
      </c>
      <c r="J226" s="31">
        <f t="shared" si="20"/>
        <v>0.21694977843426885</v>
      </c>
      <c r="K226" s="52"/>
      <c r="L226" s="30" t="s">
        <v>25</v>
      </c>
      <c r="M226" s="30">
        <v>56</v>
      </c>
      <c r="N226" s="32">
        <v>47</v>
      </c>
      <c r="O226" s="30">
        <f t="shared" si="21"/>
        <v>9</v>
      </c>
      <c r="P226" s="31">
        <f t="shared" si="22"/>
        <v>0.16071428571428573</v>
      </c>
      <c r="Q226" s="33"/>
      <c r="R226" s="34"/>
      <c r="S226" s="35"/>
      <c r="T226" s="33"/>
      <c r="U226" s="33"/>
      <c r="V226" s="34"/>
      <c r="W226" s="33"/>
      <c r="X226" s="33"/>
      <c r="Y226" s="33"/>
      <c r="Z226" s="33"/>
      <c r="AA226" s="35"/>
      <c r="AB226" s="33"/>
      <c r="AC226" s="33"/>
      <c r="AD226" s="34"/>
      <c r="AE226" s="33"/>
      <c r="AF226" s="33"/>
      <c r="AG226" s="33"/>
      <c r="AH226" s="34"/>
      <c r="AI226">
        <v>45.775005</v>
      </c>
      <c r="AJ226">
        <v>131.019048</v>
      </c>
    </row>
    <row r="227" spans="1:36">
      <c r="A227" s="17">
        <v>206</v>
      </c>
      <c r="B227" s="48" t="s">
        <v>225</v>
      </c>
      <c r="C227" s="47" t="s">
        <v>402</v>
      </c>
      <c r="D227" s="47" t="s">
        <v>215</v>
      </c>
      <c r="E227" s="29">
        <v>389.6</v>
      </c>
      <c r="F227" s="30">
        <v>420.3</v>
      </c>
      <c r="G227" s="29">
        <v>447.8</v>
      </c>
      <c r="H227" s="31">
        <f t="shared" si="19"/>
        <v>6.4761054041983027E-2</v>
      </c>
      <c r="I227" s="30">
        <v>470.8</v>
      </c>
      <c r="J227" s="31">
        <f t="shared" si="20"/>
        <v>4.8853016142735767E-2</v>
      </c>
      <c r="K227" s="52"/>
      <c r="L227" s="30" t="s">
        <v>25</v>
      </c>
      <c r="M227" s="30">
        <v>29</v>
      </c>
      <c r="N227" s="32">
        <v>23</v>
      </c>
      <c r="O227" s="30">
        <f t="shared" si="21"/>
        <v>6</v>
      </c>
      <c r="P227" s="31">
        <f t="shared" si="22"/>
        <v>0.20689655172413793</v>
      </c>
      <c r="Q227" s="33"/>
      <c r="R227" s="34"/>
      <c r="S227" s="35"/>
      <c r="T227" s="33"/>
      <c r="U227" s="33"/>
      <c r="V227" s="34"/>
      <c r="W227" s="33"/>
      <c r="X227" s="33"/>
      <c r="Y227" s="33"/>
      <c r="Z227" s="33"/>
      <c r="AA227" s="35"/>
      <c r="AB227" s="33"/>
      <c r="AC227" s="33"/>
      <c r="AD227" s="34"/>
      <c r="AE227" s="33"/>
      <c r="AF227" s="33"/>
      <c r="AG227" s="33"/>
      <c r="AH227" s="34"/>
      <c r="AI227">
        <v>50.250689999999999</v>
      </c>
      <c r="AJ227">
        <v>127.50082999999999</v>
      </c>
    </row>
    <row r="228" spans="1:36">
      <c r="A228" s="17">
        <v>207</v>
      </c>
      <c r="B228" s="48" t="s">
        <v>226</v>
      </c>
      <c r="C228" s="47" t="s">
        <v>402</v>
      </c>
      <c r="D228" s="47" t="s">
        <v>215</v>
      </c>
      <c r="E228" s="29"/>
      <c r="F228" s="30"/>
      <c r="G228" s="29"/>
      <c r="H228" s="31"/>
      <c r="I228" s="30"/>
      <c r="J228" s="31"/>
      <c r="K228" s="52"/>
      <c r="L228" s="30" t="s">
        <v>25</v>
      </c>
      <c r="M228" s="30">
        <v>36</v>
      </c>
      <c r="N228" s="32">
        <v>33</v>
      </c>
      <c r="O228" s="30">
        <f t="shared" si="21"/>
        <v>3</v>
      </c>
      <c r="P228" s="31">
        <f t="shared" si="22"/>
        <v>8.3333333333333329E-2</v>
      </c>
      <c r="Q228" s="33"/>
      <c r="R228" s="34">
        <f>VLOOKUP(B228,[1]锅炉!J:L,3,FALSE)</f>
        <v>239</v>
      </c>
      <c r="S228" s="35"/>
      <c r="T228" s="33"/>
      <c r="U228" s="33"/>
      <c r="V228" s="34"/>
      <c r="W228" s="33"/>
      <c r="X228" s="33"/>
      <c r="Y228" s="33"/>
      <c r="Z228" s="33"/>
      <c r="AA228" s="35"/>
      <c r="AB228" s="33"/>
      <c r="AC228" s="33"/>
      <c r="AD228" s="34"/>
      <c r="AE228" s="33"/>
      <c r="AF228" s="33"/>
      <c r="AG228" s="33"/>
      <c r="AH228" s="34"/>
      <c r="AI228">
        <v>46.646064000000003</v>
      </c>
      <c r="AJ228">
        <v>126.98909500000001</v>
      </c>
    </row>
    <row r="229" spans="1:36" ht="15" thickBot="1">
      <c r="A229" s="17">
        <v>208</v>
      </c>
      <c r="B229" s="49" t="s">
        <v>227</v>
      </c>
      <c r="C229" s="47" t="s">
        <v>402</v>
      </c>
      <c r="D229" s="47" t="s">
        <v>215</v>
      </c>
      <c r="E229" s="38"/>
      <c r="F229" s="39"/>
      <c r="G229" s="38">
        <v>134.94</v>
      </c>
      <c r="H229" s="40">
        <f t="shared" si="19"/>
        <v>0.17785682525566918</v>
      </c>
      <c r="I229" s="39">
        <v>143.94999999999999</v>
      </c>
      <c r="J229" s="40">
        <f t="shared" si="20"/>
        <v>0.15283084404307051</v>
      </c>
      <c r="K229" s="62"/>
      <c r="L229" s="39"/>
      <c r="M229" s="39">
        <v>24</v>
      </c>
      <c r="N229" s="41">
        <v>22</v>
      </c>
      <c r="O229" s="39">
        <f t="shared" si="21"/>
        <v>2</v>
      </c>
      <c r="P229" s="40">
        <f t="shared" si="22"/>
        <v>8.3333333333333329E-2</v>
      </c>
      <c r="Q229" s="42"/>
      <c r="R229" s="43"/>
      <c r="S229" s="44"/>
      <c r="T229" s="42"/>
      <c r="U229" s="42"/>
      <c r="V229" s="43"/>
      <c r="W229" s="42"/>
      <c r="X229" s="42"/>
      <c r="Y229" s="42"/>
      <c r="Z229" s="42"/>
      <c r="AA229" s="44"/>
      <c r="AB229" s="42"/>
      <c r="AC229" s="42"/>
      <c r="AD229" s="43"/>
      <c r="AE229" s="42"/>
      <c r="AF229" s="42"/>
      <c r="AG229" s="42"/>
      <c r="AH229" s="43"/>
      <c r="AI229">
        <v>51.991788999999997</v>
      </c>
      <c r="AJ229">
        <v>124.19610400000001</v>
      </c>
    </row>
    <row r="230" spans="1:36" ht="15" hidden="1" thickBot="1">
      <c r="A230" s="17"/>
      <c r="B230" s="45" t="s">
        <v>19</v>
      </c>
      <c r="C230" s="47" t="s">
        <v>402</v>
      </c>
      <c r="D230" s="47" t="s">
        <v>215</v>
      </c>
      <c r="E230" s="29"/>
      <c r="F230" s="30"/>
      <c r="G230" s="29"/>
      <c r="H230" s="39">
        <f>STDEV(H217:H229)</f>
        <v>8.0617184266134054E-2</v>
      </c>
      <c r="I230" s="30"/>
      <c r="J230" s="39">
        <f>STDEV(J217:J229)</f>
        <v>6.5509182122863246E-2</v>
      </c>
      <c r="K230" s="52"/>
      <c r="L230" s="30"/>
      <c r="M230" s="30"/>
      <c r="N230" s="32"/>
      <c r="O230" s="30"/>
      <c r="P230" s="31"/>
      <c r="Q230" s="33"/>
      <c r="R230" s="34"/>
      <c r="S230" s="35"/>
      <c r="T230" s="33"/>
      <c r="U230" s="33"/>
      <c r="V230" s="34"/>
      <c r="W230" s="33"/>
      <c r="X230" s="33"/>
      <c r="Y230" s="33"/>
      <c r="Z230" s="33"/>
      <c r="AA230" s="35"/>
      <c r="AB230" s="33"/>
      <c r="AC230" s="33"/>
      <c r="AD230" s="34"/>
      <c r="AE230" s="33"/>
      <c r="AF230" s="33"/>
      <c r="AG230" s="33"/>
      <c r="AH230" s="33"/>
      <c r="AI230">
        <v>0</v>
      </c>
      <c r="AJ230">
        <v>0</v>
      </c>
    </row>
    <row r="231" spans="1:36" ht="15" hidden="1" thickBot="1">
      <c r="A231" s="17"/>
      <c r="B231" s="45" t="s">
        <v>21</v>
      </c>
      <c r="C231" s="47" t="s">
        <v>402</v>
      </c>
      <c r="D231" s="47" t="s">
        <v>215</v>
      </c>
      <c r="E231" s="29"/>
      <c r="F231" s="30"/>
      <c r="G231" s="29"/>
      <c r="H231" s="57">
        <f>AVERAGE(H217:H229)</f>
        <v>9.7167986325781483E-2</v>
      </c>
      <c r="I231" s="30"/>
      <c r="J231" s="57">
        <f>AVERAGE(J217:J229)</f>
        <v>7.1819593645439328E-2</v>
      </c>
      <c r="K231" s="52"/>
      <c r="L231" s="30"/>
      <c r="M231" s="30"/>
      <c r="N231" s="32"/>
      <c r="O231" s="30"/>
      <c r="P231" s="31"/>
      <c r="Q231" s="33"/>
      <c r="R231" s="34"/>
      <c r="S231" s="35"/>
      <c r="T231" s="33"/>
      <c r="U231" s="33"/>
      <c r="V231" s="34"/>
      <c r="W231" s="33"/>
      <c r="X231" s="33"/>
      <c r="Y231" s="33"/>
      <c r="Z231" s="33"/>
      <c r="AA231" s="35"/>
      <c r="AB231" s="33"/>
      <c r="AC231" s="33"/>
      <c r="AD231" s="34"/>
      <c r="AE231" s="33"/>
      <c r="AF231" s="33"/>
      <c r="AG231" s="33"/>
      <c r="AH231" s="33"/>
      <c r="AI231">
        <v>0</v>
      </c>
      <c r="AJ231">
        <v>0</v>
      </c>
    </row>
    <row r="232" spans="1:36">
      <c r="A232" s="17">
        <v>209</v>
      </c>
      <c r="B232" s="55" t="s">
        <v>228</v>
      </c>
      <c r="C232" s="47" t="s">
        <v>402</v>
      </c>
      <c r="D232" s="47" t="s">
        <v>215</v>
      </c>
      <c r="E232" s="20">
        <v>850.3</v>
      </c>
      <c r="F232" s="21">
        <v>900.8</v>
      </c>
      <c r="G232" s="20">
        <v>886.1</v>
      </c>
      <c r="H232" s="22"/>
      <c r="I232" s="21">
        <v>915.1</v>
      </c>
      <c r="J232" s="22">
        <f t="shared" si="20"/>
        <v>3.3876079117036391E-2</v>
      </c>
      <c r="K232" s="61"/>
      <c r="L232" s="21" t="s">
        <v>25</v>
      </c>
      <c r="M232" s="21" t="s">
        <v>25</v>
      </c>
      <c r="N232" s="23">
        <v>31</v>
      </c>
      <c r="O232" s="21"/>
      <c r="P232" s="22"/>
      <c r="Q232" s="25"/>
      <c r="R232" s="26"/>
      <c r="S232" s="27"/>
      <c r="T232" s="25"/>
      <c r="U232" s="25"/>
      <c r="V232" s="26"/>
      <c r="W232" s="25"/>
      <c r="X232" s="25"/>
      <c r="Y232" s="25"/>
      <c r="Z232" s="25"/>
      <c r="AA232" s="27"/>
      <c r="AB232" s="25"/>
      <c r="AC232" s="25"/>
      <c r="AD232" s="26"/>
      <c r="AE232" s="25"/>
      <c r="AF232" s="25"/>
      <c r="AG232" s="25"/>
      <c r="AH232" s="26"/>
      <c r="AI232">
        <v>42.896414</v>
      </c>
      <c r="AJ232">
        <v>129.48590200000001</v>
      </c>
    </row>
    <row r="233" spans="1:36">
      <c r="A233" s="17">
        <v>210</v>
      </c>
      <c r="B233" s="48" t="s">
        <v>229</v>
      </c>
      <c r="C233" s="47" t="s">
        <v>230</v>
      </c>
      <c r="D233" s="47" t="s">
        <v>215</v>
      </c>
      <c r="E233" s="29">
        <v>1650.5</v>
      </c>
      <c r="F233" s="30">
        <v>1740.02</v>
      </c>
      <c r="G233" s="29">
        <v>1680.3</v>
      </c>
      <c r="H233" s="31"/>
      <c r="I233" s="30">
        <v>1712.67</v>
      </c>
      <c r="J233" s="31">
        <f t="shared" si="20"/>
        <v>2.0435927528362149E-2</v>
      </c>
      <c r="K233" s="52"/>
      <c r="L233" s="30" t="s">
        <v>25</v>
      </c>
      <c r="M233" s="30" t="s">
        <v>25</v>
      </c>
      <c r="N233" s="32">
        <v>35</v>
      </c>
      <c r="O233" s="30"/>
      <c r="P233" s="31"/>
      <c r="Q233" s="33"/>
      <c r="R233" s="34">
        <f>VLOOKUP(B233,[1]锅炉!J:L,3,FALSE)</f>
        <v>76</v>
      </c>
      <c r="S233" s="35"/>
      <c r="T233" s="33"/>
      <c r="U233" s="33"/>
      <c r="V233" s="34">
        <f>VLOOKUP(B233,[1]黄标车!B:D,3,FALSE)</f>
        <v>1.9</v>
      </c>
      <c r="W233" s="33"/>
      <c r="X233" s="33"/>
      <c r="Y233" s="33"/>
      <c r="Z233" s="33"/>
      <c r="AA233" s="35"/>
      <c r="AB233" s="33"/>
      <c r="AC233" s="33"/>
      <c r="AD233" s="34"/>
      <c r="AE233" s="33"/>
      <c r="AF233" s="33"/>
      <c r="AG233" s="33"/>
      <c r="AH233" s="34"/>
      <c r="AI233">
        <v>45.136049</v>
      </c>
      <c r="AJ233">
        <v>124.832995</v>
      </c>
    </row>
    <row r="234" spans="1:36">
      <c r="A234" s="17">
        <v>211</v>
      </c>
      <c r="B234" s="28" t="s">
        <v>230</v>
      </c>
      <c r="C234" s="47" t="s">
        <v>230</v>
      </c>
      <c r="D234" s="47" t="s">
        <v>215</v>
      </c>
      <c r="E234" s="29">
        <v>2617.4</v>
      </c>
      <c r="F234" s="30">
        <v>2730.2</v>
      </c>
      <c r="G234" s="29">
        <v>2455.1999999999998</v>
      </c>
      <c r="H234" s="31">
        <f t="shared" si="19"/>
        <v>2.4030628869338547E-2</v>
      </c>
      <c r="I234" s="30">
        <v>2531.3000000000002</v>
      </c>
      <c r="J234" s="31">
        <f t="shared" si="20"/>
        <v>1.6592264844151227E-2</v>
      </c>
      <c r="K234" s="52"/>
      <c r="L234" s="30" t="s">
        <v>25</v>
      </c>
      <c r="M234" s="30">
        <v>59</v>
      </c>
      <c r="N234" s="32">
        <v>42</v>
      </c>
      <c r="O234" s="30">
        <f t="shared" si="21"/>
        <v>17</v>
      </c>
      <c r="P234" s="31">
        <f t="shared" si="22"/>
        <v>0.28813559322033899</v>
      </c>
      <c r="Q234" s="33"/>
      <c r="R234" s="34"/>
      <c r="S234" s="35"/>
      <c r="T234" s="33"/>
      <c r="U234" s="33"/>
      <c r="V234" s="34"/>
      <c r="W234" s="33"/>
      <c r="X234" s="33"/>
      <c r="Y234" s="33"/>
      <c r="Z234" s="33"/>
      <c r="AA234" s="35"/>
      <c r="AB234" s="33"/>
      <c r="AC234" s="33"/>
      <c r="AD234" s="34"/>
      <c r="AE234" s="33"/>
      <c r="AF234" s="33"/>
      <c r="AG234" s="33"/>
      <c r="AH234" s="34"/>
      <c r="AI234">
        <v>43.871988000000002</v>
      </c>
      <c r="AJ234">
        <v>126.564544</v>
      </c>
    </row>
    <row r="235" spans="1:36">
      <c r="A235" s="17">
        <v>212</v>
      </c>
      <c r="B235" s="48" t="s">
        <v>231</v>
      </c>
      <c r="C235" s="47" t="s">
        <v>230</v>
      </c>
      <c r="D235" s="47" t="s">
        <v>215</v>
      </c>
      <c r="E235" s="29">
        <v>1003.45</v>
      </c>
      <c r="F235" s="30">
        <v>1070.68</v>
      </c>
      <c r="G235" s="29">
        <v>1034.45</v>
      </c>
      <c r="H235" s="31"/>
      <c r="I235" s="30">
        <v>1060.5</v>
      </c>
      <c r="J235" s="31">
        <f t="shared" si="20"/>
        <v>3.9603960396039604E-2</v>
      </c>
      <c r="K235" s="52"/>
      <c r="L235" s="30" t="s">
        <v>25</v>
      </c>
      <c r="M235" s="30" t="s">
        <v>25</v>
      </c>
      <c r="N235" s="32">
        <v>42</v>
      </c>
      <c r="O235" s="30"/>
      <c r="P235" s="31"/>
      <c r="Q235" s="33"/>
      <c r="R235" s="34"/>
      <c r="S235" s="35"/>
      <c r="T235" s="33"/>
      <c r="U235" s="33"/>
      <c r="V235" s="34">
        <f>VLOOKUP(B235,[1]黄标车!B:D,3,FALSE)</f>
        <v>0.44779999999999998</v>
      </c>
      <c r="W235" s="33"/>
      <c r="X235" s="33"/>
      <c r="Y235" s="33"/>
      <c r="Z235" s="33"/>
      <c r="AA235" s="35"/>
      <c r="AB235" s="33"/>
      <c r="AC235" s="33"/>
      <c r="AD235" s="34"/>
      <c r="AE235" s="33"/>
      <c r="AF235" s="33"/>
      <c r="AG235" s="33"/>
      <c r="AH235" s="34"/>
      <c r="AI235">
        <v>41.736396999999997</v>
      </c>
      <c r="AJ235">
        <v>125.94265</v>
      </c>
    </row>
    <row r="236" spans="1:36">
      <c r="A236" s="17">
        <v>213</v>
      </c>
      <c r="B236" s="28" t="s">
        <v>232</v>
      </c>
      <c r="C236" s="47" t="s">
        <v>230</v>
      </c>
      <c r="D236" s="47" t="s">
        <v>215</v>
      </c>
      <c r="E236" s="29">
        <v>5003.2</v>
      </c>
      <c r="F236" s="30">
        <v>5342.4</v>
      </c>
      <c r="G236" s="29">
        <v>5530</v>
      </c>
      <c r="H236" s="31">
        <f t="shared" si="19"/>
        <v>1.1934900542495479E-2</v>
      </c>
      <c r="I236" s="30">
        <v>5928.5</v>
      </c>
      <c r="J236" s="31">
        <f t="shared" si="20"/>
        <v>7.7591296280678079E-3</v>
      </c>
      <c r="K236" s="52"/>
      <c r="L236" s="30">
        <v>68</v>
      </c>
      <c r="M236" s="30">
        <v>66</v>
      </c>
      <c r="N236" s="32">
        <v>46</v>
      </c>
      <c r="O236" s="30">
        <f t="shared" si="21"/>
        <v>20</v>
      </c>
      <c r="P236" s="31">
        <f t="shared" si="22"/>
        <v>0.30303030303030304</v>
      </c>
      <c r="Q236" s="33"/>
      <c r="R236" s="34">
        <f>VLOOKUP(B236,[1]锅炉!J:L,3,FALSE)</f>
        <v>1255</v>
      </c>
      <c r="S236" s="35">
        <f>VLOOKUP(B236,[1]黄标车!K:M,3,FALSE)</f>
        <v>0.55000000000000004</v>
      </c>
      <c r="T236" s="33">
        <f>VLOOKUP(B236,[1]黄标车!O:Q,3,FALSE)</f>
        <v>1.45</v>
      </c>
      <c r="U236" s="33"/>
      <c r="V236" s="34">
        <f>VLOOKUP(B236,[1]黄标车!B:D,3,FALSE)</f>
        <v>4.0378999999999996</v>
      </c>
      <c r="W236" s="33"/>
      <c r="X236" s="33"/>
      <c r="Y236" s="33"/>
      <c r="Z236" s="33"/>
      <c r="AA236" s="35"/>
      <c r="AB236" s="33"/>
      <c r="AC236" s="33"/>
      <c r="AD236" s="34">
        <f>VLOOKUP(B236,[1]落后产能!B:C,2,FALSE)</f>
        <v>48</v>
      </c>
      <c r="AE236" s="33"/>
      <c r="AF236" s="33"/>
      <c r="AG236" s="33"/>
      <c r="AH236" s="34"/>
      <c r="AI236">
        <v>43.898338000000003</v>
      </c>
      <c r="AJ236">
        <v>125.313642</v>
      </c>
    </row>
    <row r="237" spans="1:36">
      <c r="A237" s="17">
        <v>214</v>
      </c>
      <c r="B237" s="48" t="s">
        <v>233</v>
      </c>
      <c r="C237" s="47" t="s">
        <v>230</v>
      </c>
      <c r="D237" s="47" t="s">
        <v>215</v>
      </c>
      <c r="E237" s="29">
        <v>1210.0999999999999</v>
      </c>
      <c r="F237" s="30">
        <v>1289</v>
      </c>
      <c r="G237" s="29">
        <v>1266.2</v>
      </c>
      <c r="H237" s="31"/>
      <c r="I237" s="30">
        <v>1205</v>
      </c>
      <c r="J237" s="31">
        <f t="shared" si="20"/>
        <v>3.8174273858921165E-2</v>
      </c>
      <c r="K237" s="52"/>
      <c r="L237" s="30" t="s">
        <v>25</v>
      </c>
      <c r="M237" s="30" t="s">
        <v>25</v>
      </c>
      <c r="N237" s="32">
        <v>46</v>
      </c>
      <c r="O237" s="30"/>
      <c r="P237" s="31"/>
      <c r="Q237" s="33"/>
      <c r="R237" s="34"/>
      <c r="S237" s="35"/>
      <c r="T237" s="33"/>
      <c r="U237" s="33"/>
      <c r="V237" s="34"/>
      <c r="W237" s="33"/>
      <c r="X237" s="33"/>
      <c r="Y237" s="33"/>
      <c r="Z237" s="33"/>
      <c r="AA237" s="35"/>
      <c r="AB237" s="33"/>
      <c r="AC237" s="33"/>
      <c r="AD237" s="34"/>
      <c r="AE237" s="33"/>
      <c r="AF237" s="33"/>
      <c r="AG237" s="33"/>
      <c r="AH237" s="34"/>
      <c r="AI237">
        <v>43.175525</v>
      </c>
      <c r="AJ237">
        <v>124.39138199999999</v>
      </c>
    </row>
    <row r="238" spans="1:36">
      <c r="A238" s="17">
        <v>215</v>
      </c>
      <c r="B238" s="48" t="s">
        <v>234</v>
      </c>
      <c r="C238" s="47" t="s">
        <v>230</v>
      </c>
      <c r="D238" s="47" t="s">
        <v>215</v>
      </c>
      <c r="E238" s="29">
        <v>700.2</v>
      </c>
      <c r="F238" s="30">
        <v>760.02</v>
      </c>
      <c r="G238" s="29">
        <v>750.06</v>
      </c>
      <c r="H238" s="31"/>
      <c r="I238" s="30">
        <v>766.85</v>
      </c>
      <c r="J238" s="31">
        <f t="shared" si="20"/>
        <v>5.9985655604094669E-2</v>
      </c>
      <c r="K238" s="52"/>
      <c r="L238" s="30" t="s">
        <v>25</v>
      </c>
      <c r="M238" s="30" t="s">
        <v>25</v>
      </c>
      <c r="N238" s="32">
        <v>46</v>
      </c>
      <c r="O238" s="30"/>
      <c r="P238" s="31"/>
      <c r="Q238" s="33"/>
      <c r="R238" s="34"/>
      <c r="S238" s="35"/>
      <c r="T238" s="33"/>
      <c r="U238" s="33"/>
      <c r="V238" s="34"/>
      <c r="W238" s="33"/>
      <c r="X238" s="33"/>
      <c r="Y238" s="33"/>
      <c r="Z238" s="33"/>
      <c r="AA238" s="35"/>
      <c r="AB238" s="33"/>
      <c r="AC238" s="33"/>
      <c r="AD238" s="34"/>
      <c r="AE238" s="33"/>
      <c r="AF238" s="33"/>
      <c r="AG238" s="33"/>
      <c r="AH238" s="34"/>
      <c r="AI238">
        <v>42.923302999999997</v>
      </c>
      <c r="AJ238">
        <v>125.133686</v>
      </c>
    </row>
    <row r="239" spans="1:36">
      <c r="A239" s="17">
        <v>216</v>
      </c>
      <c r="B239" s="48" t="s">
        <v>235</v>
      </c>
      <c r="C239" s="47" t="s">
        <v>230</v>
      </c>
      <c r="D239" s="47" t="s">
        <v>215</v>
      </c>
      <c r="E239" s="29">
        <v>692.3</v>
      </c>
      <c r="F239" s="30">
        <v>734.6</v>
      </c>
      <c r="G239" s="29">
        <v>715.4</v>
      </c>
      <c r="H239" s="31"/>
      <c r="I239" s="30">
        <v>731.2</v>
      </c>
      <c r="J239" s="31">
        <f t="shared" si="20"/>
        <v>6.5645514223194742E-2</v>
      </c>
      <c r="K239" s="52"/>
      <c r="L239" s="30" t="s">
        <v>25</v>
      </c>
      <c r="M239" s="30" t="s">
        <v>25</v>
      </c>
      <c r="N239" s="32">
        <v>48</v>
      </c>
      <c r="O239" s="30"/>
      <c r="P239" s="31"/>
      <c r="Q239" s="33"/>
      <c r="R239" s="34"/>
      <c r="S239" s="35"/>
      <c r="T239" s="33"/>
      <c r="U239" s="33"/>
      <c r="V239" s="34"/>
      <c r="W239" s="33"/>
      <c r="X239" s="33"/>
      <c r="Y239" s="33"/>
      <c r="Z239" s="33"/>
      <c r="AA239" s="35"/>
      <c r="AB239" s="33"/>
      <c r="AC239" s="33"/>
      <c r="AD239" s="34"/>
      <c r="AE239" s="33"/>
      <c r="AF239" s="33"/>
      <c r="AG239" s="33"/>
      <c r="AH239" s="34"/>
      <c r="AI239">
        <v>45.621085999999998</v>
      </c>
      <c r="AJ239">
        <v>122.840777</v>
      </c>
    </row>
    <row r="240" spans="1:36" ht="15" thickBot="1">
      <c r="A240" s="17">
        <v>217</v>
      </c>
      <c r="B240" s="49" t="s">
        <v>236</v>
      </c>
      <c r="C240" s="47" t="s">
        <v>230</v>
      </c>
      <c r="D240" s="47" t="s">
        <v>215</v>
      </c>
      <c r="E240" s="38">
        <v>673.6</v>
      </c>
      <c r="F240" s="39">
        <v>715.6</v>
      </c>
      <c r="G240" s="38">
        <v>690.2</v>
      </c>
      <c r="H240" s="40"/>
      <c r="I240" s="39">
        <v>715.77</v>
      </c>
      <c r="J240" s="40">
        <f t="shared" si="20"/>
        <v>6.9854841639074003E-2</v>
      </c>
      <c r="K240" s="62"/>
      <c r="L240" s="39"/>
      <c r="M240" s="39"/>
      <c r="N240" s="41">
        <v>50</v>
      </c>
      <c r="O240" s="39"/>
      <c r="P240" s="40"/>
      <c r="Q240" s="42"/>
      <c r="R240" s="43"/>
      <c r="S240" s="44"/>
      <c r="T240" s="42"/>
      <c r="U240" s="42"/>
      <c r="V240" s="43"/>
      <c r="W240" s="42"/>
      <c r="X240" s="42"/>
      <c r="Y240" s="42"/>
      <c r="Z240" s="42"/>
      <c r="AA240" s="44"/>
      <c r="AB240" s="42"/>
      <c r="AC240" s="42"/>
      <c r="AD240" s="43"/>
      <c r="AE240" s="42"/>
      <c r="AF240" s="42"/>
      <c r="AG240" s="42"/>
      <c r="AH240" s="43"/>
      <c r="AI240">
        <v>41.945858999999999</v>
      </c>
      <c r="AJ240">
        <v>126.43579800000001</v>
      </c>
    </row>
    <row r="241" spans="1:36" ht="15" hidden="1" thickBot="1">
      <c r="A241" s="17"/>
      <c r="B241" s="45" t="s">
        <v>19</v>
      </c>
      <c r="C241" s="47" t="s">
        <v>230</v>
      </c>
      <c r="D241" s="47" t="s">
        <v>215</v>
      </c>
      <c r="E241" s="29"/>
      <c r="F241" s="30"/>
      <c r="G241" s="29"/>
      <c r="H241" s="31"/>
      <c r="I241" s="30"/>
      <c r="J241" s="39">
        <f>STDEV(J232:J240)</f>
        <v>2.2227042447789919E-2</v>
      </c>
      <c r="K241" s="52"/>
      <c r="L241" s="30"/>
      <c r="M241" s="30"/>
      <c r="N241" s="32"/>
      <c r="O241" s="30"/>
      <c r="P241" s="31"/>
      <c r="Q241" s="33"/>
      <c r="R241" s="34"/>
      <c r="S241" s="35"/>
      <c r="T241" s="33"/>
      <c r="U241" s="33"/>
      <c r="V241" s="34"/>
      <c r="W241" s="33"/>
      <c r="X241" s="33"/>
      <c r="Y241" s="33"/>
      <c r="Z241" s="33"/>
      <c r="AA241" s="35"/>
      <c r="AB241" s="33"/>
      <c r="AC241" s="33"/>
      <c r="AD241" s="34"/>
      <c r="AE241" s="33"/>
      <c r="AF241" s="33"/>
      <c r="AG241" s="33"/>
      <c r="AH241" s="33"/>
      <c r="AI241">
        <v>0</v>
      </c>
      <c r="AJ241">
        <v>0</v>
      </c>
    </row>
    <row r="242" spans="1:36" ht="15" hidden="1" thickBot="1">
      <c r="A242" s="17"/>
      <c r="B242" s="45" t="s">
        <v>21</v>
      </c>
      <c r="C242" s="47" t="s">
        <v>230</v>
      </c>
      <c r="D242" s="47" t="s">
        <v>215</v>
      </c>
      <c r="E242" s="29"/>
      <c r="F242" s="30"/>
      <c r="G242" s="29"/>
      <c r="H242" s="31"/>
      <c r="I242" s="30"/>
      <c r="J242" s="57">
        <f>AVERAGE(J232:J240)</f>
        <v>3.9103071870993523E-2</v>
      </c>
      <c r="K242" s="52"/>
      <c r="L242" s="30"/>
      <c r="M242" s="30"/>
      <c r="N242" s="32"/>
      <c r="O242" s="30"/>
      <c r="P242" s="31"/>
      <c r="Q242" s="33"/>
      <c r="R242" s="34"/>
      <c r="S242" s="35"/>
      <c r="T242" s="33"/>
      <c r="U242" s="33"/>
      <c r="V242" s="34"/>
      <c r="W242" s="33"/>
      <c r="X242" s="33"/>
      <c r="Y242" s="33"/>
      <c r="Z242" s="33"/>
      <c r="AA242" s="35"/>
      <c r="AB242" s="33"/>
      <c r="AC242" s="33"/>
      <c r="AD242" s="34"/>
      <c r="AE242" s="33"/>
      <c r="AF242" s="33"/>
      <c r="AG242" s="33"/>
      <c r="AH242" s="33"/>
      <c r="AI242">
        <v>0</v>
      </c>
      <c r="AJ242">
        <v>0</v>
      </c>
    </row>
    <row r="243" spans="1:36">
      <c r="A243" s="17">
        <v>218</v>
      </c>
      <c r="B243" s="18" t="s">
        <v>237</v>
      </c>
      <c r="C243" s="47" t="s">
        <v>403</v>
      </c>
      <c r="D243" s="47" t="s">
        <v>215</v>
      </c>
      <c r="E243" s="20">
        <v>7650.8</v>
      </c>
      <c r="F243" s="21">
        <v>7655.6</v>
      </c>
      <c r="G243" s="20">
        <v>7731.6</v>
      </c>
      <c r="H243" s="22">
        <f t="shared" si="19"/>
        <v>6.2082880645661954E-3</v>
      </c>
      <c r="I243" s="21"/>
      <c r="J243" s="22"/>
      <c r="K243" s="61"/>
      <c r="L243" s="21">
        <v>53</v>
      </c>
      <c r="M243" s="21">
        <v>48</v>
      </c>
      <c r="N243" s="23">
        <v>39</v>
      </c>
      <c r="O243" s="21">
        <f t="shared" si="21"/>
        <v>9</v>
      </c>
      <c r="P243" s="22">
        <f t="shared" si="22"/>
        <v>0.1875</v>
      </c>
      <c r="Q243" s="25"/>
      <c r="R243" s="26">
        <f>VLOOKUP(B243,[1]锅炉!J:L,3,FALSE)</f>
        <v>1420</v>
      </c>
      <c r="S243" s="27">
        <f>VLOOKUP(B243,[1]黄标车!K:M,3,FALSE)</f>
        <v>5.9</v>
      </c>
      <c r="T243" s="25">
        <f>VLOOKUP(B243,[1]黄标车!O:Q,3,FALSE)</f>
        <v>6.5</v>
      </c>
      <c r="U243" s="25">
        <f>VLOOKUP(B243,[1]黄标车!G:I,3,FALSE)</f>
        <v>2.7</v>
      </c>
      <c r="V243" s="26">
        <f>VLOOKUP(B243,[1]黄标车!B:D,3,FALSE)</f>
        <v>4.2663000000000002</v>
      </c>
      <c r="W243" s="25"/>
      <c r="X243" s="25">
        <f>VLOOKUP(B243,[1]落后产能!W:AB,3,FALSE)</f>
        <v>2</v>
      </c>
      <c r="Y243" s="25"/>
      <c r="Z243" s="25"/>
      <c r="AA243" s="27"/>
      <c r="AB243" s="25"/>
      <c r="AC243" s="25"/>
      <c r="AD243" s="26"/>
      <c r="AE243" s="25"/>
      <c r="AF243" s="25">
        <f>VLOOKUP(B243,[1]落后产能!W:AB,6,FALSE)</f>
        <v>60</v>
      </c>
      <c r="AG243" s="25"/>
      <c r="AH243" s="26"/>
      <c r="AI243">
        <v>38.948709999999998</v>
      </c>
      <c r="AJ243">
        <v>121.593478</v>
      </c>
    </row>
    <row r="244" spans="1:36">
      <c r="A244" s="17">
        <v>219</v>
      </c>
      <c r="B244" s="48" t="s">
        <v>238</v>
      </c>
      <c r="C244" s="47" t="s">
        <v>403</v>
      </c>
      <c r="D244" s="47" t="s">
        <v>215</v>
      </c>
      <c r="E244" s="29">
        <v>1002.9</v>
      </c>
      <c r="F244" s="30">
        <v>990</v>
      </c>
      <c r="G244" s="29">
        <v>862.7</v>
      </c>
      <c r="H244" s="31"/>
      <c r="I244" s="30">
        <v>708.9</v>
      </c>
      <c r="J244" s="31">
        <f t="shared" si="20"/>
        <v>5.5014811680067714E-2</v>
      </c>
      <c r="K244" s="52"/>
      <c r="L244" s="30" t="s">
        <v>25</v>
      </c>
      <c r="M244" s="30" t="s">
        <v>25</v>
      </c>
      <c r="N244" s="32">
        <v>39</v>
      </c>
      <c r="O244" s="30"/>
      <c r="P244" s="31"/>
      <c r="Q244" s="33"/>
      <c r="R244" s="34"/>
      <c r="S244" s="35"/>
      <c r="T244" s="33"/>
      <c r="U244" s="33"/>
      <c r="V244" s="34"/>
      <c r="W244" s="33"/>
      <c r="X244" s="33"/>
      <c r="Y244" s="33"/>
      <c r="Z244" s="33"/>
      <c r="AA244" s="35"/>
      <c r="AB244" s="33"/>
      <c r="AC244" s="33"/>
      <c r="AD244" s="34"/>
      <c r="AE244" s="33"/>
      <c r="AF244" s="33"/>
      <c r="AG244" s="33"/>
      <c r="AH244" s="34"/>
      <c r="AI244">
        <v>39.958953000000001</v>
      </c>
      <c r="AJ244">
        <v>116.52169499999999</v>
      </c>
    </row>
    <row r="245" spans="1:36">
      <c r="A245" s="17">
        <v>220</v>
      </c>
      <c r="B245" s="28" t="s">
        <v>239</v>
      </c>
      <c r="C245" s="47" t="s">
        <v>403</v>
      </c>
      <c r="D245" s="47" t="s">
        <v>215</v>
      </c>
      <c r="E245" s="29">
        <v>1351.1</v>
      </c>
      <c r="F245" s="30">
        <v>1304</v>
      </c>
      <c r="G245" s="29">
        <v>1267.9000000000001</v>
      </c>
      <c r="H245" s="31"/>
      <c r="I245" s="30">
        <v>1007.1</v>
      </c>
      <c r="J245" s="31">
        <f t="shared" si="20"/>
        <v>3.971800218449012E-2</v>
      </c>
      <c r="K245" s="52"/>
      <c r="L245" s="30" t="s">
        <v>25</v>
      </c>
      <c r="M245" s="30" t="s">
        <v>25</v>
      </c>
      <c r="N245" s="32">
        <v>40</v>
      </c>
      <c r="O245" s="30"/>
      <c r="P245" s="31"/>
      <c r="Q245" s="33"/>
      <c r="R245" s="34">
        <f>VLOOKUP(B245,[1]锅炉!J:L,3,FALSE)</f>
        <v>72</v>
      </c>
      <c r="S245" s="35"/>
      <c r="T245" s="33"/>
      <c r="U245" s="33"/>
      <c r="V245" s="34">
        <f>VLOOKUP(B245,[1]黄标车!B:D,3,FALSE)</f>
        <v>1.3</v>
      </c>
      <c r="W245" s="33"/>
      <c r="X245" s="33"/>
      <c r="Y245" s="33"/>
      <c r="Z245" s="33"/>
      <c r="AA245" s="35"/>
      <c r="AB245" s="33"/>
      <c r="AC245" s="33"/>
      <c r="AD245" s="34"/>
      <c r="AE245" s="33"/>
      <c r="AF245" s="33"/>
      <c r="AG245" s="33"/>
      <c r="AH245" s="34"/>
      <c r="AI245">
        <v>41.141247999999997</v>
      </c>
      <c r="AJ245">
        <v>122.073228</v>
      </c>
    </row>
    <row r="246" spans="1:36">
      <c r="A246" s="17">
        <v>221</v>
      </c>
      <c r="B246" s="28" t="s">
        <v>240</v>
      </c>
      <c r="C246" s="47" t="s">
        <v>403</v>
      </c>
      <c r="D246" s="47" t="s">
        <v>215</v>
      </c>
      <c r="E246" s="29">
        <v>1107.3</v>
      </c>
      <c r="F246" s="30">
        <v>1022.6</v>
      </c>
      <c r="G246" s="29">
        <v>984.9</v>
      </c>
      <c r="H246" s="31">
        <f t="shared" si="19"/>
        <v>4.6705249263884661E-2</v>
      </c>
      <c r="I246" s="30">
        <v>748.4</v>
      </c>
      <c r="J246" s="31">
        <f t="shared" si="20"/>
        <v>5.6119722073757351E-2</v>
      </c>
      <c r="K246" s="52"/>
      <c r="L246" s="30" t="s">
        <v>25</v>
      </c>
      <c r="M246" s="30">
        <v>46</v>
      </c>
      <c r="N246" s="32">
        <v>42</v>
      </c>
      <c r="O246" s="30">
        <f t="shared" si="21"/>
        <v>4</v>
      </c>
      <c r="P246" s="31">
        <f t="shared" si="22"/>
        <v>8.6956521739130432E-2</v>
      </c>
      <c r="Q246" s="33"/>
      <c r="R246" s="34">
        <f>VLOOKUP(B246,[1]锅炉!J:L,3,FALSE)</f>
        <v>116</v>
      </c>
      <c r="S246" s="35"/>
      <c r="T246" s="33"/>
      <c r="U246" s="33"/>
      <c r="V246" s="34">
        <f>VLOOKUP(B246,[1]黄标车!B:D,3,FALSE)</f>
        <v>1.63</v>
      </c>
      <c r="W246" s="33"/>
      <c r="X246" s="33"/>
      <c r="Y246" s="33"/>
      <c r="Z246" s="33"/>
      <c r="AA246" s="35"/>
      <c r="AB246" s="33"/>
      <c r="AC246" s="33"/>
      <c r="AD246" s="34"/>
      <c r="AE246" s="33"/>
      <c r="AF246" s="33"/>
      <c r="AG246" s="33"/>
      <c r="AH246" s="34"/>
      <c r="AI246">
        <v>40.129022999999997</v>
      </c>
      <c r="AJ246">
        <v>124.338543</v>
      </c>
    </row>
    <row r="247" spans="1:36">
      <c r="A247" s="17">
        <v>222</v>
      </c>
      <c r="B247" s="28" t="s">
        <v>241</v>
      </c>
      <c r="C247" s="47" t="s">
        <v>403</v>
      </c>
      <c r="D247" s="47" t="s">
        <v>215</v>
      </c>
      <c r="E247" s="29">
        <v>1340.4</v>
      </c>
      <c r="F247" s="30">
        <v>1276.5999999999999</v>
      </c>
      <c r="G247" s="29">
        <v>1216.5</v>
      </c>
      <c r="H247" s="31">
        <f t="shared" si="19"/>
        <v>4.3567612001644059E-2</v>
      </c>
      <c r="I247" s="30">
        <v>760.3</v>
      </c>
      <c r="J247" s="31">
        <f t="shared" si="20"/>
        <v>5.7871892673944499E-2</v>
      </c>
      <c r="K247" s="52"/>
      <c r="L247" s="30" t="s">
        <v>25</v>
      </c>
      <c r="M247" s="30">
        <v>53</v>
      </c>
      <c r="N247" s="32">
        <v>44</v>
      </c>
      <c r="O247" s="30">
        <f t="shared" si="21"/>
        <v>9</v>
      </c>
      <c r="P247" s="31">
        <f t="shared" si="22"/>
        <v>0.16981132075471697</v>
      </c>
      <c r="Q247" s="33"/>
      <c r="R247" s="34">
        <f>VLOOKUP(B247,[1]锅炉!J:L,3,FALSE)</f>
        <v>444</v>
      </c>
      <c r="S247" s="35"/>
      <c r="T247" s="33"/>
      <c r="U247" s="33"/>
      <c r="V247" s="34">
        <f>VLOOKUP(B247,[1]黄标车!B:D,3,FALSE)</f>
        <v>1.0618000000000001</v>
      </c>
      <c r="W247" s="33"/>
      <c r="X247" s="33"/>
      <c r="Y247" s="33"/>
      <c r="Z247" s="33"/>
      <c r="AA247" s="35"/>
      <c r="AB247" s="33"/>
      <c r="AC247" s="33"/>
      <c r="AD247" s="34"/>
      <c r="AE247" s="33"/>
      <c r="AF247" s="33"/>
      <c r="AG247" s="33"/>
      <c r="AH247" s="34"/>
      <c r="AI247">
        <v>41.877304000000002</v>
      </c>
      <c r="AJ247">
        <v>123.92982000000001</v>
      </c>
    </row>
    <row r="248" spans="1:36">
      <c r="A248" s="17">
        <v>223</v>
      </c>
      <c r="B248" s="56" t="s">
        <v>242</v>
      </c>
      <c r="C248" s="47" t="s">
        <v>403</v>
      </c>
      <c r="D248" s="47" t="s">
        <v>215</v>
      </c>
      <c r="E248" s="29">
        <v>1513.1</v>
      </c>
      <c r="F248" s="30">
        <v>1591.1</v>
      </c>
      <c r="G248" s="29">
        <v>1513.8</v>
      </c>
      <c r="H248" s="31">
        <f t="shared" si="19"/>
        <v>3.2368873034746996E-2</v>
      </c>
      <c r="I248" s="30">
        <v>1189.3</v>
      </c>
      <c r="J248" s="31">
        <f t="shared" si="20"/>
        <v>3.6996552593962839E-2</v>
      </c>
      <c r="K248" s="52"/>
      <c r="L248" s="30" t="s">
        <v>25</v>
      </c>
      <c r="M248" s="30">
        <v>49</v>
      </c>
      <c r="N248" s="32">
        <v>44</v>
      </c>
      <c r="O248" s="30">
        <f t="shared" si="21"/>
        <v>5</v>
      </c>
      <c r="P248" s="31">
        <f t="shared" si="22"/>
        <v>0.10204081632653061</v>
      </c>
      <c r="Q248" s="33">
        <f>VLOOKUP(B248,[1]锅炉!P:R,3,FALSE)</f>
        <v>81</v>
      </c>
      <c r="R248" s="34">
        <f>VLOOKUP(B248,[1]锅炉!J:L,3,FALSE)</f>
        <v>865</v>
      </c>
      <c r="S248" s="35"/>
      <c r="T248" s="33"/>
      <c r="U248" s="33">
        <f>VLOOKUP(B248,[1]黄标车!G:I,3,FALSE)</f>
        <v>0.66639999999999999</v>
      </c>
      <c r="V248" s="34">
        <f>VLOOKUP(B248,[1]黄标车!B:D,3,FALSE)</f>
        <v>1.5710999999999999</v>
      </c>
      <c r="W248" s="33"/>
      <c r="X248" s="33"/>
      <c r="Y248" s="33"/>
      <c r="Z248" s="33"/>
      <c r="AA248" s="35"/>
      <c r="AB248" s="33"/>
      <c r="AC248" s="33"/>
      <c r="AD248" s="34"/>
      <c r="AE248" s="33"/>
      <c r="AF248" s="33"/>
      <c r="AG248" s="33"/>
      <c r="AH248" s="34"/>
      <c r="AI248">
        <v>40.668650999999997</v>
      </c>
      <c r="AJ248">
        <v>122.233391</v>
      </c>
    </row>
    <row r="249" spans="1:36">
      <c r="A249" s="17">
        <v>224</v>
      </c>
      <c r="B249" s="28" t="s">
        <v>243</v>
      </c>
      <c r="C249" s="47" t="s">
        <v>403</v>
      </c>
      <c r="D249" s="47" t="s">
        <v>215</v>
      </c>
      <c r="E249" s="29">
        <v>1193.6600000000001</v>
      </c>
      <c r="F249" s="30">
        <v>1171.1600000000001</v>
      </c>
      <c r="G249" s="29">
        <v>1164.6199999999999</v>
      </c>
      <c r="H249" s="31">
        <f t="shared" si="19"/>
        <v>4.80843536947674E-2</v>
      </c>
      <c r="I249" s="30">
        <v>754.5</v>
      </c>
      <c r="J249" s="31">
        <f t="shared" si="20"/>
        <v>5.9642147117296221E-2</v>
      </c>
      <c r="K249" s="52"/>
      <c r="L249" s="30" t="s">
        <v>25</v>
      </c>
      <c r="M249" s="30">
        <v>56</v>
      </c>
      <c r="N249" s="32">
        <v>45</v>
      </c>
      <c r="O249" s="30">
        <f t="shared" si="21"/>
        <v>11</v>
      </c>
      <c r="P249" s="31">
        <f t="shared" si="22"/>
        <v>0.19642857142857142</v>
      </c>
      <c r="Q249" s="33"/>
      <c r="R249" s="34"/>
      <c r="S249" s="35"/>
      <c r="T249" s="33"/>
      <c r="U249" s="33"/>
      <c r="V249" s="34"/>
      <c r="W249" s="33"/>
      <c r="X249" s="33"/>
      <c r="Y249" s="33"/>
      <c r="Z249" s="33"/>
      <c r="AA249" s="35"/>
      <c r="AB249" s="33"/>
      <c r="AC249" s="33"/>
      <c r="AD249" s="34"/>
      <c r="AE249" s="33"/>
      <c r="AF249" s="33"/>
      <c r="AG249" s="33">
        <f>VLOOKUP(B249,[1]落后产能!K:M,3,FALSE)</f>
        <v>30</v>
      </c>
      <c r="AH249" s="34"/>
      <c r="AI249">
        <v>41.325837999999997</v>
      </c>
      <c r="AJ249">
        <v>123.77806200000001</v>
      </c>
    </row>
    <row r="250" spans="1:36">
      <c r="A250" s="17">
        <v>225</v>
      </c>
      <c r="B250" s="28" t="s">
        <v>244</v>
      </c>
      <c r="C250" s="47" t="s">
        <v>403</v>
      </c>
      <c r="D250" s="47" t="s">
        <v>215</v>
      </c>
      <c r="E250" s="29">
        <v>775.1</v>
      </c>
      <c r="F250" s="30">
        <v>721.6</v>
      </c>
      <c r="G250" s="29">
        <v>720.2</v>
      </c>
      <c r="H250" s="31">
        <f t="shared" si="19"/>
        <v>7.4979172452096635E-2</v>
      </c>
      <c r="I250" s="30">
        <v>645.9</v>
      </c>
      <c r="J250" s="31">
        <f t="shared" si="20"/>
        <v>7.2766682148939471E-2</v>
      </c>
      <c r="K250" s="52"/>
      <c r="L250" s="30" t="s">
        <v>25</v>
      </c>
      <c r="M250" s="30">
        <v>54</v>
      </c>
      <c r="N250" s="32">
        <v>47</v>
      </c>
      <c r="O250" s="30">
        <f t="shared" si="21"/>
        <v>7</v>
      </c>
      <c r="P250" s="31">
        <f t="shared" si="22"/>
        <v>0.12962962962962962</v>
      </c>
      <c r="Q250" s="33"/>
      <c r="R250" s="34">
        <f>VLOOKUP(B250,[1]锅炉!J:L,3,FALSE)</f>
        <v>41</v>
      </c>
      <c r="S250" s="35"/>
      <c r="T250" s="33"/>
      <c r="U250" s="33"/>
      <c r="V250" s="34">
        <f>VLOOKUP(B250,[1]黄标车!B:D,3,FALSE)</f>
        <v>0.84430000000000005</v>
      </c>
      <c r="W250" s="33"/>
      <c r="X250" s="33"/>
      <c r="Y250" s="33"/>
      <c r="Z250" s="33"/>
      <c r="AA250" s="35"/>
      <c r="AB250" s="33"/>
      <c r="AC250" s="33"/>
      <c r="AD250" s="34"/>
      <c r="AE250" s="33"/>
      <c r="AF250" s="33"/>
      <c r="AG250" s="33"/>
      <c r="AH250" s="34"/>
      <c r="AI250">
        <v>40.743029999999997</v>
      </c>
      <c r="AJ250">
        <v>120.860758</v>
      </c>
    </row>
    <row r="251" spans="1:36">
      <c r="A251" s="17">
        <v>226</v>
      </c>
      <c r="B251" s="48" t="s">
        <v>245</v>
      </c>
      <c r="C251" s="47" t="s">
        <v>403</v>
      </c>
      <c r="D251" s="47" t="s">
        <v>215</v>
      </c>
      <c r="E251" s="29">
        <v>1080</v>
      </c>
      <c r="F251" s="30">
        <v>1014.4</v>
      </c>
      <c r="G251" s="29">
        <v>1029.2</v>
      </c>
      <c r="H251" s="31"/>
      <c r="I251" s="30">
        <v>654.20000000000005</v>
      </c>
      <c r="J251" s="31">
        <f t="shared" si="20"/>
        <v>7.1843472944053799E-2</v>
      </c>
      <c r="K251" s="52"/>
      <c r="L251" s="30" t="s">
        <v>25</v>
      </c>
      <c r="M251" s="30" t="s">
        <v>25</v>
      </c>
      <c r="N251" s="32">
        <v>47</v>
      </c>
      <c r="O251" s="30"/>
      <c r="P251" s="31"/>
      <c r="Q251" s="33"/>
      <c r="R251" s="34"/>
      <c r="S251" s="35"/>
      <c r="T251" s="33"/>
      <c r="U251" s="33"/>
      <c r="V251" s="34"/>
      <c r="W251" s="33"/>
      <c r="X251" s="33"/>
      <c r="Y251" s="33"/>
      <c r="Z251" s="33"/>
      <c r="AA251" s="35"/>
      <c r="AB251" s="33"/>
      <c r="AC251" s="33"/>
      <c r="AD251" s="34"/>
      <c r="AE251" s="33"/>
      <c r="AF251" s="33"/>
      <c r="AG251" s="33"/>
      <c r="AH251" s="34"/>
      <c r="AI251">
        <v>41.273339</v>
      </c>
      <c r="AJ251">
        <v>123.172451</v>
      </c>
    </row>
    <row r="252" spans="1:36">
      <c r="A252" s="17">
        <v>227</v>
      </c>
      <c r="B252" s="48" t="s">
        <v>246</v>
      </c>
      <c r="C252" s="47" t="s">
        <v>403</v>
      </c>
      <c r="D252" s="47" t="s">
        <v>215</v>
      </c>
      <c r="E252" s="29">
        <v>1031.3</v>
      </c>
      <c r="F252" s="30">
        <v>867.5</v>
      </c>
      <c r="G252" s="29">
        <v>740.9</v>
      </c>
      <c r="H252" s="31"/>
      <c r="I252" s="30">
        <v>560</v>
      </c>
      <c r="J252" s="31">
        <f t="shared" si="20"/>
        <v>8.5714285714285715E-2</v>
      </c>
      <c r="K252" s="52"/>
      <c r="L252" s="30" t="s">
        <v>25</v>
      </c>
      <c r="M252" s="30" t="s">
        <v>25</v>
      </c>
      <c r="N252" s="32">
        <v>48</v>
      </c>
      <c r="O252" s="30"/>
      <c r="P252" s="31"/>
      <c r="Q252" s="33"/>
      <c r="R252" s="34">
        <f>VLOOKUP(B252,[1]锅炉!J:L,3,FALSE)</f>
        <v>153</v>
      </c>
      <c r="S252" s="35"/>
      <c r="T252" s="33"/>
      <c r="U252" s="33"/>
      <c r="V252" s="34">
        <f>VLOOKUP(B252,[1]黄标车!B:D,3,FALSE)</f>
        <v>0.95960000000000001</v>
      </c>
      <c r="W252" s="33"/>
      <c r="X252" s="33"/>
      <c r="Y252" s="33"/>
      <c r="Z252" s="33"/>
      <c r="AA252" s="35"/>
      <c r="AB252" s="33"/>
      <c r="AC252" s="33"/>
      <c r="AD252" s="34"/>
      <c r="AE252" s="33"/>
      <c r="AF252" s="33"/>
      <c r="AG252" s="33"/>
      <c r="AH252" s="34"/>
      <c r="AI252">
        <v>42.299757</v>
      </c>
      <c r="AJ252">
        <v>123.85485</v>
      </c>
    </row>
    <row r="253" spans="1:36">
      <c r="A253" s="17">
        <v>228</v>
      </c>
      <c r="B253" s="28" t="s">
        <v>247</v>
      </c>
      <c r="C253" s="47" t="s">
        <v>403</v>
      </c>
      <c r="D253" s="47" t="s">
        <v>215</v>
      </c>
      <c r="E253" s="29">
        <v>7158.6</v>
      </c>
      <c r="F253" s="30">
        <v>7098.7</v>
      </c>
      <c r="G253" s="29">
        <v>7280.5</v>
      </c>
      <c r="H253" s="31">
        <f t="shared" si="19"/>
        <v>9.8894306709704002E-3</v>
      </c>
      <c r="I253" s="30">
        <v>5460</v>
      </c>
      <c r="J253" s="31">
        <f t="shared" si="20"/>
        <v>9.8901098901098897E-3</v>
      </c>
      <c r="K253" s="52"/>
      <c r="L253" s="30">
        <v>74</v>
      </c>
      <c r="M253" s="30">
        <v>72</v>
      </c>
      <c r="N253" s="32">
        <v>54</v>
      </c>
      <c r="O253" s="30">
        <f t="shared" si="21"/>
        <v>18</v>
      </c>
      <c r="P253" s="31">
        <f t="shared" si="22"/>
        <v>0.25</v>
      </c>
      <c r="Q253" s="33">
        <f>VLOOKUP(B253,[1]锅炉!P:R,3,FALSE)</f>
        <v>270</v>
      </c>
      <c r="R253" s="34">
        <f>VLOOKUP(B253,[1]锅炉!J:L,3,FALSE)</f>
        <v>1917</v>
      </c>
      <c r="S253" s="35"/>
      <c r="T253" s="33"/>
      <c r="U253" s="33">
        <f>VLOOKUP(B253,[1]黄标车!G:I,3,FALSE)</f>
        <v>3.4</v>
      </c>
      <c r="V253" s="34">
        <f>VLOOKUP(B253,[1]黄标车!B:D,3,FALSE)</f>
        <v>5.6</v>
      </c>
      <c r="W253" s="33"/>
      <c r="X253" s="33">
        <f>VLOOKUP(B253,[1]落后产能!W:AB,3,FALSE)</f>
        <v>6</v>
      </c>
      <c r="Y253" s="33"/>
      <c r="Z253" s="33"/>
      <c r="AA253" s="35"/>
      <c r="AB253" s="33"/>
      <c r="AC253" s="33"/>
      <c r="AD253" s="34"/>
      <c r="AE253" s="33"/>
      <c r="AF253" s="33"/>
      <c r="AG253" s="33"/>
      <c r="AH253" s="34"/>
      <c r="AI253">
        <v>41.808644999999999</v>
      </c>
      <c r="AJ253">
        <v>123.43279099999999</v>
      </c>
    </row>
    <row r="254" spans="1:36">
      <c r="A254" s="17">
        <v>229</v>
      </c>
      <c r="B254" s="28" t="s">
        <v>248</v>
      </c>
      <c r="C254" s="47" t="s">
        <v>403</v>
      </c>
      <c r="D254" s="47" t="s">
        <v>215</v>
      </c>
      <c r="E254" s="29">
        <v>1344.9</v>
      </c>
      <c r="F254" s="30">
        <v>1377.8</v>
      </c>
      <c r="G254" s="29">
        <v>1357.5</v>
      </c>
      <c r="H254" s="31">
        <f t="shared" si="19"/>
        <v>4.4198895027624308E-2</v>
      </c>
      <c r="I254" s="30">
        <v>1035.0999999999999</v>
      </c>
      <c r="J254" s="31">
        <f t="shared" si="20"/>
        <v>5.3134962805526043E-2</v>
      </c>
      <c r="K254" s="52"/>
      <c r="L254" s="30" t="s">
        <v>25</v>
      </c>
      <c r="M254" s="30">
        <v>60</v>
      </c>
      <c r="N254" s="32">
        <v>55</v>
      </c>
      <c r="O254" s="30">
        <f t="shared" si="21"/>
        <v>5</v>
      </c>
      <c r="P254" s="31">
        <f t="shared" si="22"/>
        <v>8.3333333333333329E-2</v>
      </c>
      <c r="Q254" s="33"/>
      <c r="R254" s="34">
        <f>VLOOKUP(B254,[1]锅炉!J:L,3,FALSE)</f>
        <v>589</v>
      </c>
      <c r="S254" s="35"/>
      <c r="T254" s="33"/>
      <c r="U254" s="33"/>
      <c r="V254" s="34">
        <f>VLOOKUP(B254,[1]黄标车!B:D,3,FALSE)</f>
        <v>1.4525999999999999</v>
      </c>
      <c r="W254" s="33"/>
      <c r="X254" s="33"/>
      <c r="Y254" s="33"/>
      <c r="Z254" s="33"/>
      <c r="AA254" s="35"/>
      <c r="AB254" s="33"/>
      <c r="AC254" s="33"/>
      <c r="AD254" s="34"/>
      <c r="AE254" s="33"/>
      <c r="AF254" s="33"/>
      <c r="AG254" s="33"/>
      <c r="AH254" s="34"/>
      <c r="AI254">
        <v>41.130879</v>
      </c>
      <c r="AJ254">
        <v>121.147749</v>
      </c>
    </row>
    <row r="255" spans="1:36">
      <c r="A255" s="17">
        <v>230</v>
      </c>
      <c r="B255" s="28" t="s">
        <v>249</v>
      </c>
      <c r="C255" s="47" t="s">
        <v>403</v>
      </c>
      <c r="D255" s="47" t="s">
        <v>215</v>
      </c>
      <c r="E255" s="29">
        <v>2623.3</v>
      </c>
      <c r="F255" s="30">
        <v>2385.9</v>
      </c>
      <c r="G255" s="29">
        <v>2349</v>
      </c>
      <c r="H255" s="31">
        <f t="shared" si="19"/>
        <v>3.0651340996168581E-2</v>
      </c>
      <c r="I255" s="30"/>
      <c r="J255" s="31"/>
      <c r="K255" s="52"/>
      <c r="L255" s="30" t="s">
        <v>25</v>
      </c>
      <c r="M255" s="30">
        <v>72</v>
      </c>
      <c r="N255" s="32" t="s">
        <v>25</v>
      </c>
      <c r="O255" s="30"/>
      <c r="P255" s="31"/>
      <c r="Q255" s="33"/>
      <c r="R255" s="34"/>
      <c r="S255" s="35"/>
      <c r="T255" s="33"/>
      <c r="U255" s="33"/>
      <c r="V255" s="34">
        <f>VLOOKUP(B255,[1]黄标车!B:D,3,FALSE)</f>
        <v>3.5691999999999999</v>
      </c>
      <c r="W255" s="33"/>
      <c r="X255" s="33"/>
      <c r="Y255" s="33"/>
      <c r="Z255" s="33"/>
      <c r="AA255" s="35"/>
      <c r="AB255" s="33"/>
      <c r="AC255" s="33"/>
      <c r="AD255" s="34"/>
      <c r="AE255" s="33"/>
      <c r="AF255" s="33"/>
      <c r="AG255" s="33"/>
      <c r="AH255" s="34"/>
      <c r="AI255">
        <v>41.118744</v>
      </c>
      <c r="AJ255">
        <v>123.007763</v>
      </c>
    </row>
    <row r="256" spans="1:36" ht="15" thickBot="1">
      <c r="A256" s="17">
        <v>231</v>
      </c>
      <c r="B256" s="49" t="s">
        <v>250</v>
      </c>
      <c r="C256" s="47" t="s">
        <v>403</v>
      </c>
      <c r="D256" s="47" t="s">
        <v>215</v>
      </c>
      <c r="E256" s="38">
        <v>615.1</v>
      </c>
      <c r="F256" s="39">
        <v>606.20000000000005</v>
      </c>
      <c r="G256" s="38">
        <v>542.1</v>
      </c>
      <c r="H256" s="40"/>
      <c r="I256" s="39">
        <v>406.2</v>
      </c>
      <c r="J256" s="40"/>
      <c r="K256" s="62"/>
      <c r="L256" s="39"/>
      <c r="M256" s="39"/>
      <c r="N256" s="41"/>
      <c r="O256" s="39"/>
      <c r="P256" s="40"/>
      <c r="Q256" s="42"/>
      <c r="R256" s="43"/>
      <c r="S256" s="44"/>
      <c r="T256" s="42"/>
      <c r="U256" s="42"/>
      <c r="V256" s="43"/>
      <c r="W256" s="42"/>
      <c r="X256" s="42"/>
      <c r="Y256" s="42"/>
      <c r="Z256" s="42"/>
      <c r="AA256" s="44"/>
      <c r="AB256" s="42"/>
      <c r="AC256" s="42"/>
      <c r="AD256" s="43"/>
      <c r="AE256" s="42"/>
      <c r="AF256" s="42"/>
      <c r="AG256" s="42"/>
      <c r="AH256" s="43"/>
      <c r="AI256">
        <v>42.01925</v>
      </c>
      <c r="AJ256">
        <v>121.660822</v>
      </c>
    </row>
    <row r="257" spans="1:36" ht="15" hidden="1" thickBot="1">
      <c r="A257" s="17"/>
      <c r="B257" s="45" t="s">
        <v>19</v>
      </c>
      <c r="C257" s="47" t="s">
        <v>403</v>
      </c>
      <c r="D257" s="47" t="s">
        <v>215</v>
      </c>
      <c r="E257" s="29"/>
      <c r="F257" s="30"/>
      <c r="G257" s="29"/>
      <c r="H257" s="31"/>
      <c r="I257" s="30"/>
      <c r="J257" s="39">
        <f>STDEV(J244:J254)</f>
        <v>2.0411336619937159E-2</v>
      </c>
      <c r="K257" s="52"/>
      <c r="L257" s="30"/>
      <c r="M257" s="30"/>
      <c r="N257" s="32"/>
      <c r="O257" s="30"/>
      <c r="P257" s="31"/>
      <c r="Q257" s="33"/>
      <c r="R257" s="34"/>
      <c r="S257" s="35"/>
      <c r="T257" s="33"/>
      <c r="U257" s="33"/>
      <c r="V257" s="34"/>
      <c r="W257" s="33"/>
      <c r="X257" s="33"/>
      <c r="Y257" s="33"/>
      <c r="Z257" s="33"/>
      <c r="AA257" s="35"/>
      <c r="AB257" s="33"/>
      <c r="AC257" s="33"/>
      <c r="AD257" s="34"/>
      <c r="AE257" s="33"/>
      <c r="AF257" s="33"/>
      <c r="AG257" s="33"/>
      <c r="AH257" s="33"/>
      <c r="AI257">
        <v>0</v>
      </c>
      <c r="AJ257">
        <v>0</v>
      </c>
    </row>
    <row r="258" spans="1:36" ht="15" hidden="1" thickBot="1">
      <c r="A258" s="17"/>
      <c r="B258" s="45" t="s">
        <v>21</v>
      </c>
      <c r="C258" s="47" t="s">
        <v>403</v>
      </c>
      <c r="D258" s="47" t="s">
        <v>215</v>
      </c>
      <c r="E258" s="29"/>
      <c r="F258" s="30"/>
      <c r="G258" s="29"/>
      <c r="H258" s="31"/>
      <c r="I258" s="30"/>
      <c r="J258" s="57">
        <f>AVERAGE(J244:J254)</f>
        <v>5.4428421984221244E-2</v>
      </c>
      <c r="K258" s="52"/>
      <c r="L258" s="30"/>
      <c r="M258" s="30"/>
      <c r="N258" s="32"/>
      <c r="O258" s="30"/>
      <c r="P258" s="31"/>
      <c r="Q258" s="33"/>
      <c r="R258" s="34"/>
      <c r="S258" s="35"/>
      <c r="T258" s="33"/>
      <c r="U258" s="33"/>
      <c r="V258" s="34"/>
      <c r="W258" s="33"/>
      <c r="X258" s="33"/>
      <c r="Y258" s="33"/>
      <c r="Z258" s="33"/>
      <c r="AA258" s="35"/>
      <c r="AB258" s="33"/>
      <c r="AC258" s="33"/>
      <c r="AD258" s="34"/>
      <c r="AE258" s="33"/>
      <c r="AF258" s="33"/>
      <c r="AG258" s="33"/>
      <c r="AH258" s="33"/>
      <c r="AI258">
        <v>0</v>
      </c>
      <c r="AJ258">
        <v>0</v>
      </c>
    </row>
    <row r="259" spans="1:36">
      <c r="A259" s="17">
        <v>248</v>
      </c>
      <c r="B259" s="18" t="s">
        <v>251</v>
      </c>
      <c r="C259" s="47" t="s">
        <v>404</v>
      </c>
      <c r="D259" s="47" t="s">
        <v>252</v>
      </c>
      <c r="E259" s="63">
        <v>193.92</v>
      </c>
      <c r="F259" s="21">
        <v>245.64</v>
      </c>
      <c r="G259" s="20">
        <v>224.52</v>
      </c>
      <c r="H259" s="22"/>
      <c r="I259" s="21">
        <v>141.9</v>
      </c>
      <c r="J259" s="22">
        <f t="shared" si="20"/>
        <v>0.22551092318534177</v>
      </c>
      <c r="K259" s="61"/>
      <c r="L259" s="21" t="s">
        <v>25</v>
      </c>
      <c r="M259" s="21" t="s">
        <v>25</v>
      </c>
      <c r="N259" s="23">
        <v>32</v>
      </c>
      <c r="O259" s="21"/>
      <c r="P259" s="22"/>
      <c r="Q259" s="25"/>
      <c r="R259" s="26"/>
      <c r="S259" s="27"/>
      <c r="T259" s="25"/>
      <c r="U259" s="25">
        <f>VLOOKUP(B259,[1]黄标车!G:I,3,FALSE)</f>
        <v>0</v>
      </c>
      <c r="V259" s="26"/>
      <c r="W259" s="25"/>
      <c r="X259" s="25"/>
      <c r="Y259" s="25"/>
      <c r="Z259" s="25"/>
      <c r="AA259" s="27"/>
      <c r="AB259" s="25"/>
      <c r="AC259" s="25"/>
      <c r="AD259" s="26"/>
      <c r="AE259" s="25"/>
      <c r="AF259" s="25"/>
      <c r="AG259" s="25"/>
      <c r="AH259" s="26"/>
      <c r="AI259">
        <v>38.516072000000001</v>
      </c>
      <c r="AJ259">
        <v>102.20812599999999</v>
      </c>
    </row>
    <row r="260" spans="1:36">
      <c r="A260" s="17">
        <v>249</v>
      </c>
      <c r="B260" s="28" t="s">
        <v>253</v>
      </c>
      <c r="C260" s="47" t="s">
        <v>404</v>
      </c>
      <c r="D260" s="47" t="s">
        <v>252</v>
      </c>
      <c r="E260" s="29">
        <v>226.3</v>
      </c>
      <c r="F260" s="30">
        <v>243.1</v>
      </c>
      <c r="G260" s="29">
        <v>190</v>
      </c>
      <c r="H260" s="31"/>
      <c r="I260" s="30">
        <v>153.41</v>
      </c>
      <c r="J260" s="31">
        <f t="shared" si="20"/>
        <v>0.21510983638615475</v>
      </c>
      <c r="K260" s="52"/>
      <c r="L260" s="30" t="s">
        <v>25</v>
      </c>
      <c r="M260" s="30" t="s">
        <v>25</v>
      </c>
      <c r="N260" s="32">
        <v>33</v>
      </c>
      <c r="O260" s="30"/>
      <c r="P260" s="31"/>
      <c r="Q260" s="33">
        <f>VLOOKUP(B260,[1]锅炉!P:R,3,FALSE)</f>
        <v>17</v>
      </c>
      <c r="R260" s="34"/>
      <c r="S260" s="35"/>
      <c r="T260" s="33"/>
      <c r="U260" s="33">
        <f>VLOOKUP(B260,[1]黄标车!G:I,3,FALSE)</f>
        <v>0.13070000000000001</v>
      </c>
      <c r="V260" s="34"/>
      <c r="W260" s="33"/>
      <c r="X260" s="33"/>
      <c r="Y260" s="33"/>
      <c r="Z260" s="33"/>
      <c r="AA260" s="35"/>
      <c r="AB260" s="33"/>
      <c r="AC260" s="33"/>
      <c r="AD260" s="34"/>
      <c r="AE260" s="33"/>
      <c r="AF260" s="33"/>
      <c r="AG260" s="33"/>
      <c r="AH260" s="34"/>
      <c r="AI260">
        <v>39.802396999999999</v>
      </c>
      <c r="AJ260">
        <v>98.281634999999994</v>
      </c>
    </row>
    <row r="261" spans="1:36">
      <c r="A261" s="17">
        <v>250</v>
      </c>
      <c r="B261" s="48" t="s">
        <v>254</v>
      </c>
      <c r="C261" s="47" t="s">
        <v>404</v>
      </c>
      <c r="D261" s="47" t="s">
        <v>252</v>
      </c>
      <c r="E261" s="29">
        <v>252.22</v>
      </c>
      <c r="F261" s="30">
        <v>267.94</v>
      </c>
      <c r="G261" s="29">
        <v>304.92</v>
      </c>
      <c r="H261" s="31"/>
      <c r="I261" s="30">
        <v>331.08</v>
      </c>
      <c r="J261" s="31">
        <f t="shared" si="20"/>
        <v>0.10873504893077203</v>
      </c>
      <c r="K261" s="52"/>
      <c r="L261" s="30" t="s">
        <v>25</v>
      </c>
      <c r="M261" s="30" t="s">
        <v>25</v>
      </c>
      <c r="N261" s="32">
        <v>36</v>
      </c>
      <c r="O261" s="30"/>
      <c r="P261" s="31"/>
      <c r="Q261" s="33"/>
      <c r="R261" s="34"/>
      <c r="S261" s="35"/>
      <c r="T261" s="33"/>
      <c r="U261" s="33"/>
      <c r="V261" s="34"/>
      <c r="W261" s="33"/>
      <c r="X261" s="33"/>
      <c r="Y261" s="33"/>
      <c r="Z261" s="33"/>
      <c r="AA261" s="35"/>
      <c r="AB261" s="33"/>
      <c r="AC261" s="33"/>
      <c r="AD261" s="34"/>
      <c r="AE261" s="33"/>
      <c r="AF261" s="33"/>
      <c r="AG261" s="33"/>
      <c r="AH261" s="34"/>
      <c r="AI261">
        <v>35.586055999999999</v>
      </c>
      <c r="AJ261">
        <v>104.626638</v>
      </c>
    </row>
    <row r="262" spans="1:36">
      <c r="A262" s="17">
        <v>251</v>
      </c>
      <c r="B262" s="48" t="s">
        <v>255</v>
      </c>
      <c r="C262" s="47" t="s">
        <v>404</v>
      </c>
      <c r="D262" s="47" t="s">
        <v>252</v>
      </c>
      <c r="E262" s="29">
        <v>336.86</v>
      </c>
      <c r="F262" s="30">
        <v>353.43</v>
      </c>
      <c r="G262" s="29">
        <v>373.53</v>
      </c>
      <c r="H262" s="31"/>
      <c r="I262" s="30">
        <v>399.94</v>
      </c>
      <c r="J262" s="31">
        <f t="shared" si="20"/>
        <v>9.5014252137820679E-2</v>
      </c>
      <c r="K262" s="52"/>
      <c r="L262" s="30" t="s">
        <v>25</v>
      </c>
      <c r="M262" s="30" t="s">
        <v>25</v>
      </c>
      <c r="N262" s="32">
        <v>38</v>
      </c>
      <c r="O262" s="30"/>
      <c r="P262" s="31"/>
      <c r="Q262" s="33"/>
      <c r="R262" s="34"/>
      <c r="S262" s="35"/>
      <c r="T262" s="33"/>
      <c r="U262" s="33"/>
      <c r="V262" s="34"/>
      <c r="W262" s="33"/>
      <c r="X262" s="33"/>
      <c r="Y262" s="33"/>
      <c r="Z262" s="33"/>
      <c r="AA262" s="35"/>
      <c r="AB262" s="33"/>
      <c r="AC262" s="33"/>
      <c r="AD262" s="34"/>
      <c r="AE262" s="33"/>
      <c r="AF262" s="33"/>
      <c r="AG262" s="33"/>
      <c r="AH262" s="34"/>
      <c r="AI262">
        <v>38.939320000000002</v>
      </c>
      <c r="AJ262">
        <v>100.459892</v>
      </c>
    </row>
    <row r="263" spans="1:36">
      <c r="A263" s="17">
        <v>252</v>
      </c>
      <c r="B263" s="48" t="s">
        <v>256</v>
      </c>
      <c r="C263" s="47" t="s">
        <v>404</v>
      </c>
      <c r="D263" s="47" t="s">
        <v>252</v>
      </c>
      <c r="E263" s="29">
        <v>108.89</v>
      </c>
      <c r="F263" s="30">
        <v>114.92</v>
      </c>
      <c r="G263" s="29">
        <v>126.54</v>
      </c>
      <c r="H263" s="31"/>
      <c r="I263" s="30">
        <v>135.94999999999999</v>
      </c>
      <c r="J263" s="31">
        <f t="shared" si="20"/>
        <v>0.27951452739977933</v>
      </c>
      <c r="K263" s="52"/>
      <c r="L263" s="30" t="s">
        <v>25</v>
      </c>
      <c r="M263" s="30" t="s">
        <v>25</v>
      </c>
      <c r="N263" s="32">
        <v>38</v>
      </c>
      <c r="O263" s="30"/>
      <c r="P263" s="31"/>
      <c r="Q263" s="33"/>
      <c r="R263" s="34"/>
      <c r="S263" s="35"/>
      <c r="T263" s="33"/>
      <c r="U263" s="33"/>
      <c r="V263" s="34"/>
      <c r="W263" s="33"/>
      <c r="X263" s="33"/>
      <c r="Y263" s="33"/>
      <c r="Z263" s="33"/>
      <c r="AA263" s="35"/>
      <c r="AB263" s="33"/>
      <c r="AC263" s="33"/>
      <c r="AD263" s="34"/>
      <c r="AE263" s="33"/>
      <c r="AF263" s="33"/>
      <c r="AG263" s="33"/>
      <c r="AH263" s="34"/>
      <c r="AI263">
        <v>48.011583000000002</v>
      </c>
      <c r="AJ263">
        <v>123.84690000000001</v>
      </c>
    </row>
    <row r="264" spans="1:36">
      <c r="A264" s="17">
        <v>253</v>
      </c>
      <c r="B264" s="48" t="s">
        <v>257</v>
      </c>
      <c r="C264" s="47" t="s">
        <v>404</v>
      </c>
      <c r="D264" s="47" t="s">
        <v>252</v>
      </c>
      <c r="E264" s="29">
        <v>463.3</v>
      </c>
      <c r="F264" s="30">
        <v>497.58</v>
      </c>
      <c r="G264" s="29">
        <v>434.27</v>
      </c>
      <c r="H264" s="31"/>
      <c r="I264" s="30">
        <v>442.21</v>
      </c>
      <c r="J264" s="31">
        <f t="shared" si="20"/>
        <v>8.8193392279686131E-2</v>
      </c>
      <c r="K264" s="52"/>
      <c r="L264" s="30" t="s">
        <v>25</v>
      </c>
      <c r="M264" s="30" t="s">
        <v>25</v>
      </c>
      <c r="N264" s="32">
        <v>39</v>
      </c>
      <c r="O264" s="30"/>
      <c r="P264" s="31"/>
      <c r="Q264" s="33"/>
      <c r="R264" s="34"/>
      <c r="S264" s="35"/>
      <c r="T264" s="33"/>
      <c r="U264" s="33"/>
      <c r="V264" s="34"/>
      <c r="W264" s="33"/>
      <c r="X264" s="33"/>
      <c r="Y264" s="33"/>
      <c r="Z264" s="33"/>
      <c r="AA264" s="35"/>
      <c r="AB264" s="33"/>
      <c r="AC264" s="33"/>
      <c r="AD264" s="34"/>
      <c r="AE264" s="33"/>
      <c r="AF264" s="33"/>
      <c r="AG264" s="33"/>
      <c r="AH264" s="34"/>
      <c r="AI264">
        <v>36.501821999999997</v>
      </c>
      <c r="AJ264">
        <v>104.20564899999999</v>
      </c>
    </row>
    <row r="265" spans="1:36">
      <c r="A265" s="17">
        <v>254</v>
      </c>
      <c r="B265" s="48" t="s">
        <v>258</v>
      </c>
      <c r="C265" s="47" t="s">
        <v>404</v>
      </c>
      <c r="D265" s="47" t="s">
        <v>252</v>
      </c>
      <c r="E265" s="29">
        <v>381.18</v>
      </c>
      <c r="F265" s="30">
        <v>405.97</v>
      </c>
      <c r="G265" s="29">
        <v>416.19</v>
      </c>
      <c r="H265" s="31"/>
      <c r="I265" s="30">
        <v>461.73</v>
      </c>
      <c r="J265" s="31">
        <f t="shared" si="20"/>
        <v>8.4464947046975505E-2</v>
      </c>
      <c r="K265" s="52"/>
      <c r="L265" s="30" t="s">
        <v>25</v>
      </c>
      <c r="M265" s="30" t="s">
        <v>25</v>
      </c>
      <c r="N265" s="32">
        <v>39</v>
      </c>
      <c r="O265" s="30"/>
      <c r="P265" s="31"/>
      <c r="Q265" s="33"/>
      <c r="R265" s="34"/>
      <c r="S265" s="35"/>
      <c r="T265" s="33"/>
      <c r="U265" s="33"/>
      <c r="V265" s="34"/>
      <c r="W265" s="33"/>
      <c r="X265" s="33"/>
      <c r="Y265" s="33"/>
      <c r="Z265" s="33"/>
      <c r="AA265" s="35"/>
      <c r="AB265" s="33"/>
      <c r="AC265" s="33"/>
      <c r="AD265" s="34"/>
      <c r="AE265" s="33"/>
      <c r="AF265" s="33"/>
      <c r="AG265" s="33"/>
      <c r="AH265" s="34"/>
      <c r="AI265">
        <v>37.933171999999999</v>
      </c>
      <c r="AJ265">
        <v>102.640147</v>
      </c>
    </row>
    <row r="266" spans="1:36">
      <c r="A266" s="17">
        <v>255</v>
      </c>
      <c r="B266" s="48" t="s">
        <v>259</v>
      </c>
      <c r="C266" s="47" t="s">
        <v>404</v>
      </c>
      <c r="D266" s="47" t="s">
        <v>252</v>
      </c>
      <c r="E266" s="29">
        <v>341.92</v>
      </c>
      <c r="F266" s="30">
        <v>350.53</v>
      </c>
      <c r="G266" s="29">
        <v>347.7</v>
      </c>
      <c r="H266" s="31"/>
      <c r="I266" s="30">
        <v>367.3</v>
      </c>
      <c r="J266" s="31">
        <f t="shared" si="20"/>
        <v>0.11162537435338959</v>
      </c>
      <c r="K266" s="52"/>
      <c r="L266" s="30" t="s">
        <v>25</v>
      </c>
      <c r="M266" s="30" t="s">
        <v>25</v>
      </c>
      <c r="N266" s="32">
        <v>41</v>
      </c>
      <c r="O266" s="30"/>
      <c r="P266" s="31"/>
      <c r="Q266" s="33"/>
      <c r="R266" s="34"/>
      <c r="S266" s="35"/>
      <c r="T266" s="33"/>
      <c r="U266" s="33"/>
      <c r="V266" s="34"/>
      <c r="W266" s="33"/>
      <c r="X266" s="33"/>
      <c r="Y266" s="33"/>
      <c r="Z266" s="33"/>
      <c r="AA266" s="35"/>
      <c r="AB266" s="33"/>
      <c r="AC266" s="33"/>
      <c r="AD266" s="34"/>
      <c r="AE266" s="33"/>
      <c r="AF266" s="33"/>
      <c r="AG266" s="33"/>
      <c r="AH266" s="34"/>
      <c r="AI266">
        <v>35.550109999999997</v>
      </c>
      <c r="AJ266">
        <v>106.688911</v>
      </c>
    </row>
    <row r="267" spans="1:36">
      <c r="A267" s="17">
        <v>256</v>
      </c>
      <c r="B267" s="48" t="s">
        <v>260</v>
      </c>
      <c r="C267" s="47" t="s">
        <v>404</v>
      </c>
      <c r="D267" s="47" t="s">
        <v>252</v>
      </c>
      <c r="E267" s="29">
        <v>456.3</v>
      </c>
      <c r="F267" s="30">
        <v>496.89</v>
      </c>
      <c r="G267" s="29">
        <v>553.79999999999995</v>
      </c>
      <c r="H267" s="31"/>
      <c r="I267" s="30">
        <v>590.51</v>
      </c>
      <c r="J267" s="31">
        <f t="shared" si="20"/>
        <v>7.1124959780528699E-2</v>
      </c>
      <c r="K267" s="52"/>
      <c r="L267" s="30" t="s">
        <v>25</v>
      </c>
      <c r="M267" s="30" t="s">
        <v>25</v>
      </c>
      <c r="N267" s="32">
        <v>42</v>
      </c>
      <c r="O267" s="30"/>
      <c r="P267" s="31"/>
      <c r="Q267" s="33"/>
      <c r="R267" s="34"/>
      <c r="S267" s="35"/>
      <c r="T267" s="33"/>
      <c r="U267" s="33"/>
      <c r="V267" s="34"/>
      <c r="W267" s="33"/>
      <c r="X267" s="33"/>
      <c r="Y267" s="33"/>
      <c r="Z267" s="33"/>
      <c r="AA267" s="35"/>
      <c r="AB267" s="33"/>
      <c r="AC267" s="33"/>
      <c r="AD267" s="34"/>
      <c r="AE267" s="33"/>
      <c r="AF267" s="33"/>
      <c r="AG267" s="33"/>
      <c r="AH267" s="34"/>
      <c r="AI267">
        <v>34.584319000000001</v>
      </c>
      <c r="AJ267">
        <v>105.736932</v>
      </c>
    </row>
    <row r="268" spans="1:36">
      <c r="A268" s="17">
        <v>257</v>
      </c>
      <c r="B268" s="28" t="s">
        <v>261</v>
      </c>
      <c r="C268" s="47" t="s">
        <v>404</v>
      </c>
      <c r="D268" s="47" t="s">
        <v>252</v>
      </c>
      <c r="E268" s="29">
        <v>1776.28</v>
      </c>
      <c r="F268" s="30">
        <v>1913.5</v>
      </c>
      <c r="G268" s="29">
        <v>2095.9899999999998</v>
      </c>
      <c r="H268" s="31">
        <f t="shared" si="19"/>
        <v>2.4809278670222666E-2</v>
      </c>
      <c r="I268" s="30">
        <v>2264.23</v>
      </c>
      <c r="J268" s="31">
        <f t="shared" si="20"/>
        <v>2.3849167266576276E-2</v>
      </c>
      <c r="K268" s="52"/>
      <c r="L268" s="30" t="s">
        <v>25</v>
      </c>
      <c r="M268" s="30">
        <v>52</v>
      </c>
      <c r="N268" s="32">
        <v>54</v>
      </c>
      <c r="O268" s="30">
        <f t="shared" si="21"/>
        <v>-2</v>
      </c>
      <c r="P268" s="31">
        <f t="shared" si="22"/>
        <v>-3.8461538461538464E-2</v>
      </c>
      <c r="Q268" s="33"/>
      <c r="R268" s="34"/>
      <c r="S268" s="35"/>
      <c r="T268" s="33">
        <f>VLOOKUP(B268,[1]黄标车!O:Q,3,FALSE)</f>
        <v>6.4</v>
      </c>
      <c r="U268" s="33"/>
      <c r="V268" s="34">
        <f>VLOOKUP(B268,[1]黄标车!B:D,3,FALSE)</f>
        <v>1.6912</v>
      </c>
      <c r="W268" s="33"/>
      <c r="X268" s="33"/>
      <c r="Y268" s="33"/>
      <c r="Z268" s="33"/>
      <c r="AA268" s="35"/>
      <c r="AB268" s="33"/>
      <c r="AC268" s="33"/>
      <c r="AD268" s="34"/>
      <c r="AE268" s="33"/>
      <c r="AF268" s="33"/>
      <c r="AG268" s="33"/>
      <c r="AH268" s="34"/>
      <c r="AI268">
        <v>36.064225999999998</v>
      </c>
      <c r="AJ268">
        <v>103.823305</v>
      </c>
    </row>
    <row r="269" spans="1:36">
      <c r="A269" s="17">
        <v>258</v>
      </c>
      <c r="B269" s="48" t="s">
        <v>262</v>
      </c>
      <c r="C269" s="47" t="s">
        <v>404</v>
      </c>
      <c r="D269" s="47" t="s">
        <v>252</v>
      </c>
      <c r="E269" s="29">
        <v>642.70000000000005</v>
      </c>
      <c r="F269" s="30">
        <v>620.20000000000005</v>
      </c>
      <c r="G269" s="29">
        <v>544.79999999999995</v>
      </c>
      <c r="H269" s="31"/>
      <c r="I269" s="30">
        <v>577.9</v>
      </c>
      <c r="J269" s="31"/>
      <c r="K269" s="52"/>
      <c r="L269" s="30" t="s">
        <v>25</v>
      </c>
      <c r="M269" s="30" t="s">
        <v>25</v>
      </c>
      <c r="N269" s="32" t="s">
        <v>25</v>
      </c>
      <c r="O269" s="30"/>
      <c r="P269" s="31"/>
      <c r="Q269" s="33"/>
      <c r="R269" s="34"/>
      <c r="S269" s="35"/>
      <c r="T269" s="33"/>
      <c r="U269" s="33"/>
      <c r="V269" s="34"/>
      <c r="W269" s="33"/>
      <c r="X269" s="33"/>
      <c r="Y269" s="33"/>
      <c r="Z269" s="33"/>
      <c r="AA269" s="35"/>
      <c r="AB269" s="33"/>
      <c r="AC269" s="33"/>
      <c r="AD269" s="34"/>
      <c r="AE269" s="33"/>
      <c r="AF269" s="33"/>
      <c r="AG269" s="33"/>
      <c r="AH269" s="34"/>
      <c r="AI269">
        <v>39.741473999999997</v>
      </c>
      <c r="AJ269">
        <v>98.508414999999999</v>
      </c>
    </row>
    <row r="270" spans="1:36">
      <c r="A270" s="17">
        <v>259</v>
      </c>
      <c r="B270" s="48" t="s">
        <v>263</v>
      </c>
      <c r="C270" s="47" t="s">
        <v>404</v>
      </c>
      <c r="D270" s="47" t="s">
        <v>252</v>
      </c>
      <c r="E270" s="29">
        <v>606.07000000000005</v>
      </c>
      <c r="F270" s="30">
        <v>668.93</v>
      </c>
      <c r="G270" s="29">
        <v>609.42999999999995</v>
      </c>
      <c r="H270" s="31"/>
      <c r="I270" s="30">
        <v>597.83000000000004</v>
      </c>
      <c r="J270" s="31"/>
      <c r="K270" s="52"/>
      <c r="L270" s="30" t="s">
        <v>25</v>
      </c>
      <c r="M270" s="30" t="s">
        <v>25</v>
      </c>
      <c r="N270" s="32" t="s">
        <v>25</v>
      </c>
      <c r="O270" s="30"/>
      <c r="P270" s="31"/>
      <c r="Q270" s="33"/>
      <c r="R270" s="34"/>
      <c r="S270" s="35"/>
      <c r="T270" s="33"/>
      <c r="U270" s="33"/>
      <c r="V270" s="34"/>
      <c r="W270" s="33"/>
      <c r="X270" s="33"/>
      <c r="Y270" s="33"/>
      <c r="Z270" s="33"/>
      <c r="AA270" s="35"/>
      <c r="AB270" s="33"/>
      <c r="AC270" s="33"/>
      <c r="AD270" s="34"/>
      <c r="AE270" s="33"/>
      <c r="AF270" s="33"/>
      <c r="AG270" s="33"/>
      <c r="AH270" s="34"/>
      <c r="AI270">
        <v>35.726801000000002</v>
      </c>
      <c r="AJ270">
        <v>107.644227</v>
      </c>
    </row>
    <row r="271" spans="1:36">
      <c r="A271" s="17">
        <v>260</v>
      </c>
      <c r="B271" s="48" t="s">
        <v>264</v>
      </c>
      <c r="C271" s="47" t="s">
        <v>404</v>
      </c>
      <c r="D271" s="47" t="s">
        <v>252</v>
      </c>
      <c r="E271" s="29">
        <v>249.5</v>
      </c>
      <c r="F271" s="30">
        <v>262.5</v>
      </c>
      <c r="G271" s="29">
        <v>315.14</v>
      </c>
      <c r="H271" s="31"/>
      <c r="I271" s="30">
        <v>339.89</v>
      </c>
      <c r="J271" s="31"/>
      <c r="K271" s="52"/>
      <c r="L271" s="30" t="s">
        <v>25</v>
      </c>
      <c r="M271" s="30" t="s">
        <v>25</v>
      </c>
      <c r="N271" s="32" t="s">
        <v>25</v>
      </c>
      <c r="O271" s="30"/>
      <c r="P271" s="31"/>
      <c r="Q271" s="33"/>
      <c r="R271" s="34"/>
      <c r="S271" s="35"/>
      <c r="T271" s="33"/>
      <c r="U271" s="33"/>
      <c r="V271" s="34"/>
      <c r="W271" s="33"/>
      <c r="X271" s="33"/>
      <c r="Y271" s="33"/>
      <c r="Z271" s="33"/>
      <c r="AA271" s="35"/>
      <c r="AB271" s="33"/>
      <c r="AC271" s="33"/>
      <c r="AD271" s="34"/>
      <c r="AE271" s="33"/>
      <c r="AF271" s="33"/>
      <c r="AG271" s="33"/>
      <c r="AH271" s="34"/>
      <c r="AI271">
        <v>33.394480000000001</v>
      </c>
      <c r="AJ271">
        <v>104.934573</v>
      </c>
    </row>
    <row r="272" spans="1:36" ht="15" thickBot="1">
      <c r="A272" s="17">
        <v>261</v>
      </c>
      <c r="B272" s="49" t="s">
        <v>265</v>
      </c>
      <c r="C272" s="47" t="s">
        <v>404</v>
      </c>
      <c r="D272" s="47" t="s">
        <v>252</v>
      </c>
      <c r="E272" s="38"/>
      <c r="F272" s="39">
        <v>186.05</v>
      </c>
      <c r="G272" s="38">
        <v>211.4</v>
      </c>
      <c r="H272" s="40"/>
      <c r="I272" s="39">
        <v>230.11</v>
      </c>
      <c r="J272" s="40"/>
      <c r="K272" s="62"/>
      <c r="L272" s="39"/>
      <c r="M272" s="39"/>
      <c r="N272" s="41"/>
      <c r="O272" s="39"/>
      <c r="P272" s="40"/>
      <c r="Q272" s="42"/>
      <c r="R272" s="43"/>
      <c r="S272" s="44"/>
      <c r="T272" s="42"/>
      <c r="U272" s="42"/>
      <c r="V272" s="43"/>
      <c r="W272" s="42"/>
      <c r="X272" s="42"/>
      <c r="Y272" s="42"/>
      <c r="Z272" s="42"/>
      <c r="AA272" s="44"/>
      <c r="AB272" s="42"/>
      <c r="AC272" s="42"/>
      <c r="AD272" s="43"/>
      <c r="AE272" s="42"/>
      <c r="AF272" s="42"/>
      <c r="AG272" s="42"/>
      <c r="AH272" s="43"/>
      <c r="AI272">
        <v>35.585835000000003</v>
      </c>
      <c r="AJ272">
        <v>103.200576</v>
      </c>
    </row>
    <row r="273" spans="1:36" ht="15" hidden="1" thickBot="1">
      <c r="A273" s="17"/>
      <c r="B273" s="45" t="s">
        <v>19</v>
      </c>
      <c r="C273" s="47" t="s">
        <v>404</v>
      </c>
      <c r="D273" s="47" t="s">
        <v>252</v>
      </c>
      <c r="E273" s="29"/>
      <c r="F273" s="30"/>
      <c r="G273" s="29"/>
      <c r="H273" s="31"/>
      <c r="I273" s="30"/>
      <c r="J273" s="39">
        <f>STDEV(J259:J268)</f>
        <v>8.1164413266175212E-2</v>
      </c>
      <c r="K273" s="52"/>
      <c r="L273" s="30"/>
      <c r="M273" s="30"/>
      <c r="N273" s="32"/>
      <c r="O273" s="30"/>
      <c r="P273" s="31"/>
      <c r="Q273" s="33"/>
      <c r="R273" s="34"/>
      <c r="S273" s="35"/>
      <c r="T273" s="33"/>
      <c r="U273" s="33"/>
      <c r="V273" s="34"/>
      <c r="W273" s="33"/>
      <c r="X273" s="33"/>
      <c r="Y273" s="33"/>
      <c r="Z273" s="33"/>
      <c r="AA273" s="35"/>
      <c r="AB273" s="33"/>
      <c r="AC273" s="33"/>
      <c r="AD273" s="34"/>
      <c r="AE273" s="33"/>
      <c r="AF273" s="33"/>
      <c r="AG273" s="33"/>
      <c r="AH273" s="33"/>
      <c r="AI273">
        <v>0</v>
      </c>
      <c r="AJ273">
        <v>0</v>
      </c>
    </row>
    <row r="274" spans="1:36" ht="15" hidden="1" thickBot="1">
      <c r="A274" s="17"/>
      <c r="B274" s="45" t="s">
        <v>21</v>
      </c>
      <c r="C274" s="47" t="s">
        <v>404</v>
      </c>
      <c r="D274" s="47" t="s">
        <v>252</v>
      </c>
      <c r="E274" s="29"/>
      <c r="F274" s="30"/>
      <c r="G274" s="29"/>
      <c r="H274" s="31"/>
      <c r="I274" s="30"/>
      <c r="J274" s="57">
        <f>AVERAGE(J259:J268)</f>
        <v>0.13031424287670251</v>
      </c>
      <c r="K274" s="52"/>
      <c r="L274" s="30"/>
      <c r="M274" s="30"/>
      <c r="N274" s="32"/>
      <c r="O274" s="30"/>
      <c r="P274" s="31"/>
      <c r="Q274" s="33"/>
      <c r="R274" s="34"/>
      <c r="S274" s="35"/>
      <c r="T274" s="33"/>
      <c r="U274" s="33"/>
      <c r="V274" s="34"/>
      <c r="W274" s="33"/>
      <c r="X274" s="33"/>
      <c r="Y274" s="33"/>
      <c r="Z274" s="33"/>
      <c r="AA274" s="35"/>
      <c r="AB274" s="33"/>
      <c r="AC274" s="33"/>
      <c r="AD274" s="34"/>
      <c r="AE274" s="33"/>
      <c r="AF274" s="33"/>
      <c r="AG274" s="33"/>
      <c r="AH274" s="33"/>
      <c r="AI274">
        <v>0</v>
      </c>
      <c r="AJ274">
        <v>0</v>
      </c>
    </row>
    <row r="275" spans="1:36">
      <c r="A275" s="17">
        <v>262</v>
      </c>
      <c r="B275" s="55" t="s">
        <v>266</v>
      </c>
      <c r="C275" s="47" t="s">
        <v>405</v>
      </c>
      <c r="D275" s="47" t="s">
        <v>252</v>
      </c>
      <c r="E275" s="20">
        <v>54.68</v>
      </c>
      <c r="F275" s="21">
        <v>56.49</v>
      </c>
      <c r="G275" s="20">
        <v>60.55</v>
      </c>
      <c r="H275" s="22"/>
      <c r="I275" s="21">
        <v>61.68</v>
      </c>
      <c r="J275" s="22">
        <f t="shared" ref="J275:J341" si="23">N275/I275</f>
        <v>0.27561608300907914</v>
      </c>
      <c r="K275" s="61"/>
      <c r="L275" s="21" t="s">
        <v>25</v>
      </c>
      <c r="M275" s="21" t="s">
        <v>25</v>
      </c>
      <c r="N275" s="23">
        <v>17</v>
      </c>
      <c r="O275" s="21"/>
      <c r="P275" s="22"/>
      <c r="Q275" s="25"/>
      <c r="R275" s="26"/>
      <c r="S275" s="27"/>
      <c r="T275" s="25"/>
      <c r="U275" s="25"/>
      <c r="V275" s="26"/>
      <c r="W275" s="25"/>
      <c r="X275" s="25"/>
      <c r="Y275" s="25"/>
      <c r="Z275" s="25"/>
      <c r="AA275" s="27"/>
      <c r="AB275" s="25"/>
      <c r="AC275" s="25"/>
      <c r="AD275" s="26"/>
      <c r="AE275" s="25"/>
      <c r="AF275" s="25"/>
      <c r="AG275" s="25"/>
      <c r="AH275" s="26"/>
      <c r="AI275">
        <v>33.006239999999998</v>
      </c>
      <c r="AJ275">
        <v>97.013316000000003</v>
      </c>
    </row>
    <row r="276" spans="1:36">
      <c r="A276" s="17">
        <v>263</v>
      </c>
      <c r="B276" s="48" t="s">
        <v>267</v>
      </c>
      <c r="C276" s="47" t="s">
        <v>405</v>
      </c>
      <c r="D276" s="47" t="s">
        <v>252</v>
      </c>
      <c r="E276" s="29">
        <v>609.70000000000005</v>
      </c>
      <c r="F276" s="30">
        <v>560</v>
      </c>
      <c r="G276" s="29">
        <v>439.9</v>
      </c>
      <c r="H276" s="31"/>
      <c r="I276" s="30">
        <v>486.96</v>
      </c>
      <c r="J276" s="31">
        <f t="shared" si="23"/>
        <v>5.5446032528339087E-2</v>
      </c>
      <c r="K276" s="52"/>
      <c r="L276" s="30" t="s">
        <v>25</v>
      </c>
      <c r="M276" s="30" t="s">
        <v>25</v>
      </c>
      <c r="N276" s="32">
        <v>27</v>
      </c>
      <c r="O276" s="30"/>
      <c r="P276" s="31"/>
      <c r="Q276" s="33"/>
      <c r="R276" s="34"/>
      <c r="S276" s="35"/>
      <c r="T276" s="33"/>
      <c r="U276" s="33"/>
      <c r="V276" s="34"/>
      <c r="W276" s="33"/>
      <c r="X276" s="33"/>
      <c r="Y276" s="33"/>
      <c r="Z276" s="33"/>
      <c r="AA276" s="35"/>
      <c r="AB276" s="33"/>
      <c r="AC276" s="33"/>
      <c r="AD276" s="34"/>
      <c r="AE276" s="33"/>
      <c r="AF276" s="33"/>
      <c r="AG276" s="33"/>
      <c r="AH276" s="34"/>
      <c r="AI276">
        <v>37.373798999999998</v>
      </c>
      <c r="AJ276">
        <v>97.342624999999998</v>
      </c>
    </row>
    <row r="277" spans="1:36">
      <c r="A277" s="17">
        <v>264</v>
      </c>
      <c r="B277" s="48" t="s">
        <v>268</v>
      </c>
      <c r="C277" s="47" t="s">
        <v>405</v>
      </c>
      <c r="D277" s="47" t="s">
        <v>252</v>
      </c>
      <c r="E277" s="29">
        <v>117.12</v>
      </c>
      <c r="F277" s="30">
        <v>130.72</v>
      </c>
      <c r="G277" s="29">
        <v>140.19999999999999</v>
      </c>
      <c r="H277" s="31"/>
      <c r="I277" s="30">
        <v>152.68</v>
      </c>
      <c r="J277" s="31">
        <f t="shared" si="23"/>
        <v>0.20303903589206182</v>
      </c>
      <c r="K277" s="52"/>
      <c r="L277" s="30" t="s">
        <v>25</v>
      </c>
      <c r="M277" s="30" t="s">
        <v>25</v>
      </c>
      <c r="N277" s="32">
        <v>31</v>
      </c>
      <c r="O277" s="30"/>
      <c r="P277" s="31"/>
      <c r="Q277" s="33"/>
      <c r="R277" s="34"/>
      <c r="S277" s="35"/>
      <c r="T277" s="33"/>
      <c r="U277" s="33"/>
      <c r="V277" s="34"/>
      <c r="W277" s="33"/>
      <c r="X277" s="33"/>
      <c r="Y277" s="33"/>
      <c r="Z277" s="33"/>
      <c r="AA277" s="35"/>
      <c r="AB277" s="33"/>
      <c r="AC277" s="33"/>
      <c r="AD277" s="34"/>
      <c r="AE277" s="33"/>
      <c r="AF277" s="33"/>
      <c r="AG277" s="33"/>
      <c r="AH277" s="34"/>
      <c r="AI277">
        <v>19.180501</v>
      </c>
      <c r="AJ277">
        <v>109.733755</v>
      </c>
    </row>
    <row r="278" spans="1:36">
      <c r="A278" s="17">
        <v>265</v>
      </c>
      <c r="B278" s="48" t="s">
        <v>269</v>
      </c>
      <c r="C278" s="47" t="s">
        <v>405</v>
      </c>
      <c r="D278" s="47" t="s">
        <v>252</v>
      </c>
      <c r="E278" s="29">
        <v>112.26</v>
      </c>
      <c r="F278" s="30">
        <v>106.62</v>
      </c>
      <c r="G278" s="29">
        <v>94.86</v>
      </c>
      <c r="H278" s="31"/>
      <c r="I278" s="30">
        <v>100.67</v>
      </c>
      <c r="J278" s="31">
        <f t="shared" si="23"/>
        <v>0.31787026919638423</v>
      </c>
      <c r="K278" s="52"/>
      <c r="L278" s="30" t="s">
        <v>25</v>
      </c>
      <c r="M278" s="30" t="s">
        <v>25</v>
      </c>
      <c r="N278" s="32">
        <v>32</v>
      </c>
      <c r="O278" s="30"/>
      <c r="P278" s="31"/>
      <c r="Q278" s="33"/>
      <c r="R278" s="34"/>
      <c r="S278" s="35"/>
      <c r="T278" s="33"/>
      <c r="U278" s="33"/>
      <c r="V278" s="34"/>
      <c r="W278" s="33"/>
      <c r="X278" s="33"/>
      <c r="Y278" s="33"/>
      <c r="Z278" s="33"/>
      <c r="AA278" s="35"/>
      <c r="AB278" s="33"/>
      <c r="AC278" s="33"/>
      <c r="AD278" s="34"/>
      <c r="AE278" s="33"/>
      <c r="AF278" s="33"/>
      <c r="AG278" s="33"/>
      <c r="AH278" s="34"/>
      <c r="AI278">
        <v>36.960653999999998</v>
      </c>
      <c r="AJ278">
        <v>100.879802</v>
      </c>
    </row>
    <row r="279" spans="1:36">
      <c r="A279" s="17">
        <v>266</v>
      </c>
      <c r="B279" s="48" t="s">
        <v>270</v>
      </c>
      <c r="C279" s="47" t="s">
        <v>405</v>
      </c>
      <c r="D279" s="47" t="s">
        <v>252</v>
      </c>
      <c r="E279" s="29">
        <v>32.08</v>
      </c>
      <c r="F279" s="30">
        <v>34.07</v>
      </c>
      <c r="G279" s="29">
        <v>35.67</v>
      </c>
      <c r="H279" s="31"/>
      <c r="I279" s="30">
        <v>36.479999999999997</v>
      </c>
      <c r="J279" s="31">
        <f t="shared" si="23"/>
        <v>1.0142543859649125</v>
      </c>
      <c r="K279" s="52"/>
      <c r="L279" s="30" t="s">
        <v>25</v>
      </c>
      <c r="M279" s="30" t="s">
        <v>25</v>
      </c>
      <c r="N279" s="32">
        <v>37</v>
      </c>
      <c r="O279" s="30"/>
      <c r="P279" s="31"/>
      <c r="Q279" s="33"/>
      <c r="R279" s="34"/>
      <c r="S279" s="35"/>
      <c r="T279" s="33"/>
      <c r="U279" s="33"/>
      <c r="V279" s="34"/>
      <c r="W279" s="33"/>
      <c r="X279" s="33"/>
      <c r="Y279" s="33"/>
      <c r="Z279" s="33"/>
      <c r="AA279" s="35"/>
      <c r="AB279" s="33"/>
      <c r="AC279" s="33"/>
      <c r="AD279" s="34"/>
      <c r="AE279" s="33"/>
      <c r="AF279" s="33"/>
      <c r="AG279" s="33"/>
      <c r="AH279" s="34"/>
      <c r="AI279">
        <v>34.480485000000002</v>
      </c>
      <c r="AJ279">
        <v>100.22372300000001</v>
      </c>
    </row>
    <row r="280" spans="1:36">
      <c r="A280" s="17">
        <v>267</v>
      </c>
      <c r="B280" s="48" t="s">
        <v>271</v>
      </c>
      <c r="C280" s="47" t="s">
        <v>405</v>
      </c>
      <c r="D280" s="47" t="s">
        <v>252</v>
      </c>
      <c r="E280" s="29">
        <v>66.47</v>
      </c>
      <c r="F280" s="30">
        <v>68.83</v>
      </c>
      <c r="G280" s="29">
        <v>72.75</v>
      </c>
      <c r="H280" s="31"/>
      <c r="I280" s="30">
        <v>74.650000000000006</v>
      </c>
      <c r="J280" s="31">
        <f t="shared" si="23"/>
        <v>0.60281312793034159</v>
      </c>
      <c r="K280" s="52"/>
      <c r="L280" s="30" t="s">
        <v>25</v>
      </c>
      <c r="M280" s="30" t="s">
        <v>25</v>
      </c>
      <c r="N280" s="32">
        <v>45</v>
      </c>
      <c r="O280" s="30"/>
      <c r="P280" s="31"/>
      <c r="Q280" s="33"/>
      <c r="R280" s="34"/>
      <c r="S280" s="35"/>
      <c r="T280" s="33"/>
      <c r="U280" s="33"/>
      <c r="V280" s="34">
        <f>VLOOKUP(B280,[1]黄标车!B:D,3,FALSE)</f>
        <v>4.07E-2</v>
      </c>
      <c r="W280" s="33"/>
      <c r="X280" s="33"/>
      <c r="Y280" s="33"/>
      <c r="Z280" s="33"/>
      <c r="AA280" s="35"/>
      <c r="AB280" s="33"/>
      <c r="AC280" s="33"/>
      <c r="AD280" s="34"/>
      <c r="AE280" s="33"/>
      <c r="AF280" s="33"/>
      <c r="AG280" s="33"/>
      <c r="AH280" s="34"/>
      <c r="AI280">
        <v>35.522852</v>
      </c>
      <c r="AJ280">
        <v>102.0076</v>
      </c>
    </row>
    <row r="281" spans="1:36">
      <c r="A281" s="17">
        <v>268</v>
      </c>
      <c r="B281" s="48" t="s">
        <v>272</v>
      </c>
      <c r="C281" s="47" t="s">
        <v>405</v>
      </c>
      <c r="D281" s="47" t="s">
        <v>252</v>
      </c>
      <c r="E281" s="29">
        <v>337</v>
      </c>
      <c r="F281" s="30">
        <v>377.7</v>
      </c>
      <c r="G281" s="29">
        <v>384.4</v>
      </c>
      <c r="H281" s="31"/>
      <c r="I281" s="30">
        <v>422.8</v>
      </c>
      <c r="J281" s="31">
        <f t="shared" si="23"/>
        <v>0.10879848628192999</v>
      </c>
      <c r="K281" s="52"/>
      <c r="L281" s="30" t="s">
        <v>25</v>
      </c>
      <c r="M281" s="30" t="s">
        <v>25</v>
      </c>
      <c r="N281" s="32">
        <v>46</v>
      </c>
      <c r="O281" s="30"/>
      <c r="P281" s="31"/>
      <c r="Q281" s="33"/>
      <c r="R281" s="34"/>
      <c r="S281" s="35"/>
      <c r="T281" s="33"/>
      <c r="U281" s="33"/>
      <c r="V281" s="34"/>
      <c r="W281" s="33"/>
      <c r="X281" s="33"/>
      <c r="Y281" s="33"/>
      <c r="Z281" s="33"/>
      <c r="AA281" s="35"/>
      <c r="AB281" s="33"/>
      <c r="AC281" s="33"/>
      <c r="AD281" s="34"/>
      <c r="AE281" s="33"/>
      <c r="AF281" s="33"/>
      <c r="AG281" s="33"/>
      <c r="AH281" s="34"/>
      <c r="AI281">
        <v>36.517609999999998</v>
      </c>
      <c r="AJ281">
        <v>102.085207</v>
      </c>
    </row>
    <row r="282" spans="1:36" ht="15" thickBot="1">
      <c r="A282" s="17">
        <v>269</v>
      </c>
      <c r="B282" s="37" t="s">
        <v>273</v>
      </c>
      <c r="C282" s="47" t="s">
        <v>405</v>
      </c>
      <c r="D282" s="47" t="s">
        <v>252</v>
      </c>
      <c r="E282" s="38">
        <v>978.53</v>
      </c>
      <c r="F282" s="39">
        <v>1077.1400000000001</v>
      </c>
      <c r="G282" s="38">
        <v>1131.6199999999999</v>
      </c>
      <c r="H282" s="40">
        <f t="shared" ref="H282:H341" si="24">M282/G282</f>
        <v>4.3300754670295684E-2</v>
      </c>
      <c r="I282" s="39">
        <v>1248.1600000000001</v>
      </c>
      <c r="J282" s="40">
        <f t="shared" si="23"/>
        <v>3.9257787463145746E-2</v>
      </c>
      <c r="K282" s="62"/>
      <c r="L282" s="39">
        <v>63</v>
      </c>
      <c r="M282" s="39">
        <v>49</v>
      </c>
      <c r="N282" s="41">
        <v>49</v>
      </c>
      <c r="O282" s="39"/>
      <c r="P282" s="40"/>
      <c r="Q282" s="42"/>
      <c r="R282" s="43"/>
      <c r="S282" s="44">
        <f>VLOOKUP(B282,[1]黄标车!K:M,3,FALSE)</f>
        <v>0.47320000000000001</v>
      </c>
      <c r="T282" s="42">
        <f>VLOOKUP(B282,[1]黄标车!O:Q,3,FALSE)</f>
        <v>1.65</v>
      </c>
      <c r="U282" s="42">
        <f>VLOOKUP(B282,[1]黄标车!G:I,3,FALSE)</f>
        <v>1.1136999999999999</v>
      </c>
      <c r="V282" s="43"/>
      <c r="W282" s="42"/>
      <c r="X282" s="42"/>
      <c r="Y282" s="42">
        <f>VLOOKUP(B282,[1]落后产能!I:J,2,FALSE)</f>
        <v>30</v>
      </c>
      <c r="Z282" s="42"/>
      <c r="AA282" s="44"/>
      <c r="AB282" s="42"/>
      <c r="AC282" s="42"/>
      <c r="AD282" s="43"/>
      <c r="AE282" s="42"/>
      <c r="AF282" s="42"/>
      <c r="AG282" s="42"/>
      <c r="AH282" s="43"/>
      <c r="AI282">
        <v>36.640739000000004</v>
      </c>
      <c r="AJ282">
        <v>101.767921</v>
      </c>
    </row>
    <row r="283" spans="1:36" ht="15" hidden="1" thickBot="1">
      <c r="A283" s="17"/>
      <c r="B283" s="45" t="s">
        <v>19</v>
      </c>
      <c r="C283" s="47" t="s">
        <v>405</v>
      </c>
      <c r="D283" s="47" t="s">
        <v>252</v>
      </c>
      <c r="E283" s="29"/>
      <c r="F283" s="30"/>
      <c r="G283" s="29"/>
      <c r="H283" s="31"/>
      <c r="I283" s="30"/>
      <c r="J283" s="39">
        <f>STDEV(J275:J282)</f>
        <v>0.33179820478247052</v>
      </c>
      <c r="K283" s="52"/>
      <c r="L283" s="30"/>
      <c r="M283" s="30"/>
      <c r="N283" s="32"/>
      <c r="O283" s="30"/>
      <c r="P283" s="31"/>
      <c r="Q283" s="33"/>
      <c r="R283" s="34"/>
      <c r="S283" s="35"/>
      <c r="T283" s="33"/>
      <c r="U283" s="33"/>
      <c r="V283" s="34"/>
      <c r="W283" s="33"/>
      <c r="X283" s="33"/>
      <c r="Y283" s="33"/>
      <c r="Z283" s="33"/>
      <c r="AA283" s="35"/>
      <c r="AB283" s="33"/>
      <c r="AC283" s="33"/>
      <c r="AD283" s="34"/>
      <c r="AE283" s="33"/>
      <c r="AF283" s="33"/>
      <c r="AG283" s="33"/>
      <c r="AH283" s="33"/>
      <c r="AI283">
        <v>0</v>
      </c>
      <c r="AJ283">
        <v>0</v>
      </c>
    </row>
    <row r="284" spans="1:36" ht="15" hidden="1" thickBot="1">
      <c r="A284" s="17"/>
      <c r="B284" s="45" t="s">
        <v>21</v>
      </c>
      <c r="C284" s="47" t="s">
        <v>405</v>
      </c>
      <c r="D284" s="47" t="s">
        <v>252</v>
      </c>
      <c r="E284" s="29"/>
      <c r="F284" s="30"/>
      <c r="G284" s="29"/>
      <c r="H284" s="31"/>
      <c r="I284" s="30"/>
      <c r="J284" s="57">
        <f>AVERAGE(J275:J282)</f>
        <v>0.32713690103327425</v>
      </c>
      <c r="K284" s="52"/>
      <c r="L284" s="30"/>
      <c r="M284" s="30"/>
      <c r="N284" s="32"/>
      <c r="O284" s="30"/>
      <c r="P284" s="31"/>
      <c r="Q284" s="33"/>
      <c r="R284" s="34"/>
      <c r="S284" s="35"/>
      <c r="T284" s="33"/>
      <c r="U284" s="33"/>
      <c r="V284" s="34"/>
      <c r="W284" s="33"/>
      <c r="X284" s="33"/>
      <c r="Y284" s="33"/>
      <c r="Z284" s="33"/>
      <c r="AA284" s="35"/>
      <c r="AB284" s="33"/>
      <c r="AC284" s="33"/>
      <c r="AD284" s="34"/>
      <c r="AE284" s="33"/>
      <c r="AF284" s="33"/>
      <c r="AG284" s="33"/>
      <c r="AH284" s="33"/>
      <c r="AI284">
        <v>0</v>
      </c>
      <c r="AJ284">
        <v>0</v>
      </c>
    </row>
    <row r="285" spans="1:36">
      <c r="A285" s="17">
        <v>270</v>
      </c>
      <c r="B285" s="18" t="s">
        <v>274</v>
      </c>
      <c r="C285" s="47" t="s">
        <v>410</v>
      </c>
      <c r="D285" s="47" t="s">
        <v>252</v>
      </c>
      <c r="E285" s="20">
        <v>446.32</v>
      </c>
      <c r="F285" s="21">
        <v>467.17</v>
      </c>
      <c r="G285" s="20">
        <v>482.38</v>
      </c>
      <c r="H285" s="22"/>
      <c r="I285" s="21"/>
      <c r="J285" s="22"/>
      <c r="K285" s="61"/>
      <c r="L285" s="21" t="s">
        <v>25</v>
      </c>
      <c r="M285" s="21" t="s">
        <v>25</v>
      </c>
      <c r="N285" s="23">
        <v>47</v>
      </c>
      <c r="O285" s="21"/>
      <c r="P285" s="22"/>
      <c r="Q285" s="25"/>
      <c r="R285" s="26"/>
      <c r="S285" s="27"/>
      <c r="T285" s="25"/>
      <c r="U285" s="25"/>
      <c r="V285" s="26"/>
      <c r="W285" s="25"/>
      <c r="X285" s="25"/>
      <c r="Y285" s="25"/>
      <c r="Z285" s="25"/>
      <c r="AA285" s="27"/>
      <c r="AB285" s="25"/>
      <c r="AC285" s="25"/>
      <c r="AD285" s="26"/>
      <c r="AE285" s="25"/>
      <c r="AF285" s="25"/>
      <c r="AG285" s="25"/>
      <c r="AH285" s="26"/>
      <c r="AI285">
        <v>39.020223000000001</v>
      </c>
      <c r="AJ285">
        <v>106.37933700000001</v>
      </c>
    </row>
    <row r="286" spans="1:36">
      <c r="A286" s="17">
        <v>271</v>
      </c>
      <c r="B286" s="48" t="s">
        <v>275</v>
      </c>
      <c r="C286" s="47" t="s">
        <v>410</v>
      </c>
      <c r="D286" s="47" t="s">
        <v>252</v>
      </c>
      <c r="E286" s="29"/>
      <c r="F286" s="30"/>
      <c r="G286" s="29">
        <v>403.9</v>
      </c>
      <c r="H286" s="31"/>
      <c r="I286" s="30">
        <v>442.4</v>
      </c>
      <c r="J286" s="31">
        <f t="shared" si="23"/>
        <v>0.108499095840868</v>
      </c>
      <c r="K286" s="52"/>
      <c r="L286" s="30" t="s">
        <v>25</v>
      </c>
      <c r="M286" s="30" t="s">
        <v>25</v>
      </c>
      <c r="N286" s="32">
        <v>48</v>
      </c>
      <c r="O286" s="30"/>
      <c r="P286" s="31"/>
      <c r="Q286" s="33"/>
      <c r="R286" s="34"/>
      <c r="S286" s="35"/>
      <c r="T286" s="33"/>
      <c r="U286" s="33"/>
      <c r="V286" s="34"/>
      <c r="W286" s="33"/>
      <c r="X286" s="33"/>
      <c r="Y286" s="33"/>
      <c r="Z286" s="33"/>
      <c r="AA286" s="35"/>
      <c r="AB286" s="33"/>
      <c r="AC286" s="33"/>
      <c r="AD286" s="34"/>
      <c r="AE286" s="33"/>
      <c r="AF286" s="33"/>
      <c r="AG286" s="33"/>
      <c r="AH286" s="34"/>
      <c r="AI286">
        <v>37.993561</v>
      </c>
      <c r="AJ286">
        <v>106.208254</v>
      </c>
    </row>
    <row r="287" spans="1:36">
      <c r="A287" s="17">
        <v>272</v>
      </c>
      <c r="B287" s="28" t="s">
        <v>276</v>
      </c>
      <c r="C287" s="47" t="s">
        <v>410</v>
      </c>
      <c r="D287" s="47" t="s">
        <v>252</v>
      </c>
      <c r="E287" s="29">
        <v>1273.49</v>
      </c>
      <c r="F287" s="30">
        <v>1395.67</v>
      </c>
      <c r="G287" s="64">
        <v>1480.73</v>
      </c>
      <c r="H287" s="31">
        <f t="shared" si="24"/>
        <v>3.4442470943386032E-2</v>
      </c>
      <c r="I287" s="30">
        <v>1617.28</v>
      </c>
      <c r="J287" s="31">
        <f t="shared" si="23"/>
        <v>3.394588444796201E-2</v>
      </c>
      <c r="K287" s="52"/>
      <c r="L287" s="30" t="s">
        <v>25</v>
      </c>
      <c r="M287" s="30">
        <v>51</v>
      </c>
      <c r="N287" s="32">
        <v>54.9</v>
      </c>
      <c r="O287" s="30">
        <f t="shared" ref="O287:O354" si="25">M287-N287</f>
        <v>-3.8999999999999986</v>
      </c>
      <c r="P287" s="31">
        <f t="shared" ref="P287:P354" si="26">(M287-N287)/M287</f>
        <v>-7.6470588235294096E-2</v>
      </c>
      <c r="Q287" s="33">
        <f>VLOOKUP(B287,[1]锅炉!P:R,3,FALSE)</f>
        <v>224</v>
      </c>
      <c r="R287" s="34"/>
      <c r="S287" s="35"/>
      <c r="T287" s="33">
        <f>VLOOKUP(B287,[1]黄标车!O:Q,3,FALSE)</f>
        <v>0.97270000000000001</v>
      </c>
      <c r="U287" s="33">
        <f>VLOOKUP(B287,[1]黄标车!G:I,3,FALSE)</f>
        <v>1.7</v>
      </c>
      <c r="V287" s="34"/>
      <c r="W287" s="33"/>
      <c r="X287" s="33"/>
      <c r="Y287" s="33"/>
      <c r="Z287" s="33"/>
      <c r="AA287" s="35"/>
      <c r="AB287" s="33"/>
      <c r="AC287" s="33"/>
      <c r="AD287" s="34"/>
      <c r="AE287" s="33"/>
      <c r="AF287" s="33"/>
      <c r="AG287" s="33">
        <f>VLOOKUP(B287,[1]落后产能!K:M,3,FALSE)</f>
        <v>30</v>
      </c>
      <c r="AH287" s="34"/>
      <c r="AI287">
        <v>38.502620999999998</v>
      </c>
      <c r="AJ287">
        <v>106.206479</v>
      </c>
    </row>
    <row r="288" spans="1:36">
      <c r="A288" s="17">
        <v>273</v>
      </c>
      <c r="B288" s="48" t="s">
        <v>277</v>
      </c>
      <c r="C288" s="47" t="s">
        <v>410</v>
      </c>
      <c r="D288" s="47" t="s">
        <v>252</v>
      </c>
      <c r="E288" s="29">
        <v>182.95</v>
      </c>
      <c r="F288" s="30">
        <v>200.12</v>
      </c>
      <c r="G288" s="29">
        <v>217.04</v>
      </c>
      <c r="H288" s="31"/>
      <c r="I288" s="30">
        <v>239.88</v>
      </c>
      <c r="J288" s="31"/>
      <c r="K288" s="52"/>
      <c r="L288" s="30" t="s">
        <v>25</v>
      </c>
      <c r="M288" s="30" t="s">
        <v>25</v>
      </c>
      <c r="N288" s="32" t="s">
        <v>25</v>
      </c>
      <c r="O288" s="30"/>
      <c r="P288" s="31"/>
      <c r="Q288" s="33"/>
      <c r="R288" s="34"/>
      <c r="S288" s="35"/>
      <c r="T288" s="33"/>
      <c r="U288" s="33"/>
      <c r="V288" s="34"/>
      <c r="W288" s="33"/>
      <c r="X288" s="33"/>
      <c r="Y288" s="33"/>
      <c r="Z288" s="33"/>
      <c r="AA288" s="35"/>
      <c r="AB288" s="33"/>
      <c r="AC288" s="33"/>
      <c r="AD288" s="34"/>
      <c r="AE288" s="33"/>
      <c r="AF288" s="33"/>
      <c r="AG288" s="33"/>
      <c r="AH288" s="34"/>
      <c r="AI288">
        <v>36.021523000000002</v>
      </c>
      <c r="AJ288">
        <v>106.285268</v>
      </c>
    </row>
    <row r="289" spans="1:36" ht="15" thickBot="1">
      <c r="A289" s="17">
        <v>274</v>
      </c>
      <c r="B289" s="49" t="s">
        <v>278</v>
      </c>
      <c r="C289" s="47" t="s">
        <v>410</v>
      </c>
      <c r="D289" s="47" t="s">
        <v>252</v>
      </c>
      <c r="E289" s="38">
        <v>286.83</v>
      </c>
      <c r="F289" s="39">
        <v>296.86</v>
      </c>
      <c r="G289" s="38">
        <v>316.55</v>
      </c>
      <c r="H289" s="40"/>
      <c r="I289" s="39">
        <v>339.01</v>
      </c>
      <c r="J289" s="40"/>
      <c r="K289" s="62"/>
      <c r="L289" s="39"/>
      <c r="M289" s="39"/>
      <c r="N289" s="41"/>
      <c r="O289" s="39"/>
      <c r="P289" s="40"/>
      <c r="Q289" s="42"/>
      <c r="R289" s="43"/>
      <c r="S289" s="44"/>
      <c r="T289" s="42"/>
      <c r="U289" s="42"/>
      <c r="V289" s="43"/>
      <c r="W289" s="42"/>
      <c r="X289" s="42"/>
      <c r="Y289" s="42"/>
      <c r="Z289" s="42"/>
      <c r="AA289" s="44"/>
      <c r="AB289" s="42"/>
      <c r="AC289" s="42"/>
      <c r="AD289" s="43"/>
      <c r="AE289" s="42"/>
      <c r="AF289" s="42"/>
      <c r="AG289" s="42"/>
      <c r="AH289" s="43"/>
      <c r="AI289">
        <v>37.521124</v>
      </c>
      <c r="AJ289">
        <v>105.196754</v>
      </c>
    </row>
    <row r="290" spans="1:36">
      <c r="A290" s="17">
        <v>232</v>
      </c>
      <c r="B290" s="18" t="s">
        <v>279</v>
      </c>
      <c r="C290" s="47" t="s">
        <v>413</v>
      </c>
      <c r="D290" s="47" t="s">
        <v>252</v>
      </c>
      <c r="E290" s="20">
        <v>853.5</v>
      </c>
      <c r="F290" s="21">
        <v>847.5</v>
      </c>
      <c r="G290" s="20">
        <v>670.1</v>
      </c>
      <c r="H290" s="22">
        <f t="shared" si="24"/>
        <v>4.6261751977316815E-2</v>
      </c>
      <c r="I290" s="21">
        <v>648.9</v>
      </c>
      <c r="J290" s="22">
        <f t="shared" si="23"/>
        <v>4.6232085067036528E-2</v>
      </c>
      <c r="K290" s="61"/>
      <c r="L290" s="21" t="s">
        <v>25</v>
      </c>
      <c r="M290" s="21">
        <v>31</v>
      </c>
      <c r="N290" s="23">
        <v>30</v>
      </c>
      <c r="O290" s="21">
        <f t="shared" si="25"/>
        <v>1</v>
      </c>
      <c r="P290" s="22">
        <f t="shared" si="26"/>
        <v>3.2258064516129031E-2</v>
      </c>
      <c r="Q290" s="25"/>
      <c r="R290" s="26"/>
      <c r="S290" s="27"/>
      <c r="T290" s="25"/>
      <c r="U290" s="25"/>
      <c r="V290" s="26"/>
      <c r="W290" s="25"/>
      <c r="X290" s="25"/>
      <c r="Y290" s="25"/>
      <c r="Z290" s="25"/>
      <c r="AA290" s="27"/>
      <c r="AB290" s="25"/>
      <c r="AC290" s="25"/>
      <c r="AD290" s="26"/>
      <c r="AE290" s="25"/>
      <c r="AF290" s="25"/>
      <c r="AG290" s="25"/>
      <c r="AH290" s="26"/>
      <c r="AI290">
        <v>45.203918999999999</v>
      </c>
      <c r="AJ290">
        <v>84.926990000000004</v>
      </c>
    </row>
    <row r="291" spans="1:36">
      <c r="A291" s="17">
        <v>233</v>
      </c>
      <c r="B291" s="28" t="s">
        <v>280</v>
      </c>
      <c r="C291" s="47" t="s">
        <v>413</v>
      </c>
      <c r="D291" s="47" t="s">
        <v>252</v>
      </c>
      <c r="E291" s="29">
        <v>2400</v>
      </c>
      <c r="F291" s="30">
        <v>2510</v>
      </c>
      <c r="G291" s="29">
        <v>2680</v>
      </c>
      <c r="H291" s="31">
        <f t="shared" si="24"/>
        <v>2.4626865671641792E-2</v>
      </c>
      <c r="I291" s="30">
        <v>2458.98</v>
      </c>
      <c r="J291" s="31">
        <f t="shared" si="23"/>
        <v>3.0093778721258409E-2</v>
      </c>
      <c r="K291" s="52"/>
      <c r="L291" s="30">
        <v>61</v>
      </c>
      <c r="M291" s="30">
        <v>66</v>
      </c>
      <c r="N291" s="32">
        <v>74</v>
      </c>
      <c r="O291" s="30">
        <f t="shared" si="25"/>
        <v>-8</v>
      </c>
      <c r="P291" s="31">
        <f t="shared" si="26"/>
        <v>-0.12121212121212122</v>
      </c>
      <c r="Q291" s="33"/>
      <c r="R291" s="34"/>
      <c r="S291" s="35">
        <f>VLOOKUP(B291,[1]黄标车!K:M,3,FALSE)</f>
        <v>0.36</v>
      </c>
      <c r="T291" s="33">
        <f>VLOOKUP(B291,[1]黄标车!O:Q,3,FALSE)</f>
        <v>1.7</v>
      </c>
      <c r="U291" s="33">
        <f>VLOOKUP(B291,[1]黄标车!G:I,3,FALSE)</f>
        <v>1.2</v>
      </c>
      <c r="V291" s="34"/>
      <c r="W291" s="33">
        <f>VLOOKUP(B291,[1]落后产能!P:R,3,FALSE)</f>
        <v>20</v>
      </c>
      <c r="X291" s="33">
        <f>VLOOKUP(B291,[1]落后产能!W:AB,3,FALSE)</f>
        <v>35</v>
      </c>
      <c r="Y291" s="33"/>
      <c r="Z291" s="33">
        <f>VLOOKUP(B291,[1]落后产能!F:G,2,FALSE)</f>
        <v>8</v>
      </c>
      <c r="AA291" s="35">
        <f>VLOOKUP(B291,[1]落后产能!P:T,5,FALSE)</f>
        <v>102.5</v>
      </c>
      <c r="AB291" s="33">
        <f>VLOOKUP(B291,[1]落后产能!W:AA,5,FALSE)</f>
        <v>20</v>
      </c>
      <c r="AC291" s="33">
        <f>VLOOKUP(B291,[1]落后产能!K:L,2,FALSE)</f>
        <v>80</v>
      </c>
      <c r="AD291" s="34"/>
      <c r="AE291" s="33">
        <f>VLOOKUP(B291,[1]落后产能!P:U,6,FALSE)</f>
        <v>55</v>
      </c>
      <c r="AF291" s="33">
        <f>VLOOKUP(B291,[1]落后产能!W:AB,6,FALSE)</f>
        <v>15</v>
      </c>
      <c r="AG291" s="33">
        <f>VLOOKUP(B291,[1]落后产能!K:M,3,FALSE)</f>
        <v>15</v>
      </c>
      <c r="AH291" s="34"/>
      <c r="AI291">
        <v>43.840380000000003</v>
      </c>
      <c r="AJ291">
        <v>87.564988</v>
      </c>
    </row>
    <row r="292" spans="1:36">
      <c r="A292" s="17">
        <v>234</v>
      </c>
      <c r="B292" s="28" t="s">
        <v>281</v>
      </c>
      <c r="C292" s="47" t="s">
        <v>413</v>
      </c>
      <c r="D292" s="47" t="s">
        <v>252</v>
      </c>
      <c r="E292" s="29">
        <v>653</v>
      </c>
      <c r="F292" s="30">
        <v>741.8</v>
      </c>
      <c r="G292" s="46">
        <v>677.3</v>
      </c>
      <c r="H292" s="31"/>
      <c r="I292" s="30">
        <v>556.1</v>
      </c>
      <c r="J292" s="31"/>
      <c r="K292" s="52"/>
      <c r="L292" s="30" t="s">
        <v>25</v>
      </c>
      <c r="M292" s="30" t="s">
        <v>25</v>
      </c>
      <c r="N292" s="32" t="s">
        <v>25</v>
      </c>
      <c r="O292" s="30"/>
      <c r="P292" s="31"/>
      <c r="Q292" s="33"/>
      <c r="R292" s="34"/>
      <c r="S292" s="35"/>
      <c r="T292" s="33"/>
      <c r="U292" s="33"/>
      <c r="V292" s="34"/>
      <c r="W292" s="33"/>
      <c r="X292" s="33"/>
      <c r="Y292" s="33"/>
      <c r="Z292" s="33"/>
      <c r="AA292" s="35"/>
      <c r="AB292" s="33"/>
      <c r="AC292" s="33"/>
      <c r="AD292" s="34"/>
      <c r="AE292" s="33"/>
      <c r="AF292" s="33"/>
      <c r="AG292" s="33"/>
      <c r="AH292" s="34"/>
      <c r="AI292">
        <v>41.705500000000001</v>
      </c>
      <c r="AJ292">
        <v>85.709417999999999</v>
      </c>
    </row>
    <row r="293" spans="1:36">
      <c r="A293" s="17">
        <v>235</v>
      </c>
      <c r="B293" s="48" t="s">
        <v>282</v>
      </c>
      <c r="C293" s="47" t="s">
        <v>413</v>
      </c>
      <c r="D293" s="47" t="s">
        <v>252</v>
      </c>
      <c r="E293" s="29">
        <v>267.2</v>
      </c>
      <c r="F293" s="30">
        <v>277.5</v>
      </c>
      <c r="G293" s="29">
        <v>250.2</v>
      </c>
      <c r="H293" s="31"/>
      <c r="I293" s="30">
        <v>225.1</v>
      </c>
      <c r="J293" s="31"/>
      <c r="K293" s="52"/>
      <c r="L293" s="30" t="s">
        <v>25</v>
      </c>
      <c r="M293" s="30" t="s">
        <v>25</v>
      </c>
      <c r="N293" s="32" t="s">
        <v>25</v>
      </c>
      <c r="O293" s="30"/>
      <c r="P293" s="31"/>
      <c r="Q293" s="33"/>
      <c r="R293" s="34"/>
      <c r="S293" s="35"/>
      <c r="T293" s="33"/>
      <c r="U293" s="33"/>
      <c r="V293" s="34"/>
      <c r="W293" s="33"/>
      <c r="X293" s="33"/>
      <c r="Y293" s="33"/>
      <c r="Z293" s="33"/>
      <c r="AA293" s="35"/>
      <c r="AB293" s="33"/>
      <c r="AC293" s="33"/>
      <c r="AD293" s="34"/>
      <c r="AE293" s="33"/>
      <c r="AF293" s="33"/>
      <c r="AG293" s="33"/>
      <c r="AH293" s="34"/>
      <c r="AI293">
        <v>42.960470000000001</v>
      </c>
      <c r="AJ293">
        <v>89.181595000000002</v>
      </c>
    </row>
    <row r="294" spans="1:36">
      <c r="A294" s="17">
        <v>236</v>
      </c>
      <c r="B294" s="48" t="s">
        <v>283</v>
      </c>
      <c r="C294" s="47" t="s">
        <v>413</v>
      </c>
      <c r="D294" s="47" t="s">
        <v>252</v>
      </c>
      <c r="E294" s="29">
        <v>940</v>
      </c>
      <c r="F294" s="30">
        <v>1060</v>
      </c>
      <c r="G294" s="29">
        <v>1140</v>
      </c>
      <c r="H294" s="31"/>
      <c r="I294" s="30">
        <v>1118.2</v>
      </c>
      <c r="J294" s="31"/>
      <c r="K294" s="52"/>
      <c r="L294" s="30" t="s">
        <v>25</v>
      </c>
      <c r="M294" s="30" t="s">
        <v>25</v>
      </c>
      <c r="N294" s="32" t="s">
        <v>25</v>
      </c>
      <c r="O294" s="30"/>
      <c r="P294" s="31"/>
      <c r="Q294" s="33"/>
      <c r="R294" s="34"/>
      <c r="S294" s="35"/>
      <c r="T294" s="33"/>
      <c r="U294" s="33"/>
      <c r="V294" s="34"/>
      <c r="W294" s="33"/>
      <c r="X294" s="33"/>
      <c r="Y294" s="33"/>
      <c r="Z294" s="33"/>
      <c r="AA294" s="35"/>
      <c r="AB294" s="33"/>
      <c r="AC294" s="33"/>
      <c r="AD294" s="34"/>
      <c r="AE294" s="33"/>
      <c r="AF294" s="33"/>
      <c r="AG294" s="33"/>
      <c r="AH294" s="34"/>
      <c r="AI294">
        <v>44.175083000000001</v>
      </c>
      <c r="AJ294">
        <v>87.073617999999996</v>
      </c>
    </row>
    <row r="295" spans="1:36">
      <c r="A295" s="17">
        <v>237</v>
      </c>
      <c r="B295" s="48" t="s">
        <v>284</v>
      </c>
      <c r="C295" s="47" t="s">
        <v>413</v>
      </c>
      <c r="D295" s="47" t="s">
        <v>252</v>
      </c>
      <c r="E295" s="29">
        <v>1439.33</v>
      </c>
      <c r="F295" s="30">
        <v>1612.04</v>
      </c>
      <c r="G295" s="29">
        <v>1639.77</v>
      </c>
      <c r="H295" s="31"/>
      <c r="I295" s="30">
        <v>1562.26</v>
      </c>
      <c r="J295" s="31"/>
      <c r="K295" s="52"/>
      <c r="L295" s="30" t="s">
        <v>25</v>
      </c>
      <c r="M295" s="30" t="s">
        <v>25</v>
      </c>
      <c r="N295" s="32" t="s">
        <v>25</v>
      </c>
      <c r="O295" s="30"/>
      <c r="P295" s="31"/>
      <c r="Q295" s="33"/>
      <c r="R295" s="34"/>
      <c r="S295" s="35"/>
      <c r="T295" s="33"/>
      <c r="U295" s="33"/>
      <c r="V295" s="34"/>
      <c r="W295" s="33"/>
      <c r="X295" s="33"/>
      <c r="Y295" s="33"/>
      <c r="Z295" s="33"/>
      <c r="AA295" s="35"/>
      <c r="AB295" s="33"/>
      <c r="AC295" s="33"/>
      <c r="AD295" s="34"/>
      <c r="AE295" s="33"/>
      <c r="AF295" s="33"/>
      <c r="AG295" s="33"/>
      <c r="AH295" s="34"/>
      <c r="AI295">
        <v>43.916890000000002</v>
      </c>
      <c r="AJ295">
        <v>81.324160000000006</v>
      </c>
    </row>
    <row r="296" spans="1:36">
      <c r="A296" s="17">
        <v>238</v>
      </c>
      <c r="B296" s="48" t="s">
        <v>285</v>
      </c>
      <c r="C296" s="47" t="s">
        <v>413</v>
      </c>
      <c r="D296" s="47" t="s">
        <v>252</v>
      </c>
      <c r="E296" s="29"/>
      <c r="F296" s="30"/>
      <c r="G296" s="29"/>
      <c r="H296" s="31"/>
      <c r="I296" s="30"/>
      <c r="J296" s="31"/>
      <c r="K296" s="52"/>
      <c r="L296" s="30" t="s">
        <v>25</v>
      </c>
      <c r="M296" s="30" t="s">
        <v>25</v>
      </c>
      <c r="N296" s="32" t="s">
        <v>25</v>
      </c>
      <c r="O296" s="30"/>
      <c r="P296" s="31"/>
      <c r="Q296" s="33"/>
      <c r="R296" s="34"/>
      <c r="S296" s="35"/>
      <c r="T296" s="33"/>
      <c r="U296" s="33"/>
      <c r="V296" s="34"/>
      <c r="W296" s="33"/>
      <c r="X296" s="33"/>
      <c r="Y296" s="33"/>
      <c r="Z296" s="33"/>
      <c r="AA296" s="35"/>
      <c r="AB296" s="33"/>
      <c r="AC296" s="33"/>
      <c r="AD296" s="34"/>
      <c r="AE296" s="33"/>
      <c r="AF296" s="33"/>
      <c r="AG296" s="33"/>
      <c r="AH296" s="34"/>
      <c r="AI296">
        <v>42.858595999999999</v>
      </c>
      <c r="AJ296">
        <v>93.528355000000005</v>
      </c>
    </row>
    <row r="297" spans="1:36">
      <c r="A297" s="17">
        <v>239</v>
      </c>
      <c r="B297" s="48" t="s">
        <v>286</v>
      </c>
      <c r="C297" s="47" t="s">
        <v>413</v>
      </c>
      <c r="D297" s="47" t="s">
        <v>252</v>
      </c>
      <c r="E297" s="29">
        <v>226.8</v>
      </c>
      <c r="F297" s="30">
        <v>265</v>
      </c>
      <c r="G297" s="29">
        <v>287.2</v>
      </c>
      <c r="H297" s="31"/>
      <c r="I297" s="30">
        <v>277.19</v>
      </c>
      <c r="J297" s="31"/>
      <c r="K297" s="52"/>
      <c r="L297" s="30" t="s">
        <v>25</v>
      </c>
      <c r="M297" s="30" t="s">
        <v>25</v>
      </c>
      <c r="N297" s="32" t="s">
        <v>25</v>
      </c>
      <c r="O297" s="30"/>
      <c r="P297" s="31"/>
      <c r="Q297" s="33"/>
      <c r="R297" s="34"/>
      <c r="S297" s="35"/>
      <c r="T297" s="33"/>
      <c r="U297" s="33"/>
      <c r="V297" s="34"/>
      <c r="W297" s="33"/>
      <c r="X297" s="33"/>
      <c r="Y297" s="33"/>
      <c r="Z297" s="33"/>
      <c r="AA297" s="35"/>
      <c r="AB297" s="33"/>
      <c r="AC297" s="33"/>
      <c r="AD297" s="34"/>
      <c r="AE297" s="33"/>
      <c r="AF297" s="33"/>
      <c r="AG297" s="33"/>
      <c r="AH297" s="34"/>
      <c r="AI297">
        <v>44.901268000000002</v>
      </c>
      <c r="AJ297">
        <v>82.068139000000002</v>
      </c>
    </row>
    <row r="298" spans="1:36">
      <c r="A298" s="17">
        <v>240</v>
      </c>
      <c r="B298" s="48" t="s">
        <v>287</v>
      </c>
      <c r="C298" s="47" t="s">
        <v>413</v>
      </c>
      <c r="D298" s="47" t="s">
        <v>252</v>
      </c>
      <c r="E298" s="29">
        <v>1077.5999999999999</v>
      </c>
      <c r="F298" s="30">
        <v>1156.7</v>
      </c>
      <c r="G298" s="29">
        <v>1199.9000000000001</v>
      </c>
      <c r="H298" s="31"/>
      <c r="I298" s="30"/>
      <c r="J298" s="31"/>
      <c r="K298" s="52"/>
      <c r="L298" s="30" t="s">
        <v>25</v>
      </c>
      <c r="M298" s="30" t="s">
        <v>25</v>
      </c>
      <c r="N298" s="32" t="s">
        <v>25</v>
      </c>
      <c r="O298" s="30"/>
      <c r="P298" s="31"/>
      <c r="Q298" s="33"/>
      <c r="R298" s="34"/>
      <c r="S298" s="35"/>
      <c r="T298" s="33"/>
      <c r="U298" s="33"/>
      <c r="V298" s="34"/>
      <c r="W298" s="33"/>
      <c r="X298" s="33"/>
      <c r="Y298" s="33"/>
      <c r="Z298" s="33"/>
      <c r="AA298" s="35"/>
      <c r="AB298" s="33"/>
      <c r="AC298" s="33"/>
      <c r="AD298" s="34"/>
      <c r="AE298" s="33"/>
      <c r="AF298" s="33"/>
      <c r="AG298" s="33"/>
      <c r="AH298" s="34"/>
      <c r="AI298">
        <v>41.171731000000001</v>
      </c>
      <c r="AJ298">
        <v>80.269846000000001</v>
      </c>
    </row>
    <row r="299" spans="1:36" ht="27">
      <c r="A299" s="17">
        <v>241</v>
      </c>
      <c r="B299" s="48" t="s">
        <v>288</v>
      </c>
      <c r="C299" s="47" t="s">
        <v>413</v>
      </c>
      <c r="D299" s="47" t="s">
        <v>252</v>
      </c>
      <c r="E299" s="29">
        <v>76.59</v>
      </c>
      <c r="F299" s="30">
        <v>90.32</v>
      </c>
      <c r="G299" s="29">
        <v>101.5</v>
      </c>
      <c r="H299" s="31"/>
      <c r="I299" s="30">
        <v>100.33</v>
      </c>
      <c r="J299" s="31"/>
      <c r="K299" s="52"/>
      <c r="L299" s="30" t="s">
        <v>25</v>
      </c>
      <c r="M299" s="30" t="s">
        <v>25</v>
      </c>
      <c r="N299" s="32" t="s">
        <v>25</v>
      </c>
      <c r="O299" s="30"/>
      <c r="P299" s="31"/>
      <c r="Q299" s="33"/>
      <c r="R299" s="34"/>
      <c r="S299" s="35"/>
      <c r="T299" s="33"/>
      <c r="U299" s="33"/>
      <c r="V299" s="34"/>
      <c r="W299" s="33"/>
      <c r="X299" s="33"/>
      <c r="Y299" s="33"/>
      <c r="Z299" s="33"/>
      <c r="AA299" s="35"/>
      <c r="AB299" s="33"/>
      <c r="AC299" s="33"/>
      <c r="AD299" s="34"/>
      <c r="AE299" s="33"/>
      <c r="AF299" s="33"/>
      <c r="AG299" s="33"/>
      <c r="AH299" s="34"/>
      <c r="AI299">
        <v>39.750346</v>
      </c>
      <c r="AJ299">
        <v>76.137563999999998</v>
      </c>
    </row>
    <row r="300" spans="1:36">
      <c r="A300" s="17">
        <v>242</v>
      </c>
      <c r="B300" s="48" t="s">
        <v>289</v>
      </c>
      <c r="C300" s="47" t="s">
        <v>413</v>
      </c>
      <c r="D300" s="47" t="s">
        <v>252</v>
      </c>
      <c r="E300" s="29">
        <v>617.29999999999995</v>
      </c>
      <c r="F300" s="30">
        <v>688</v>
      </c>
      <c r="G300" s="29">
        <v>780</v>
      </c>
      <c r="H300" s="31"/>
      <c r="I300" s="30">
        <v>759.8</v>
      </c>
      <c r="J300" s="31"/>
      <c r="K300" s="52"/>
      <c r="L300" s="30" t="s">
        <v>25</v>
      </c>
      <c r="M300" s="30" t="s">
        <v>25</v>
      </c>
      <c r="N300" s="32" t="s">
        <v>25</v>
      </c>
      <c r="O300" s="30"/>
      <c r="P300" s="31"/>
      <c r="Q300" s="33"/>
      <c r="R300" s="34"/>
      <c r="S300" s="35"/>
      <c r="T300" s="33"/>
      <c r="U300" s="33"/>
      <c r="V300" s="34"/>
      <c r="W300" s="33"/>
      <c r="X300" s="33"/>
      <c r="Y300" s="33"/>
      <c r="Z300" s="33"/>
      <c r="AA300" s="35"/>
      <c r="AB300" s="33"/>
      <c r="AC300" s="33"/>
      <c r="AD300" s="34"/>
      <c r="AE300" s="33"/>
      <c r="AF300" s="33"/>
      <c r="AG300" s="33"/>
      <c r="AH300" s="34"/>
      <c r="AI300">
        <v>39.470627</v>
      </c>
      <c r="AJ300">
        <v>75.992973000000006</v>
      </c>
    </row>
    <row r="301" spans="1:36">
      <c r="A301" s="17">
        <v>243</v>
      </c>
      <c r="B301" s="48" t="s">
        <v>290</v>
      </c>
      <c r="C301" s="47" t="s">
        <v>413</v>
      </c>
      <c r="D301" s="47" t="s">
        <v>252</v>
      </c>
      <c r="E301" s="29">
        <v>170.99</v>
      </c>
      <c r="F301" s="30">
        <v>198.44</v>
      </c>
      <c r="G301" s="29">
        <v>233.86</v>
      </c>
      <c r="H301" s="31"/>
      <c r="I301" s="30">
        <v>236.33</v>
      </c>
      <c r="J301" s="31"/>
      <c r="K301" s="52"/>
      <c r="L301" s="30" t="s">
        <v>25</v>
      </c>
      <c r="M301" s="30" t="s">
        <v>25</v>
      </c>
      <c r="N301" s="32" t="s">
        <v>25</v>
      </c>
      <c r="O301" s="30"/>
      <c r="P301" s="31"/>
      <c r="Q301" s="33"/>
      <c r="R301" s="34"/>
      <c r="S301" s="35"/>
      <c r="T301" s="33"/>
      <c r="U301" s="33"/>
      <c r="V301" s="34"/>
      <c r="W301" s="33"/>
      <c r="X301" s="33"/>
      <c r="Y301" s="33"/>
      <c r="Z301" s="33"/>
      <c r="AA301" s="35"/>
      <c r="AB301" s="33"/>
      <c r="AC301" s="33"/>
      <c r="AD301" s="34"/>
      <c r="AE301" s="33"/>
      <c r="AF301" s="33"/>
      <c r="AG301" s="33"/>
      <c r="AH301" s="34"/>
      <c r="AI301">
        <v>37.116773999999999</v>
      </c>
      <c r="AJ301">
        <v>79.930239</v>
      </c>
    </row>
    <row r="302" spans="1:36">
      <c r="A302" s="17">
        <v>244</v>
      </c>
      <c r="B302" s="48" t="s">
        <v>291</v>
      </c>
      <c r="C302" s="47" t="s">
        <v>413</v>
      </c>
      <c r="D302" s="47" t="s">
        <v>252</v>
      </c>
      <c r="E302" s="29">
        <v>462.3</v>
      </c>
      <c r="F302" s="30">
        <v>77.5</v>
      </c>
      <c r="G302" s="29">
        <v>87.9</v>
      </c>
      <c r="H302" s="31"/>
      <c r="I302" s="30"/>
      <c r="J302" s="31"/>
      <c r="K302" s="52"/>
      <c r="L302" s="30" t="s">
        <v>25</v>
      </c>
      <c r="M302" s="30" t="s">
        <v>25</v>
      </c>
      <c r="N302" s="32" t="s">
        <v>25</v>
      </c>
      <c r="O302" s="30"/>
      <c r="P302" s="31"/>
      <c r="Q302" s="33"/>
      <c r="R302" s="34"/>
      <c r="S302" s="35"/>
      <c r="T302" s="33"/>
      <c r="U302" s="33"/>
      <c r="V302" s="34"/>
      <c r="W302" s="33"/>
      <c r="X302" s="33"/>
      <c r="Y302" s="33"/>
      <c r="Z302" s="33"/>
      <c r="AA302" s="35"/>
      <c r="AB302" s="33"/>
      <c r="AC302" s="33"/>
      <c r="AD302" s="34"/>
      <c r="AE302" s="33"/>
      <c r="AF302" s="33"/>
      <c r="AG302" s="33"/>
      <c r="AH302" s="34"/>
      <c r="AI302">
        <v>46.758684000000002</v>
      </c>
      <c r="AJ302">
        <v>82.974880999999996</v>
      </c>
    </row>
    <row r="303" spans="1:36">
      <c r="A303" s="17">
        <v>245</v>
      </c>
      <c r="B303" s="48" t="s">
        <v>292</v>
      </c>
      <c r="C303" s="47" t="s">
        <v>413</v>
      </c>
      <c r="D303" s="47" t="s">
        <v>252</v>
      </c>
      <c r="E303" s="29">
        <v>208.08</v>
      </c>
      <c r="F303" s="30">
        <v>226.82</v>
      </c>
      <c r="G303" s="29">
        <v>231.81</v>
      </c>
      <c r="H303" s="31"/>
      <c r="I303" s="30">
        <v>217.3</v>
      </c>
      <c r="J303" s="31"/>
      <c r="K303" s="52"/>
      <c r="L303" s="30" t="s">
        <v>25</v>
      </c>
      <c r="M303" s="30" t="s">
        <v>25</v>
      </c>
      <c r="N303" s="32" t="s">
        <v>25</v>
      </c>
      <c r="O303" s="30"/>
      <c r="P303" s="31"/>
      <c r="Q303" s="33"/>
      <c r="R303" s="34">
        <f>VLOOKUP(B303,[1]锅炉!J:L,3,FALSE)</f>
        <v>9</v>
      </c>
      <c r="S303" s="35"/>
      <c r="T303" s="33"/>
      <c r="U303" s="33"/>
      <c r="V303" s="34"/>
      <c r="W303" s="33"/>
      <c r="X303" s="33"/>
      <c r="Y303" s="33"/>
      <c r="Z303" s="33"/>
      <c r="AA303" s="35"/>
      <c r="AB303" s="33"/>
      <c r="AC303" s="33"/>
      <c r="AD303" s="34"/>
      <c r="AE303" s="33"/>
      <c r="AF303" s="33"/>
      <c r="AG303" s="33"/>
      <c r="AH303" s="34"/>
      <c r="AI303">
        <v>47.845640000000003</v>
      </c>
      <c r="AJ303">
        <v>88.140230000000003</v>
      </c>
    </row>
    <row r="304" spans="1:36">
      <c r="A304" s="17">
        <v>246</v>
      </c>
      <c r="B304" s="48" t="s">
        <v>293</v>
      </c>
      <c r="C304" s="47" t="s">
        <v>413</v>
      </c>
      <c r="D304" s="47" t="s">
        <v>252</v>
      </c>
      <c r="E304" s="29">
        <v>104.67</v>
      </c>
      <c r="F304" s="30">
        <v>117.26</v>
      </c>
      <c r="G304" s="29">
        <v>123.03</v>
      </c>
      <c r="H304" s="31"/>
      <c r="I304" s="30"/>
      <c r="J304" s="31"/>
      <c r="K304" s="52"/>
      <c r="L304" s="30" t="s">
        <v>25</v>
      </c>
      <c r="M304" s="30" t="s">
        <v>25</v>
      </c>
      <c r="N304" s="32" t="s">
        <v>25</v>
      </c>
      <c r="O304" s="30"/>
      <c r="P304" s="31"/>
      <c r="Q304" s="33"/>
      <c r="R304" s="34"/>
      <c r="S304" s="35"/>
      <c r="T304" s="33"/>
      <c r="U304" s="33"/>
      <c r="V304" s="34"/>
      <c r="W304" s="33"/>
      <c r="X304" s="33"/>
      <c r="Y304" s="33"/>
      <c r="Z304" s="33"/>
      <c r="AA304" s="35"/>
      <c r="AB304" s="33"/>
      <c r="AC304" s="33"/>
      <c r="AD304" s="34"/>
      <c r="AE304" s="33"/>
      <c r="AF304" s="33"/>
      <c r="AG304" s="33"/>
      <c r="AH304" s="34"/>
      <c r="AI304">
        <v>44.368898999999999</v>
      </c>
      <c r="AJ304">
        <v>87.565449000000001</v>
      </c>
    </row>
    <row r="305" spans="1:36" ht="15" thickBot="1">
      <c r="A305" s="17">
        <v>247</v>
      </c>
      <c r="B305" s="49" t="s">
        <v>294</v>
      </c>
      <c r="C305" s="47" t="s">
        <v>413</v>
      </c>
      <c r="D305" s="47" t="s">
        <v>252</v>
      </c>
      <c r="E305" s="38"/>
      <c r="F305" s="39"/>
      <c r="G305" s="38"/>
      <c r="H305" s="40"/>
      <c r="I305" s="39"/>
      <c r="J305" s="40"/>
      <c r="K305" s="62"/>
      <c r="L305" s="39"/>
      <c r="M305" s="39"/>
      <c r="N305" s="41"/>
      <c r="O305" s="39"/>
      <c r="P305" s="40"/>
      <c r="Q305" s="42"/>
      <c r="R305" s="43"/>
      <c r="S305" s="44"/>
      <c r="T305" s="42"/>
      <c r="U305" s="42"/>
      <c r="V305" s="43"/>
      <c r="W305" s="42"/>
      <c r="X305" s="42"/>
      <c r="Y305" s="42"/>
      <c r="Z305" s="42"/>
      <c r="AA305" s="44"/>
      <c r="AB305" s="42"/>
      <c r="AC305" s="42"/>
      <c r="AD305" s="43"/>
      <c r="AE305" s="42"/>
      <c r="AF305" s="42"/>
      <c r="AG305" s="42"/>
      <c r="AH305" s="43"/>
      <c r="AI305">
        <v>44.308259</v>
      </c>
      <c r="AJ305">
        <v>86.041865000000001</v>
      </c>
    </row>
    <row r="306" spans="1:36">
      <c r="A306" s="17">
        <v>275</v>
      </c>
      <c r="B306" s="55" t="s">
        <v>295</v>
      </c>
      <c r="C306" s="47" t="s">
        <v>406</v>
      </c>
      <c r="D306" s="47" t="s">
        <v>252</v>
      </c>
      <c r="E306" s="20">
        <v>510.88</v>
      </c>
      <c r="F306" s="21">
        <v>576.27</v>
      </c>
      <c r="G306" s="20">
        <v>621.83000000000004</v>
      </c>
      <c r="H306" s="22"/>
      <c r="I306" s="21">
        <v>699.3</v>
      </c>
      <c r="J306" s="22">
        <f t="shared" si="23"/>
        <v>5.5770055770055775E-2</v>
      </c>
      <c r="K306" s="61"/>
      <c r="L306" s="21" t="s">
        <v>25</v>
      </c>
      <c r="M306" s="21" t="s">
        <v>25</v>
      </c>
      <c r="N306" s="23">
        <v>39</v>
      </c>
      <c r="O306" s="21"/>
      <c r="P306" s="22"/>
      <c r="Q306" s="25"/>
      <c r="R306" s="26"/>
      <c r="S306" s="27"/>
      <c r="T306" s="25"/>
      <c r="U306" s="25"/>
      <c r="V306" s="26"/>
      <c r="W306" s="25"/>
      <c r="X306" s="25"/>
      <c r="Y306" s="25"/>
      <c r="Z306" s="25"/>
      <c r="AA306" s="27"/>
      <c r="AB306" s="25"/>
      <c r="AC306" s="25"/>
      <c r="AD306" s="26"/>
      <c r="AE306" s="25"/>
      <c r="AF306" s="25"/>
      <c r="AG306" s="25"/>
      <c r="AH306" s="26"/>
      <c r="AI306">
        <v>33.873907000000003</v>
      </c>
      <c r="AJ306">
        <v>109.934208</v>
      </c>
    </row>
    <row r="307" spans="1:36">
      <c r="A307" s="17">
        <v>276</v>
      </c>
      <c r="B307" s="28" t="s">
        <v>296</v>
      </c>
      <c r="C307" s="47" t="s">
        <v>406</v>
      </c>
      <c r="D307" s="47" t="s">
        <v>252</v>
      </c>
      <c r="E307" s="29">
        <v>321.98</v>
      </c>
      <c r="F307" s="30">
        <v>340.42</v>
      </c>
      <c r="G307" s="29">
        <v>324.54000000000002</v>
      </c>
      <c r="H307" s="31">
        <f t="shared" si="24"/>
        <v>0.17871448819868119</v>
      </c>
      <c r="I307" s="30">
        <v>311.61</v>
      </c>
      <c r="J307" s="31">
        <f t="shared" si="23"/>
        <v>0.18933923815025192</v>
      </c>
      <c r="K307" s="52"/>
      <c r="L307" s="30" t="s">
        <v>25</v>
      </c>
      <c r="M307" s="30">
        <v>58</v>
      </c>
      <c r="N307" s="32">
        <v>59</v>
      </c>
      <c r="O307" s="30">
        <f t="shared" si="25"/>
        <v>-1</v>
      </c>
      <c r="P307" s="31">
        <f t="shared" si="26"/>
        <v>-1.7241379310344827E-2</v>
      </c>
      <c r="Q307" s="33">
        <f>VLOOKUP(B307,[1]锅炉!P:R,3,FALSE)</f>
        <v>223</v>
      </c>
      <c r="R307" s="34"/>
      <c r="S307" s="35"/>
      <c r="T307" s="33"/>
      <c r="U307" s="33">
        <f>VLOOKUP(B307,[1]黄标车!G:I,3,FALSE)</f>
        <v>0.15110000000000001</v>
      </c>
      <c r="V307" s="34"/>
      <c r="W307" s="33"/>
      <c r="X307" s="33"/>
      <c r="Y307" s="33"/>
      <c r="Z307" s="33"/>
      <c r="AA307" s="35"/>
      <c r="AB307" s="33"/>
      <c r="AC307" s="33"/>
      <c r="AD307" s="34"/>
      <c r="AE307" s="33"/>
      <c r="AF307" s="33"/>
      <c r="AG307" s="33"/>
      <c r="AH307" s="34"/>
      <c r="AI307">
        <v>34.908368000000003</v>
      </c>
      <c r="AJ307">
        <v>108.968067</v>
      </c>
    </row>
    <row r="308" spans="1:36">
      <c r="A308" s="17">
        <v>277</v>
      </c>
      <c r="B308" s="28" t="s">
        <v>297</v>
      </c>
      <c r="C308" s="47" t="s">
        <v>406</v>
      </c>
      <c r="D308" s="47" t="s">
        <v>252</v>
      </c>
      <c r="E308" s="29">
        <v>1545.91</v>
      </c>
      <c r="F308" s="30">
        <v>1658.54</v>
      </c>
      <c r="G308" s="29">
        <v>1788.59</v>
      </c>
      <c r="H308" s="31">
        <f t="shared" si="24"/>
        <v>3.1868678679853962E-2</v>
      </c>
      <c r="I308" s="30">
        <v>1932.14</v>
      </c>
      <c r="J308" s="31">
        <f t="shared" si="23"/>
        <v>3.053608951732276E-2</v>
      </c>
      <c r="K308" s="52"/>
      <c r="L308" s="30" t="s">
        <v>25</v>
      </c>
      <c r="M308" s="30">
        <v>57</v>
      </c>
      <c r="N308" s="32">
        <v>59</v>
      </c>
      <c r="O308" s="30">
        <f t="shared" si="25"/>
        <v>-2</v>
      </c>
      <c r="P308" s="31">
        <f t="shared" si="26"/>
        <v>-3.5087719298245612E-2</v>
      </c>
      <c r="Q308" s="33"/>
      <c r="R308" s="34"/>
      <c r="S308" s="35"/>
      <c r="T308" s="33"/>
      <c r="U308" s="33">
        <f>VLOOKUP(B308,[1]黄标车!G:I,3,FALSE)</f>
        <v>0.3579</v>
      </c>
      <c r="V308" s="34"/>
      <c r="W308" s="33"/>
      <c r="X308" s="33"/>
      <c r="Y308" s="33"/>
      <c r="Z308" s="33"/>
      <c r="AA308" s="35"/>
      <c r="AB308" s="33"/>
      <c r="AC308" s="33"/>
      <c r="AD308" s="34"/>
      <c r="AE308" s="33"/>
      <c r="AF308" s="33"/>
      <c r="AG308" s="33"/>
      <c r="AH308" s="34"/>
      <c r="AI308">
        <v>34.364080999999999</v>
      </c>
      <c r="AJ308">
        <v>107.17064499999999</v>
      </c>
    </row>
    <row r="309" spans="1:36">
      <c r="A309" s="17">
        <v>278</v>
      </c>
      <c r="B309" s="28" t="s">
        <v>298</v>
      </c>
      <c r="C309" s="47" t="s">
        <v>406</v>
      </c>
      <c r="D309" s="47" t="s">
        <v>252</v>
      </c>
      <c r="E309" s="29">
        <v>4884.13</v>
      </c>
      <c r="F309" s="30">
        <v>5474.77</v>
      </c>
      <c r="G309" s="29">
        <v>5810.03</v>
      </c>
      <c r="H309" s="31">
        <f t="shared" si="24"/>
        <v>9.8106205992051672E-3</v>
      </c>
      <c r="I309" s="30">
        <v>6257.18</v>
      </c>
      <c r="J309" s="31">
        <f t="shared" si="23"/>
        <v>1.1346964607059409E-2</v>
      </c>
      <c r="K309" s="52"/>
      <c r="L309" s="30">
        <v>76</v>
      </c>
      <c r="M309" s="30">
        <v>57</v>
      </c>
      <c r="N309" s="32">
        <v>71</v>
      </c>
      <c r="O309" s="30">
        <f t="shared" si="25"/>
        <v>-14</v>
      </c>
      <c r="P309" s="31">
        <f t="shared" si="26"/>
        <v>-0.24561403508771928</v>
      </c>
      <c r="Q309" s="33">
        <f>VLOOKUP(B309,[1]锅炉!P:R,3,FALSE)</f>
        <v>243</v>
      </c>
      <c r="R309" s="34"/>
      <c r="S309" s="35">
        <f>VLOOKUP(B309,[1]黄标车!K:M,3,FALSE)</f>
        <v>5.62</v>
      </c>
      <c r="T309" s="33">
        <f>VLOOKUP(B309,[1]黄标车!O:Q,3,FALSE)</f>
        <v>4.2</v>
      </c>
      <c r="U309" s="33"/>
      <c r="V309" s="34"/>
      <c r="W309" s="33">
        <f>VLOOKUP(B309,[1]落后产能!P:R,3,FALSE)</f>
        <v>130</v>
      </c>
      <c r="X309" s="33"/>
      <c r="Y309" s="33"/>
      <c r="Z309" s="33"/>
      <c r="AA309" s="35"/>
      <c r="AB309" s="33"/>
      <c r="AC309" s="33"/>
      <c r="AD309" s="34"/>
      <c r="AE309" s="33"/>
      <c r="AF309" s="33"/>
      <c r="AG309" s="33"/>
      <c r="AH309" s="34"/>
      <c r="AI309">
        <v>42.986364999999999</v>
      </c>
      <c r="AJ309">
        <v>125.150149</v>
      </c>
    </row>
    <row r="310" spans="1:36">
      <c r="A310" s="17">
        <v>279</v>
      </c>
      <c r="B310" s="28" t="s">
        <v>299</v>
      </c>
      <c r="C310" s="47" t="s">
        <v>406</v>
      </c>
      <c r="D310" s="47" t="s">
        <v>252</v>
      </c>
      <c r="E310" s="29">
        <v>1349.01</v>
      </c>
      <c r="F310" s="30">
        <v>1460.94</v>
      </c>
      <c r="G310" s="29">
        <v>1469.08</v>
      </c>
      <c r="H310" s="31">
        <f t="shared" si="24"/>
        <v>4.0841887439758216E-2</v>
      </c>
      <c r="I310" s="30">
        <v>1488.62</v>
      </c>
      <c r="J310" s="31">
        <f t="shared" si="23"/>
        <v>5.1053996318738165E-2</v>
      </c>
      <c r="K310" s="52"/>
      <c r="L310" s="30" t="s">
        <v>25</v>
      </c>
      <c r="M310" s="30">
        <v>60</v>
      </c>
      <c r="N310" s="32">
        <v>76</v>
      </c>
      <c r="O310" s="30">
        <f t="shared" si="25"/>
        <v>-16</v>
      </c>
      <c r="P310" s="31">
        <f t="shared" si="26"/>
        <v>-0.26666666666666666</v>
      </c>
      <c r="Q310" s="33">
        <f>VLOOKUP(B310,[1]锅炉!P:R,3,FALSE)</f>
        <v>240</v>
      </c>
      <c r="R310" s="34"/>
      <c r="S310" s="35"/>
      <c r="T310" s="33"/>
      <c r="U310" s="33">
        <f>VLOOKUP(B310,[1]黄标车!G:I,3,FALSE)</f>
        <v>1.5817000000000001</v>
      </c>
      <c r="V310" s="34">
        <f>VLOOKUP(B310,[1]黄标车!B:D,3,FALSE)</f>
        <v>1.67</v>
      </c>
      <c r="W310" s="33"/>
      <c r="X310" s="33"/>
      <c r="Y310" s="33"/>
      <c r="Z310" s="33"/>
      <c r="AA310" s="35"/>
      <c r="AB310" s="33"/>
      <c r="AC310" s="33"/>
      <c r="AD310" s="34">
        <f>VLOOKUP(B310,[1]落后产能!B:C,2,FALSE)</f>
        <v>60</v>
      </c>
      <c r="AE310" s="33"/>
      <c r="AF310" s="33"/>
      <c r="AG310" s="33">
        <f>VLOOKUP(B310,[1]落后产能!K:M,3,FALSE)</f>
        <v>20</v>
      </c>
      <c r="AH310" s="34"/>
      <c r="AI310">
        <v>34.502358000000001</v>
      </c>
      <c r="AJ310">
        <v>109.48393299999999</v>
      </c>
    </row>
    <row r="311" spans="1:36">
      <c r="A311" s="17">
        <v>280</v>
      </c>
      <c r="B311" s="28" t="s">
        <v>300</v>
      </c>
      <c r="C311" s="47" t="s">
        <v>406</v>
      </c>
      <c r="D311" s="47" t="s">
        <v>252</v>
      </c>
      <c r="E311" s="29">
        <v>1860.39</v>
      </c>
      <c r="F311" s="30">
        <v>2077.34</v>
      </c>
      <c r="G311" s="29">
        <v>2155.91</v>
      </c>
      <c r="H311" s="31">
        <f t="shared" si="24"/>
        <v>2.9685840318009568E-2</v>
      </c>
      <c r="I311" s="30">
        <v>2396.0700000000002</v>
      </c>
      <c r="J311" s="31">
        <f t="shared" si="23"/>
        <v>3.4222706348312024E-2</v>
      </c>
      <c r="K311" s="52"/>
      <c r="L311" s="30" t="s">
        <v>25</v>
      </c>
      <c r="M311" s="30">
        <v>64</v>
      </c>
      <c r="N311" s="32">
        <v>82</v>
      </c>
      <c r="O311" s="30">
        <f t="shared" si="25"/>
        <v>-18</v>
      </c>
      <c r="P311" s="31">
        <f t="shared" si="26"/>
        <v>-0.28125</v>
      </c>
      <c r="Q311" s="33">
        <f>VLOOKUP(B311,[1]锅炉!P:R,3,FALSE)</f>
        <v>625</v>
      </c>
      <c r="R311" s="34"/>
      <c r="S311" s="35"/>
      <c r="T311" s="33"/>
      <c r="U311" s="33">
        <f>VLOOKUP(B311,[1]黄标车!G:I,3,FALSE)</f>
        <v>0.78590000000000004</v>
      </c>
      <c r="V311" s="34"/>
      <c r="W311" s="33"/>
      <c r="X311" s="33"/>
      <c r="Y311" s="33"/>
      <c r="Z311" s="33"/>
      <c r="AA311" s="35"/>
      <c r="AB311" s="33"/>
      <c r="AC311" s="33"/>
      <c r="AD311" s="34"/>
      <c r="AE311" s="33"/>
      <c r="AF311" s="33"/>
      <c r="AG311" s="33"/>
      <c r="AH311" s="34"/>
      <c r="AI311">
        <v>34.345373000000002</v>
      </c>
      <c r="AJ311">
        <v>108.707509</v>
      </c>
    </row>
    <row r="312" spans="1:36">
      <c r="A312" s="17">
        <v>281</v>
      </c>
      <c r="B312" s="28" t="s">
        <v>301</v>
      </c>
      <c r="C312" s="47" t="s">
        <v>406</v>
      </c>
      <c r="D312" s="47" t="s">
        <v>252</v>
      </c>
      <c r="E312" s="29">
        <v>1354.14</v>
      </c>
      <c r="F312" s="30">
        <v>1386.09</v>
      </c>
      <c r="G312" s="29">
        <v>1198.6300000000001</v>
      </c>
      <c r="H312" s="31"/>
      <c r="I312" s="30">
        <v>1082.9100000000001</v>
      </c>
      <c r="J312" s="31"/>
      <c r="K312" s="52"/>
      <c r="L312" s="30" t="s">
        <v>25</v>
      </c>
      <c r="M312" s="30" t="s">
        <v>25</v>
      </c>
      <c r="N312" s="32" t="s">
        <v>25</v>
      </c>
      <c r="O312" s="30"/>
      <c r="P312" s="31"/>
      <c r="Q312" s="33"/>
      <c r="R312" s="34"/>
      <c r="S312" s="35"/>
      <c r="T312" s="33"/>
      <c r="U312" s="33"/>
      <c r="V312" s="34"/>
      <c r="W312" s="33"/>
      <c r="X312" s="33"/>
      <c r="Y312" s="33"/>
      <c r="Z312" s="33"/>
      <c r="AA312" s="35"/>
      <c r="AB312" s="33"/>
      <c r="AC312" s="33"/>
      <c r="AD312" s="34"/>
      <c r="AE312" s="33"/>
      <c r="AF312" s="33"/>
      <c r="AG312" s="33"/>
      <c r="AH312" s="34"/>
      <c r="AI312">
        <v>36.603319999999997</v>
      </c>
      <c r="AJ312">
        <v>109.50051000000001</v>
      </c>
    </row>
    <row r="313" spans="1:36">
      <c r="A313" s="17">
        <v>282</v>
      </c>
      <c r="B313" s="48" t="s">
        <v>302</v>
      </c>
      <c r="C313" s="47" t="s">
        <v>406</v>
      </c>
      <c r="D313" s="47" t="s">
        <v>252</v>
      </c>
      <c r="E313" s="29">
        <v>881.73</v>
      </c>
      <c r="F313" s="30">
        <v>991.05</v>
      </c>
      <c r="G313" s="29">
        <v>1064.83</v>
      </c>
      <c r="H313" s="31"/>
      <c r="I313" s="30">
        <v>1156.49</v>
      </c>
      <c r="J313" s="31"/>
      <c r="K313" s="52"/>
      <c r="L313" s="30" t="s">
        <v>25</v>
      </c>
      <c r="M313" s="30" t="s">
        <v>25</v>
      </c>
      <c r="N313" s="32" t="s">
        <v>25</v>
      </c>
      <c r="O313" s="30"/>
      <c r="P313" s="31"/>
      <c r="Q313" s="33"/>
      <c r="R313" s="34">
        <f>VLOOKUP(B313,[1]锅炉!J:L,3,FALSE)</f>
        <v>288</v>
      </c>
      <c r="S313" s="35"/>
      <c r="T313" s="33"/>
      <c r="U313" s="33"/>
      <c r="V313" s="34">
        <f>VLOOKUP(B313,[1]黄标车!B:D,3,FALSE)</f>
        <v>1.2727999999999999</v>
      </c>
      <c r="W313" s="33"/>
      <c r="X313" s="33"/>
      <c r="Y313" s="33"/>
      <c r="Z313" s="33"/>
      <c r="AA313" s="35"/>
      <c r="AB313" s="33"/>
      <c r="AC313" s="33"/>
      <c r="AD313" s="34">
        <f>VLOOKUP(B313,[1]落后产能!B:C,2,FALSE)</f>
        <v>170</v>
      </c>
      <c r="AE313" s="33"/>
      <c r="AF313" s="33"/>
      <c r="AG313" s="33"/>
      <c r="AH313" s="34"/>
      <c r="AI313">
        <v>33.081569000000002</v>
      </c>
      <c r="AJ313">
        <v>107.045478</v>
      </c>
    </row>
    <row r="314" spans="1:36">
      <c r="A314" s="17">
        <v>283</v>
      </c>
      <c r="B314" s="48" t="s">
        <v>303</v>
      </c>
      <c r="C314" s="47" t="s">
        <v>406</v>
      </c>
      <c r="D314" s="47" t="s">
        <v>252</v>
      </c>
      <c r="E314" s="29">
        <v>2846.75</v>
      </c>
      <c r="F314" s="30">
        <v>3005.74</v>
      </c>
      <c r="G314" s="29">
        <v>2621.29</v>
      </c>
      <c r="H314" s="31"/>
      <c r="I314" s="30">
        <v>2773.05</v>
      </c>
      <c r="J314" s="31"/>
      <c r="K314" s="52"/>
      <c r="L314" s="30" t="s">
        <v>25</v>
      </c>
      <c r="M314" s="30" t="s">
        <v>25</v>
      </c>
      <c r="N314" s="32" t="s">
        <v>25</v>
      </c>
      <c r="O314" s="30"/>
      <c r="P314" s="31"/>
      <c r="Q314" s="33"/>
      <c r="R314" s="34"/>
      <c r="S314" s="35"/>
      <c r="T314" s="33"/>
      <c r="U314" s="33"/>
      <c r="V314" s="34"/>
      <c r="W314" s="33"/>
      <c r="X314" s="33"/>
      <c r="Y314" s="33"/>
      <c r="Z314" s="33"/>
      <c r="AA314" s="35"/>
      <c r="AB314" s="33"/>
      <c r="AC314" s="33"/>
      <c r="AD314" s="34"/>
      <c r="AE314" s="33"/>
      <c r="AF314" s="33"/>
      <c r="AG314" s="33"/>
      <c r="AH314" s="34"/>
      <c r="AI314">
        <v>38.279439000000004</v>
      </c>
      <c r="AJ314">
        <v>109.745926</v>
      </c>
    </row>
    <row r="315" spans="1:36" ht="15" thickBot="1">
      <c r="A315" s="17">
        <v>284</v>
      </c>
      <c r="B315" s="49" t="s">
        <v>304</v>
      </c>
      <c r="C315" s="47" t="s">
        <v>406</v>
      </c>
      <c r="D315" s="47" t="s">
        <v>252</v>
      </c>
      <c r="E315" s="38">
        <v>604.54999999999995</v>
      </c>
      <c r="F315" s="39">
        <v>689.44</v>
      </c>
      <c r="G315" s="38">
        <v>772.46</v>
      </c>
      <c r="H315" s="40"/>
      <c r="I315" s="39">
        <v>851.85</v>
      </c>
      <c r="J315" s="40"/>
      <c r="K315" s="62"/>
      <c r="L315" s="39"/>
      <c r="M315" s="39"/>
      <c r="N315" s="41"/>
      <c r="O315" s="39"/>
      <c r="P315" s="40"/>
      <c r="Q315" s="42"/>
      <c r="R315" s="43"/>
      <c r="S315" s="44"/>
      <c r="T315" s="42"/>
      <c r="U315" s="42"/>
      <c r="V315" s="43"/>
      <c r="W315" s="42"/>
      <c r="X315" s="42"/>
      <c r="Y315" s="42"/>
      <c r="Z315" s="42"/>
      <c r="AA315" s="44"/>
      <c r="AB315" s="42"/>
      <c r="AC315" s="42"/>
      <c r="AD315" s="43"/>
      <c r="AE315" s="42"/>
      <c r="AF315" s="42"/>
      <c r="AG315" s="42"/>
      <c r="AH315" s="43"/>
      <c r="AI315">
        <v>32.704369999999997</v>
      </c>
      <c r="AJ315">
        <v>109.038045</v>
      </c>
    </row>
    <row r="316" spans="1:36" ht="15" hidden="1" thickBot="1">
      <c r="A316" s="17"/>
      <c r="B316" s="45" t="s">
        <v>19</v>
      </c>
      <c r="C316" s="47" t="s">
        <v>406</v>
      </c>
      <c r="D316" s="47" t="s">
        <v>252</v>
      </c>
      <c r="E316" s="29"/>
      <c r="F316" s="30"/>
      <c r="G316" s="29"/>
      <c r="H316" s="39">
        <f>STDEV(H307:H311)</f>
        <v>6.8324542678859776E-2</v>
      </c>
      <c r="I316" s="30"/>
      <c r="J316" s="39">
        <f>STDEV(J307:J311)</f>
        <v>7.1857384593058488E-2</v>
      </c>
      <c r="K316" s="52"/>
      <c r="L316" s="30"/>
      <c r="M316" s="30"/>
      <c r="N316" s="32"/>
      <c r="O316" s="30"/>
      <c r="P316" s="31"/>
      <c r="Q316" s="33"/>
      <c r="R316" s="34"/>
      <c r="S316" s="35"/>
      <c r="T316" s="33"/>
      <c r="U316" s="33"/>
      <c r="V316" s="34"/>
      <c r="W316" s="33"/>
      <c r="X316" s="33"/>
      <c r="Y316" s="33"/>
      <c r="Z316" s="33"/>
      <c r="AA316" s="35"/>
      <c r="AB316" s="33"/>
      <c r="AC316" s="33"/>
      <c r="AD316" s="34"/>
      <c r="AE316" s="33"/>
      <c r="AF316" s="33"/>
      <c r="AG316" s="33"/>
      <c r="AH316" s="33"/>
      <c r="AI316">
        <v>0</v>
      </c>
      <c r="AJ316">
        <v>0</v>
      </c>
    </row>
    <row r="317" spans="1:36" ht="15" hidden="1" thickBot="1">
      <c r="A317" s="17"/>
      <c r="B317" s="45" t="s">
        <v>21</v>
      </c>
      <c r="C317" s="47" t="s">
        <v>406</v>
      </c>
      <c r="D317" s="47" t="s">
        <v>252</v>
      </c>
      <c r="E317" s="29"/>
      <c r="F317" s="30"/>
      <c r="G317" s="29"/>
      <c r="H317" s="57">
        <f>AVERAGE(H307:H311)</f>
        <v>5.8184303047101628E-2</v>
      </c>
      <c r="I317" s="30"/>
      <c r="J317" s="57">
        <f>AVERAGE(J307:J311)</f>
        <v>6.3299798988336861E-2</v>
      </c>
      <c r="K317" s="52"/>
      <c r="L317" s="30"/>
      <c r="M317" s="30"/>
      <c r="N317" s="32"/>
      <c r="O317" s="30"/>
      <c r="P317" s="31"/>
      <c r="Q317" s="33"/>
      <c r="R317" s="34"/>
      <c r="S317" s="35"/>
      <c r="T317" s="33"/>
      <c r="U317" s="33"/>
      <c r="V317" s="34"/>
      <c r="W317" s="33"/>
      <c r="X317" s="33"/>
      <c r="Y317" s="33"/>
      <c r="Z317" s="33"/>
      <c r="AA317" s="35"/>
      <c r="AB317" s="33"/>
      <c r="AC317" s="33"/>
      <c r="AD317" s="34"/>
      <c r="AE317" s="33"/>
      <c r="AF317" s="33"/>
      <c r="AG317" s="33"/>
      <c r="AH317" s="33"/>
      <c r="AI317">
        <v>0</v>
      </c>
      <c r="AJ317">
        <v>0</v>
      </c>
    </row>
    <row r="318" spans="1:36">
      <c r="A318" s="17">
        <v>285</v>
      </c>
      <c r="B318" s="55" t="s">
        <v>305</v>
      </c>
      <c r="C318" s="47" t="s">
        <v>407</v>
      </c>
      <c r="D318" s="47" t="s">
        <v>306</v>
      </c>
      <c r="E318" s="20">
        <v>518.75</v>
      </c>
      <c r="F318" s="21">
        <v>566.19000000000005</v>
      </c>
      <c r="G318" s="20">
        <v>605.42999999999995</v>
      </c>
      <c r="H318" s="22"/>
      <c r="I318" s="21">
        <v>660.01</v>
      </c>
      <c r="J318" s="22">
        <f t="shared" si="23"/>
        <v>4.2272086786563835E-2</v>
      </c>
      <c r="K318" s="61"/>
      <c r="L318" s="21" t="s">
        <v>25</v>
      </c>
      <c r="M318" s="21" t="s">
        <v>25</v>
      </c>
      <c r="N318" s="23">
        <v>27.9</v>
      </c>
      <c r="O318" s="21"/>
      <c r="P318" s="22"/>
      <c r="Q318" s="25"/>
      <c r="R318" s="26"/>
      <c r="S318" s="27"/>
      <c r="T318" s="25"/>
      <c r="U318" s="25"/>
      <c r="V318" s="26">
        <f>VLOOKUP(B318,[1]黄标车!B:D,3,FALSE)</f>
        <v>0.53269999999999995</v>
      </c>
      <c r="W318" s="25"/>
      <c r="X318" s="25"/>
      <c r="Y318" s="25"/>
      <c r="Z318" s="25"/>
      <c r="AA318" s="27"/>
      <c r="AB318" s="25"/>
      <c r="AC318" s="25"/>
      <c r="AD318" s="26"/>
      <c r="AE318" s="25"/>
      <c r="AF318" s="25"/>
      <c r="AG318" s="25"/>
      <c r="AH318" s="26"/>
      <c r="AI318">
        <v>32.441040000000001</v>
      </c>
      <c r="AJ318">
        <v>105.819687</v>
      </c>
    </row>
    <row r="319" spans="1:36">
      <c r="A319" s="17">
        <v>286</v>
      </c>
      <c r="B319" s="28" t="s">
        <v>307</v>
      </c>
      <c r="C319" s="47" t="s">
        <v>407</v>
      </c>
      <c r="D319" s="47" t="s">
        <v>306</v>
      </c>
      <c r="E319" s="29">
        <v>800.88</v>
      </c>
      <c r="F319" s="30">
        <v>870.85</v>
      </c>
      <c r="G319" s="29">
        <v>925.18</v>
      </c>
      <c r="H319" s="31">
        <f t="shared" si="24"/>
        <v>3.4587863983224887E-2</v>
      </c>
      <c r="I319" s="30">
        <v>1014.68</v>
      </c>
      <c r="J319" s="31">
        <f t="shared" si="23"/>
        <v>3.1537036307013051E-2</v>
      </c>
      <c r="K319" s="52"/>
      <c r="L319" s="30" t="s">
        <v>25</v>
      </c>
      <c r="M319" s="30">
        <v>32</v>
      </c>
      <c r="N319" s="32">
        <v>32</v>
      </c>
      <c r="O319" s="30"/>
      <c r="P319" s="31"/>
      <c r="Q319" s="33"/>
      <c r="R319" s="34"/>
      <c r="S319" s="35"/>
      <c r="T319" s="33"/>
      <c r="U319" s="33"/>
      <c r="V319" s="34"/>
      <c r="W319" s="33"/>
      <c r="X319" s="33"/>
      <c r="Y319" s="33"/>
      <c r="Z319" s="33"/>
      <c r="AA319" s="35"/>
      <c r="AB319" s="33"/>
      <c r="AC319" s="33"/>
      <c r="AD319" s="34">
        <f>VLOOKUP(B319,[1]落后产能!B:C,2,FALSE)</f>
        <v>150</v>
      </c>
      <c r="AE319" s="33"/>
      <c r="AF319" s="33"/>
      <c r="AG319" s="33"/>
      <c r="AH319" s="34"/>
      <c r="AI319">
        <v>26.587571000000001</v>
      </c>
      <c r="AJ319">
        <v>101.72242300000001</v>
      </c>
    </row>
    <row r="320" spans="1:36">
      <c r="A320" s="17">
        <v>287</v>
      </c>
      <c r="B320" s="48" t="s">
        <v>308</v>
      </c>
      <c r="C320" s="47" t="s">
        <v>407</v>
      </c>
      <c r="D320" s="47" t="s">
        <v>306</v>
      </c>
      <c r="E320" s="29">
        <v>417.97</v>
      </c>
      <c r="F320" s="30">
        <v>462.41</v>
      </c>
      <c r="G320" s="29">
        <v>502.58</v>
      </c>
      <c r="H320" s="31"/>
      <c r="I320" s="30">
        <v>545.33000000000004</v>
      </c>
      <c r="J320" s="31">
        <f t="shared" si="23"/>
        <v>7.7017585682064071E-2</v>
      </c>
      <c r="K320" s="52"/>
      <c r="L320" s="30" t="s">
        <v>25</v>
      </c>
      <c r="M320" s="30" t="s">
        <v>25</v>
      </c>
      <c r="N320" s="32">
        <v>42</v>
      </c>
      <c r="O320" s="30"/>
      <c r="P320" s="31"/>
      <c r="Q320" s="33"/>
      <c r="R320" s="34"/>
      <c r="S320" s="35"/>
      <c r="T320" s="33"/>
      <c r="U320" s="33"/>
      <c r="V320" s="34"/>
      <c r="W320" s="33"/>
      <c r="X320" s="33"/>
      <c r="Y320" s="33"/>
      <c r="Z320" s="33"/>
      <c r="AA320" s="35"/>
      <c r="AB320" s="33"/>
      <c r="AC320" s="33"/>
      <c r="AD320" s="34"/>
      <c r="AE320" s="33"/>
      <c r="AF320" s="33"/>
      <c r="AG320" s="33"/>
      <c r="AH320" s="34"/>
      <c r="AI320">
        <v>29.999715999999999</v>
      </c>
      <c r="AJ320">
        <v>103.009356</v>
      </c>
    </row>
    <row r="321" spans="1:36">
      <c r="A321" s="17">
        <v>288</v>
      </c>
      <c r="B321" s="48" t="s">
        <v>309</v>
      </c>
      <c r="C321" s="47" t="s">
        <v>407</v>
      </c>
      <c r="D321" s="47" t="s">
        <v>306</v>
      </c>
      <c r="E321" s="29">
        <v>736.61</v>
      </c>
      <c r="F321" s="30">
        <v>809.55</v>
      </c>
      <c r="G321" s="29">
        <v>915.81</v>
      </c>
      <c r="H321" s="31"/>
      <c r="I321" s="30">
        <v>1008.45</v>
      </c>
      <c r="J321" s="31">
        <f t="shared" si="23"/>
        <v>4.3631315384996774E-2</v>
      </c>
      <c r="K321" s="52"/>
      <c r="L321" s="30" t="s">
        <v>25</v>
      </c>
      <c r="M321" s="30" t="s">
        <v>25</v>
      </c>
      <c r="N321" s="32">
        <v>44</v>
      </c>
      <c r="O321" s="30"/>
      <c r="P321" s="31"/>
      <c r="Q321" s="33"/>
      <c r="R321" s="34"/>
      <c r="S321" s="35"/>
      <c r="T321" s="33"/>
      <c r="U321" s="33"/>
      <c r="V321" s="34"/>
      <c r="W321" s="33"/>
      <c r="X321" s="33"/>
      <c r="Y321" s="33"/>
      <c r="Z321" s="33"/>
      <c r="AA321" s="35"/>
      <c r="AB321" s="33"/>
      <c r="AC321" s="33"/>
      <c r="AD321" s="34"/>
      <c r="AE321" s="33"/>
      <c r="AF321" s="33"/>
      <c r="AG321" s="33"/>
      <c r="AH321" s="34"/>
      <c r="AI321">
        <v>30.557490999999999</v>
      </c>
      <c r="AJ321">
        <v>105.564888</v>
      </c>
    </row>
    <row r="322" spans="1:36">
      <c r="A322" s="17">
        <v>289</v>
      </c>
      <c r="B322" s="48" t="s">
        <v>310</v>
      </c>
      <c r="C322" s="47" t="s">
        <v>407</v>
      </c>
      <c r="D322" s="47" t="s">
        <v>306</v>
      </c>
      <c r="E322" s="29">
        <v>835.1</v>
      </c>
      <c r="F322" s="30">
        <v>919.6</v>
      </c>
      <c r="G322" s="29">
        <v>1005.6</v>
      </c>
      <c r="H322" s="31"/>
      <c r="I322" s="30">
        <v>1078.5999999999999</v>
      </c>
      <c r="J322" s="31">
        <f t="shared" si="23"/>
        <v>4.2647876877433717E-2</v>
      </c>
      <c r="K322" s="52"/>
      <c r="L322" s="30" t="s">
        <v>25</v>
      </c>
      <c r="M322" s="30" t="s">
        <v>25</v>
      </c>
      <c r="N322" s="32">
        <v>46</v>
      </c>
      <c r="O322" s="30"/>
      <c r="P322" s="31"/>
      <c r="Q322" s="33"/>
      <c r="R322" s="34"/>
      <c r="S322" s="35"/>
      <c r="T322" s="33"/>
      <c r="U322" s="33"/>
      <c r="V322" s="34"/>
      <c r="W322" s="33"/>
      <c r="X322" s="33"/>
      <c r="Y322" s="33"/>
      <c r="Z322" s="33"/>
      <c r="AA322" s="35"/>
      <c r="AB322" s="33"/>
      <c r="AC322" s="33"/>
      <c r="AD322" s="34"/>
      <c r="AE322" s="33"/>
      <c r="AF322" s="33"/>
      <c r="AG322" s="33"/>
      <c r="AH322" s="34"/>
      <c r="AI322">
        <v>30.599250000000001</v>
      </c>
      <c r="AJ322">
        <v>106.758912</v>
      </c>
    </row>
    <row r="323" spans="1:36">
      <c r="A323" s="17">
        <v>290</v>
      </c>
      <c r="B323" s="28" t="s">
        <v>311</v>
      </c>
      <c r="C323" s="47" t="s">
        <v>407</v>
      </c>
      <c r="D323" s="47" t="s">
        <v>306</v>
      </c>
      <c r="E323" s="64">
        <v>1455.1</v>
      </c>
      <c r="F323" s="65">
        <v>1579.9</v>
      </c>
      <c r="G323" s="29">
        <v>1700.33</v>
      </c>
      <c r="H323" s="31">
        <f t="shared" si="24"/>
        <v>2.7641693083107398E-2</v>
      </c>
      <c r="I323" s="30">
        <v>1830.42</v>
      </c>
      <c r="J323" s="31">
        <f t="shared" si="23"/>
        <v>2.676981239278417E-2</v>
      </c>
      <c r="K323" s="52"/>
      <c r="L323" s="30" t="s">
        <v>25</v>
      </c>
      <c r="M323" s="30">
        <v>47</v>
      </c>
      <c r="N323" s="66">
        <v>49</v>
      </c>
      <c r="O323" s="30">
        <f t="shared" si="25"/>
        <v>-2</v>
      </c>
      <c r="P323" s="31">
        <f t="shared" si="26"/>
        <v>-4.2553191489361701E-2</v>
      </c>
      <c r="Q323" s="33"/>
      <c r="R323" s="34"/>
      <c r="S323" s="35"/>
      <c r="T323" s="33"/>
      <c r="U323" s="33"/>
      <c r="V323" s="34">
        <f>VLOOKUP(B323,[1]黄标车!B:D,3,FALSE)</f>
        <v>1.1275999999999999</v>
      </c>
      <c r="W323" s="33"/>
      <c r="X323" s="33"/>
      <c r="Y323" s="33"/>
      <c r="Z323" s="33"/>
      <c r="AA323" s="35"/>
      <c r="AB323" s="33"/>
      <c r="AC323" s="33"/>
      <c r="AD323" s="34"/>
      <c r="AE323" s="33"/>
      <c r="AF323" s="33"/>
      <c r="AG323" s="33"/>
      <c r="AH323" s="34"/>
      <c r="AI323">
        <v>31.504701000000001</v>
      </c>
      <c r="AJ323">
        <v>104.705519</v>
      </c>
    </row>
    <row r="324" spans="1:36">
      <c r="A324" s="17">
        <v>291</v>
      </c>
      <c r="B324" s="48" t="s">
        <v>312</v>
      </c>
      <c r="C324" s="47" t="s">
        <v>407</v>
      </c>
      <c r="D324" s="47" t="s">
        <v>306</v>
      </c>
      <c r="E324" s="29">
        <v>1092.4000000000001</v>
      </c>
      <c r="F324" s="30">
        <v>1195.5999999999999</v>
      </c>
      <c r="G324" s="29">
        <v>1270.4000000000001</v>
      </c>
      <c r="H324" s="31"/>
      <c r="I324" s="30">
        <v>943.4</v>
      </c>
      <c r="J324" s="31">
        <f t="shared" si="23"/>
        <v>5.1939792240831041E-2</v>
      </c>
      <c r="K324" s="52"/>
      <c r="L324" s="30" t="s">
        <v>25</v>
      </c>
      <c r="M324" s="30" t="s">
        <v>25</v>
      </c>
      <c r="N324" s="32">
        <v>49</v>
      </c>
      <c r="O324" s="30"/>
      <c r="P324" s="31"/>
      <c r="Q324" s="33"/>
      <c r="R324" s="34"/>
      <c r="S324" s="35"/>
      <c r="T324" s="33"/>
      <c r="U324" s="33"/>
      <c r="V324" s="34"/>
      <c r="W324" s="33"/>
      <c r="X324" s="33"/>
      <c r="Y324" s="33"/>
      <c r="Z324" s="33">
        <f>VLOOKUP(B324,[1]落后产能!F:G,2,FALSE)</f>
        <v>3</v>
      </c>
      <c r="AA324" s="35"/>
      <c r="AB324" s="33"/>
      <c r="AC324" s="33"/>
      <c r="AD324" s="34"/>
      <c r="AE324" s="33"/>
      <c r="AF324" s="33"/>
      <c r="AG324" s="33"/>
      <c r="AH324" s="34"/>
      <c r="AI324">
        <v>28.694068999999999</v>
      </c>
      <c r="AJ324">
        <v>112.343121</v>
      </c>
    </row>
    <row r="325" spans="1:36">
      <c r="A325" s="17">
        <v>292</v>
      </c>
      <c r="B325" s="48" t="s">
        <v>313</v>
      </c>
      <c r="C325" s="47" t="s">
        <v>407</v>
      </c>
      <c r="D325" s="47" t="s">
        <v>306</v>
      </c>
      <c r="E325" s="29">
        <v>1069.3399999999999</v>
      </c>
      <c r="F325" s="30">
        <v>1156.77</v>
      </c>
      <c r="G325" s="29">
        <v>1198.58</v>
      </c>
      <c r="H325" s="31"/>
      <c r="I325" s="30">
        <v>1297.67</v>
      </c>
      <c r="J325" s="31">
        <f t="shared" si="23"/>
        <v>4.1613044918970152E-2</v>
      </c>
      <c r="K325" s="52"/>
      <c r="L325" s="30" t="s">
        <v>25</v>
      </c>
      <c r="M325" s="30" t="s">
        <v>25</v>
      </c>
      <c r="N325" s="32">
        <v>54</v>
      </c>
      <c r="O325" s="30"/>
      <c r="P325" s="31"/>
      <c r="Q325" s="33"/>
      <c r="R325" s="34"/>
      <c r="S325" s="35"/>
      <c r="T325" s="33"/>
      <c r="U325" s="33"/>
      <c r="V325" s="34"/>
      <c r="W325" s="33"/>
      <c r="X325" s="33"/>
      <c r="Y325" s="33"/>
      <c r="Z325" s="33"/>
      <c r="AA325" s="35"/>
      <c r="AB325" s="33"/>
      <c r="AC325" s="33"/>
      <c r="AD325" s="34"/>
      <c r="AE325" s="33"/>
      <c r="AF325" s="33"/>
      <c r="AG325" s="33"/>
      <c r="AH325" s="34"/>
      <c r="AI325">
        <v>29.599461999999999</v>
      </c>
      <c r="AJ325">
        <v>105.07305599999999</v>
      </c>
    </row>
    <row r="326" spans="1:36">
      <c r="A326" s="17">
        <v>293</v>
      </c>
      <c r="B326" s="28" t="s">
        <v>314</v>
      </c>
      <c r="C326" s="47" t="s">
        <v>407</v>
      </c>
      <c r="D326" s="47" t="s">
        <v>306</v>
      </c>
      <c r="E326" s="29">
        <v>1395.9</v>
      </c>
      <c r="F326" s="30">
        <v>1515.6</v>
      </c>
      <c r="G326" s="29">
        <v>1605.1</v>
      </c>
      <c r="H326" s="31">
        <f t="shared" si="24"/>
        <v>3.3019749548314749E-2</v>
      </c>
      <c r="I326" s="30">
        <v>1752.5</v>
      </c>
      <c r="J326" s="31">
        <f t="shared" si="23"/>
        <v>3.1383737517831668E-2</v>
      </c>
      <c r="K326" s="52"/>
      <c r="L326" s="30" t="s">
        <v>25</v>
      </c>
      <c r="M326" s="30">
        <v>53</v>
      </c>
      <c r="N326" s="32">
        <v>55</v>
      </c>
      <c r="O326" s="30">
        <f t="shared" si="25"/>
        <v>-2</v>
      </c>
      <c r="P326" s="31">
        <f t="shared" si="26"/>
        <v>-3.7735849056603772E-2</v>
      </c>
      <c r="Q326" s="33"/>
      <c r="R326" s="34"/>
      <c r="S326" s="35"/>
      <c r="T326" s="33"/>
      <c r="U326" s="33">
        <f>VLOOKUP(B326,[1]黄标车!G:I,3,FALSE)</f>
        <v>0.56999999999999995</v>
      </c>
      <c r="V326" s="34"/>
      <c r="W326" s="33"/>
      <c r="X326" s="33"/>
      <c r="Y326" s="33"/>
      <c r="Z326" s="33"/>
      <c r="AA326" s="35"/>
      <c r="AB326" s="33"/>
      <c r="AC326" s="33"/>
      <c r="AD326" s="34"/>
      <c r="AE326" s="33"/>
      <c r="AF326" s="33"/>
      <c r="AG326" s="33"/>
      <c r="AH326" s="34"/>
      <c r="AI326">
        <v>31.131139999999998</v>
      </c>
      <c r="AJ326">
        <v>104.40239800000001</v>
      </c>
    </row>
    <row r="327" spans="1:36">
      <c r="A327" s="17">
        <v>294</v>
      </c>
      <c r="B327" s="48" t="s">
        <v>315</v>
      </c>
      <c r="C327" s="47" t="s">
        <v>407</v>
      </c>
      <c r="D327" s="47" t="s">
        <v>306</v>
      </c>
      <c r="E327" s="29">
        <v>1245.4100000000001</v>
      </c>
      <c r="F327" s="30">
        <v>1347.83</v>
      </c>
      <c r="G327" s="29">
        <v>1350.76</v>
      </c>
      <c r="H327" s="31"/>
      <c r="I327" s="30">
        <v>1447.08</v>
      </c>
      <c r="J327" s="31">
        <f t="shared" si="23"/>
        <v>3.8698620670591814E-2</v>
      </c>
      <c r="K327" s="52"/>
      <c r="L327" s="30" t="s">
        <v>25</v>
      </c>
      <c r="M327" s="30" t="s">
        <v>25</v>
      </c>
      <c r="N327" s="32">
        <v>56</v>
      </c>
      <c r="O327" s="30"/>
      <c r="P327" s="31"/>
      <c r="Q327" s="33"/>
      <c r="R327" s="34"/>
      <c r="S327" s="35"/>
      <c r="T327" s="33"/>
      <c r="U327" s="33"/>
      <c r="V327" s="34"/>
      <c r="W327" s="33"/>
      <c r="X327" s="33"/>
      <c r="Y327" s="33"/>
      <c r="Z327" s="33"/>
      <c r="AA327" s="35"/>
      <c r="AB327" s="33"/>
      <c r="AC327" s="33"/>
      <c r="AD327" s="34">
        <f>VLOOKUP(B327,[1]落后产能!B:C,2,FALSE)</f>
        <v>140</v>
      </c>
      <c r="AE327" s="33"/>
      <c r="AF327" s="33"/>
      <c r="AG327" s="33"/>
      <c r="AH327" s="34"/>
      <c r="AI327">
        <v>31.214199000000001</v>
      </c>
      <c r="AJ327">
        <v>107.494973</v>
      </c>
    </row>
    <row r="328" spans="1:36">
      <c r="A328" s="17">
        <v>295</v>
      </c>
      <c r="B328" s="28" t="s">
        <v>316</v>
      </c>
      <c r="C328" s="47" t="s">
        <v>407</v>
      </c>
      <c r="D328" s="47" t="s">
        <v>306</v>
      </c>
      <c r="E328" s="29">
        <v>9108.9</v>
      </c>
      <c r="F328" s="30">
        <v>10056.6</v>
      </c>
      <c r="G328" s="29">
        <v>10801.2</v>
      </c>
      <c r="H328" s="31">
        <f t="shared" si="24"/>
        <v>5.9252675628633849E-3</v>
      </c>
      <c r="I328" s="30">
        <v>12170.2</v>
      </c>
      <c r="J328" s="31">
        <f t="shared" si="23"/>
        <v>5.1765788565512477E-3</v>
      </c>
      <c r="K328" s="52"/>
      <c r="L328" s="30">
        <v>77</v>
      </c>
      <c r="M328" s="30">
        <v>64</v>
      </c>
      <c r="N328" s="32">
        <v>63</v>
      </c>
      <c r="O328" s="30">
        <f t="shared" si="25"/>
        <v>1</v>
      </c>
      <c r="P328" s="31">
        <f t="shared" si="26"/>
        <v>1.5625E-2</v>
      </c>
      <c r="Q328" s="33"/>
      <c r="R328" s="34"/>
      <c r="S328" s="35"/>
      <c r="T328" s="33"/>
      <c r="U328" s="33">
        <f>VLOOKUP(B328,[1]黄标车!G:I,3,FALSE)</f>
        <v>9.6</v>
      </c>
      <c r="V328" s="34"/>
      <c r="W328" s="33"/>
      <c r="X328" s="33"/>
      <c r="Y328" s="33"/>
      <c r="Z328" s="33">
        <f>VLOOKUP(B328,[1]落后产能!F:G,2,FALSE)</f>
        <v>51</v>
      </c>
      <c r="AA328" s="35"/>
      <c r="AB328" s="33"/>
      <c r="AC328" s="33">
        <f>VLOOKUP(B328,[1]落后产能!K:L,2,FALSE)</f>
        <v>362.7</v>
      </c>
      <c r="AD328" s="34"/>
      <c r="AE328" s="33"/>
      <c r="AF328" s="33"/>
      <c r="AG328" s="33">
        <f>VLOOKUP(B328,[1]落后产能!K:M,3,FALSE)</f>
        <v>241</v>
      </c>
      <c r="AH328" s="34"/>
      <c r="AI328">
        <v>30.679943000000002</v>
      </c>
      <c r="AJ328">
        <v>104.06792299999999</v>
      </c>
    </row>
    <row r="329" spans="1:36">
      <c r="A329" s="17">
        <v>296</v>
      </c>
      <c r="B329" s="48" t="s">
        <v>317</v>
      </c>
      <c r="C329" s="47" t="s">
        <v>407</v>
      </c>
      <c r="D329" s="47" t="s">
        <v>306</v>
      </c>
      <c r="E329" s="29">
        <v>1134.79</v>
      </c>
      <c r="F329" s="30">
        <v>1207.5899999999999</v>
      </c>
      <c r="G329" s="29">
        <v>1301.23</v>
      </c>
      <c r="H329" s="31"/>
      <c r="I329" s="30">
        <v>1406.58</v>
      </c>
      <c r="J329" s="31">
        <f t="shared" si="23"/>
        <v>4.5002772682677133E-2</v>
      </c>
      <c r="K329" s="52"/>
      <c r="L329" s="30" t="s">
        <v>25</v>
      </c>
      <c r="M329" s="30" t="s">
        <v>25</v>
      </c>
      <c r="N329" s="32">
        <v>63.3</v>
      </c>
      <c r="O329" s="30"/>
      <c r="P329" s="31"/>
      <c r="Q329" s="33"/>
      <c r="R329" s="34"/>
      <c r="S329" s="35"/>
      <c r="T329" s="33"/>
      <c r="U329" s="33"/>
      <c r="V329" s="34"/>
      <c r="W329" s="33"/>
      <c r="X329" s="33"/>
      <c r="Y329" s="33"/>
      <c r="Z329" s="33"/>
      <c r="AA329" s="35"/>
      <c r="AB329" s="33"/>
      <c r="AC329" s="33"/>
      <c r="AD329" s="34"/>
      <c r="AE329" s="33"/>
      <c r="AF329" s="33"/>
      <c r="AG329" s="33"/>
      <c r="AH329" s="34"/>
      <c r="AI329">
        <v>29.600957999999999</v>
      </c>
      <c r="AJ329">
        <v>103.760824</v>
      </c>
    </row>
    <row r="330" spans="1:36">
      <c r="A330" s="17">
        <v>297</v>
      </c>
      <c r="B330" s="28" t="s">
        <v>318</v>
      </c>
      <c r="C330" s="47" t="s">
        <v>407</v>
      </c>
      <c r="D330" s="47" t="s">
        <v>306</v>
      </c>
      <c r="E330" s="29">
        <v>1140.48</v>
      </c>
      <c r="F330" s="30">
        <v>1259.73</v>
      </c>
      <c r="G330" s="29">
        <v>1353.41</v>
      </c>
      <c r="H330" s="31">
        <f t="shared" si="24"/>
        <v>4.5071338323198436E-2</v>
      </c>
      <c r="I330" s="30">
        <v>1481.91</v>
      </c>
      <c r="J330" s="31">
        <f t="shared" si="23"/>
        <v>4.3187508013307147E-2</v>
      </c>
      <c r="K330" s="52"/>
      <c r="L330" s="30" t="s">
        <v>25</v>
      </c>
      <c r="M330" s="30">
        <v>61</v>
      </c>
      <c r="N330" s="66">
        <v>64</v>
      </c>
      <c r="O330" s="30">
        <f t="shared" si="25"/>
        <v>-3</v>
      </c>
      <c r="P330" s="31">
        <f t="shared" si="26"/>
        <v>-4.9180327868852458E-2</v>
      </c>
      <c r="Q330" s="33"/>
      <c r="R330" s="34"/>
      <c r="S330" s="35"/>
      <c r="T330" s="33"/>
      <c r="U330" s="33">
        <f>VLOOKUP(B330,[1]黄标车!G:I,3,FALSE)</f>
        <v>1.1349</v>
      </c>
      <c r="V330" s="34"/>
      <c r="W330" s="33"/>
      <c r="X330" s="33"/>
      <c r="Y330" s="33">
        <f>VLOOKUP(B330,[1]落后产能!I:J,2,FALSE)</f>
        <v>91</v>
      </c>
      <c r="Z330" s="33"/>
      <c r="AA330" s="35"/>
      <c r="AB330" s="33"/>
      <c r="AC330" s="33"/>
      <c r="AD330" s="34">
        <f>VLOOKUP(B330,[1]落后产能!B:C,2,FALSE)</f>
        <v>3</v>
      </c>
      <c r="AE330" s="33"/>
      <c r="AF330" s="33"/>
      <c r="AG330" s="33"/>
      <c r="AH330" s="34"/>
      <c r="AI330">
        <v>28.89593</v>
      </c>
      <c r="AJ330">
        <v>105.44396999999999</v>
      </c>
    </row>
    <row r="331" spans="1:36">
      <c r="A331" s="17">
        <v>298</v>
      </c>
      <c r="B331" s="28" t="s">
        <v>319</v>
      </c>
      <c r="C331" s="47" t="s">
        <v>407</v>
      </c>
      <c r="D331" s="47" t="s">
        <v>306</v>
      </c>
      <c r="E331" s="29">
        <v>1001.6</v>
      </c>
      <c r="F331" s="30">
        <v>1073.4000000000001</v>
      </c>
      <c r="G331" s="29">
        <v>1143.1099999999999</v>
      </c>
      <c r="H331" s="31">
        <f t="shared" si="24"/>
        <v>6.3860870782339416E-2</v>
      </c>
      <c r="I331" s="30">
        <v>1234.56</v>
      </c>
      <c r="J331" s="31">
        <f t="shared" si="23"/>
        <v>5.9130378434421982E-2</v>
      </c>
      <c r="K331" s="52"/>
      <c r="L331" s="30" t="s">
        <v>25</v>
      </c>
      <c r="M331" s="30">
        <v>73</v>
      </c>
      <c r="N331" s="32">
        <v>73</v>
      </c>
      <c r="O331" s="30">
        <f t="shared" si="25"/>
        <v>0</v>
      </c>
      <c r="P331" s="31">
        <f t="shared" si="26"/>
        <v>0</v>
      </c>
      <c r="Q331" s="33"/>
      <c r="R331" s="34">
        <f>VLOOKUP(B331,[1]锅炉!J:L,3,FALSE)</f>
        <v>14</v>
      </c>
      <c r="S331" s="35"/>
      <c r="T331" s="33"/>
      <c r="U331" s="33"/>
      <c r="V331" s="34">
        <f>VLOOKUP(B331,[1]黄标车!B:D,3,FALSE)</f>
        <v>0.67330000000000001</v>
      </c>
      <c r="W331" s="33"/>
      <c r="X331" s="33"/>
      <c r="Y331" s="33"/>
      <c r="Z331" s="33"/>
      <c r="AA331" s="35"/>
      <c r="AB331" s="33"/>
      <c r="AC331" s="33"/>
      <c r="AD331" s="34"/>
      <c r="AE331" s="33"/>
      <c r="AF331" s="33"/>
      <c r="AG331" s="33"/>
      <c r="AH331" s="34"/>
      <c r="AI331">
        <v>29.359157</v>
      </c>
      <c r="AJ331">
        <v>104.776071</v>
      </c>
    </row>
    <row r="332" spans="1:36">
      <c r="A332" s="17">
        <v>299</v>
      </c>
      <c r="B332" s="28" t="s">
        <v>320</v>
      </c>
      <c r="C332" s="47" t="s">
        <v>407</v>
      </c>
      <c r="D332" s="47" t="s">
        <v>306</v>
      </c>
      <c r="E332" s="29">
        <v>1342.89</v>
      </c>
      <c r="F332" s="30">
        <v>1443.81</v>
      </c>
      <c r="G332" s="29">
        <v>1525.9</v>
      </c>
      <c r="H332" s="31">
        <f t="shared" si="24"/>
        <v>3.8010354544858772E-2</v>
      </c>
      <c r="I332" s="30">
        <v>1653.05</v>
      </c>
      <c r="J332" s="31"/>
      <c r="K332" s="52"/>
      <c r="L332" s="30" t="s">
        <v>25</v>
      </c>
      <c r="M332" s="30">
        <v>58</v>
      </c>
      <c r="N332" s="32" t="s">
        <v>25</v>
      </c>
      <c r="O332" s="30"/>
      <c r="P332" s="31"/>
      <c r="Q332" s="33"/>
      <c r="R332" s="34"/>
      <c r="S332" s="35"/>
      <c r="T332" s="33"/>
      <c r="U332" s="33"/>
      <c r="V332" s="34"/>
      <c r="W332" s="33"/>
      <c r="X332" s="33"/>
      <c r="Y332" s="33"/>
      <c r="Z332" s="33"/>
      <c r="AA332" s="35"/>
      <c r="AB332" s="33"/>
      <c r="AC332" s="33"/>
      <c r="AD332" s="34"/>
      <c r="AE332" s="33"/>
      <c r="AF332" s="33"/>
      <c r="AG332" s="33"/>
      <c r="AH332" s="34"/>
      <c r="AI332">
        <v>28.769674999999999</v>
      </c>
      <c r="AJ332">
        <v>104.633019</v>
      </c>
    </row>
    <row r="333" spans="1:36">
      <c r="A333" s="17">
        <v>300</v>
      </c>
      <c r="B333" s="28" t="s">
        <v>321</v>
      </c>
      <c r="C333" s="47" t="s">
        <v>407</v>
      </c>
      <c r="D333" s="47" t="s">
        <v>306</v>
      </c>
      <c r="E333" s="29">
        <v>1328.55</v>
      </c>
      <c r="F333" s="30">
        <v>1432.02</v>
      </c>
      <c r="G333" s="29">
        <v>1516.2</v>
      </c>
      <c r="H333" s="31"/>
      <c r="I333" s="30">
        <v>1651.4</v>
      </c>
      <c r="J333" s="31"/>
      <c r="K333" s="52"/>
      <c r="L333" s="30" t="s">
        <v>25</v>
      </c>
      <c r="M333" s="30" t="s">
        <v>25</v>
      </c>
      <c r="N333" s="32" t="s">
        <v>25</v>
      </c>
      <c r="O333" s="30"/>
      <c r="P333" s="31"/>
      <c r="Q333" s="33"/>
      <c r="R333" s="34"/>
      <c r="S333" s="35"/>
      <c r="T333" s="33"/>
      <c r="U333" s="33"/>
      <c r="V333" s="34"/>
      <c r="W333" s="33"/>
      <c r="X333" s="33"/>
      <c r="Y333" s="33"/>
      <c r="Z333" s="33"/>
      <c r="AA333" s="35"/>
      <c r="AB333" s="33"/>
      <c r="AC333" s="33"/>
      <c r="AD333" s="34"/>
      <c r="AE333" s="33"/>
      <c r="AF333" s="33"/>
      <c r="AG333" s="33"/>
      <c r="AH333" s="34"/>
      <c r="AI333">
        <v>30.800965000000001</v>
      </c>
      <c r="AJ333">
        <v>106.105554</v>
      </c>
    </row>
    <row r="334" spans="1:36">
      <c r="A334" s="17">
        <v>301</v>
      </c>
      <c r="B334" s="48" t="s">
        <v>322</v>
      </c>
      <c r="C334" s="47" t="s">
        <v>407</v>
      </c>
      <c r="D334" s="47" t="s">
        <v>306</v>
      </c>
      <c r="E334" s="29">
        <v>860.04</v>
      </c>
      <c r="F334" s="30">
        <v>944.89</v>
      </c>
      <c r="G334" s="29">
        <v>1029.8599999999999</v>
      </c>
      <c r="H334" s="31"/>
      <c r="I334" s="30">
        <v>1117.23</v>
      </c>
      <c r="J334" s="31">
        <f t="shared" si="23"/>
        <v>5.4688828620785335E-2</v>
      </c>
      <c r="K334" s="52"/>
      <c r="L334" s="30" t="s">
        <v>25</v>
      </c>
      <c r="M334" s="30" t="s">
        <v>25</v>
      </c>
      <c r="N334" s="32">
        <v>61.1</v>
      </c>
      <c r="O334" s="30"/>
      <c r="P334" s="31"/>
      <c r="Q334" s="33"/>
      <c r="R334" s="34"/>
      <c r="S334" s="35"/>
      <c r="T334" s="33"/>
      <c r="U334" s="33"/>
      <c r="V334" s="34"/>
      <c r="W334" s="33"/>
      <c r="X334" s="33"/>
      <c r="Y334" s="33"/>
      <c r="Z334" s="33"/>
      <c r="AA334" s="35"/>
      <c r="AB334" s="33"/>
      <c r="AC334" s="33"/>
      <c r="AD334" s="34">
        <f>VLOOKUP(B334,[1]落后产能!B:C,2,FALSE)</f>
        <v>4.5</v>
      </c>
      <c r="AE334" s="33"/>
      <c r="AF334" s="33"/>
      <c r="AG334" s="33"/>
      <c r="AH334" s="34"/>
      <c r="AI334">
        <v>30.061115000000001</v>
      </c>
      <c r="AJ334">
        <v>103.84143</v>
      </c>
    </row>
    <row r="335" spans="1:36">
      <c r="A335" s="17">
        <v>302</v>
      </c>
      <c r="B335" s="48" t="s">
        <v>323</v>
      </c>
      <c r="C335" s="47" t="s">
        <v>407</v>
      </c>
      <c r="D335" s="47" t="s">
        <v>306</v>
      </c>
      <c r="E335" s="29">
        <v>415.94</v>
      </c>
      <c r="F335" s="30">
        <v>456.66</v>
      </c>
      <c r="G335" s="29">
        <v>501.34</v>
      </c>
      <c r="H335" s="31"/>
      <c r="I335" s="30">
        <v>544.66</v>
      </c>
      <c r="J335" s="31"/>
      <c r="K335" s="52"/>
      <c r="L335" s="30" t="s">
        <v>25</v>
      </c>
      <c r="M335" s="30" t="s">
        <v>25</v>
      </c>
      <c r="N335" s="32" t="s">
        <v>25</v>
      </c>
      <c r="O335" s="30"/>
      <c r="P335" s="31"/>
      <c r="Q335" s="33"/>
      <c r="R335" s="34"/>
      <c r="S335" s="35"/>
      <c r="T335" s="33"/>
      <c r="U335" s="33"/>
      <c r="V335" s="34"/>
      <c r="W335" s="33"/>
      <c r="X335" s="33"/>
      <c r="Y335" s="33"/>
      <c r="Z335" s="33"/>
      <c r="AA335" s="35"/>
      <c r="AB335" s="33"/>
      <c r="AC335" s="33"/>
      <c r="AD335" s="34"/>
      <c r="AE335" s="33"/>
      <c r="AF335" s="33"/>
      <c r="AG335" s="33"/>
      <c r="AH335" s="34"/>
      <c r="AI335">
        <v>31.869188999999999</v>
      </c>
      <c r="AJ335">
        <v>106.75791599999999</v>
      </c>
    </row>
    <row r="336" spans="1:36">
      <c r="A336" s="17">
        <v>303</v>
      </c>
      <c r="B336" s="48" t="s">
        <v>324</v>
      </c>
      <c r="C336" s="47" t="s">
        <v>407</v>
      </c>
      <c r="D336" s="47" t="s">
        <v>306</v>
      </c>
      <c r="E336" s="29">
        <v>233.99</v>
      </c>
      <c r="F336" s="30">
        <v>247.79</v>
      </c>
      <c r="G336" s="29">
        <v>265.04000000000002</v>
      </c>
      <c r="H336" s="31"/>
      <c r="I336" s="30">
        <v>281.32</v>
      </c>
      <c r="J336" s="31"/>
      <c r="K336" s="52"/>
      <c r="L336" s="30" t="s">
        <v>25</v>
      </c>
      <c r="M336" s="30" t="s">
        <v>25</v>
      </c>
      <c r="N336" s="32" t="s">
        <v>25</v>
      </c>
      <c r="O336" s="30"/>
      <c r="P336" s="31"/>
      <c r="Q336" s="33"/>
      <c r="R336" s="34"/>
      <c r="S336" s="35"/>
      <c r="T336" s="33"/>
      <c r="U336" s="33"/>
      <c r="V336" s="34"/>
      <c r="W336" s="33"/>
      <c r="X336" s="33"/>
      <c r="Y336" s="33"/>
      <c r="Z336" s="33"/>
      <c r="AA336" s="35"/>
      <c r="AB336" s="33"/>
      <c r="AC336" s="33"/>
      <c r="AD336" s="34"/>
      <c r="AE336" s="33"/>
      <c r="AF336" s="33"/>
      <c r="AG336" s="33"/>
      <c r="AH336" s="34"/>
      <c r="AI336">
        <v>31.905763</v>
      </c>
      <c r="AJ336">
        <v>102.228565</v>
      </c>
    </row>
    <row r="337" spans="1:36">
      <c r="A337" s="17">
        <v>304</v>
      </c>
      <c r="B337" s="48" t="s">
        <v>325</v>
      </c>
      <c r="C337" s="47" t="s">
        <v>407</v>
      </c>
      <c r="D337" s="47" t="s">
        <v>306</v>
      </c>
      <c r="E337" s="29">
        <v>201.22</v>
      </c>
      <c r="F337" s="30">
        <v>206.81</v>
      </c>
      <c r="G337" s="29">
        <v>213.04</v>
      </c>
      <c r="H337" s="31"/>
      <c r="I337" s="30">
        <v>229.8</v>
      </c>
      <c r="J337" s="31"/>
      <c r="K337" s="52"/>
      <c r="L337" s="30" t="s">
        <v>25</v>
      </c>
      <c r="M337" s="30" t="s">
        <v>25</v>
      </c>
      <c r="N337" s="32" t="s">
        <v>25</v>
      </c>
      <c r="O337" s="30"/>
      <c r="P337" s="31"/>
      <c r="Q337" s="33"/>
      <c r="R337" s="34"/>
      <c r="S337" s="35"/>
      <c r="T337" s="33"/>
      <c r="U337" s="33"/>
      <c r="V337" s="34"/>
      <c r="W337" s="33"/>
      <c r="X337" s="33"/>
      <c r="Y337" s="33"/>
      <c r="Z337" s="33"/>
      <c r="AA337" s="35"/>
      <c r="AB337" s="33"/>
      <c r="AC337" s="33"/>
      <c r="AD337" s="34"/>
      <c r="AE337" s="33"/>
      <c r="AF337" s="33"/>
      <c r="AG337" s="33"/>
      <c r="AH337" s="34"/>
      <c r="AI337">
        <v>30.055143999999999</v>
      </c>
      <c r="AJ337">
        <v>101.96923200000001</v>
      </c>
    </row>
    <row r="338" spans="1:36" ht="15" thickBot="1">
      <c r="A338" s="17">
        <v>305</v>
      </c>
      <c r="B338" s="49" t="s">
        <v>326</v>
      </c>
      <c r="C338" s="47" t="s">
        <v>407</v>
      </c>
      <c r="D338" s="47" t="s">
        <v>306</v>
      </c>
      <c r="E338" s="38"/>
      <c r="F338" s="39">
        <v>1314.3</v>
      </c>
      <c r="G338" s="38">
        <v>1314.84</v>
      </c>
      <c r="H338" s="40"/>
      <c r="I338" s="39">
        <v>1403.92</v>
      </c>
      <c r="J338" s="40"/>
      <c r="K338" s="62"/>
      <c r="L338" s="39" t="s">
        <v>25</v>
      </c>
      <c r="M338" s="39" t="s">
        <v>25</v>
      </c>
      <c r="N338" s="41" t="s">
        <v>25</v>
      </c>
      <c r="O338" s="39"/>
      <c r="P338" s="40"/>
      <c r="Q338" s="42"/>
      <c r="R338" s="43"/>
      <c r="S338" s="44"/>
      <c r="T338" s="42"/>
      <c r="U338" s="42"/>
      <c r="V338" s="43"/>
      <c r="W338" s="42"/>
      <c r="X338" s="42"/>
      <c r="Y338" s="42"/>
      <c r="Z338" s="42"/>
      <c r="AA338" s="44"/>
      <c r="AB338" s="42"/>
      <c r="AC338" s="42"/>
      <c r="AD338" s="43"/>
      <c r="AE338" s="42"/>
      <c r="AF338" s="42"/>
      <c r="AG338" s="42"/>
      <c r="AH338" s="43"/>
      <c r="AI338">
        <v>27.892392999999998</v>
      </c>
      <c r="AJ338">
        <v>102.259591</v>
      </c>
    </row>
    <row r="339" spans="1:36" ht="15" hidden="1" thickBot="1">
      <c r="A339" s="17"/>
      <c r="B339" s="45" t="s">
        <v>19</v>
      </c>
      <c r="C339" s="47" t="s">
        <v>407</v>
      </c>
      <c r="D339" s="47" t="s">
        <v>306</v>
      </c>
      <c r="E339" s="29"/>
      <c r="F339" s="30"/>
      <c r="G339" s="29"/>
      <c r="H339" s="31"/>
      <c r="I339" s="30"/>
      <c r="J339" s="39">
        <f>STDEV(J318:J334)</f>
        <v>1.6064042508332592E-2</v>
      </c>
      <c r="K339" s="62"/>
      <c r="L339" s="39"/>
      <c r="M339" s="39"/>
      <c r="N339" s="41"/>
      <c r="O339" s="30"/>
      <c r="P339" s="31"/>
      <c r="Q339" s="33"/>
      <c r="R339" s="34"/>
      <c r="S339" s="35"/>
      <c r="T339" s="33"/>
      <c r="U339" s="33"/>
      <c r="V339" s="34"/>
      <c r="W339" s="33"/>
      <c r="X339" s="33"/>
      <c r="Y339" s="33"/>
      <c r="Z339" s="33"/>
      <c r="AA339" s="35"/>
      <c r="AB339" s="33"/>
      <c r="AC339" s="33"/>
      <c r="AD339" s="34"/>
      <c r="AE339" s="33"/>
      <c r="AF339" s="33"/>
      <c r="AG339" s="33"/>
      <c r="AH339" s="33"/>
      <c r="AI339">
        <v>0</v>
      </c>
      <c r="AJ339">
        <v>0</v>
      </c>
    </row>
    <row r="340" spans="1:36" ht="15" hidden="1" thickBot="1">
      <c r="A340" s="17"/>
      <c r="B340" s="45" t="s">
        <v>21</v>
      </c>
      <c r="C340" s="47" t="s">
        <v>407</v>
      </c>
      <c r="D340" s="47" t="s">
        <v>306</v>
      </c>
      <c r="E340" s="29"/>
      <c r="F340" s="30"/>
      <c r="G340" s="29"/>
      <c r="H340" s="31"/>
      <c r="I340" s="30"/>
      <c r="J340" s="57">
        <f>AVERAGE(J318:J334)</f>
        <v>4.2313131692454882E-2</v>
      </c>
      <c r="K340" s="62"/>
      <c r="L340" s="39"/>
      <c r="M340" s="39"/>
      <c r="N340" s="41"/>
      <c r="O340" s="30"/>
      <c r="P340" s="31"/>
      <c r="Q340" s="33"/>
      <c r="R340" s="34"/>
      <c r="S340" s="35"/>
      <c r="T340" s="33"/>
      <c r="U340" s="33"/>
      <c r="V340" s="34"/>
      <c r="W340" s="33"/>
      <c r="X340" s="33"/>
      <c r="Y340" s="33"/>
      <c r="Z340" s="33"/>
      <c r="AA340" s="35"/>
      <c r="AB340" s="33"/>
      <c r="AC340" s="33"/>
      <c r="AD340" s="34"/>
      <c r="AE340" s="33"/>
      <c r="AF340" s="33"/>
      <c r="AG340" s="33"/>
      <c r="AH340" s="33"/>
      <c r="AI340">
        <v>0</v>
      </c>
      <c r="AJ340">
        <v>0</v>
      </c>
    </row>
    <row r="341" spans="1:36" ht="15" thickBot="1">
      <c r="A341" s="17">
        <v>306</v>
      </c>
      <c r="B341" s="67" t="s">
        <v>327</v>
      </c>
      <c r="C341" s="68" t="s">
        <v>327</v>
      </c>
      <c r="D341" s="47" t="s">
        <v>306</v>
      </c>
      <c r="E341" s="20">
        <v>12656.69</v>
      </c>
      <c r="F341" s="21">
        <v>14265.4</v>
      </c>
      <c r="G341" s="20">
        <v>15719.72</v>
      </c>
      <c r="H341" s="31">
        <f t="shared" si="24"/>
        <v>3.6260187840495887E-3</v>
      </c>
      <c r="I341" s="21">
        <v>17558.759999999998</v>
      </c>
      <c r="J341" s="31">
        <f t="shared" si="23"/>
        <v>3.075388011454112E-3</v>
      </c>
      <c r="K341" s="20">
        <v>70</v>
      </c>
      <c r="L341" s="21">
        <v>65</v>
      </c>
      <c r="M341" s="21">
        <v>57</v>
      </c>
      <c r="N341" s="23">
        <v>54</v>
      </c>
      <c r="O341" s="30">
        <f t="shared" si="25"/>
        <v>3</v>
      </c>
      <c r="P341" s="31">
        <f t="shared" si="26"/>
        <v>5.2631578947368418E-2</v>
      </c>
      <c r="Q341" s="33"/>
      <c r="R341" s="34">
        <f>VLOOKUP(B341,[1]锅炉!J:L,3,FALSE)</f>
        <v>82</v>
      </c>
      <c r="S341" s="35">
        <f>VLOOKUP(B341,[1]黄标车!K:M,3,FALSE)</f>
        <v>4.58</v>
      </c>
      <c r="T341" s="33">
        <f>VLOOKUP(B341,[1]黄标车!O:Q,3,FALSE)</f>
        <v>6.7</v>
      </c>
      <c r="U341" s="33">
        <f>VLOOKUP(B341,[1]黄标车!G:I,3,FALSE)</f>
        <v>1.9789000000000001</v>
      </c>
      <c r="V341" s="34">
        <f>VLOOKUP(B341,[1]黄标车!B:D,3,FALSE)</f>
        <v>5.48</v>
      </c>
      <c r="W341" s="33"/>
      <c r="X341" s="33"/>
      <c r="Y341" s="33"/>
      <c r="Z341" s="33"/>
      <c r="AA341" s="35"/>
      <c r="AB341" s="33"/>
      <c r="AC341" s="33"/>
      <c r="AD341" s="34"/>
      <c r="AE341" s="33">
        <f>VLOOKUP(B341,[1]落后产能!P:U,6,FALSE)</f>
        <v>305</v>
      </c>
      <c r="AF341" s="33"/>
      <c r="AG341" s="33"/>
      <c r="AH341" s="33"/>
      <c r="AI341">
        <v>29.544606000000002</v>
      </c>
      <c r="AJ341">
        <v>106.530635</v>
      </c>
    </row>
    <row r="342" spans="1:36">
      <c r="A342" s="17">
        <v>307</v>
      </c>
      <c r="B342" s="55" t="s">
        <v>328</v>
      </c>
      <c r="C342" s="47" t="s">
        <v>408</v>
      </c>
      <c r="D342" s="47" t="s">
        <v>306</v>
      </c>
      <c r="E342" s="20">
        <v>535.22</v>
      </c>
      <c r="F342" s="21">
        <v>647.73</v>
      </c>
      <c r="G342" s="20">
        <v>770.89</v>
      </c>
      <c r="H342" s="22"/>
      <c r="I342" s="21">
        <v>856.97</v>
      </c>
      <c r="J342" s="22">
        <f t="shared" ref="J342:J355" si="27">N342/I342</f>
        <v>2.9172549797542503E-2</v>
      </c>
      <c r="K342" s="61"/>
      <c r="L342" s="21" t="s">
        <v>25</v>
      </c>
      <c r="M342" s="21" t="s">
        <v>25</v>
      </c>
      <c r="N342" s="23">
        <v>25</v>
      </c>
      <c r="O342" s="21"/>
      <c r="P342" s="22"/>
      <c r="Q342" s="25"/>
      <c r="R342" s="26"/>
      <c r="S342" s="27"/>
      <c r="T342" s="25"/>
      <c r="U342" s="25"/>
      <c r="V342" s="26"/>
      <c r="W342" s="25"/>
      <c r="X342" s="25"/>
      <c r="Y342" s="25"/>
      <c r="Z342" s="25"/>
      <c r="AA342" s="27"/>
      <c r="AB342" s="25"/>
      <c r="AC342" s="25"/>
      <c r="AD342" s="26"/>
      <c r="AE342" s="25"/>
      <c r="AF342" s="25"/>
      <c r="AG342" s="25"/>
      <c r="AH342" s="26"/>
      <c r="AI342">
        <v>27.674903</v>
      </c>
      <c r="AJ342">
        <v>109.168558</v>
      </c>
    </row>
    <row r="343" spans="1:36">
      <c r="A343" s="17">
        <v>308</v>
      </c>
      <c r="B343" s="48" t="s">
        <v>329</v>
      </c>
      <c r="C343" s="47" t="s">
        <v>408</v>
      </c>
      <c r="D343" s="47" t="s">
        <v>306</v>
      </c>
      <c r="E343" s="64">
        <v>429.16</v>
      </c>
      <c r="F343" s="30">
        <v>520.05999999999995</v>
      </c>
      <c r="G343" s="29">
        <v>625.41</v>
      </c>
      <c r="H343" s="31"/>
      <c r="I343" s="30">
        <v>701.35</v>
      </c>
      <c r="J343" s="31">
        <f t="shared" si="27"/>
        <v>3.8497184002281311E-2</v>
      </c>
      <c r="K343" s="52"/>
      <c r="L343" s="30" t="s">
        <v>25</v>
      </c>
      <c r="M343" s="30" t="s">
        <v>25</v>
      </c>
      <c r="N343" s="32">
        <v>27</v>
      </c>
      <c r="O343" s="30"/>
      <c r="P343" s="31"/>
      <c r="Q343" s="33"/>
      <c r="R343" s="34"/>
      <c r="S343" s="35"/>
      <c r="T343" s="33"/>
      <c r="U343" s="33"/>
      <c r="V343" s="34"/>
      <c r="W343" s="33"/>
      <c r="X343" s="33"/>
      <c r="Y343" s="33"/>
      <c r="Z343" s="33"/>
      <c r="AA343" s="35"/>
      <c r="AB343" s="33"/>
      <c r="AC343" s="33"/>
      <c r="AD343" s="34"/>
      <c r="AE343" s="33"/>
      <c r="AF343" s="33"/>
      <c r="AG343" s="33"/>
      <c r="AH343" s="34"/>
      <c r="AI343">
        <v>26.228594999999999</v>
      </c>
      <c r="AJ343">
        <v>105.92827</v>
      </c>
    </row>
    <row r="344" spans="1:36">
      <c r="A344" s="17">
        <v>309</v>
      </c>
      <c r="B344" s="48" t="s">
        <v>330</v>
      </c>
      <c r="C344" s="47" t="s">
        <v>408</v>
      </c>
      <c r="D344" s="47" t="s">
        <v>306</v>
      </c>
      <c r="E344" s="29">
        <v>585.64</v>
      </c>
      <c r="F344" s="30">
        <v>701.71</v>
      </c>
      <c r="G344" s="29">
        <v>811.55</v>
      </c>
      <c r="H344" s="31"/>
      <c r="I344" s="30">
        <v>939.05</v>
      </c>
      <c r="J344" s="31">
        <f t="shared" si="27"/>
        <v>2.9817368617219533E-2</v>
      </c>
      <c r="K344" s="52"/>
      <c r="L344" s="30" t="s">
        <v>25</v>
      </c>
      <c r="M344" s="30" t="s">
        <v>25</v>
      </c>
      <c r="N344" s="32">
        <v>28</v>
      </c>
      <c r="O344" s="30"/>
      <c r="P344" s="31"/>
      <c r="Q344" s="33"/>
      <c r="R344" s="34"/>
      <c r="S344" s="35"/>
      <c r="T344" s="33"/>
      <c r="U344" s="33"/>
      <c r="V344" s="34"/>
      <c r="W344" s="33"/>
      <c r="X344" s="33"/>
      <c r="Y344" s="33"/>
      <c r="Z344" s="33"/>
      <c r="AA344" s="35"/>
      <c r="AB344" s="33"/>
      <c r="AC344" s="33"/>
      <c r="AD344" s="34"/>
      <c r="AE344" s="33"/>
      <c r="AF344" s="33"/>
      <c r="AG344" s="33"/>
      <c r="AH344" s="34"/>
      <c r="AI344">
        <v>26.583639999999999</v>
      </c>
      <c r="AJ344">
        <v>107.98416</v>
      </c>
    </row>
    <row r="345" spans="1:36">
      <c r="A345" s="17">
        <v>310</v>
      </c>
      <c r="B345" s="48" t="s">
        <v>331</v>
      </c>
      <c r="C345" s="47" t="s">
        <v>408</v>
      </c>
      <c r="D345" s="47" t="s">
        <v>306</v>
      </c>
      <c r="E345" s="29">
        <v>1041.93</v>
      </c>
      <c r="F345" s="30">
        <v>1266.7</v>
      </c>
      <c r="G345" s="29">
        <v>1461.3</v>
      </c>
      <c r="H345" s="31"/>
      <c r="I345" s="30">
        <v>1625.8</v>
      </c>
      <c r="J345" s="31">
        <f t="shared" si="27"/>
        <v>1.8452454176405463E-2</v>
      </c>
      <c r="K345" s="52"/>
      <c r="L345" s="30" t="s">
        <v>25</v>
      </c>
      <c r="M345" s="30" t="s">
        <v>25</v>
      </c>
      <c r="N345" s="32">
        <v>30</v>
      </c>
      <c r="O345" s="30"/>
      <c r="P345" s="31"/>
      <c r="Q345" s="33"/>
      <c r="R345" s="34"/>
      <c r="S345" s="35"/>
      <c r="T345" s="33"/>
      <c r="U345" s="33"/>
      <c r="V345" s="34"/>
      <c r="W345" s="33"/>
      <c r="X345" s="33"/>
      <c r="Y345" s="33"/>
      <c r="Z345" s="33"/>
      <c r="AA345" s="35"/>
      <c r="AB345" s="33"/>
      <c r="AC345" s="33"/>
      <c r="AD345" s="34"/>
      <c r="AE345" s="33"/>
      <c r="AF345" s="33"/>
      <c r="AG345" s="33"/>
      <c r="AH345" s="34"/>
      <c r="AI345">
        <v>27.408562</v>
      </c>
      <c r="AJ345">
        <v>105.33332299999999</v>
      </c>
    </row>
    <row r="346" spans="1:36">
      <c r="A346" s="17">
        <v>311</v>
      </c>
      <c r="B346" s="28" t="s">
        <v>332</v>
      </c>
      <c r="C346" s="47" t="s">
        <v>408</v>
      </c>
      <c r="D346" s="47" t="s">
        <v>306</v>
      </c>
      <c r="E346" s="29">
        <v>2085.42</v>
      </c>
      <c r="F346" s="30">
        <v>2497.27</v>
      </c>
      <c r="G346" s="29">
        <v>2891.16</v>
      </c>
      <c r="H346" s="31">
        <f t="shared" ref="H346:H369" si="28">M346/G346</f>
        <v>1.3489395260034035E-2</v>
      </c>
      <c r="I346" s="30">
        <v>3157.7</v>
      </c>
      <c r="J346" s="31">
        <f t="shared" si="27"/>
        <v>1.1717389239003072E-2</v>
      </c>
      <c r="K346" s="52"/>
      <c r="L346" s="30">
        <v>48</v>
      </c>
      <c r="M346" s="30">
        <v>39</v>
      </c>
      <c r="N346" s="32">
        <v>37</v>
      </c>
      <c r="O346" s="30">
        <f t="shared" si="25"/>
        <v>2</v>
      </c>
      <c r="P346" s="31">
        <f t="shared" si="26"/>
        <v>5.128205128205128E-2</v>
      </c>
      <c r="Q346" s="33">
        <f>VLOOKUP(B346,[1]锅炉!P:R,3,FALSE)</f>
        <v>146</v>
      </c>
      <c r="R346" s="34"/>
      <c r="S346" s="35"/>
      <c r="T346" s="33">
        <f>VLOOKUP(B346,[1]黄标车!O:Q,3,FALSE)</f>
        <v>1.6</v>
      </c>
      <c r="U346" s="33">
        <f>VLOOKUP(B346,[1]黄标车!G:I,3,FALSE)</f>
        <v>2.4621</v>
      </c>
      <c r="V346" s="34">
        <f>VLOOKUP(B346,[1]黄标车!B:D,3,FALSE)</f>
        <v>2.7399</v>
      </c>
      <c r="W346" s="33"/>
      <c r="X346" s="33"/>
      <c r="Y346" s="33"/>
      <c r="Z346" s="33"/>
      <c r="AA346" s="35"/>
      <c r="AB346" s="33"/>
      <c r="AC346" s="33"/>
      <c r="AD346" s="34"/>
      <c r="AE346" s="33"/>
      <c r="AF346" s="33"/>
      <c r="AG346" s="33"/>
      <c r="AH346" s="34"/>
      <c r="AI346">
        <v>26.629906999999999</v>
      </c>
      <c r="AJ346">
        <v>106.709177</v>
      </c>
    </row>
    <row r="347" spans="1:36">
      <c r="A347" s="17">
        <v>312</v>
      </c>
      <c r="B347" s="48" t="s">
        <v>333</v>
      </c>
      <c r="C347" s="47" t="s">
        <v>408</v>
      </c>
      <c r="D347" s="47" t="s">
        <v>306</v>
      </c>
      <c r="E347" s="29">
        <v>882.11</v>
      </c>
      <c r="F347" s="30">
        <v>1042.73</v>
      </c>
      <c r="G347" s="29">
        <v>1201.08</v>
      </c>
      <c r="H347" s="31"/>
      <c r="I347" s="30">
        <v>1313.7</v>
      </c>
      <c r="J347" s="31">
        <f t="shared" si="27"/>
        <v>2.96871431833752E-2</v>
      </c>
      <c r="K347" s="52"/>
      <c r="L347" s="30" t="s">
        <v>25</v>
      </c>
      <c r="M347" s="30" t="s">
        <v>25</v>
      </c>
      <c r="N347" s="32">
        <v>39</v>
      </c>
      <c r="O347" s="30"/>
      <c r="P347" s="31"/>
      <c r="Q347" s="33"/>
      <c r="R347" s="34"/>
      <c r="S347" s="35"/>
      <c r="T347" s="33"/>
      <c r="U347" s="33"/>
      <c r="V347" s="34"/>
      <c r="W347" s="33"/>
      <c r="X347" s="33"/>
      <c r="Y347" s="33"/>
      <c r="Z347" s="33"/>
      <c r="AA347" s="35"/>
      <c r="AB347" s="33"/>
      <c r="AC347" s="33"/>
      <c r="AD347" s="34"/>
      <c r="AE347" s="33"/>
      <c r="AF347" s="33"/>
      <c r="AG347" s="33"/>
      <c r="AH347" s="34"/>
      <c r="AI347">
        <v>26.591866</v>
      </c>
      <c r="AJ347">
        <v>104.852087</v>
      </c>
    </row>
    <row r="348" spans="1:36">
      <c r="A348" s="17">
        <v>313</v>
      </c>
      <c r="B348" s="28" t="s">
        <v>334</v>
      </c>
      <c r="C348" s="47" t="s">
        <v>408</v>
      </c>
      <c r="D348" s="47" t="s">
        <v>306</v>
      </c>
      <c r="E348" s="29">
        <v>1584.67</v>
      </c>
      <c r="F348" s="30">
        <v>1874.36</v>
      </c>
      <c r="G348" s="29">
        <v>2168.34</v>
      </c>
      <c r="H348" s="31">
        <f t="shared" si="28"/>
        <v>1.9369656050250421E-2</v>
      </c>
      <c r="I348" s="30">
        <v>2403.94</v>
      </c>
      <c r="J348" s="31">
        <f t="shared" si="27"/>
        <v>1.8303285439736434E-2</v>
      </c>
      <c r="K348" s="52"/>
      <c r="L348" s="30" t="s">
        <v>25</v>
      </c>
      <c r="M348" s="30">
        <v>42</v>
      </c>
      <c r="N348" s="32">
        <v>44</v>
      </c>
      <c r="O348" s="30">
        <f t="shared" si="25"/>
        <v>-2</v>
      </c>
      <c r="P348" s="31">
        <f t="shared" si="26"/>
        <v>-4.7619047619047616E-2</v>
      </c>
      <c r="Q348" s="33"/>
      <c r="R348" s="34"/>
      <c r="S348" s="35"/>
      <c r="T348" s="33"/>
      <c r="U348" s="33"/>
      <c r="V348" s="34"/>
      <c r="W348" s="33"/>
      <c r="X348" s="33"/>
      <c r="Y348" s="33"/>
      <c r="Z348" s="33"/>
      <c r="AA348" s="35"/>
      <c r="AB348" s="33"/>
      <c r="AC348" s="33"/>
      <c r="AD348" s="34"/>
      <c r="AE348" s="33"/>
      <c r="AF348" s="33"/>
      <c r="AG348" s="33"/>
      <c r="AH348" s="34"/>
      <c r="AI348">
        <v>27.699960999999998</v>
      </c>
      <c r="AJ348">
        <v>106.93125999999999</v>
      </c>
    </row>
    <row r="349" spans="1:36">
      <c r="A349" s="17">
        <v>314</v>
      </c>
      <c r="B349" s="48" t="s">
        <v>335</v>
      </c>
      <c r="C349" s="47" t="s">
        <v>408</v>
      </c>
      <c r="D349" s="47" t="s">
        <v>306</v>
      </c>
      <c r="E349" s="29">
        <v>558.91</v>
      </c>
      <c r="F349" s="30">
        <v>670.96</v>
      </c>
      <c r="G349" s="29">
        <v>801.65</v>
      </c>
      <c r="H349" s="31"/>
      <c r="I349" s="30">
        <v>929.14</v>
      </c>
      <c r="J349" s="31"/>
      <c r="K349" s="52"/>
      <c r="L349" s="30" t="s">
        <v>25</v>
      </c>
      <c r="M349" s="30" t="s">
        <v>25</v>
      </c>
      <c r="N349" s="32" t="s">
        <v>25</v>
      </c>
      <c r="O349" s="30"/>
      <c r="P349" s="31"/>
      <c r="Q349" s="33"/>
      <c r="R349" s="34">
        <f>VLOOKUP(B349,[1]锅炉!J:L,3,FALSE)</f>
        <v>12</v>
      </c>
      <c r="S349" s="35"/>
      <c r="T349" s="33"/>
      <c r="U349" s="33"/>
      <c r="V349" s="34"/>
      <c r="W349" s="33"/>
      <c r="X349" s="33"/>
      <c r="Y349" s="33"/>
      <c r="Z349" s="33"/>
      <c r="AA349" s="35"/>
      <c r="AB349" s="33"/>
      <c r="AC349" s="33"/>
      <c r="AD349" s="34"/>
      <c r="AE349" s="33"/>
      <c r="AF349" s="33"/>
      <c r="AG349" s="33"/>
      <c r="AH349" s="34"/>
      <c r="AI349">
        <v>25.089880000000001</v>
      </c>
      <c r="AJ349">
        <v>104.90437</v>
      </c>
    </row>
    <row r="350" spans="1:36" ht="15" thickBot="1">
      <c r="A350" s="17">
        <v>315</v>
      </c>
      <c r="B350" s="49" t="s">
        <v>336</v>
      </c>
      <c r="C350" s="47" t="s">
        <v>408</v>
      </c>
      <c r="D350" s="47" t="s">
        <v>306</v>
      </c>
      <c r="E350" s="38">
        <v>645.54</v>
      </c>
      <c r="F350" s="39">
        <v>801.75</v>
      </c>
      <c r="G350" s="38">
        <v>902.91</v>
      </c>
      <c r="H350" s="40"/>
      <c r="I350" s="39">
        <v>1023.39</v>
      </c>
      <c r="J350" s="40"/>
      <c r="K350" s="62"/>
      <c r="L350" s="39"/>
      <c r="M350" s="39"/>
      <c r="N350" s="41"/>
      <c r="O350" s="39"/>
      <c r="P350" s="40"/>
      <c r="Q350" s="42"/>
      <c r="R350" s="43"/>
      <c r="S350" s="44"/>
      <c r="T350" s="42"/>
      <c r="U350" s="42"/>
      <c r="V350" s="43"/>
      <c r="W350" s="42"/>
      <c r="X350" s="42"/>
      <c r="Y350" s="42"/>
      <c r="Z350" s="42"/>
      <c r="AA350" s="44"/>
      <c r="AB350" s="42"/>
      <c r="AC350" s="42"/>
      <c r="AD350" s="43"/>
      <c r="AE350" s="42"/>
      <c r="AF350" s="42"/>
      <c r="AG350" s="42"/>
      <c r="AH350" s="43"/>
      <c r="AI350">
        <v>26.264536</v>
      </c>
      <c r="AJ350">
        <v>107.523205</v>
      </c>
    </row>
    <row r="351" spans="1:36" ht="15" hidden="1" thickBot="1">
      <c r="A351" s="17"/>
      <c r="B351" s="45" t="s">
        <v>19</v>
      </c>
      <c r="C351" s="47" t="s">
        <v>408</v>
      </c>
      <c r="D351" s="47" t="s">
        <v>306</v>
      </c>
      <c r="E351" s="29"/>
      <c r="F351" s="30"/>
      <c r="G351" s="29"/>
      <c r="H351" s="31"/>
      <c r="I351" s="30"/>
      <c r="J351" s="39">
        <f>STDEV(J342:J348)</f>
        <v>9.2090962254300374E-3</v>
      </c>
      <c r="K351" s="52"/>
      <c r="L351" s="30"/>
      <c r="M351" s="30"/>
      <c r="N351" s="32"/>
      <c r="O351" s="30"/>
      <c r="P351" s="31"/>
      <c r="Q351" s="33"/>
      <c r="R351" s="34"/>
      <c r="S351" s="35"/>
      <c r="T351" s="33"/>
      <c r="U351" s="33"/>
      <c r="V351" s="34"/>
      <c r="W351" s="33"/>
      <c r="X351" s="33"/>
      <c r="Y351" s="33"/>
      <c r="Z351" s="33"/>
      <c r="AA351" s="35"/>
      <c r="AB351" s="33"/>
      <c r="AC351" s="33"/>
      <c r="AD351" s="34"/>
      <c r="AE351" s="33"/>
      <c r="AF351" s="33"/>
      <c r="AG351" s="33"/>
      <c r="AH351" s="33"/>
      <c r="AI351">
        <v>0</v>
      </c>
      <c r="AJ351">
        <v>0</v>
      </c>
    </row>
    <row r="352" spans="1:36" ht="15" hidden="1" thickBot="1">
      <c r="A352" s="17"/>
      <c r="B352" s="45" t="s">
        <v>21</v>
      </c>
      <c r="C352" s="47" t="s">
        <v>408</v>
      </c>
      <c r="D352" s="47" t="s">
        <v>306</v>
      </c>
      <c r="E352" s="29"/>
      <c r="F352" s="30"/>
      <c r="G352" s="29"/>
      <c r="H352" s="31"/>
      <c r="I352" s="30"/>
      <c r="J352" s="57">
        <f>AVERAGE(J342:J348)</f>
        <v>2.5092482065080503E-2</v>
      </c>
      <c r="K352" s="52"/>
      <c r="L352" s="30"/>
      <c r="M352" s="30"/>
      <c r="N352" s="32"/>
      <c r="O352" s="30"/>
      <c r="P352" s="31"/>
      <c r="Q352" s="33"/>
      <c r="R352" s="34"/>
      <c r="S352" s="35"/>
      <c r="T352" s="33"/>
      <c r="U352" s="33"/>
      <c r="V352" s="34"/>
      <c r="W352" s="33"/>
      <c r="X352" s="33"/>
      <c r="Y352" s="33"/>
      <c r="Z352" s="33"/>
      <c r="AA352" s="35"/>
      <c r="AB352" s="33"/>
      <c r="AC352" s="33"/>
      <c r="AD352" s="34"/>
      <c r="AE352" s="33"/>
      <c r="AF352" s="33"/>
      <c r="AG352" s="33"/>
      <c r="AH352" s="33"/>
      <c r="AI352">
        <v>0</v>
      </c>
      <c r="AJ352">
        <v>0</v>
      </c>
    </row>
    <row r="353" spans="1:36">
      <c r="A353" s="17">
        <v>316</v>
      </c>
      <c r="B353" s="55" t="s">
        <v>337</v>
      </c>
      <c r="C353" s="47" t="s">
        <v>409</v>
      </c>
      <c r="D353" s="47" t="s">
        <v>306</v>
      </c>
      <c r="E353" s="20">
        <v>632.5</v>
      </c>
      <c r="F353" s="21">
        <v>701.78</v>
      </c>
      <c r="G353" s="20">
        <v>762.97</v>
      </c>
      <c r="H353" s="22"/>
      <c r="I353" s="21">
        <v>847.12</v>
      </c>
      <c r="J353" s="22">
        <f t="shared" si="27"/>
        <v>2.5970346586079895E-2</v>
      </c>
      <c r="K353" s="61"/>
      <c r="L353" s="21" t="s">
        <v>25</v>
      </c>
      <c r="M353" s="21" t="s">
        <v>25</v>
      </c>
      <c r="N353" s="23">
        <v>22</v>
      </c>
      <c r="O353" s="21"/>
      <c r="P353" s="22"/>
      <c r="Q353" s="25"/>
      <c r="R353" s="26"/>
      <c r="S353" s="27"/>
      <c r="T353" s="25"/>
      <c r="U353" s="25"/>
      <c r="V353" s="26"/>
      <c r="W353" s="25"/>
      <c r="X353" s="25"/>
      <c r="Y353" s="25"/>
      <c r="Z353" s="25"/>
      <c r="AA353" s="27"/>
      <c r="AB353" s="25"/>
      <c r="AC353" s="25"/>
      <c r="AD353" s="26"/>
      <c r="AE353" s="25"/>
      <c r="AF353" s="25"/>
      <c r="AG353" s="25"/>
      <c r="AH353" s="26"/>
      <c r="AI353">
        <v>24.880251999999999</v>
      </c>
      <c r="AJ353">
        <v>101.328638</v>
      </c>
    </row>
    <row r="354" spans="1:36">
      <c r="A354" s="17">
        <v>317</v>
      </c>
      <c r="B354" s="28" t="s">
        <v>338</v>
      </c>
      <c r="C354" s="47" t="s">
        <v>409</v>
      </c>
      <c r="D354" s="47" t="s">
        <v>306</v>
      </c>
      <c r="E354" s="29">
        <v>3415.31</v>
      </c>
      <c r="F354" s="30">
        <v>3712.99</v>
      </c>
      <c r="G354" s="29">
        <v>3970</v>
      </c>
      <c r="H354" s="31">
        <f t="shared" si="28"/>
        <v>7.556675062972292E-3</v>
      </c>
      <c r="I354" s="30">
        <v>4300.43</v>
      </c>
      <c r="J354" s="31">
        <f t="shared" si="27"/>
        <v>6.5109768092958143E-3</v>
      </c>
      <c r="K354" s="52"/>
      <c r="L354" s="30" t="s">
        <v>25</v>
      </c>
      <c r="M354" s="30">
        <v>30</v>
      </c>
      <c r="N354" s="32">
        <v>28</v>
      </c>
      <c r="O354" s="30">
        <f t="shared" si="25"/>
        <v>2</v>
      </c>
      <c r="P354" s="31">
        <f t="shared" si="26"/>
        <v>6.6666666666666666E-2</v>
      </c>
      <c r="Q354" s="33"/>
      <c r="R354" s="34"/>
      <c r="S354" s="35"/>
      <c r="T354" s="33">
        <f>VLOOKUP(B354,[1]黄标车!O:Q,3,FALSE)</f>
        <v>3.2650000000000001</v>
      </c>
      <c r="U354" s="33"/>
      <c r="V354" s="34"/>
      <c r="W354" s="33"/>
      <c r="X354" s="33"/>
      <c r="Y354" s="33"/>
      <c r="Z354" s="33"/>
      <c r="AA354" s="35"/>
      <c r="AB354" s="33"/>
      <c r="AC354" s="33">
        <f>VLOOKUP(B354,[1]落后产能!K:L,2,FALSE)</f>
        <v>40</v>
      </c>
      <c r="AD354" s="34"/>
      <c r="AE354" s="33"/>
      <c r="AF354" s="33"/>
      <c r="AG354" s="33">
        <f>VLOOKUP(B354,[1]落后产能!K:M,3,FALSE)</f>
        <v>30</v>
      </c>
      <c r="AH354" s="34"/>
      <c r="AI354">
        <v>25.049153</v>
      </c>
      <c r="AJ354">
        <v>102.714601</v>
      </c>
    </row>
    <row r="355" spans="1:36">
      <c r="A355" s="17">
        <v>318</v>
      </c>
      <c r="B355" s="48" t="s">
        <v>339</v>
      </c>
      <c r="C355" s="47" t="s">
        <v>409</v>
      </c>
      <c r="D355" s="47" t="s">
        <v>306</v>
      </c>
      <c r="E355" s="29">
        <v>416.09</v>
      </c>
      <c r="F355" s="30">
        <v>465.12</v>
      </c>
      <c r="G355" s="29">
        <v>502.12</v>
      </c>
      <c r="H355" s="31"/>
      <c r="I355" s="30">
        <v>552.35</v>
      </c>
      <c r="J355" s="31">
        <f t="shared" si="27"/>
        <v>5.0692495700190097E-2</v>
      </c>
      <c r="K355" s="52"/>
      <c r="L355" s="30" t="s">
        <v>25</v>
      </c>
      <c r="M355" s="30" t="s">
        <v>25</v>
      </c>
      <c r="N355" s="32">
        <v>28</v>
      </c>
      <c r="O355" s="30"/>
      <c r="P355" s="31"/>
      <c r="Q355" s="33"/>
      <c r="R355" s="34"/>
      <c r="S355" s="35"/>
      <c r="T355" s="33"/>
      <c r="U355" s="33"/>
      <c r="V355" s="34"/>
      <c r="W355" s="33"/>
      <c r="X355" s="33"/>
      <c r="Y355" s="33"/>
      <c r="Z355" s="33"/>
      <c r="AA355" s="35"/>
      <c r="AB355" s="33"/>
      <c r="AC355" s="33"/>
      <c r="AD355" s="34"/>
      <c r="AE355" s="33"/>
      <c r="AF355" s="33"/>
      <c r="AG355" s="33"/>
      <c r="AH355" s="34"/>
      <c r="AI355">
        <v>23.887806000000001</v>
      </c>
      <c r="AJ355">
        <v>100.092613</v>
      </c>
    </row>
    <row r="356" spans="1:36">
      <c r="A356" s="17">
        <v>319</v>
      </c>
      <c r="B356" s="28" t="s">
        <v>340</v>
      </c>
      <c r="C356" s="47" t="s">
        <v>409</v>
      </c>
      <c r="D356" s="47" t="s">
        <v>306</v>
      </c>
      <c r="E356" s="29">
        <v>1583.94</v>
      </c>
      <c r="F356" s="69">
        <v>1649.4</v>
      </c>
      <c r="G356" s="29">
        <v>1630.26</v>
      </c>
      <c r="H356" s="31"/>
      <c r="I356" s="30">
        <v>1775.11</v>
      </c>
      <c r="J356" s="31"/>
      <c r="K356" s="52"/>
      <c r="L356" s="30" t="s">
        <v>25</v>
      </c>
      <c r="M356" s="30" t="s">
        <v>25</v>
      </c>
      <c r="N356" s="32" t="s">
        <v>25</v>
      </c>
      <c r="O356" s="30"/>
      <c r="P356" s="31"/>
      <c r="Q356" s="33"/>
      <c r="R356" s="34"/>
      <c r="S356" s="35"/>
      <c r="T356" s="33"/>
      <c r="U356" s="33"/>
      <c r="V356" s="34"/>
      <c r="W356" s="33"/>
      <c r="X356" s="33"/>
      <c r="Y356" s="33"/>
      <c r="Z356" s="33"/>
      <c r="AA356" s="35"/>
      <c r="AB356" s="33"/>
      <c r="AC356" s="33"/>
      <c r="AD356" s="34">
        <f>VLOOKUP(B356,[1]落后产能!B:C,2,FALSE)</f>
        <v>123</v>
      </c>
      <c r="AE356" s="33"/>
      <c r="AF356" s="33"/>
      <c r="AG356" s="33"/>
      <c r="AH356" s="34"/>
      <c r="AI356">
        <v>25.520758000000001</v>
      </c>
      <c r="AJ356">
        <v>103.782539</v>
      </c>
    </row>
    <row r="357" spans="1:36">
      <c r="A357" s="17">
        <v>320</v>
      </c>
      <c r="B357" s="28" t="s">
        <v>341</v>
      </c>
      <c r="C357" s="47" t="s">
        <v>409</v>
      </c>
      <c r="D357" s="47" t="s">
        <v>306</v>
      </c>
      <c r="E357" s="29">
        <v>1102.5</v>
      </c>
      <c r="F357" s="30">
        <v>1184.7</v>
      </c>
      <c r="G357" s="29">
        <v>1245.7</v>
      </c>
      <c r="H357" s="31"/>
      <c r="I357" s="30">
        <v>1311.9</v>
      </c>
      <c r="J357" s="31"/>
      <c r="K357" s="52"/>
      <c r="L357" s="30" t="s">
        <v>25</v>
      </c>
      <c r="M357" s="30" t="s">
        <v>25</v>
      </c>
      <c r="N357" s="32" t="s">
        <v>25</v>
      </c>
      <c r="O357" s="30"/>
      <c r="P357" s="31"/>
      <c r="Q357" s="33"/>
      <c r="R357" s="34"/>
      <c r="S357" s="35"/>
      <c r="T357" s="33"/>
      <c r="U357" s="33">
        <f>VLOOKUP(B357,[1]黄标车!G:I,3,FALSE)</f>
        <v>2</v>
      </c>
      <c r="V357" s="34">
        <f>VLOOKUP(B357,[1]黄标车!B:D,3,FALSE)</f>
        <v>1.2751999999999999</v>
      </c>
      <c r="W357" s="33"/>
      <c r="X357" s="33"/>
      <c r="Y357" s="33">
        <f>VLOOKUP(B357,[1]落后产能!I:J,2,FALSE)</f>
        <v>11</v>
      </c>
      <c r="Z357" s="33"/>
      <c r="AA357" s="35"/>
      <c r="AB357" s="33"/>
      <c r="AC357" s="33"/>
      <c r="AD357" s="34">
        <f>VLOOKUP(B357,[1]落后产能!B:C,2,FALSE)</f>
        <v>291</v>
      </c>
      <c r="AE357" s="33"/>
      <c r="AF357" s="33"/>
      <c r="AG357" s="33"/>
      <c r="AH357" s="34"/>
      <c r="AI357">
        <v>24.370446999999999</v>
      </c>
      <c r="AJ357">
        <v>102.545068</v>
      </c>
    </row>
    <row r="358" spans="1:36">
      <c r="A358" s="17">
        <v>321</v>
      </c>
      <c r="B358" s="48" t="s">
        <v>342</v>
      </c>
      <c r="C358" s="47" t="s">
        <v>409</v>
      </c>
      <c r="D358" s="47" t="s">
        <v>306</v>
      </c>
      <c r="E358" s="29">
        <v>634.70000000000005</v>
      </c>
      <c r="F358" s="30">
        <v>670.34</v>
      </c>
      <c r="G358" s="29">
        <v>709.18</v>
      </c>
      <c r="H358" s="31"/>
      <c r="I358" s="30">
        <v>768.23</v>
      </c>
      <c r="J358" s="31"/>
      <c r="K358" s="52"/>
      <c r="L358" s="30" t="s">
        <v>25</v>
      </c>
      <c r="M358" s="30" t="s">
        <v>25</v>
      </c>
      <c r="N358" s="32" t="s">
        <v>25</v>
      </c>
      <c r="O358" s="30"/>
      <c r="P358" s="31"/>
      <c r="Q358" s="33"/>
      <c r="R358" s="34"/>
      <c r="S358" s="35"/>
      <c r="T358" s="33"/>
      <c r="U358" s="33"/>
      <c r="V358" s="34"/>
      <c r="W358" s="33"/>
      <c r="X358" s="33"/>
      <c r="Y358" s="33"/>
      <c r="Z358" s="33"/>
      <c r="AA358" s="35"/>
      <c r="AB358" s="33"/>
      <c r="AC358" s="33"/>
      <c r="AD358" s="34"/>
      <c r="AE358" s="33"/>
      <c r="AF358" s="33"/>
      <c r="AG358" s="33"/>
      <c r="AH358" s="34"/>
      <c r="AI358">
        <v>27.340633</v>
      </c>
      <c r="AJ358">
        <v>103.725021</v>
      </c>
    </row>
    <row r="359" spans="1:36">
      <c r="A359" s="17">
        <v>322</v>
      </c>
      <c r="B359" s="48" t="s">
        <v>343</v>
      </c>
      <c r="C359" s="47" t="s">
        <v>409</v>
      </c>
      <c r="D359" s="47" t="s">
        <v>306</v>
      </c>
      <c r="E359" s="29">
        <v>248.81</v>
      </c>
      <c r="F359" s="30">
        <v>261.83999999999997</v>
      </c>
      <c r="G359" s="29">
        <v>290.01</v>
      </c>
      <c r="H359" s="31"/>
      <c r="I359" s="30">
        <v>310.18</v>
      </c>
      <c r="J359" s="31"/>
      <c r="K359" s="52"/>
      <c r="L359" s="30" t="s">
        <v>25</v>
      </c>
      <c r="M359" s="30" t="s">
        <v>25</v>
      </c>
      <c r="N359" s="32" t="s">
        <v>25</v>
      </c>
      <c r="O359" s="30"/>
      <c r="P359" s="31"/>
      <c r="Q359" s="33"/>
      <c r="R359" s="34"/>
      <c r="S359" s="35"/>
      <c r="T359" s="33"/>
      <c r="U359" s="33"/>
      <c r="V359" s="34"/>
      <c r="W359" s="33"/>
      <c r="X359" s="33"/>
      <c r="Y359" s="33"/>
      <c r="Z359" s="33"/>
      <c r="AA359" s="35"/>
      <c r="AB359" s="33"/>
      <c r="AC359" s="33"/>
      <c r="AD359" s="34"/>
      <c r="AE359" s="33"/>
      <c r="AF359" s="33"/>
      <c r="AG359" s="33"/>
      <c r="AH359" s="34"/>
      <c r="AI359">
        <v>26.875350999999998</v>
      </c>
      <c r="AJ359">
        <v>100.22962800000001</v>
      </c>
    </row>
    <row r="360" spans="1:36">
      <c r="A360" s="17">
        <v>323</v>
      </c>
      <c r="B360" s="48" t="s">
        <v>344</v>
      </c>
      <c r="C360" s="47" t="s">
        <v>409</v>
      </c>
      <c r="D360" s="47" t="s">
        <v>306</v>
      </c>
      <c r="E360" s="29">
        <v>1012</v>
      </c>
      <c r="F360" s="30"/>
      <c r="G360" s="29">
        <v>1222.28</v>
      </c>
      <c r="H360" s="31"/>
      <c r="I360" s="70"/>
      <c r="J360" s="31"/>
      <c r="K360" s="52"/>
      <c r="L360" s="30" t="s">
        <v>25</v>
      </c>
      <c r="M360" s="30" t="s">
        <v>25</v>
      </c>
      <c r="N360" s="32" t="s">
        <v>25</v>
      </c>
      <c r="O360" s="30"/>
      <c r="P360" s="31"/>
      <c r="Q360" s="33"/>
      <c r="R360" s="34"/>
      <c r="S360" s="35"/>
      <c r="T360" s="33"/>
      <c r="U360" s="33"/>
      <c r="V360" s="34"/>
      <c r="W360" s="33"/>
      <c r="X360" s="33"/>
      <c r="Y360" s="33"/>
      <c r="Z360" s="33"/>
      <c r="AA360" s="35"/>
      <c r="AB360" s="33"/>
      <c r="AC360" s="33"/>
      <c r="AD360" s="34"/>
      <c r="AE360" s="33"/>
      <c r="AF360" s="33"/>
      <c r="AG360" s="33"/>
      <c r="AH360" s="34"/>
      <c r="AI360">
        <v>23.367718</v>
      </c>
      <c r="AJ360">
        <v>103.38406500000001</v>
      </c>
    </row>
    <row r="361" spans="1:36">
      <c r="A361" s="17">
        <v>324</v>
      </c>
      <c r="B361" s="48" t="s">
        <v>345</v>
      </c>
      <c r="C361" s="47" t="s">
        <v>409</v>
      </c>
      <c r="D361" s="47" t="s">
        <v>306</v>
      </c>
      <c r="E361" s="29">
        <v>131.30000000000001</v>
      </c>
      <c r="F361" s="30">
        <v>147.21</v>
      </c>
      <c r="G361" s="29"/>
      <c r="H361" s="31"/>
      <c r="I361" s="30">
        <v>180.58</v>
      </c>
      <c r="J361" s="31"/>
      <c r="K361" s="52"/>
      <c r="L361" s="30" t="s">
        <v>25</v>
      </c>
      <c r="M361" s="30" t="s">
        <v>25</v>
      </c>
      <c r="N361" s="32" t="s">
        <v>25</v>
      </c>
      <c r="O361" s="30"/>
      <c r="P361" s="31"/>
      <c r="Q361" s="33"/>
      <c r="R361" s="34"/>
      <c r="S361" s="35"/>
      <c r="T361" s="33"/>
      <c r="U361" s="33"/>
      <c r="V361" s="34"/>
      <c r="W361" s="33"/>
      <c r="X361" s="33"/>
      <c r="Y361" s="33"/>
      <c r="Z361" s="33"/>
      <c r="AA361" s="35"/>
      <c r="AB361" s="33"/>
      <c r="AC361" s="33"/>
      <c r="AD361" s="34"/>
      <c r="AE361" s="33"/>
      <c r="AF361" s="33"/>
      <c r="AG361" s="33"/>
      <c r="AH361" s="34"/>
      <c r="AI361">
        <v>27.831029000000001</v>
      </c>
      <c r="AJ361">
        <v>99.713682000000006</v>
      </c>
    </row>
    <row r="362" spans="1:36">
      <c r="A362" s="17">
        <v>325</v>
      </c>
      <c r="B362" s="48" t="s">
        <v>346</v>
      </c>
      <c r="C362" s="47" t="s">
        <v>409</v>
      </c>
      <c r="D362" s="47" t="s">
        <v>306</v>
      </c>
      <c r="E362" s="29">
        <v>449.74</v>
      </c>
      <c r="F362" s="30">
        <v>501</v>
      </c>
      <c r="G362" s="29">
        <v>551.96</v>
      </c>
      <c r="H362" s="31"/>
      <c r="I362" s="30">
        <v>613.4</v>
      </c>
      <c r="J362" s="31"/>
      <c r="K362" s="52"/>
      <c r="L362" s="30" t="s">
        <v>25</v>
      </c>
      <c r="M362" s="30" t="s">
        <v>25</v>
      </c>
      <c r="N362" s="32" t="s">
        <v>25</v>
      </c>
      <c r="O362" s="30"/>
      <c r="P362" s="31"/>
      <c r="Q362" s="33"/>
      <c r="R362" s="34"/>
      <c r="S362" s="35"/>
      <c r="T362" s="33"/>
      <c r="U362" s="33"/>
      <c r="V362" s="34"/>
      <c r="W362" s="33"/>
      <c r="X362" s="33"/>
      <c r="Y362" s="33"/>
      <c r="Z362" s="33"/>
      <c r="AA362" s="35"/>
      <c r="AB362" s="33"/>
      <c r="AC362" s="33"/>
      <c r="AD362" s="34"/>
      <c r="AE362" s="33"/>
      <c r="AF362" s="33"/>
      <c r="AG362" s="33"/>
      <c r="AH362" s="34"/>
      <c r="AI362">
        <v>25.120488999999999</v>
      </c>
      <c r="AJ362">
        <v>99.177995999999993</v>
      </c>
    </row>
    <row r="363" spans="1:36">
      <c r="A363" s="17">
        <v>326</v>
      </c>
      <c r="B363" s="48" t="s">
        <v>347</v>
      </c>
      <c r="C363" s="47" t="s">
        <v>409</v>
      </c>
      <c r="D363" s="47" t="s">
        <v>306</v>
      </c>
      <c r="E363" s="29">
        <v>425.4</v>
      </c>
      <c r="F363" s="30">
        <v>464.7</v>
      </c>
      <c r="G363" s="29">
        <v>514.41</v>
      </c>
      <c r="H363" s="31"/>
      <c r="I363" s="30">
        <v>568.04</v>
      </c>
      <c r="J363" s="31"/>
      <c r="K363" s="52"/>
      <c r="L363" s="30" t="s">
        <v>25</v>
      </c>
      <c r="M363" s="30" t="s">
        <v>25</v>
      </c>
      <c r="N363" s="32" t="s">
        <v>25</v>
      </c>
      <c r="O363" s="30"/>
      <c r="P363" s="31"/>
      <c r="Q363" s="33"/>
      <c r="R363" s="34"/>
      <c r="S363" s="35"/>
      <c r="T363" s="33"/>
      <c r="U363" s="33"/>
      <c r="V363" s="34"/>
      <c r="W363" s="33"/>
      <c r="X363" s="33"/>
      <c r="Y363" s="33"/>
      <c r="Z363" s="33"/>
      <c r="AA363" s="35"/>
      <c r="AB363" s="33"/>
      <c r="AC363" s="33"/>
      <c r="AD363" s="34"/>
      <c r="AE363" s="33"/>
      <c r="AF363" s="33"/>
      <c r="AG363" s="33"/>
      <c r="AH363" s="34"/>
      <c r="AI363">
        <v>22.788778000000001</v>
      </c>
      <c r="AJ363">
        <v>100.980058</v>
      </c>
    </row>
    <row r="364" spans="1:36">
      <c r="A364" s="17">
        <v>327</v>
      </c>
      <c r="B364" s="48" t="s">
        <v>348</v>
      </c>
      <c r="C364" s="47" t="s">
        <v>409</v>
      </c>
      <c r="D364" s="47" t="s">
        <v>306</v>
      </c>
      <c r="E364" s="29">
        <v>5553.36</v>
      </c>
      <c r="F364" s="30">
        <v>615.69000000000005</v>
      </c>
      <c r="G364" s="29">
        <v>670.84</v>
      </c>
      <c r="H364" s="31"/>
      <c r="I364" s="30">
        <v>735.88</v>
      </c>
      <c r="J364" s="31"/>
      <c r="K364" s="52"/>
      <c r="L364" s="30" t="s">
        <v>25</v>
      </c>
      <c r="M364" s="30" t="s">
        <v>25</v>
      </c>
      <c r="N364" s="32" t="s">
        <v>25</v>
      </c>
      <c r="O364" s="30"/>
      <c r="P364" s="31"/>
      <c r="Q364" s="33"/>
      <c r="R364" s="34"/>
      <c r="S364" s="35"/>
      <c r="T364" s="33"/>
      <c r="U364" s="33"/>
      <c r="V364" s="34"/>
      <c r="W364" s="33"/>
      <c r="X364" s="33"/>
      <c r="Y364" s="33"/>
      <c r="Z364" s="33"/>
      <c r="AA364" s="35"/>
      <c r="AB364" s="33"/>
      <c r="AC364" s="33"/>
      <c r="AD364" s="34"/>
      <c r="AE364" s="33"/>
      <c r="AF364" s="33"/>
      <c r="AG364" s="33"/>
      <c r="AH364" s="34"/>
      <c r="AI364">
        <v>23.374086999999999</v>
      </c>
      <c r="AJ364">
        <v>104.24629400000001</v>
      </c>
    </row>
    <row r="365" spans="1:36">
      <c r="A365" s="17">
        <v>328</v>
      </c>
      <c r="B365" s="48" t="s">
        <v>349</v>
      </c>
      <c r="C365" s="47" t="s">
        <v>409</v>
      </c>
      <c r="D365" s="47" t="s">
        <v>306</v>
      </c>
      <c r="E365" s="29">
        <v>272.32</v>
      </c>
      <c r="F365" s="30">
        <v>306.02</v>
      </c>
      <c r="G365" s="29">
        <v>335.91</v>
      </c>
      <c r="H365" s="31"/>
      <c r="I365" s="30">
        <v>366.03</v>
      </c>
      <c r="J365" s="31"/>
      <c r="K365" s="52"/>
      <c r="L365" s="30" t="s">
        <v>25</v>
      </c>
      <c r="M365" s="30" t="s">
        <v>25</v>
      </c>
      <c r="N365" s="32" t="s">
        <v>25</v>
      </c>
      <c r="O365" s="30"/>
      <c r="P365" s="31"/>
      <c r="Q365" s="33"/>
      <c r="R365" s="34"/>
      <c r="S365" s="35"/>
      <c r="T365" s="33"/>
      <c r="U365" s="33"/>
      <c r="V365" s="34"/>
      <c r="W365" s="33"/>
      <c r="X365" s="33"/>
      <c r="Y365" s="33"/>
      <c r="Z365" s="33"/>
      <c r="AA365" s="35"/>
      <c r="AB365" s="33"/>
      <c r="AC365" s="33"/>
      <c r="AD365" s="34"/>
      <c r="AE365" s="33"/>
      <c r="AF365" s="33"/>
      <c r="AG365" s="33"/>
      <c r="AH365" s="34"/>
      <c r="AI365">
        <v>22.009433000000001</v>
      </c>
      <c r="AJ365">
        <v>100.803038</v>
      </c>
    </row>
    <row r="366" spans="1:36">
      <c r="A366" s="17">
        <v>329</v>
      </c>
      <c r="B366" s="48" t="s">
        <v>350</v>
      </c>
      <c r="C366" s="47" t="s">
        <v>409</v>
      </c>
      <c r="D366" s="47" t="s">
        <v>306</v>
      </c>
      <c r="E366" s="29">
        <v>761</v>
      </c>
      <c r="F366" s="30">
        <v>832.18</v>
      </c>
      <c r="G366" s="29">
        <v>901.07</v>
      </c>
      <c r="H366" s="31"/>
      <c r="I366" s="30">
        <v>974.2</v>
      </c>
      <c r="J366" s="31"/>
      <c r="K366" s="52"/>
      <c r="L366" s="30" t="s">
        <v>25</v>
      </c>
      <c r="M366" s="30" t="s">
        <v>25</v>
      </c>
      <c r="N366" s="32" t="s">
        <v>25</v>
      </c>
      <c r="O366" s="30"/>
      <c r="P366" s="31"/>
      <c r="Q366" s="33"/>
      <c r="R366" s="34"/>
      <c r="S366" s="35"/>
      <c r="T366" s="33"/>
      <c r="U366" s="33"/>
      <c r="V366" s="34"/>
      <c r="W366" s="33"/>
      <c r="X366" s="33"/>
      <c r="Y366" s="33"/>
      <c r="Z366" s="33"/>
      <c r="AA366" s="35"/>
      <c r="AB366" s="33"/>
      <c r="AC366" s="33"/>
      <c r="AD366" s="34"/>
      <c r="AE366" s="33"/>
      <c r="AF366" s="33"/>
      <c r="AG366" s="33"/>
      <c r="AH366" s="34"/>
      <c r="AI366">
        <v>25.693967000000001</v>
      </c>
      <c r="AJ366">
        <v>100.21920900000001</v>
      </c>
    </row>
    <row r="367" spans="1:36">
      <c r="A367" s="17">
        <v>330</v>
      </c>
      <c r="B367" s="48" t="s">
        <v>351</v>
      </c>
      <c r="C367" s="47" t="s">
        <v>409</v>
      </c>
      <c r="D367" s="47" t="s">
        <v>306</v>
      </c>
      <c r="E367" s="29">
        <v>230.9</v>
      </c>
      <c r="F367" s="30">
        <v>248.34</v>
      </c>
      <c r="G367" s="29">
        <v>292.32</v>
      </c>
      <c r="H367" s="31"/>
      <c r="I367" s="30">
        <v>320.99</v>
      </c>
      <c r="J367" s="31"/>
      <c r="K367" s="52"/>
      <c r="L367" s="30" t="s">
        <v>25</v>
      </c>
      <c r="M367" s="30" t="s">
        <v>25</v>
      </c>
      <c r="N367" s="32" t="s">
        <v>25</v>
      </c>
      <c r="O367" s="30"/>
      <c r="P367" s="31"/>
      <c r="Q367" s="33"/>
      <c r="R367" s="34"/>
      <c r="S367" s="35"/>
      <c r="T367" s="33"/>
      <c r="U367" s="33"/>
      <c r="V367" s="34"/>
      <c r="W367" s="33"/>
      <c r="X367" s="33"/>
      <c r="Y367" s="33"/>
      <c r="Z367" s="33"/>
      <c r="AA367" s="35"/>
      <c r="AB367" s="33"/>
      <c r="AC367" s="33"/>
      <c r="AD367" s="34"/>
      <c r="AE367" s="33"/>
      <c r="AF367" s="33"/>
      <c r="AG367" s="33"/>
      <c r="AH367" s="34"/>
      <c r="AI367">
        <v>24.441240000000001</v>
      </c>
      <c r="AJ367">
        <v>98.589433999999997</v>
      </c>
    </row>
    <row r="368" spans="1:36" ht="15" thickBot="1">
      <c r="A368" s="17">
        <v>331</v>
      </c>
      <c r="B368" s="49" t="s">
        <v>352</v>
      </c>
      <c r="C368" s="47" t="s">
        <v>409</v>
      </c>
      <c r="D368" s="47" t="s">
        <v>306</v>
      </c>
      <c r="E368" s="38">
        <v>85.82</v>
      </c>
      <c r="F368" s="39">
        <v>100.12</v>
      </c>
      <c r="G368" s="38">
        <v>113.45</v>
      </c>
      <c r="H368" s="40"/>
      <c r="I368" s="39">
        <v>126.46</v>
      </c>
      <c r="J368" s="40"/>
      <c r="K368" s="62"/>
      <c r="L368" s="39" t="s">
        <v>25</v>
      </c>
      <c r="M368" s="39" t="s">
        <v>25</v>
      </c>
      <c r="N368" s="41" t="s">
        <v>25</v>
      </c>
      <c r="O368" s="39"/>
      <c r="P368" s="40"/>
      <c r="Q368" s="42"/>
      <c r="R368" s="43"/>
      <c r="S368" s="44"/>
      <c r="T368" s="42"/>
      <c r="U368" s="42"/>
      <c r="V368" s="43"/>
      <c r="W368" s="42"/>
      <c r="X368" s="42"/>
      <c r="Y368" s="42"/>
      <c r="Z368" s="42"/>
      <c r="AA368" s="44"/>
      <c r="AB368" s="42"/>
      <c r="AC368" s="42"/>
      <c r="AD368" s="43"/>
      <c r="AE368" s="42"/>
      <c r="AF368" s="42"/>
      <c r="AG368" s="42"/>
      <c r="AH368" s="43"/>
      <c r="AI368">
        <v>25.860676999999999</v>
      </c>
      <c r="AJ368">
        <v>98.859932000000001</v>
      </c>
    </row>
    <row r="369" spans="1:36">
      <c r="A369" s="17">
        <v>332</v>
      </c>
      <c r="B369" s="18" t="s">
        <v>353</v>
      </c>
      <c r="C369" s="47" t="s">
        <v>412</v>
      </c>
      <c r="D369" s="47" t="s">
        <v>306</v>
      </c>
      <c r="E369" s="20">
        <v>304.87</v>
      </c>
      <c r="F369" s="21">
        <v>347.45</v>
      </c>
      <c r="G369" s="20">
        <v>376.73</v>
      </c>
      <c r="H369" s="22">
        <f t="shared" si="28"/>
        <v>6.9014944389881344E-2</v>
      </c>
      <c r="I369" s="21"/>
      <c r="J369" s="22"/>
      <c r="K369" s="61"/>
      <c r="L369" s="21" t="s">
        <v>25</v>
      </c>
      <c r="M369" s="21">
        <v>26</v>
      </c>
      <c r="N369" s="23">
        <v>28</v>
      </c>
      <c r="O369" s="21">
        <f t="shared" ref="O369" si="29">M369-N369</f>
        <v>-2</v>
      </c>
      <c r="P369" s="22">
        <f t="shared" ref="P369" si="30">(M369-N369)/M369</f>
        <v>-7.6923076923076927E-2</v>
      </c>
      <c r="Q369" s="25"/>
      <c r="R369" s="26"/>
      <c r="S369" s="27"/>
      <c r="T369" s="25">
        <f>VLOOKUP(B369,[1]黄标车!O:Q,3,FALSE)</f>
        <v>6.5199999999999994E-2</v>
      </c>
      <c r="U369" s="25"/>
      <c r="V369" s="26"/>
      <c r="W369" s="25"/>
      <c r="X369" s="25"/>
      <c r="Y369" s="25"/>
      <c r="Z369" s="25"/>
      <c r="AA369" s="27"/>
      <c r="AB369" s="25"/>
      <c r="AC369" s="25"/>
      <c r="AD369" s="26"/>
      <c r="AE369" s="25"/>
      <c r="AF369" s="25"/>
      <c r="AG369" s="25"/>
      <c r="AH369" s="26"/>
      <c r="AI369">
        <v>29.662557</v>
      </c>
      <c r="AJ369">
        <v>91.111891</v>
      </c>
    </row>
    <row r="370" spans="1:36">
      <c r="A370" s="17">
        <v>333</v>
      </c>
      <c r="B370" s="48" t="s">
        <v>354</v>
      </c>
      <c r="C370" s="47" t="s">
        <v>412</v>
      </c>
      <c r="D370" s="47" t="s">
        <v>306</v>
      </c>
      <c r="E370" s="29"/>
      <c r="F370" s="30"/>
      <c r="G370" s="29">
        <v>136</v>
      </c>
      <c r="H370" s="31"/>
      <c r="I370" s="30">
        <v>154.30000000000001</v>
      </c>
      <c r="J370" s="31"/>
      <c r="K370" s="52"/>
      <c r="L370" s="30" t="s">
        <v>25</v>
      </c>
      <c r="M370" s="30" t="s">
        <v>25</v>
      </c>
      <c r="N370" s="32" t="s">
        <v>25</v>
      </c>
      <c r="O370" s="30"/>
      <c r="P370" s="31"/>
      <c r="Q370" s="33"/>
      <c r="R370" s="34"/>
      <c r="S370" s="35"/>
      <c r="T370" s="33"/>
      <c r="U370" s="33"/>
      <c r="V370" s="34"/>
      <c r="W370" s="33"/>
      <c r="X370" s="33"/>
      <c r="Y370" s="33"/>
      <c r="Z370" s="33"/>
      <c r="AA370" s="35"/>
      <c r="AB370" s="33"/>
      <c r="AC370" s="33"/>
      <c r="AD370" s="34"/>
      <c r="AE370" s="33"/>
      <c r="AF370" s="33"/>
      <c r="AG370" s="33"/>
      <c r="AH370" s="34"/>
      <c r="AI370">
        <v>31.140575999999999</v>
      </c>
      <c r="AJ370">
        <v>97.185581999999997</v>
      </c>
    </row>
    <row r="371" spans="1:36">
      <c r="A371" s="17">
        <v>334</v>
      </c>
      <c r="B371" s="48" t="s">
        <v>355</v>
      </c>
      <c r="C371" s="47" t="s">
        <v>412</v>
      </c>
      <c r="D371" s="47" t="s">
        <v>306</v>
      </c>
      <c r="E371" s="29"/>
      <c r="F371" s="30"/>
      <c r="G371" s="29"/>
      <c r="H371" s="30"/>
      <c r="I371" s="30"/>
      <c r="J371" s="30"/>
      <c r="K371" s="52"/>
      <c r="L371" s="30" t="s">
        <v>25</v>
      </c>
      <c r="M371" s="30" t="s">
        <v>25</v>
      </c>
      <c r="N371" s="32" t="s">
        <v>25</v>
      </c>
      <c r="O371" s="30"/>
      <c r="P371" s="31"/>
      <c r="Q371" s="33"/>
      <c r="R371" s="34"/>
      <c r="S371" s="35"/>
      <c r="T371" s="33"/>
      <c r="U371" s="33"/>
      <c r="V371" s="34"/>
      <c r="W371" s="33"/>
      <c r="X371" s="33"/>
      <c r="Y371" s="33"/>
      <c r="Z371" s="33"/>
      <c r="AA371" s="35"/>
      <c r="AB371" s="33"/>
      <c r="AC371" s="33"/>
      <c r="AD371" s="34"/>
      <c r="AE371" s="33"/>
      <c r="AF371" s="33"/>
      <c r="AG371" s="33"/>
      <c r="AH371" s="34"/>
      <c r="AI371">
        <v>29.229026999999999</v>
      </c>
      <c r="AJ371">
        <v>91.750643999999994</v>
      </c>
    </row>
    <row r="372" spans="1:36">
      <c r="A372" s="17">
        <v>335</v>
      </c>
      <c r="B372" s="48" t="s">
        <v>356</v>
      </c>
      <c r="C372" s="47" t="s">
        <v>412</v>
      </c>
      <c r="D372" s="47" t="s">
        <v>306</v>
      </c>
      <c r="E372" s="29"/>
      <c r="F372" s="30"/>
      <c r="G372" s="29"/>
      <c r="H372" s="30"/>
      <c r="I372" s="30"/>
      <c r="J372" s="30"/>
      <c r="K372" s="52"/>
      <c r="L372" s="30" t="s">
        <v>25</v>
      </c>
      <c r="M372" s="30" t="s">
        <v>25</v>
      </c>
      <c r="N372" s="32" t="s">
        <v>25</v>
      </c>
      <c r="O372" s="30"/>
      <c r="P372" s="31"/>
      <c r="Q372" s="33"/>
      <c r="R372" s="34"/>
      <c r="S372" s="35"/>
      <c r="T372" s="33"/>
      <c r="U372" s="33"/>
      <c r="V372" s="34"/>
      <c r="W372" s="33"/>
      <c r="X372" s="33"/>
      <c r="Y372" s="33"/>
      <c r="Z372" s="33"/>
      <c r="AA372" s="35"/>
      <c r="AB372" s="33"/>
      <c r="AC372" s="33"/>
      <c r="AD372" s="34"/>
      <c r="AE372" s="33"/>
      <c r="AF372" s="33"/>
      <c r="AG372" s="33"/>
      <c r="AH372" s="34"/>
      <c r="AI372">
        <v>29.268160000000002</v>
      </c>
      <c r="AJ372">
        <v>88.956063</v>
      </c>
    </row>
    <row r="373" spans="1:36">
      <c r="A373" s="17">
        <v>336</v>
      </c>
      <c r="B373" s="48" t="s">
        <v>357</v>
      </c>
      <c r="C373" s="47" t="s">
        <v>412</v>
      </c>
      <c r="D373" s="47" t="s">
        <v>306</v>
      </c>
      <c r="E373" s="29"/>
      <c r="F373" s="30"/>
      <c r="G373" s="29"/>
      <c r="H373" s="30"/>
      <c r="I373" s="30"/>
      <c r="J373" s="30"/>
      <c r="K373" s="52"/>
      <c r="L373" s="30" t="s">
        <v>25</v>
      </c>
      <c r="M373" s="30" t="s">
        <v>25</v>
      </c>
      <c r="N373" s="32" t="s">
        <v>25</v>
      </c>
      <c r="O373" s="30"/>
      <c r="P373" s="31"/>
      <c r="Q373" s="33"/>
      <c r="R373" s="34"/>
      <c r="S373" s="35"/>
      <c r="T373" s="33"/>
      <c r="U373" s="33"/>
      <c r="V373" s="34"/>
      <c r="W373" s="33"/>
      <c r="X373" s="33"/>
      <c r="Y373" s="33"/>
      <c r="Z373" s="33"/>
      <c r="AA373" s="35"/>
      <c r="AB373" s="33"/>
      <c r="AC373" s="33"/>
      <c r="AD373" s="34"/>
      <c r="AE373" s="33"/>
      <c r="AF373" s="33"/>
      <c r="AG373" s="33"/>
      <c r="AH373" s="34"/>
      <c r="AI373">
        <v>31.48068</v>
      </c>
      <c r="AJ373">
        <v>92.067018000000004</v>
      </c>
    </row>
    <row r="374" spans="1:36">
      <c r="A374" s="17">
        <v>337</v>
      </c>
      <c r="B374" s="48" t="s">
        <v>358</v>
      </c>
      <c r="C374" s="47" t="s">
        <v>412</v>
      </c>
      <c r="D374" s="47" t="s">
        <v>306</v>
      </c>
      <c r="E374" s="29"/>
      <c r="F374" s="30"/>
      <c r="G374" s="29"/>
      <c r="H374" s="30"/>
      <c r="I374" s="30"/>
      <c r="J374" s="30"/>
      <c r="K374" s="52"/>
      <c r="L374" s="30" t="s">
        <v>25</v>
      </c>
      <c r="M374" s="30" t="s">
        <v>25</v>
      </c>
      <c r="N374" s="32" t="s">
        <v>25</v>
      </c>
      <c r="O374" s="30"/>
      <c r="P374" s="31"/>
      <c r="Q374" s="33"/>
      <c r="R374" s="34"/>
      <c r="S374" s="35"/>
      <c r="T374" s="33"/>
      <c r="U374" s="33"/>
      <c r="V374" s="34"/>
      <c r="W374" s="33"/>
      <c r="X374" s="33"/>
      <c r="Y374" s="33"/>
      <c r="Z374" s="33"/>
      <c r="AA374" s="35"/>
      <c r="AB374" s="33"/>
      <c r="AC374" s="33"/>
      <c r="AD374" s="34"/>
      <c r="AE374" s="33"/>
      <c r="AF374" s="33"/>
      <c r="AG374" s="33"/>
      <c r="AH374" s="34"/>
      <c r="AI374">
        <v>30.404557</v>
      </c>
      <c r="AJ374">
        <v>81.107669000000001</v>
      </c>
    </row>
    <row r="375" spans="1:36" ht="15" thickBot="1">
      <c r="A375" s="17">
        <v>338</v>
      </c>
      <c r="B375" s="49" t="s">
        <v>359</v>
      </c>
      <c r="C375" s="47" t="s">
        <v>412</v>
      </c>
      <c r="D375" s="47" t="s">
        <v>306</v>
      </c>
      <c r="E375" s="38">
        <v>81.83</v>
      </c>
      <c r="F375" s="39"/>
      <c r="G375" s="38"/>
      <c r="H375" s="39"/>
      <c r="I375" s="39"/>
      <c r="J375" s="39"/>
      <c r="K375" s="62"/>
      <c r="L375" s="39" t="s">
        <v>25</v>
      </c>
      <c r="M375" s="39" t="s">
        <v>25</v>
      </c>
      <c r="N375" s="41" t="s">
        <v>25</v>
      </c>
      <c r="O375" s="39"/>
      <c r="P375" s="40"/>
      <c r="Q375" s="42"/>
      <c r="R375" s="43"/>
      <c r="S375" s="44"/>
      <c r="T375" s="42"/>
      <c r="U375" s="42"/>
      <c r="V375" s="43"/>
      <c r="W375" s="42"/>
      <c r="X375" s="42"/>
      <c r="Y375" s="42"/>
      <c r="Z375" s="42"/>
      <c r="AA375" s="44"/>
      <c r="AB375" s="42"/>
      <c r="AC375" s="42"/>
      <c r="AD375" s="43"/>
      <c r="AE375" s="42"/>
      <c r="AF375" s="42"/>
      <c r="AG375" s="42"/>
      <c r="AH375" s="43"/>
      <c r="AI375">
        <v>29.666941000000001</v>
      </c>
      <c r="AJ375">
        <v>94.349985000000004</v>
      </c>
    </row>
  </sheetData>
  <phoneticPr fontId="3" type="noConversion"/>
  <pageMargins left="0.7" right="0.7" top="0.75" bottom="0.75" header="0.3" footer="0.3"/>
  <pageSetup paperSize="9"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城市汇总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Qiuxia</dc:creator>
  <cp:lastModifiedBy>Administrator</cp:lastModifiedBy>
  <dcterms:created xsi:type="dcterms:W3CDTF">2018-08-17T06:30:05Z</dcterms:created>
  <dcterms:modified xsi:type="dcterms:W3CDTF">2018-11-22T12:46:24Z</dcterms:modified>
</cp:coreProperties>
</file>