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57f1f13c84bbe2/Documents/UIC/Computational Statistics/Midterm/Q2/midterm_q2/results_scenarios/"/>
    </mc:Choice>
  </mc:AlternateContent>
  <xr:revisionPtr revIDLastSave="30" documentId="13_ncr:1_{4CE90C5A-699B-4DE4-89E5-667330176464}" xr6:coauthVersionLast="45" xr6:coauthVersionMax="45" xr10:uidLastSave="{B19464E6-ED8F-412F-B50C-38D25A4F058C}"/>
  <bookViews>
    <workbookView xWindow="8550" yWindow="2790" windowWidth="23685" windowHeight="15435" activeTab="2" xr2:uid="{EE5A4A25-B298-45F3-B62A-9B734A8E7EF2}"/>
  </bookViews>
  <sheets>
    <sheet name="Progress" sheetId="1" r:id="rId1"/>
    <sheet name="NEW PROPOSAL" sheetId="3" r:id="rId2"/>
    <sheet name="Performance Table" sheetId="5" r:id="rId3"/>
    <sheet name="算variance" sheetId="4" r:id="rId4"/>
    <sheet name="mixture samplin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5" l="1"/>
  <c r="P7" i="5"/>
  <c r="M8" i="5"/>
  <c r="M9" i="5"/>
  <c r="M7" i="5"/>
  <c r="J8" i="5"/>
  <c r="J9" i="5"/>
  <c r="J10" i="5"/>
  <c r="J7" i="5"/>
  <c r="G8" i="5"/>
  <c r="G9" i="5"/>
  <c r="G10" i="5"/>
  <c r="G11" i="5"/>
  <c r="G12" i="5"/>
  <c r="G7" i="5"/>
  <c r="D8" i="5"/>
  <c r="D9" i="5"/>
  <c r="D10" i="5"/>
  <c r="D11" i="5"/>
  <c r="D12" i="5"/>
  <c r="D7" i="5"/>
</calcChain>
</file>

<file path=xl/sharedStrings.xml><?xml version="1.0" encoding="utf-8"?>
<sst xmlns="http://schemas.openxmlformats.org/spreadsheetml/2006/main" count="241" uniqueCount="183">
  <si>
    <t>Poisson</t>
  </si>
  <si>
    <t>Rayleigh</t>
  </si>
  <si>
    <t>Point Estimate</t>
  </si>
  <si>
    <t>Variance</t>
  </si>
  <si>
    <t>Initial value issue</t>
  </si>
  <si>
    <t>Done (hand writing + Latex)</t>
  </si>
  <si>
    <t>Done (hand writing)</t>
  </si>
  <si>
    <t>X</t>
  </si>
  <si>
    <t>Need to search literatures</t>
  </si>
  <si>
    <t>R package</t>
  </si>
  <si>
    <t>R code - Point Estimate</t>
  </si>
  <si>
    <t>R code - Variance</t>
  </si>
  <si>
    <t>Exponential</t>
  </si>
  <si>
    <t>preparing</t>
  </si>
  <si>
    <t>11/2-11/8</t>
  </si>
  <si>
    <t>11/9-11/15</t>
  </si>
  <si>
    <t>11/16-11/22</t>
  </si>
  <si>
    <t>11/23-11/29</t>
  </si>
  <si>
    <t>11/30-12/6</t>
  </si>
  <si>
    <t>貝珊</t>
  </si>
  <si>
    <t>桀麒</t>
  </si>
  <si>
    <t>(11/6)推導3分配point Esti + Latex; R code draft</t>
  </si>
  <si>
    <t>(11/12-11/15)推導3分配variance Esti + Latex</t>
  </si>
  <si>
    <t>Starting Point Issue</t>
  </si>
  <si>
    <t>double-check R package</t>
  </si>
  <si>
    <t>討論時間點</t>
  </si>
  <si>
    <t>寫進function</t>
  </si>
  <si>
    <t>2. loglik NA should return estimate fail-- should try different statring point</t>
  </si>
  <si>
    <t>1. underlying dist density (ifelse E-step; M-step)</t>
  </si>
  <si>
    <t>3. the choice of starting point 可寫進來 -- 要討論哪些方法</t>
  </si>
  <si>
    <t>基本要做</t>
  </si>
  <si>
    <t>小加分</t>
  </si>
  <si>
    <t>小加分 但考慮variance 不一定好寫</t>
  </si>
  <si>
    <t>討論三分配point esti理論+   Poi R code + 進度時程</t>
  </si>
  <si>
    <t>(12/?) R package</t>
  </si>
  <si>
    <t>(11/12 )Point Esti R code</t>
  </si>
  <si>
    <t>(11/26) Variance R code  會約周四下午2點</t>
  </si>
  <si>
    <t>週四下午兩點討論variance code</t>
  </si>
  <si>
    <t>晚上九點 討論variance</t>
  </si>
  <si>
    <t>p_1</t>
  </si>
  <si>
    <t>p_2</t>
  </si>
  <si>
    <t>p_3</t>
  </si>
  <si>
    <t>p_4</t>
  </si>
  <si>
    <t>p_5</t>
  </si>
  <si>
    <t>p</t>
  </si>
  <si>
    <t>mixture prop</t>
  </si>
  <si>
    <t>Y_ij</t>
  </si>
  <si>
    <t>lambda 1</t>
  </si>
  <si>
    <t>lambda 2</t>
  </si>
  <si>
    <t>lambda 3</t>
  </si>
  <si>
    <t>lambda 4</t>
  </si>
  <si>
    <t>lambda 5</t>
  </si>
  <si>
    <t>1st log like</t>
  </si>
  <si>
    <t>2nd log like</t>
  </si>
  <si>
    <t xml:space="preserve">y = x^2 - 2x +1 </t>
  </si>
  <si>
    <t>y = x^2 - 2x</t>
  </si>
  <si>
    <t>n=6</t>
  </si>
  <si>
    <t>y' = 2x - 2</t>
  </si>
  <si>
    <t>y' = 2x- 2</t>
  </si>
  <si>
    <t>0-5</t>
  </si>
  <si>
    <t>6~15</t>
  </si>
  <si>
    <t>16~70</t>
  </si>
  <si>
    <t>71~175</t>
  </si>
  <si>
    <t>&gt;=176</t>
  </si>
  <si>
    <t>Random Weighted Sampling</t>
  </si>
  <si>
    <t>delta 1 = (d11,d12,d13,d14,15)</t>
  </si>
  <si>
    <t>MN(1, p)</t>
  </si>
  <si>
    <t>delta 2~MN</t>
  </si>
  <si>
    <t>delta n~MN</t>
  </si>
  <si>
    <t>E-step</t>
  </si>
  <si>
    <t>E{ log likelihood) with respect to your random variable</t>
  </si>
  <si>
    <t>w_ij</t>
  </si>
  <si>
    <t>Q</t>
  </si>
  <si>
    <t>objective function</t>
  </si>
  <si>
    <t>pj = (0.2, 0.2, 0.2, 0.2, 0.2)</t>
  </si>
  <si>
    <t>lamdma = (1, 10 , 20,  50, 100)</t>
  </si>
  <si>
    <t>Y12</t>
  </si>
  <si>
    <t>11/7 討論</t>
  </si>
  <si>
    <t>starting point 取法</t>
  </si>
  <si>
    <t>equal weight for mixture proportion</t>
  </si>
  <si>
    <t>diverse lumbda, 從很小到很大 都有 即使犧牲計算時間 但卻可以算出結果</t>
  </si>
  <si>
    <t>或是 lambda的範圍從 資料的mean +- 10sd開始找 (對exponential dist要取 mean的倒數)</t>
  </si>
  <si>
    <t>Starting Point Issue+Review現有R package</t>
  </si>
  <si>
    <t>(optional) (literature review, brief idea of the common method) 1. Determining the number of mixture Components. BIC</t>
  </si>
  <si>
    <t xml:space="preserve">(literature review. Need to DO in final, the first priority ) </t>
  </si>
  <si>
    <t xml:space="preserve">2. Determining the starting value: k-means, hier...clustering, polynoimal regrssion......... </t>
  </si>
  <si>
    <t>performaace result (comparing the computational time)</t>
  </si>
  <si>
    <t>k-mean, 2 min</t>
  </si>
  <si>
    <t>poly, 60s</t>
  </si>
  <si>
    <t>(optional) (reviewing all R packages, plus item) 3. Overview the current EM package for mixture R, compare pro&amp;cons, improve our package</t>
  </si>
  <si>
    <t>11/22  - Q1- tri case</t>
  </si>
  <si>
    <t>11/30  - Q2 -variance  ; 12/6 - package Q2</t>
  </si>
  <si>
    <t xml:space="preserve">12/9 (idv mixed data pack)  </t>
  </si>
  <si>
    <t xml:space="preserve">12/12  -- </t>
  </si>
  <si>
    <t xml:space="preserve">(HAJWA/YAN/JUN) -- muti case (Q1 FIANL due 12/16) </t>
  </si>
  <si>
    <t>explore (literature review) of Q2</t>
  </si>
  <si>
    <t xml:space="preserve">Pei-Shan </t>
  </si>
  <si>
    <t>JieQi</t>
  </si>
  <si>
    <t>Jun</t>
  </si>
  <si>
    <t>Yanli</t>
  </si>
  <si>
    <t>Hajwa</t>
  </si>
  <si>
    <t>11/14-11/20</t>
  </si>
  <si>
    <t>11/21-11/27</t>
  </si>
  <si>
    <t>12/12-12/18</t>
  </si>
  <si>
    <t>12/19-12/25</t>
  </si>
  <si>
    <t>12/26-12/31</t>
  </si>
  <si>
    <t>10/23-10/30</t>
  </si>
  <si>
    <t>Due</t>
  </si>
  <si>
    <t>Main Duty</t>
  </si>
  <si>
    <t>Prepare Code</t>
  </si>
  <si>
    <t>Code for PE</t>
  </si>
  <si>
    <t>point esti (PE) for PO</t>
  </si>
  <si>
    <t>PE for EXP/RAY</t>
  </si>
  <si>
    <t>VE for PO</t>
  </si>
  <si>
    <t>VE for EXP/RAY</t>
  </si>
  <si>
    <t>Code for VE</t>
  </si>
  <si>
    <t>package for Q2</t>
  </si>
  <si>
    <t>Verify the code</t>
  </si>
  <si>
    <t>R code</t>
  </si>
  <si>
    <t>Study Algorithm, propose new algo</t>
  </si>
  <si>
    <t>package for Q1</t>
  </si>
  <si>
    <t>R code for multicase</t>
  </si>
  <si>
    <t>-</t>
  </si>
  <si>
    <t>Demo Package for Tri case</t>
  </si>
  <si>
    <t>Demo Package for Multi case</t>
  </si>
  <si>
    <t>literature review</t>
  </si>
  <si>
    <t>literature review / Demo package</t>
  </si>
  <si>
    <t>Revise R code base on literature</t>
  </si>
  <si>
    <t xml:space="preserve">Revise R code base on literature/Demo </t>
  </si>
  <si>
    <t>might help review other EM package and the code</t>
  </si>
  <si>
    <t>12/30 Q2 FINAL</t>
  </si>
  <si>
    <t>FIANL WEEK</t>
  </si>
  <si>
    <t>will have intense meeting</t>
  </si>
  <si>
    <t>11/28, demo Q1 for Tricase</t>
  </si>
  <si>
    <t>10/30-11/06</t>
  </si>
  <si>
    <t>11/07-11/13</t>
  </si>
  <si>
    <t>11/28-12/04</t>
  </si>
  <si>
    <t>12/05-12/11</t>
  </si>
  <si>
    <t>12/19 Q1 FINAL, Demo Q2</t>
  </si>
  <si>
    <t>W_ij</t>
  </si>
  <si>
    <t>j</t>
  </si>
  <si>
    <t>k=3</t>
  </si>
  <si>
    <t>i</t>
  </si>
  <si>
    <t>n=4</t>
  </si>
  <si>
    <t>p1</t>
  </si>
  <si>
    <t>p2</t>
  </si>
  <si>
    <t>p3</t>
  </si>
  <si>
    <t>Var( dlog/p1)</t>
  </si>
  <si>
    <t>0.25(1-0.25)/0.2^2   + (0.1)(1-0.1)/0.2^2   + 0.3(1-0.3)/0.3^2  + 0.1(1-0.1)/0.3^2</t>
  </si>
  <si>
    <t>p4</t>
  </si>
  <si>
    <t>p5</t>
  </si>
  <si>
    <t>p6</t>
  </si>
  <si>
    <t>ESTI</t>
  </si>
  <si>
    <t>Point Esti</t>
  </si>
  <si>
    <t>Variance Esti</t>
  </si>
  <si>
    <t>lam1</t>
  </si>
  <si>
    <t>lam2</t>
  </si>
  <si>
    <t>lam3</t>
  </si>
  <si>
    <t>lam4</t>
  </si>
  <si>
    <t>lam5</t>
  </si>
  <si>
    <t>lam6</t>
  </si>
  <si>
    <t>INIT</t>
  </si>
  <si>
    <t>iter</t>
  </si>
  <si>
    <t>time (sec)</t>
  </si>
  <si>
    <t>K=6</t>
  </si>
  <si>
    <t>K=2</t>
  </si>
  <si>
    <t>K=3</t>
  </si>
  <si>
    <t>K=4</t>
  </si>
  <si>
    <t>K=5</t>
  </si>
  <si>
    <t>k-means</t>
  </si>
  <si>
    <t>balcanced weight, diverse lam</t>
  </si>
  <si>
    <t>imbalcanced weight, diverse lam</t>
  </si>
  <si>
    <t>Scenaro</t>
  </si>
  <si>
    <t>Exp_B_6</t>
  </si>
  <si>
    <t>Exp_B_5</t>
  </si>
  <si>
    <t>Exp_B_4</t>
  </si>
  <si>
    <t>Exp_B_3</t>
  </si>
  <si>
    <t>Exp_B_2</t>
  </si>
  <si>
    <t>Exp_I_6</t>
  </si>
  <si>
    <t>Exp_I_5</t>
  </si>
  <si>
    <t>Exp_I_4</t>
  </si>
  <si>
    <t>Exp_I_3</t>
  </si>
  <si>
    <t>Exp_I_2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</si>
</sst>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right"/>
    </xf>
    <xf numFmtId="16" fontId="0" fillId="2" borderId="0" xfId="0" applyNumberFormat="1" applyFill="1"/>
    <xf numFmtId="0" fontId="3" fillId="3" borderId="0" xfId="0" applyFont="1" applyFill="1"/>
    <xf numFmtId="9" fontId="2" fillId="0" borderId="0" xfId="1" applyFont="1"/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0" xfId="0" applyFont="1" applyFill="1"/>
    <xf numFmtId="0" fontId="2" fillId="0" borderId="0" xfId="0" applyFont="1"/>
    <xf numFmtId="0" fontId="2" fillId="9" borderId="0" xfId="0" applyFont="1" applyFill="1"/>
    <xf numFmtId="0" fontId="0" fillId="10" borderId="1" xfId="0" applyFill="1" applyBorder="1" applyAlignment="1">
      <alignment horizontal="center"/>
    </xf>
    <xf numFmtId="0" fontId="0" fillId="5" borderId="0" xfId="0" applyFill="1"/>
    <xf numFmtId="0" fontId="0" fillId="9" borderId="0" xfId="0" applyFill="1"/>
    <xf numFmtId="1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4" borderId="0" xfId="0" applyFill="1"/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6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/>
    <xf numFmtId="0" fontId="0" fillId="2" borderId="15" xfId="0" applyFill="1" applyBorder="1"/>
    <xf numFmtId="0" fontId="0" fillId="2" borderId="16" xfId="0" applyFill="1" applyBorder="1"/>
    <xf numFmtId="165" fontId="0" fillId="2" borderId="13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F318-203D-4B4A-A817-996625B45DE5}">
  <dimension ref="B3:I29"/>
  <sheetViews>
    <sheetView zoomScale="130" zoomScaleNormal="130" workbookViewId="0">
      <selection activeCell="C3" sqref="C3"/>
    </sheetView>
  </sheetViews>
  <sheetFormatPr defaultColWidth="9.140625" defaultRowHeight="15" x14ac:dyDescent="0.25"/>
  <cols>
    <col min="1" max="1" width="9.140625" style="2"/>
    <col min="2" max="2" width="21.7109375" style="2" bestFit="1" customWidth="1"/>
    <col min="3" max="4" width="19" style="4" bestFit="1" customWidth="1"/>
    <col min="5" max="5" width="15.7109375" style="4" customWidth="1"/>
    <col min="6" max="6" width="9.140625" style="2"/>
    <col min="7" max="7" width="11.7109375" style="2" bestFit="1" customWidth="1"/>
    <col min="8" max="8" width="43.42578125" style="2" bestFit="1" customWidth="1"/>
    <col min="9" max="9" width="39.5703125" style="2" bestFit="1" customWidth="1"/>
    <col min="10" max="16384" width="9.140625" style="2"/>
  </cols>
  <sheetData>
    <row r="3" spans="2:9" x14ac:dyDescent="0.25">
      <c r="B3" s="1"/>
      <c r="C3" s="3" t="s">
        <v>0</v>
      </c>
      <c r="D3" s="3" t="s">
        <v>12</v>
      </c>
      <c r="E3" s="3" t="s">
        <v>1</v>
      </c>
      <c r="G3" s="1"/>
      <c r="H3" s="3" t="s">
        <v>19</v>
      </c>
      <c r="I3" s="3" t="s">
        <v>20</v>
      </c>
    </row>
    <row r="4" spans="2:9" x14ac:dyDescent="0.25">
      <c r="B4" s="1" t="s">
        <v>2</v>
      </c>
      <c r="C4" s="59" t="s">
        <v>5</v>
      </c>
      <c r="D4" s="60"/>
      <c r="E4" s="61"/>
      <c r="G4" s="1" t="s">
        <v>14</v>
      </c>
      <c r="H4" s="5" t="s">
        <v>21</v>
      </c>
      <c r="I4" s="3"/>
    </row>
    <row r="5" spans="2:9" x14ac:dyDescent="0.25">
      <c r="B5" s="1" t="s">
        <v>3</v>
      </c>
      <c r="C5" s="3" t="s">
        <v>6</v>
      </c>
      <c r="D5" s="3" t="s">
        <v>6</v>
      </c>
      <c r="E5" s="3" t="s">
        <v>7</v>
      </c>
      <c r="G5" s="1" t="s">
        <v>15</v>
      </c>
      <c r="H5" s="5" t="s">
        <v>22</v>
      </c>
      <c r="I5" s="3" t="s">
        <v>35</v>
      </c>
    </row>
    <row r="6" spans="2:9" x14ac:dyDescent="0.25">
      <c r="B6" s="1" t="s">
        <v>10</v>
      </c>
      <c r="C6" s="59" t="s">
        <v>13</v>
      </c>
      <c r="D6" s="60"/>
      <c r="E6" s="61"/>
      <c r="G6" s="1" t="s">
        <v>16</v>
      </c>
      <c r="H6" s="5" t="s">
        <v>82</v>
      </c>
      <c r="I6" s="3" t="s">
        <v>36</v>
      </c>
    </row>
    <row r="7" spans="2:9" x14ac:dyDescent="0.25">
      <c r="B7" s="1" t="s">
        <v>11</v>
      </c>
      <c r="C7" s="59" t="s">
        <v>7</v>
      </c>
      <c r="D7" s="60"/>
      <c r="E7" s="61"/>
      <c r="G7" s="1" t="s">
        <v>17</v>
      </c>
      <c r="H7" s="5" t="s">
        <v>23</v>
      </c>
      <c r="I7" s="3" t="s">
        <v>23</v>
      </c>
    </row>
    <row r="8" spans="2:9" x14ac:dyDescent="0.25">
      <c r="B8" s="1" t="s">
        <v>9</v>
      </c>
      <c r="C8" s="59" t="s">
        <v>7</v>
      </c>
      <c r="D8" s="60"/>
      <c r="E8" s="61"/>
      <c r="G8" s="1" t="s">
        <v>18</v>
      </c>
      <c r="H8" s="5" t="s">
        <v>24</v>
      </c>
      <c r="I8" s="3" t="s">
        <v>34</v>
      </c>
    </row>
    <row r="9" spans="2:9" x14ac:dyDescent="0.25">
      <c r="B9" s="1" t="s">
        <v>4</v>
      </c>
      <c r="C9" s="59" t="s">
        <v>8</v>
      </c>
      <c r="D9" s="60"/>
      <c r="E9" s="61"/>
    </row>
    <row r="11" spans="2:9" x14ac:dyDescent="0.25">
      <c r="G11" s="2" t="s">
        <v>25</v>
      </c>
    </row>
    <row r="12" spans="2:9" x14ac:dyDescent="0.25">
      <c r="G12" s="7">
        <v>44142</v>
      </c>
      <c r="H12" s="2" t="s">
        <v>33</v>
      </c>
    </row>
    <row r="13" spans="2:9" x14ac:dyDescent="0.25">
      <c r="G13" s="7">
        <v>44147</v>
      </c>
      <c r="H13" s="2" t="s">
        <v>38</v>
      </c>
    </row>
    <row r="14" spans="2:9" x14ac:dyDescent="0.25">
      <c r="G14" s="7">
        <v>44161</v>
      </c>
      <c r="H14" s="2" t="s">
        <v>37</v>
      </c>
    </row>
    <row r="19" spans="6:7" x14ac:dyDescent="0.25">
      <c r="G19" s="2" t="s">
        <v>26</v>
      </c>
    </row>
    <row r="20" spans="6:7" x14ac:dyDescent="0.25">
      <c r="F20" s="6" t="s">
        <v>32</v>
      </c>
      <c r="G20" s="2" t="s">
        <v>28</v>
      </c>
    </row>
    <row r="21" spans="6:7" x14ac:dyDescent="0.25">
      <c r="F21" s="2" t="s">
        <v>30</v>
      </c>
      <c r="G21" s="2" t="s">
        <v>27</v>
      </c>
    </row>
    <row r="22" spans="6:7" x14ac:dyDescent="0.25">
      <c r="F22" s="2" t="s">
        <v>31</v>
      </c>
      <c r="G22" s="2" t="s">
        <v>29</v>
      </c>
    </row>
    <row r="25" spans="6:7" x14ac:dyDescent="0.25">
      <c r="F25" s="2" t="s">
        <v>77</v>
      </c>
    </row>
    <row r="26" spans="6:7" x14ac:dyDescent="0.25">
      <c r="F26" s="2" t="s">
        <v>78</v>
      </c>
    </row>
    <row r="27" spans="6:7" x14ac:dyDescent="0.25">
      <c r="F27" s="2" t="s">
        <v>79</v>
      </c>
    </row>
    <row r="28" spans="6:7" x14ac:dyDescent="0.25">
      <c r="F28" s="2" t="s">
        <v>80</v>
      </c>
    </row>
    <row r="29" spans="6:7" x14ac:dyDescent="0.25">
      <c r="F29" s="2" t="s">
        <v>81</v>
      </c>
    </row>
  </sheetData>
  <mergeCells count="5">
    <mergeCell ref="C4:E4"/>
    <mergeCell ref="C6:E6"/>
    <mergeCell ref="C9:E9"/>
    <mergeCell ref="C8:E8"/>
    <mergeCell ref="C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3035-F0A4-452A-BDD5-B419E85F1A86}">
  <dimension ref="A2:H32"/>
  <sheetViews>
    <sheetView zoomScale="130" zoomScaleNormal="130" workbookViewId="0">
      <selection activeCell="C20" sqref="C20"/>
    </sheetView>
  </sheetViews>
  <sheetFormatPr defaultRowHeight="15" x14ac:dyDescent="0.25"/>
  <cols>
    <col min="2" max="2" width="16.7109375" style="27" customWidth="1"/>
    <col min="3" max="3" width="24" style="27" bestFit="1" customWidth="1"/>
    <col min="4" max="4" width="20.7109375" style="29" customWidth="1"/>
    <col min="5" max="5" width="33.7109375" style="29" bestFit="1" customWidth="1"/>
    <col min="6" max="8" width="20.7109375" style="29" customWidth="1"/>
  </cols>
  <sheetData>
    <row r="2" spans="1:8" s="20" customFormat="1" x14ac:dyDescent="0.25">
      <c r="A2" s="20" t="s">
        <v>83</v>
      </c>
      <c r="B2" s="26"/>
      <c r="C2" s="26"/>
      <c r="D2" s="28"/>
      <c r="E2" s="28"/>
      <c r="F2" s="28"/>
      <c r="G2" s="28"/>
      <c r="H2" s="28"/>
    </row>
    <row r="3" spans="1:8" s="20" customFormat="1" x14ac:dyDescent="0.25">
      <c r="B3" s="26"/>
      <c r="C3" s="26"/>
      <c r="D3" s="28"/>
      <c r="E3" s="28"/>
      <c r="F3" s="28"/>
      <c r="G3" s="28"/>
      <c r="H3" s="28"/>
    </row>
    <row r="4" spans="1:8" s="20" customFormat="1" x14ac:dyDescent="0.25">
      <c r="A4" s="20" t="s">
        <v>84</v>
      </c>
      <c r="B4" s="26"/>
      <c r="C4" s="26"/>
      <c r="D4" s="28"/>
      <c r="E4" s="28"/>
      <c r="F4" s="28"/>
      <c r="G4" s="28"/>
      <c r="H4" s="28"/>
    </row>
    <row r="5" spans="1:8" s="20" customFormat="1" x14ac:dyDescent="0.25">
      <c r="A5" s="20" t="s">
        <v>85</v>
      </c>
      <c r="B5" s="26"/>
      <c r="C5" s="26"/>
      <c r="D5" s="28"/>
      <c r="E5" s="28"/>
      <c r="F5" s="28"/>
      <c r="G5" s="28"/>
      <c r="H5" s="28"/>
    </row>
    <row r="6" spans="1:8" s="20" customFormat="1" x14ac:dyDescent="0.25">
      <c r="A6" s="20" t="s">
        <v>86</v>
      </c>
      <c r="B6" s="26"/>
      <c r="C6" s="26"/>
      <c r="D6" s="28"/>
      <c r="E6" s="28"/>
      <c r="F6" s="28"/>
      <c r="G6" s="28"/>
      <c r="H6" s="28"/>
    </row>
    <row r="7" spans="1:8" s="20" customFormat="1" x14ac:dyDescent="0.25">
      <c r="A7" s="20" t="s">
        <v>87</v>
      </c>
      <c r="B7" s="26"/>
      <c r="C7" s="26"/>
      <c r="D7" s="28"/>
      <c r="E7" s="28"/>
      <c r="F7" s="28"/>
      <c r="G7" s="28"/>
      <c r="H7" s="28"/>
    </row>
    <row r="8" spans="1:8" s="20" customFormat="1" x14ac:dyDescent="0.25">
      <c r="A8" s="20" t="s">
        <v>88</v>
      </c>
      <c r="B8" s="26"/>
      <c r="C8" s="26"/>
      <c r="D8" s="28"/>
      <c r="E8" s="28"/>
      <c r="F8" s="28"/>
      <c r="G8" s="28"/>
      <c r="H8" s="28"/>
    </row>
    <row r="10" spans="1:8" x14ac:dyDescent="0.25">
      <c r="A10" t="s">
        <v>89</v>
      </c>
    </row>
    <row r="12" spans="1:8" x14ac:dyDescent="0.25">
      <c r="A12" t="s">
        <v>90</v>
      </c>
    </row>
    <row r="13" spans="1:8" x14ac:dyDescent="0.25">
      <c r="A13" t="s">
        <v>91</v>
      </c>
    </row>
    <row r="14" spans="1:8" x14ac:dyDescent="0.25">
      <c r="A14" t="s">
        <v>92</v>
      </c>
    </row>
    <row r="15" spans="1:8" x14ac:dyDescent="0.25">
      <c r="A15" t="s">
        <v>93</v>
      </c>
      <c r="B15" s="27" t="s">
        <v>94</v>
      </c>
    </row>
    <row r="16" spans="1:8" x14ac:dyDescent="0.25">
      <c r="A16" t="s">
        <v>95</v>
      </c>
    </row>
    <row r="17" spans="2:8" s="2" customFormat="1" x14ac:dyDescent="0.25">
      <c r="B17" s="30"/>
      <c r="C17" s="30"/>
      <c r="D17" s="4"/>
      <c r="E17" s="4"/>
      <c r="F17" s="4"/>
      <c r="G17" s="4"/>
      <c r="H17" s="4"/>
    </row>
    <row r="18" spans="2:8" s="2" customFormat="1" x14ac:dyDescent="0.25">
      <c r="B18" s="31" t="s">
        <v>108</v>
      </c>
      <c r="C18" s="31" t="s">
        <v>107</v>
      </c>
      <c r="D18" s="3" t="s">
        <v>96</v>
      </c>
      <c r="E18" s="3" t="s">
        <v>97</v>
      </c>
      <c r="F18" s="3" t="s">
        <v>98</v>
      </c>
      <c r="G18" s="3" t="s">
        <v>99</v>
      </c>
      <c r="H18" s="3" t="s">
        <v>100</v>
      </c>
    </row>
    <row r="19" spans="2:8" s="2" customFormat="1" x14ac:dyDescent="0.25">
      <c r="B19" s="31" t="s">
        <v>106</v>
      </c>
      <c r="C19" s="31"/>
      <c r="D19" s="3" t="s">
        <v>111</v>
      </c>
      <c r="E19" s="3"/>
      <c r="F19" s="3"/>
      <c r="G19" s="3"/>
      <c r="H19" s="3"/>
    </row>
    <row r="20" spans="2:8" s="2" customFormat="1" x14ac:dyDescent="0.25">
      <c r="B20" s="31" t="s">
        <v>134</v>
      </c>
      <c r="C20" s="31"/>
      <c r="D20" s="3" t="s">
        <v>112</v>
      </c>
      <c r="E20" s="3" t="s">
        <v>109</v>
      </c>
      <c r="F20" s="64" t="s">
        <v>119</v>
      </c>
      <c r="G20" s="64"/>
      <c r="H20" s="64"/>
    </row>
    <row r="21" spans="2:8" s="2" customFormat="1" x14ac:dyDescent="0.25">
      <c r="B21" s="31" t="s">
        <v>135</v>
      </c>
      <c r="C21" s="31"/>
      <c r="D21" s="3" t="s">
        <v>113</v>
      </c>
      <c r="E21" s="3" t="s">
        <v>110</v>
      </c>
      <c r="F21" s="3" t="s">
        <v>118</v>
      </c>
      <c r="G21" s="64" t="s">
        <v>120</v>
      </c>
      <c r="H21" s="64"/>
    </row>
    <row r="22" spans="2:8" s="2" customFormat="1" x14ac:dyDescent="0.25">
      <c r="B22" s="31" t="s">
        <v>101</v>
      </c>
      <c r="C22" s="31"/>
      <c r="D22" s="3" t="s">
        <v>114</v>
      </c>
      <c r="E22" s="3" t="s">
        <v>115</v>
      </c>
      <c r="F22" s="64" t="s">
        <v>121</v>
      </c>
      <c r="G22" s="64"/>
      <c r="H22" s="64"/>
    </row>
    <row r="23" spans="2:8" s="2" customFormat="1" x14ac:dyDescent="0.25">
      <c r="B23" s="31" t="s">
        <v>102</v>
      </c>
      <c r="C23" s="31"/>
      <c r="D23" s="3" t="s">
        <v>117</v>
      </c>
      <c r="E23" s="3" t="s">
        <v>115</v>
      </c>
      <c r="F23" s="64"/>
      <c r="G23" s="64"/>
      <c r="H23" s="64"/>
    </row>
    <row r="24" spans="2:8" s="2" customFormat="1" x14ac:dyDescent="0.25">
      <c r="B24" s="31" t="s">
        <v>136</v>
      </c>
      <c r="C24" s="32" t="s">
        <v>133</v>
      </c>
      <c r="D24" s="3" t="s">
        <v>125</v>
      </c>
      <c r="E24" s="62" t="s">
        <v>116</v>
      </c>
      <c r="F24" s="64"/>
      <c r="G24" s="64" t="s">
        <v>123</v>
      </c>
      <c r="H24" s="64"/>
    </row>
    <row r="25" spans="2:8" s="2" customFormat="1" x14ac:dyDescent="0.25">
      <c r="B25" s="31" t="s">
        <v>137</v>
      </c>
      <c r="C25" s="32" t="s">
        <v>131</v>
      </c>
      <c r="D25" s="3" t="s">
        <v>117</v>
      </c>
      <c r="E25" s="63"/>
      <c r="F25" s="64"/>
      <c r="G25" s="3" t="s">
        <v>122</v>
      </c>
      <c r="H25" s="3" t="s">
        <v>122</v>
      </c>
    </row>
    <row r="26" spans="2:8" s="2" customFormat="1" x14ac:dyDescent="0.25">
      <c r="B26" s="31" t="s">
        <v>103</v>
      </c>
      <c r="C26" s="32" t="s">
        <v>138</v>
      </c>
      <c r="D26" s="3" t="s">
        <v>125</v>
      </c>
      <c r="E26" s="3" t="s">
        <v>126</v>
      </c>
      <c r="F26" s="3" t="s">
        <v>125</v>
      </c>
      <c r="G26" s="64" t="s">
        <v>124</v>
      </c>
      <c r="H26" s="64"/>
    </row>
    <row r="27" spans="2:8" s="2" customFormat="1" x14ac:dyDescent="0.25">
      <c r="B27" s="31" t="s">
        <v>104</v>
      </c>
      <c r="C27" s="31" t="s">
        <v>132</v>
      </c>
      <c r="D27" s="3" t="s">
        <v>125</v>
      </c>
      <c r="E27" s="3" t="s">
        <v>127</v>
      </c>
      <c r="F27" s="59" t="s">
        <v>125</v>
      </c>
      <c r="G27" s="60"/>
      <c r="H27" s="61"/>
    </row>
    <row r="28" spans="2:8" s="2" customFormat="1" x14ac:dyDescent="0.25">
      <c r="B28" s="31" t="s">
        <v>105</v>
      </c>
      <c r="C28" s="32" t="s">
        <v>130</v>
      </c>
      <c r="D28" s="3" t="s">
        <v>125</v>
      </c>
      <c r="E28" s="3" t="s">
        <v>128</v>
      </c>
      <c r="F28" s="59" t="s">
        <v>129</v>
      </c>
      <c r="G28" s="60"/>
      <c r="H28" s="61"/>
    </row>
    <row r="29" spans="2:8" s="2" customFormat="1" x14ac:dyDescent="0.25">
      <c r="B29" s="30"/>
      <c r="C29" s="30"/>
      <c r="D29" s="4"/>
      <c r="E29" s="4"/>
      <c r="F29" s="4"/>
      <c r="G29" s="4"/>
      <c r="H29" s="4"/>
    </row>
    <row r="30" spans="2:8" s="2" customFormat="1" x14ac:dyDescent="0.25">
      <c r="B30" s="30"/>
      <c r="C30" s="30"/>
      <c r="D30" s="4"/>
      <c r="E30" s="4"/>
      <c r="F30" s="4"/>
      <c r="G30" s="4"/>
      <c r="H30" s="4"/>
    </row>
    <row r="31" spans="2:8" s="2" customFormat="1" x14ac:dyDescent="0.25">
      <c r="B31" s="30"/>
      <c r="C31" s="30"/>
      <c r="D31" s="4"/>
      <c r="E31" s="4"/>
      <c r="F31" s="4"/>
      <c r="G31" s="4"/>
      <c r="H31" s="4"/>
    </row>
    <row r="32" spans="2:8" s="2" customFormat="1" x14ac:dyDescent="0.25">
      <c r="B32" s="30"/>
      <c r="C32" s="30"/>
      <c r="D32" s="4"/>
      <c r="E32" s="4"/>
      <c r="F32" s="4"/>
      <c r="G32" s="4"/>
      <c r="H32" s="4"/>
    </row>
  </sheetData>
  <mergeCells count="8">
    <mergeCell ref="F28:H28"/>
    <mergeCell ref="F27:H27"/>
    <mergeCell ref="E24:E25"/>
    <mergeCell ref="F20:H20"/>
    <mergeCell ref="G24:H24"/>
    <mergeCell ref="G21:H23"/>
    <mergeCell ref="F22:F25"/>
    <mergeCell ref="G26:H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8A1F-1356-4128-A038-525691DAE432}">
  <dimension ref="B1:R52"/>
  <sheetViews>
    <sheetView tabSelected="1" zoomScaleNormal="100" workbookViewId="0">
      <selection activeCell="F18" sqref="F18"/>
    </sheetView>
  </sheetViews>
  <sheetFormatPr defaultColWidth="8.85546875" defaultRowHeight="15" x14ac:dyDescent="0.25"/>
  <cols>
    <col min="1" max="1" width="8.85546875" style="2"/>
    <col min="2" max="3" width="15.7109375" style="2" customWidth="1"/>
    <col min="4" max="16384" width="8.85546875" style="2"/>
  </cols>
  <sheetData>
    <row r="1" spans="2:18" ht="15.75" thickBot="1" x14ac:dyDescent="0.3"/>
    <row r="2" spans="2:18" ht="15.75" thickBot="1" x14ac:dyDescent="0.3">
      <c r="B2" s="68" t="s">
        <v>172</v>
      </c>
      <c r="C2" s="69"/>
      <c r="D2" s="65" t="s">
        <v>173</v>
      </c>
      <c r="E2" s="66"/>
      <c r="F2" s="66"/>
      <c r="G2" s="65" t="s">
        <v>174</v>
      </c>
      <c r="H2" s="66"/>
      <c r="I2" s="66"/>
      <c r="J2" s="65" t="s">
        <v>175</v>
      </c>
      <c r="K2" s="66"/>
      <c r="L2" s="66"/>
      <c r="M2" s="65" t="s">
        <v>176</v>
      </c>
      <c r="N2" s="66"/>
      <c r="O2" s="66"/>
      <c r="P2" s="65" t="s">
        <v>177</v>
      </c>
      <c r="Q2" s="66"/>
      <c r="R2" s="67"/>
    </row>
    <row r="3" spans="2:18" ht="15.75" thickBot="1" x14ac:dyDescent="0.3">
      <c r="B3" s="80" t="s">
        <v>170</v>
      </c>
      <c r="C3" s="81"/>
      <c r="D3" s="66" t="s">
        <v>164</v>
      </c>
      <c r="E3" s="66"/>
      <c r="F3" s="66"/>
      <c r="G3" s="66" t="s">
        <v>168</v>
      </c>
      <c r="H3" s="66"/>
      <c r="I3" s="66"/>
      <c r="J3" s="66" t="s">
        <v>167</v>
      </c>
      <c r="K3" s="66"/>
      <c r="L3" s="66"/>
      <c r="M3" s="66" t="s">
        <v>166</v>
      </c>
      <c r="N3" s="66"/>
      <c r="O3" s="66"/>
      <c r="P3" s="66" t="s">
        <v>165</v>
      </c>
      <c r="Q3" s="66"/>
      <c r="R3" s="67"/>
    </row>
    <row r="4" spans="2:18" x14ac:dyDescent="0.25">
      <c r="B4" s="70" t="s">
        <v>169</v>
      </c>
      <c r="C4" s="44" t="s">
        <v>12</v>
      </c>
      <c r="D4" s="57" t="b">
        <v>1</v>
      </c>
      <c r="E4" s="57" t="s">
        <v>161</v>
      </c>
      <c r="F4" s="57" t="s">
        <v>152</v>
      </c>
      <c r="G4" s="57" t="b">
        <v>1</v>
      </c>
      <c r="H4" s="57" t="s">
        <v>161</v>
      </c>
      <c r="I4" s="57" t="s">
        <v>152</v>
      </c>
      <c r="J4" s="57" t="b">
        <v>1</v>
      </c>
      <c r="K4" s="57" t="s">
        <v>161</v>
      </c>
      <c r="L4" s="57" t="s">
        <v>152</v>
      </c>
      <c r="M4" s="57" t="b">
        <v>1</v>
      </c>
      <c r="N4" s="57" t="s">
        <v>161</v>
      </c>
      <c r="O4" s="57" t="s">
        <v>152</v>
      </c>
      <c r="P4" s="57" t="b">
        <v>1</v>
      </c>
      <c r="Q4" s="57" t="s">
        <v>161</v>
      </c>
      <c r="R4" s="58" t="s">
        <v>152</v>
      </c>
    </row>
    <row r="5" spans="2:18" x14ac:dyDescent="0.25">
      <c r="B5" s="71"/>
      <c r="C5" s="1" t="s">
        <v>162</v>
      </c>
      <c r="D5" s="33">
        <v>38806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40"/>
    </row>
    <row r="6" spans="2:18" ht="15.75" thickBot="1" x14ac:dyDescent="0.3">
      <c r="B6" s="72"/>
      <c r="C6" s="41" t="s">
        <v>163</v>
      </c>
      <c r="D6" s="42">
        <v>2951.97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</row>
    <row r="7" spans="2:18" x14ac:dyDescent="0.25">
      <c r="B7" s="73" t="s">
        <v>153</v>
      </c>
      <c r="C7" s="49" t="s">
        <v>144</v>
      </c>
      <c r="D7" s="45">
        <f>1/6</f>
        <v>0.16666666666666666</v>
      </c>
      <c r="E7" s="45">
        <v>0.7641</v>
      </c>
      <c r="F7" s="45">
        <v>0.22869999999999999</v>
      </c>
      <c r="G7" s="46">
        <f>1/5</f>
        <v>0.2</v>
      </c>
      <c r="H7" s="45"/>
      <c r="I7" s="45"/>
      <c r="J7" s="46">
        <f>1/4</f>
        <v>0.25</v>
      </c>
      <c r="K7" s="45"/>
      <c r="L7" s="45"/>
      <c r="M7" s="45">
        <f>1/3</f>
        <v>0.33333333333333331</v>
      </c>
      <c r="N7" s="45"/>
      <c r="O7" s="45"/>
      <c r="P7" s="47">
        <f>1/2</f>
        <v>0.5</v>
      </c>
      <c r="Q7" s="45"/>
      <c r="R7" s="48"/>
    </row>
    <row r="8" spans="2:18" x14ac:dyDescent="0.25">
      <c r="B8" s="74"/>
      <c r="C8" s="50" t="s">
        <v>145</v>
      </c>
      <c r="D8" s="33">
        <f t="shared" ref="D8:D12" si="0">1/6</f>
        <v>0.16666666666666666</v>
      </c>
      <c r="E8" s="33">
        <v>0.1285</v>
      </c>
      <c r="F8" s="33">
        <v>0.31659999999999999</v>
      </c>
      <c r="G8" s="36">
        <f t="shared" ref="G8:G12" si="1">1/5</f>
        <v>0.2</v>
      </c>
      <c r="H8" s="33"/>
      <c r="I8" s="33"/>
      <c r="J8" s="36">
        <f t="shared" ref="J8:J10" si="2">1/4</f>
        <v>0.25</v>
      </c>
      <c r="K8" s="33"/>
      <c r="L8" s="33"/>
      <c r="M8" s="33">
        <f t="shared" ref="M8:M9" si="3">1/3</f>
        <v>0.33333333333333331</v>
      </c>
      <c r="N8" s="33"/>
      <c r="O8" s="33"/>
      <c r="P8" s="37">
        <f>1/2</f>
        <v>0.5</v>
      </c>
      <c r="Q8" s="33"/>
      <c r="R8" s="40"/>
    </row>
    <row r="9" spans="2:18" x14ac:dyDescent="0.25">
      <c r="B9" s="74"/>
      <c r="C9" s="50" t="s">
        <v>146</v>
      </c>
      <c r="D9" s="33">
        <f t="shared" si="0"/>
        <v>0.16666666666666666</v>
      </c>
      <c r="E9" s="33">
        <v>5.96E-2</v>
      </c>
      <c r="F9" s="33">
        <v>0.1946</v>
      </c>
      <c r="G9" s="36">
        <f t="shared" si="1"/>
        <v>0.2</v>
      </c>
      <c r="H9" s="33"/>
      <c r="I9" s="33"/>
      <c r="J9" s="36">
        <f t="shared" si="2"/>
        <v>0.25</v>
      </c>
      <c r="K9" s="33"/>
      <c r="L9" s="33"/>
      <c r="M9" s="33">
        <f t="shared" si="3"/>
        <v>0.33333333333333331</v>
      </c>
      <c r="N9" s="33"/>
      <c r="O9" s="33"/>
      <c r="P9" s="33"/>
      <c r="Q9" s="33"/>
      <c r="R9" s="40"/>
    </row>
    <row r="10" spans="2:18" x14ac:dyDescent="0.25">
      <c r="B10" s="74"/>
      <c r="C10" s="50" t="s">
        <v>149</v>
      </c>
      <c r="D10" s="33">
        <f t="shared" si="0"/>
        <v>0.16666666666666666</v>
      </c>
      <c r="E10" s="33">
        <v>3.15E-2</v>
      </c>
      <c r="F10" s="33">
        <v>0.128</v>
      </c>
      <c r="G10" s="36">
        <f t="shared" si="1"/>
        <v>0.2</v>
      </c>
      <c r="H10" s="33"/>
      <c r="I10" s="33"/>
      <c r="J10" s="36">
        <f t="shared" si="2"/>
        <v>0.25</v>
      </c>
      <c r="K10" s="33"/>
      <c r="L10" s="33"/>
      <c r="M10" s="33"/>
      <c r="N10" s="33"/>
      <c r="O10" s="33"/>
      <c r="P10" s="33"/>
      <c r="Q10" s="33"/>
      <c r="R10" s="40"/>
    </row>
    <row r="11" spans="2:18" x14ac:dyDescent="0.25">
      <c r="B11" s="74"/>
      <c r="C11" s="50" t="s">
        <v>150</v>
      </c>
      <c r="D11" s="33">
        <f t="shared" si="0"/>
        <v>0.16666666666666666</v>
      </c>
      <c r="E11" s="33">
        <v>1.34E-2</v>
      </c>
      <c r="F11" s="33">
        <v>0.11409999999999999</v>
      </c>
      <c r="G11" s="36">
        <f t="shared" si="1"/>
        <v>0.2</v>
      </c>
      <c r="H11" s="33"/>
      <c r="I11" s="33"/>
      <c r="J11" s="36"/>
      <c r="K11" s="33"/>
      <c r="L11" s="33"/>
      <c r="M11" s="33"/>
      <c r="N11" s="33"/>
      <c r="O11" s="33"/>
      <c r="P11" s="33"/>
      <c r="Q11" s="33"/>
      <c r="R11" s="40"/>
    </row>
    <row r="12" spans="2:18" ht="15.75" thickBot="1" x14ac:dyDescent="0.3">
      <c r="B12" s="74"/>
      <c r="C12" s="51" t="s">
        <v>151</v>
      </c>
      <c r="D12" s="42">
        <f t="shared" si="0"/>
        <v>0.16666666666666666</v>
      </c>
      <c r="E12" s="42">
        <v>2.8999999999999998E-3</v>
      </c>
      <c r="F12" s="42">
        <v>1.8100000000000002E-2</v>
      </c>
      <c r="G12" s="52">
        <f t="shared" si="1"/>
        <v>0.2</v>
      </c>
      <c r="H12" s="42"/>
      <c r="I12" s="42"/>
      <c r="J12" s="52"/>
      <c r="K12" s="42"/>
      <c r="L12" s="42"/>
      <c r="M12" s="42"/>
      <c r="N12" s="42"/>
      <c r="O12" s="42"/>
      <c r="P12" s="42"/>
      <c r="Q12" s="42"/>
      <c r="R12" s="43"/>
    </row>
    <row r="13" spans="2:18" x14ac:dyDescent="0.25">
      <c r="B13" s="75"/>
      <c r="C13" s="38" t="s">
        <v>155</v>
      </c>
      <c r="D13" s="39">
        <v>0.3</v>
      </c>
      <c r="E13" s="39">
        <v>6.2704000000000004</v>
      </c>
      <c r="F13" s="39">
        <v>24.48</v>
      </c>
      <c r="G13" s="39">
        <v>0.3</v>
      </c>
      <c r="H13" s="39"/>
      <c r="I13" s="39"/>
      <c r="J13" s="39">
        <v>0.3</v>
      </c>
      <c r="K13" s="39"/>
      <c r="L13" s="39"/>
      <c r="M13" s="39">
        <v>0.3</v>
      </c>
      <c r="N13" s="39"/>
      <c r="O13" s="39"/>
      <c r="P13" s="39">
        <v>0.5</v>
      </c>
      <c r="Q13" s="39"/>
      <c r="R13" s="53"/>
    </row>
    <row r="14" spans="2:18" x14ac:dyDescent="0.25">
      <c r="B14" s="75"/>
      <c r="C14" s="1" t="s">
        <v>156</v>
      </c>
      <c r="D14" s="36">
        <v>0.8</v>
      </c>
      <c r="E14" s="36">
        <v>0.66690000000000005</v>
      </c>
      <c r="F14" s="36">
        <v>8.5370000000000008</v>
      </c>
      <c r="G14" s="36">
        <v>0.8</v>
      </c>
      <c r="H14" s="36"/>
      <c r="I14" s="36"/>
      <c r="J14" s="36">
        <v>0.8</v>
      </c>
      <c r="K14" s="36"/>
      <c r="L14" s="36"/>
      <c r="M14" s="36">
        <v>3</v>
      </c>
      <c r="N14" s="36"/>
      <c r="O14" s="36"/>
      <c r="P14" s="36">
        <v>5</v>
      </c>
      <c r="Q14" s="36"/>
      <c r="R14" s="54"/>
    </row>
    <row r="15" spans="2:18" x14ac:dyDescent="0.25">
      <c r="B15" s="75"/>
      <c r="C15" s="1" t="s">
        <v>157</v>
      </c>
      <c r="D15" s="36">
        <v>3</v>
      </c>
      <c r="E15" s="36">
        <v>0.28760000000000002</v>
      </c>
      <c r="F15" s="36">
        <v>1.7474000000000001</v>
      </c>
      <c r="G15" s="36">
        <v>3</v>
      </c>
      <c r="H15" s="36"/>
      <c r="I15" s="36"/>
      <c r="J15" s="36">
        <v>3</v>
      </c>
      <c r="K15" s="36"/>
      <c r="L15" s="36"/>
      <c r="M15" s="36">
        <v>8</v>
      </c>
      <c r="N15" s="36"/>
      <c r="O15" s="36"/>
      <c r="P15" s="36"/>
      <c r="Q15" s="36"/>
      <c r="R15" s="54"/>
    </row>
    <row r="16" spans="2:18" x14ac:dyDescent="0.25">
      <c r="B16" s="75"/>
      <c r="C16" s="1" t="s">
        <v>158</v>
      </c>
      <c r="D16" s="36">
        <v>8</v>
      </c>
      <c r="E16" s="36">
        <v>0.16320000000000001</v>
      </c>
      <c r="F16" s="36">
        <v>0.45129999999999998</v>
      </c>
      <c r="G16" s="36">
        <v>8</v>
      </c>
      <c r="H16" s="36"/>
      <c r="I16" s="36"/>
      <c r="J16" s="36">
        <v>8</v>
      </c>
      <c r="K16" s="36"/>
      <c r="L16" s="36"/>
      <c r="M16" s="36"/>
      <c r="N16" s="36"/>
      <c r="O16" s="36"/>
      <c r="P16" s="36"/>
      <c r="Q16" s="36"/>
      <c r="R16" s="54"/>
    </row>
    <row r="17" spans="2:18" x14ac:dyDescent="0.25">
      <c r="B17" s="75"/>
      <c r="C17" s="1" t="s">
        <v>159</v>
      </c>
      <c r="D17" s="36">
        <v>15</v>
      </c>
      <c r="E17" s="36">
        <v>0.1007</v>
      </c>
      <c r="F17" s="36">
        <v>0.2898</v>
      </c>
      <c r="G17" s="36">
        <v>15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54"/>
    </row>
    <row r="18" spans="2:18" ht="15.75" thickBot="1" x14ac:dyDescent="0.3">
      <c r="B18" s="76"/>
      <c r="C18" s="41" t="s">
        <v>160</v>
      </c>
      <c r="D18" s="52">
        <v>25</v>
      </c>
      <c r="E18" s="52">
        <v>5.8700000000000002E-2</v>
      </c>
      <c r="F18" s="52">
        <v>0.2898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5"/>
    </row>
    <row r="19" spans="2:18" x14ac:dyDescent="0.25">
      <c r="B19" s="77" t="s">
        <v>154</v>
      </c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8"/>
    </row>
    <row r="20" spans="2:18" x14ac:dyDescent="0.25">
      <c r="B20" s="78"/>
      <c r="C20" s="1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40"/>
    </row>
    <row r="21" spans="2:18" x14ac:dyDescent="0.25">
      <c r="B21" s="78"/>
      <c r="C21" s="1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40"/>
    </row>
    <row r="22" spans="2:18" x14ac:dyDescent="0.25">
      <c r="B22" s="78"/>
      <c r="C22" s="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40"/>
    </row>
    <row r="23" spans="2:18" x14ac:dyDescent="0.25">
      <c r="B23" s="78"/>
      <c r="C23" s="1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0"/>
    </row>
    <row r="24" spans="2:18" x14ac:dyDescent="0.25">
      <c r="B24" s="78"/>
      <c r="C24" s="1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40"/>
    </row>
    <row r="25" spans="2:18" x14ac:dyDescent="0.25">
      <c r="B25" s="78"/>
      <c r="C25" s="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0"/>
    </row>
    <row r="26" spans="2:18" ht="15.75" thickBot="1" x14ac:dyDescent="0.3">
      <c r="B26" s="79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</row>
    <row r="27" spans="2:18" ht="15.75" thickBot="1" x14ac:dyDescent="0.3"/>
    <row r="28" spans="2:18" ht="15.75" thickBot="1" x14ac:dyDescent="0.3">
      <c r="B28" s="68" t="s">
        <v>172</v>
      </c>
      <c r="C28" s="69"/>
      <c r="D28" s="65" t="s">
        <v>178</v>
      </c>
      <c r="E28" s="66"/>
      <c r="F28" s="66"/>
      <c r="G28" s="65" t="s">
        <v>179</v>
      </c>
      <c r="H28" s="66"/>
      <c r="I28" s="66"/>
      <c r="J28" s="65" t="s">
        <v>180</v>
      </c>
      <c r="K28" s="66"/>
      <c r="L28" s="66"/>
      <c r="M28" s="65" t="s">
        <v>181</v>
      </c>
      <c r="N28" s="66"/>
      <c r="O28" s="66"/>
      <c r="P28" s="65" t="s">
        <v>182</v>
      </c>
      <c r="Q28" s="66"/>
      <c r="R28" s="67"/>
    </row>
    <row r="29" spans="2:18" ht="15.75" thickBot="1" x14ac:dyDescent="0.3">
      <c r="B29" s="80" t="s">
        <v>171</v>
      </c>
      <c r="C29" s="81"/>
      <c r="D29" s="66" t="s">
        <v>164</v>
      </c>
      <c r="E29" s="66"/>
      <c r="F29" s="66"/>
      <c r="G29" s="66" t="s">
        <v>168</v>
      </c>
      <c r="H29" s="66"/>
      <c r="I29" s="66"/>
      <c r="J29" s="66" t="s">
        <v>167</v>
      </c>
      <c r="K29" s="66"/>
      <c r="L29" s="66"/>
      <c r="M29" s="66" t="s">
        <v>166</v>
      </c>
      <c r="N29" s="66"/>
      <c r="O29" s="66"/>
      <c r="P29" s="66" t="s">
        <v>165</v>
      </c>
      <c r="Q29" s="66"/>
      <c r="R29" s="67"/>
    </row>
    <row r="30" spans="2:18" x14ac:dyDescent="0.25">
      <c r="B30" s="70" t="s">
        <v>169</v>
      </c>
      <c r="C30" s="44" t="s">
        <v>12</v>
      </c>
      <c r="D30" s="57" t="b">
        <v>1</v>
      </c>
      <c r="E30" s="57" t="s">
        <v>161</v>
      </c>
      <c r="F30" s="57" t="s">
        <v>152</v>
      </c>
      <c r="G30" s="57" t="b">
        <v>1</v>
      </c>
      <c r="H30" s="57" t="s">
        <v>161</v>
      </c>
      <c r="I30" s="57" t="s">
        <v>152</v>
      </c>
      <c r="J30" s="57" t="b">
        <v>1</v>
      </c>
      <c r="K30" s="57" t="s">
        <v>161</v>
      </c>
      <c r="L30" s="57" t="s">
        <v>152</v>
      </c>
      <c r="M30" s="57" t="b">
        <v>1</v>
      </c>
      <c r="N30" s="57" t="s">
        <v>161</v>
      </c>
      <c r="O30" s="57" t="s">
        <v>152</v>
      </c>
      <c r="P30" s="57" t="b">
        <v>1</v>
      </c>
      <c r="Q30" s="57" t="s">
        <v>161</v>
      </c>
      <c r="R30" s="58" t="s">
        <v>152</v>
      </c>
    </row>
    <row r="31" spans="2:18" x14ac:dyDescent="0.25">
      <c r="B31" s="71"/>
      <c r="C31" s="1" t="s">
        <v>162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40"/>
    </row>
    <row r="32" spans="2:18" ht="15.75" thickBot="1" x14ac:dyDescent="0.3">
      <c r="B32" s="72"/>
      <c r="C32" s="41" t="s">
        <v>163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3"/>
    </row>
    <row r="33" spans="2:18" x14ac:dyDescent="0.25">
      <c r="B33" s="73" t="s">
        <v>153</v>
      </c>
      <c r="C33" s="49" t="s">
        <v>144</v>
      </c>
      <c r="D33" s="46">
        <v>0.5</v>
      </c>
      <c r="E33" s="46"/>
      <c r="F33" s="46"/>
      <c r="G33" s="46">
        <v>0.5</v>
      </c>
      <c r="H33" s="46"/>
      <c r="I33" s="46"/>
      <c r="J33" s="46">
        <v>0.5</v>
      </c>
      <c r="K33" s="46"/>
      <c r="L33" s="46"/>
      <c r="M33" s="46">
        <v>0.6</v>
      </c>
      <c r="N33" s="46"/>
      <c r="O33" s="46"/>
      <c r="P33" s="46">
        <v>0.8</v>
      </c>
      <c r="Q33" s="46"/>
      <c r="R33" s="56"/>
    </row>
    <row r="34" spans="2:18" x14ac:dyDescent="0.25">
      <c r="B34" s="74"/>
      <c r="C34" s="50" t="s">
        <v>145</v>
      </c>
      <c r="D34" s="36">
        <v>0.25</v>
      </c>
      <c r="E34" s="36"/>
      <c r="F34" s="36"/>
      <c r="G34" s="36">
        <v>0.25</v>
      </c>
      <c r="H34" s="36"/>
      <c r="I34" s="36"/>
      <c r="J34" s="36">
        <v>0.3</v>
      </c>
      <c r="K34" s="36"/>
      <c r="L34" s="36"/>
      <c r="M34" s="36">
        <v>0.3</v>
      </c>
      <c r="N34" s="36"/>
      <c r="O34" s="36"/>
      <c r="P34" s="36">
        <v>0.2</v>
      </c>
      <c r="Q34" s="36"/>
      <c r="R34" s="54"/>
    </row>
    <row r="35" spans="2:18" x14ac:dyDescent="0.25">
      <c r="B35" s="74"/>
      <c r="C35" s="50" t="s">
        <v>146</v>
      </c>
      <c r="D35" s="36">
        <v>0.12</v>
      </c>
      <c r="E35" s="36"/>
      <c r="F35" s="36"/>
      <c r="G35" s="36">
        <v>0.12</v>
      </c>
      <c r="H35" s="36"/>
      <c r="I35" s="36"/>
      <c r="J35" s="36">
        <v>0.2</v>
      </c>
      <c r="K35" s="36"/>
      <c r="L35" s="36"/>
      <c r="M35" s="36">
        <v>0.1</v>
      </c>
      <c r="N35" s="36"/>
      <c r="O35" s="36"/>
      <c r="P35" s="36"/>
      <c r="Q35" s="36"/>
      <c r="R35" s="54"/>
    </row>
    <row r="36" spans="2:18" x14ac:dyDescent="0.25">
      <c r="B36" s="74"/>
      <c r="C36" s="50" t="s">
        <v>149</v>
      </c>
      <c r="D36" s="36">
        <v>0.08</v>
      </c>
      <c r="E36" s="36"/>
      <c r="F36" s="36"/>
      <c r="G36" s="36">
        <v>0.08</v>
      </c>
      <c r="H36" s="36"/>
      <c r="I36" s="36"/>
      <c r="J36" s="36">
        <v>0.1</v>
      </c>
      <c r="K36" s="36"/>
      <c r="L36" s="36"/>
      <c r="M36" s="36"/>
      <c r="N36" s="36"/>
      <c r="O36" s="36"/>
      <c r="P36" s="36"/>
      <c r="Q36" s="36"/>
      <c r="R36" s="54"/>
    </row>
    <row r="37" spans="2:18" x14ac:dyDescent="0.25">
      <c r="B37" s="74"/>
      <c r="C37" s="50" t="s">
        <v>150</v>
      </c>
      <c r="D37" s="36">
        <v>0.03</v>
      </c>
      <c r="E37" s="36"/>
      <c r="F37" s="36"/>
      <c r="G37" s="36">
        <v>0.05</v>
      </c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54"/>
    </row>
    <row r="38" spans="2:18" ht="15.75" thickBot="1" x14ac:dyDescent="0.3">
      <c r="B38" s="74"/>
      <c r="C38" s="51" t="s">
        <v>151</v>
      </c>
      <c r="D38" s="52">
        <v>0.02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5"/>
    </row>
    <row r="39" spans="2:18" x14ac:dyDescent="0.25">
      <c r="B39" s="75"/>
      <c r="C39" s="38" t="s">
        <v>155</v>
      </c>
      <c r="D39" s="39">
        <v>0.3</v>
      </c>
      <c r="E39" s="39"/>
      <c r="F39" s="39"/>
      <c r="G39" s="39">
        <v>0.3</v>
      </c>
      <c r="H39" s="39"/>
      <c r="I39" s="39"/>
      <c r="J39" s="39">
        <v>0.3</v>
      </c>
      <c r="K39" s="39"/>
      <c r="L39" s="39"/>
      <c r="M39" s="39">
        <v>0.3</v>
      </c>
      <c r="N39" s="39"/>
      <c r="O39" s="39"/>
      <c r="P39" s="39">
        <v>0.5</v>
      </c>
      <c r="Q39" s="39"/>
      <c r="R39" s="53"/>
    </row>
    <row r="40" spans="2:18" x14ac:dyDescent="0.25">
      <c r="B40" s="75"/>
      <c r="C40" s="1" t="s">
        <v>156</v>
      </c>
      <c r="D40" s="36">
        <v>0.8</v>
      </c>
      <c r="E40" s="36"/>
      <c r="F40" s="36"/>
      <c r="G40" s="36">
        <v>0.8</v>
      </c>
      <c r="H40" s="36"/>
      <c r="I40" s="36"/>
      <c r="J40" s="36">
        <v>0.8</v>
      </c>
      <c r="K40" s="36"/>
      <c r="L40" s="36"/>
      <c r="M40" s="36">
        <v>3</v>
      </c>
      <c r="N40" s="36"/>
      <c r="O40" s="36"/>
      <c r="P40" s="36">
        <v>5</v>
      </c>
      <c r="Q40" s="36"/>
      <c r="R40" s="54"/>
    </row>
    <row r="41" spans="2:18" x14ac:dyDescent="0.25">
      <c r="B41" s="75"/>
      <c r="C41" s="1" t="s">
        <v>157</v>
      </c>
      <c r="D41" s="36">
        <v>3</v>
      </c>
      <c r="E41" s="36"/>
      <c r="F41" s="36"/>
      <c r="G41" s="36">
        <v>3</v>
      </c>
      <c r="H41" s="36"/>
      <c r="I41" s="36"/>
      <c r="J41" s="36">
        <v>3</v>
      </c>
      <c r="K41" s="36"/>
      <c r="L41" s="36"/>
      <c r="M41" s="36">
        <v>8</v>
      </c>
      <c r="N41" s="36"/>
      <c r="O41" s="36"/>
      <c r="P41" s="36"/>
      <c r="Q41" s="36"/>
      <c r="R41" s="54"/>
    </row>
    <row r="42" spans="2:18" x14ac:dyDescent="0.25">
      <c r="B42" s="75"/>
      <c r="C42" s="1" t="s">
        <v>158</v>
      </c>
      <c r="D42" s="36">
        <v>8</v>
      </c>
      <c r="E42" s="36"/>
      <c r="F42" s="36"/>
      <c r="G42" s="36">
        <v>8</v>
      </c>
      <c r="H42" s="36"/>
      <c r="I42" s="36"/>
      <c r="J42" s="36">
        <v>8</v>
      </c>
      <c r="K42" s="36"/>
      <c r="L42" s="36"/>
      <c r="M42" s="36"/>
      <c r="N42" s="36"/>
      <c r="O42" s="36"/>
      <c r="P42" s="36"/>
      <c r="Q42" s="36"/>
      <c r="R42" s="54"/>
    </row>
    <row r="43" spans="2:18" x14ac:dyDescent="0.25">
      <c r="B43" s="75"/>
      <c r="C43" s="1" t="s">
        <v>159</v>
      </c>
      <c r="D43" s="36">
        <v>15</v>
      </c>
      <c r="E43" s="36"/>
      <c r="F43" s="36"/>
      <c r="G43" s="36">
        <v>15</v>
      </c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54"/>
    </row>
    <row r="44" spans="2:18" ht="15.75" thickBot="1" x14ac:dyDescent="0.3">
      <c r="B44" s="76"/>
      <c r="C44" s="41" t="s">
        <v>160</v>
      </c>
      <c r="D44" s="52">
        <v>25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5"/>
    </row>
    <row r="45" spans="2:18" x14ac:dyDescent="0.25">
      <c r="B45" s="77" t="s">
        <v>154</v>
      </c>
      <c r="C45" s="44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8"/>
    </row>
    <row r="46" spans="2:18" x14ac:dyDescent="0.25">
      <c r="B46" s="78"/>
      <c r="C46" s="1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40"/>
    </row>
    <row r="47" spans="2:18" x14ac:dyDescent="0.25">
      <c r="B47" s="78"/>
      <c r="C47" s="1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40"/>
    </row>
    <row r="48" spans="2:18" x14ac:dyDescent="0.25">
      <c r="B48" s="78"/>
      <c r="C48" s="1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40"/>
    </row>
    <row r="49" spans="2:18" x14ac:dyDescent="0.25">
      <c r="B49" s="78"/>
      <c r="C49" s="1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40"/>
    </row>
    <row r="50" spans="2:18" x14ac:dyDescent="0.25">
      <c r="B50" s="78"/>
      <c r="C50" s="1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40"/>
    </row>
    <row r="51" spans="2:18" x14ac:dyDescent="0.25">
      <c r="B51" s="78"/>
      <c r="C51" s="1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40"/>
    </row>
    <row r="52" spans="2:18" ht="15.75" thickBot="1" x14ac:dyDescent="0.3">
      <c r="B52" s="79"/>
      <c r="C52" s="4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3"/>
    </row>
  </sheetData>
  <mergeCells count="30">
    <mergeCell ref="J29:L29"/>
    <mergeCell ref="M29:O29"/>
    <mergeCell ref="P29:R29"/>
    <mergeCell ref="B7:B18"/>
    <mergeCell ref="B19:B26"/>
    <mergeCell ref="B30:B32"/>
    <mergeCell ref="B33:B44"/>
    <mergeCell ref="B45:B52"/>
    <mergeCell ref="D2:F2"/>
    <mergeCell ref="G2:I2"/>
    <mergeCell ref="B3:C3"/>
    <mergeCell ref="B29:C29"/>
    <mergeCell ref="D29:F29"/>
    <mergeCell ref="G29:I29"/>
    <mergeCell ref="B4:B6"/>
    <mergeCell ref="D3:F3"/>
    <mergeCell ref="G3:I3"/>
    <mergeCell ref="M2:O2"/>
    <mergeCell ref="P2:R2"/>
    <mergeCell ref="B2:C2"/>
    <mergeCell ref="B28:C28"/>
    <mergeCell ref="D28:F28"/>
    <mergeCell ref="G28:I28"/>
    <mergeCell ref="J28:L28"/>
    <mergeCell ref="M28:O28"/>
    <mergeCell ref="P28:R28"/>
    <mergeCell ref="J2:L2"/>
    <mergeCell ref="M3:O3"/>
    <mergeCell ref="P3:R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51FE-79B0-41F0-8D42-CFCE6BDE9EA7}">
  <dimension ref="A2:E16"/>
  <sheetViews>
    <sheetView workbookViewId="0">
      <selection activeCell="E11" sqref="E11"/>
    </sheetView>
  </sheetViews>
  <sheetFormatPr defaultRowHeight="15" x14ac:dyDescent="0.25"/>
  <sheetData>
    <row r="2" spans="1:5" x14ac:dyDescent="0.25">
      <c r="B2" s="15" t="s">
        <v>139</v>
      </c>
      <c r="C2" s="15" t="s">
        <v>140</v>
      </c>
      <c r="D2" s="15"/>
      <c r="E2" s="15" t="s">
        <v>141</v>
      </c>
    </row>
    <row r="3" spans="1:5" x14ac:dyDescent="0.25">
      <c r="B3" s="15" t="s">
        <v>142</v>
      </c>
      <c r="C3" s="15">
        <v>1</v>
      </c>
      <c r="D3" s="15">
        <v>2</v>
      </c>
      <c r="E3" s="15">
        <v>3</v>
      </c>
    </row>
    <row r="4" spans="1:5" x14ac:dyDescent="0.25">
      <c r="B4" s="15">
        <v>1</v>
      </c>
      <c r="C4" s="34">
        <v>0.5</v>
      </c>
      <c r="D4" s="34">
        <v>0.25</v>
      </c>
      <c r="E4" s="34">
        <v>0.25</v>
      </c>
    </row>
    <row r="5" spans="1:5" x14ac:dyDescent="0.25">
      <c r="B5" s="15">
        <v>2</v>
      </c>
      <c r="C5" s="34">
        <v>0.8</v>
      </c>
      <c r="D5" s="34">
        <v>0.1</v>
      </c>
      <c r="E5" s="34">
        <v>0.1</v>
      </c>
    </row>
    <row r="6" spans="1:5" x14ac:dyDescent="0.25">
      <c r="B6" s="15">
        <v>3</v>
      </c>
      <c r="C6" s="34">
        <v>0.25</v>
      </c>
      <c r="D6" s="34">
        <v>0.35</v>
      </c>
      <c r="E6" s="34">
        <v>0.3</v>
      </c>
    </row>
    <row r="7" spans="1:5" x14ac:dyDescent="0.25">
      <c r="A7" t="s">
        <v>143</v>
      </c>
      <c r="B7" s="15">
        <v>4</v>
      </c>
      <c r="C7" s="34">
        <v>0.3</v>
      </c>
      <c r="D7" s="34">
        <v>0.6</v>
      </c>
      <c r="E7" s="34">
        <v>0.1</v>
      </c>
    </row>
    <row r="9" spans="1:5" x14ac:dyDescent="0.25">
      <c r="B9" s="15" t="s">
        <v>144</v>
      </c>
      <c r="C9" s="15" t="s">
        <v>145</v>
      </c>
      <c r="D9" s="15" t="s">
        <v>146</v>
      </c>
    </row>
    <row r="10" spans="1:5" x14ac:dyDescent="0.25">
      <c r="B10" s="15">
        <v>0.3</v>
      </c>
      <c r="C10" s="15">
        <v>0.5</v>
      </c>
      <c r="D10" s="15">
        <v>0.2</v>
      </c>
    </row>
    <row r="13" spans="1:5" x14ac:dyDescent="0.25">
      <c r="B13" t="s">
        <v>147</v>
      </c>
    </row>
    <row r="16" spans="1:5" s="35" customFormat="1" x14ac:dyDescent="0.25">
      <c r="B16" s="35" t="s">
        <v>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28C8-AC86-40F3-B2A8-1A5AC88ABFEB}">
  <dimension ref="A1:R32"/>
  <sheetViews>
    <sheetView zoomScale="115" zoomScaleNormal="115" workbookViewId="0">
      <selection activeCell="G15" sqref="G15"/>
    </sheetView>
  </sheetViews>
  <sheetFormatPr defaultRowHeight="15" x14ac:dyDescent="0.25"/>
  <cols>
    <col min="3" max="3" width="9.140625" style="8"/>
  </cols>
  <sheetData>
    <row r="1" spans="1:18" x14ac:dyDescent="0.25"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8" x14ac:dyDescent="0.25">
      <c r="D2" s="9">
        <v>0.25</v>
      </c>
      <c r="E2" s="9">
        <v>0.1</v>
      </c>
      <c r="F2" s="9">
        <v>0.2</v>
      </c>
      <c r="G2" s="9">
        <v>0.2</v>
      </c>
      <c r="H2" s="9">
        <v>0.25</v>
      </c>
    </row>
    <row r="3" spans="1:18" x14ac:dyDescent="0.25">
      <c r="B3" s="10" t="s">
        <v>46</v>
      </c>
      <c r="C3" s="11"/>
      <c r="D3" s="12" t="s">
        <v>47</v>
      </c>
      <c r="E3" s="12" t="s">
        <v>48</v>
      </c>
      <c r="F3" s="12" t="s">
        <v>49</v>
      </c>
      <c r="G3" s="12" t="s">
        <v>50</v>
      </c>
      <c r="H3" s="12" t="s">
        <v>51</v>
      </c>
    </row>
    <row r="4" spans="1:18" x14ac:dyDescent="0.25">
      <c r="B4" s="10"/>
      <c r="C4" s="11"/>
      <c r="D4" s="13">
        <v>1</v>
      </c>
      <c r="E4" s="13">
        <v>5</v>
      </c>
      <c r="F4" s="13">
        <v>20</v>
      </c>
      <c r="G4" s="13">
        <v>80</v>
      </c>
      <c r="H4" s="13">
        <v>200</v>
      </c>
    </row>
    <row r="5" spans="1:18" x14ac:dyDescent="0.25">
      <c r="B5" s="14">
        <v>25</v>
      </c>
      <c r="C5" s="11">
        <v>1</v>
      </c>
      <c r="D5" s="15"/>
      <c r="E5" s="15"/>
      <c r="F5" s="14"/>
      <c r="G5" s="15"/>
      <c r="H5" s="15"/>
    </row>
    <row r="6" spans="1:18" x14ac:dyDescent="0.25">
      <c r="B6" s="16">
        <v>0.3</v>
      </c>
      <c r="C6" s="11">
        <v>2</v>
      </c>
      <c r="D6" s="16"/>
      <c r="E6" s="15"/>
      <c r="F6" s="15"/>
      <c r="G6" s="15"/>
      <c r="H6" s="15"/>
    </row>
    <row r="7" spans="1:18" x14ac:dyDescent="0.25">
      <c r="B7" s="16">
        <v>6</v>
      </c>
      <c r="C7" s="11">
        <v>3</v>
      </c>
      <c r="D7" s="16"/>
      <c r="E7" s="15"/>
      <c r="F7" s="15"/>
      <c r="G7" s="15"/>
      <c r="H7" s="15"/>
    </row>
    <row r="8" spans="1:18" x14ac:dyDescent="0.25">
      <c r="B8" s="17">
        <v>75</v>
      </c>
      <c r="C8" s="11">
        <v>4</v>
      </c>
      <c r="D8" s="15"/>
      <c r="E8" s="15"/>
      <c r="F8" s="15"/>
      <c r="G8" s="17"/>
      <c r="H8" s="15"/>
      <c r="M8" t="s">
        <v>52</v>
      </c>
      <c r="Q8" t="s">
        <v>53</v>
      </c>
    </row>
    <row r="9" spans="1:18" x14ac:dyDescent="0.25">
      <c r="B9" s="18">
        <v>8</v>
      </c>
      <c r="C9" s="11">
        <v>5</v>
      </c>
      <c r="D9" s="15"/>
      <c r="E9" s="18"/>
      <c r="F9" s="15"/>
      <c r="G9" s="15"/>
      <c r="H9" s="15"/>
      <c r="M9" s="19" t="s">
        <v>54</v>
      </c>
      <c r="N9" s="19"/>
      <c r="O9" s="19"/>
      <c r="P9" s="20"/>
      <c r="Q9" s="21" t="s">
        <v>55</v>
      </c>
      <c r="R9" s="21"/>
    </row>
    <row r="10" spans="1:18" x14ac:dyDescent="0.25">
      <c r="A10" t="s">
        <v>56</v>
      </c>
      <c r="B10" s="22">
        <v>17</v>
      </c>
      <c r="C10" s="11">
        <v>6</v>
      </c>
      <c r="D10" s="15"/>
      <c r="E10" s="15"/>
      <c r="F10" s="22"/>
      <c r="G10" s="15"/>
      <c r="H10" s="15"/>
      <c r="M10" s="23"/>
      <c r="N10" s="23"/>
      <c r="O10" s="23"/>
      <c r="Q10" s="24"/>
      <c r="R10" s="24"/>
    </row>
    <row r="11" spans="1:18" x14ac:dyDescent="0.25">
      <c r="M11" s="23" t="s">
        <v>57</v>
      </c>
      <c r="N11" s="23"/>
      <c r="O11" s="23"/>
      <c r="Q11" s="24" t="s">
        <v>58</v>
      </c>
      <c r="R11" s="24"/>
    </row>
    <row r="12" spans="1:18" x14ac:dyDescent="0.25">
      <c r="D12" t="s">
        <v>59</v>
      </c>
      <c r="E12" s="25" t="s">
        <v>60</v>
      </c>
      <c r="F12" t="s">
        <v>61</v>
      </c>
      <c r="G12" t="s">
        <v>62</v>
      </c>
      <c r="H12" t="s">
        <v>63</v>
      </c>
    </row>
    <row r="14" spans="1:18" x14ac:dyDescent="0.25">
      <c r="D14" t="s">
        <v>64</v>
      </c>
    </row>
    <row r="16" spans="1:18" x14ac:dyDescent="0.25">
      <c r="C16" s="11">
        <v>1</v>
      </c>
      <c r="D16" s="15">
        <v>0</v>
      </c>
      <c r="E16" s="15">
        <v>0</v>
      </c>
      <c r="F16" s="15">
        <v>1</v>
      </c>
      <c r="G16" s="15">
        <v>0</v>
      </c>
      <c r="H16" s="15">
        <v>0</v>
      </c>
      <c r="I16" t="s">
        <v>65</v>
      </c>
      <c r="L16" t="s">
        <v>66</v>
      </c>
    </row>
    <row r="17" spans="3:12" x14ac:dyDescent="0.25">
      <c r="C17" s="11">
        <v>2</v>
      </c>
      <c r="D17" s="15">
        <v>1</v>
      </c>
      <c r="E17" s="15">
        <v>0</v>
      </c>
      <c r="F17" s="15">
        <v>0</v>
      </c>
      <c r="G17" s="15">
        <v>0</v>
      </c>
      <c r="H17" s="15">
        <v>0</v>
      </c>
      <c r="I17" t="s">
        <v>67</v>
      </c>
    </row>
    <row r="18" spans="3:12" x14ac:dyDescent="0.25">
      <c r="C18" s="11">
        <v>3</v>
      </c>
      <c r="D18" s="15">
        <v>1</v>
      </c>
      <c r="E18" s="15">
        <v>0</v>
      </c>
      <c r="F18" s="15">
        <v>0</v>
      </c>
      <c r="G18" s="15">
        <v>0</v>
      </c>
      <c r="H18" s="15">
        <v>0</v>
      </c>
    </row>
    <row r="19" spans="3:12" x14ac:dyDescent="0.25">
      <c r="C19" s="11">
        <v>4</v>
      </c>
      <c r="D19" s="15">
        <v>0</v>
      </c>
      <c r="E19" s="15">
        <v>0</v>
      </c>
      <c r="F19" s="15">
        <v>0</v>
      </c>
      <c r="G19" s="15">
        <v>1</v>
      </c>
      <c r="H19" s="15">
        <v>0</v>
      </c>
    </row>
    <row r="20" spans="3:12" x14ac:dyDescent="0.25">
      <c r="C20" s="11">
        <v>5</v>
      </c>
      <c r="D20" s="15">
        <v>0</v>
      </c>
      <c r="E20" s="15">
        <v>1</v>
      </c>
      <c r="F20" s="15">
        <v>0</v>
      </c>
      <c r="G20" s="15">
        <v>0</v>
      </c>
      <c r="H20" s="15">
        <v>0</v>
      </c>
    </row>
    <row r="21" spans="3:12" x14ac:dyDescent="0.25">
      <c r="C21" s="11">
        <v>6</v>
      </c>
      <c r="D21" s="15">
        <v>0</v>
      </c>
      <c r="E21" s="15">
        <v>0</v>
      </c>
      <c r="F21" s="15">
        <v>1</v>
      </c>
      <c r="G21" s="15">
        <v>0</v>
      </c>
      <c r="H21" s="15">
        <v>0</v>
      </c>
      <c r="I21" t="s">
        <v>68</v>
      </c>
    </row>
    <row r="24" spans="3:12" x14ac:dyDescent="0.25">
      <c r="E24" t="s">
        <v>69</v>
      </c>
    </row>
    <row r="25" spans="3:12" x14ac:dyDescent="0.25">
      <c r="E25" t="s">
        <v>70</v>
      </c>
    </row>
    <row r="27" spans="3:12" x14ac:dyDescent="0.25">
      <c r="L27" t="s">
        <v>71</v>
      </c>
    </row>
    <row r="29" spans="3:12" x14ac:dyDescent="0.25">
      <c r="E29" t="s">
        <v>72</v>
      </c>
      <c r="F29" t="s">
        <v>73</v>
      </c>
      <c r="L29" t="s">
        <v>74</v>
      </c>
    </row>
    <row r="30" spans="3:12" x14ac:dyDescent="0.25">
      <c r="L30" t="s">
        <v>75</v>
      </c>
    </row>
    <row r="32" spans="3:12" x14ac:dyDescent="0.25">
      <c r="E3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Progress</vt:lpstr>
      <vt:lpstr>NEW PROPOSAL</vt:lpstr>
      <vt:lpstr>Performance Table</vt:lpstr>
      <vt:lpstr>算variance</vt:lpstr>
      <vt:lpstr>mixture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Yen, Pei-Shan</dc:creator>
  <cp:lastModifiedBy>Jieqi Tu</cp:lastModifiedBy>
  <dcterms:created xsi:type="dcterms:W3CDTF">2020-11-07T08:10:54Z</dcterms:created>
  <dcterms:modified xsi:type="dcterms:W3CDTF">2020-11-16T06:04:41Z</dcterms:modified>
</cp:coreProperties>
</file>