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qi/Desktop/"/>
    </mc:Choice>
  </mc:AlternateContent>
  <xr:revisionPtr revIDLastSave="0" documentId="13_ncr:1_{6C0B0914-C977-F84C-A332-BE4D8F0D1ACD}" xr6:coauthVersionLast="47" xr6:coauthVersionMax="47" xr10:uidLastSave="{00000000-0000-0000-0000-000000000000}"/>
  <bookViews>
    <workbookView xWindow="0" yWindow="720" windowWidth="29400" windowHeight="18400" xr2:uid="{C842724A-BCCA-3347-A493-9CE1E3B3C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H25" i="1"/>
  <c r="G25" i="1"/>
  <c r="G27" i="1"/>
  <c r="H27" i="1"/>
  <c r="H28" i="1"/>
  <c r="G28" i="1"/>
  <c r="F19" i="1"/>
  <c r="F18" i="1"/>
  <c r="F17" i="1"/>
  <c r="F16" i="1"/>
  <c r="G10" i="1"/>
  <c r="G11" i="1"/>
  <c r="F11" i="1"/>
  <c r="G4" i="1"/>
  <c r="F4" i="1"/>
  <c r="G5" i="1"/>
  <c r="F5" i="1"/>
  <c r="G6" i="1"/>
  <c r="F6" i="1"/>
  <c r="G7" i="1"/>
  <c r="F7" i="1"/>
  <c r="F9" i="1"/>
  <c r="G9" i="1"/>
  <c r="F10" i="1"/>
  <c r="G8" i="1"/>
  <c r="F8" i="1"/>
  <c r="B7" i="1"/>
  <c r="B10" i="1"/>
  <c r="B8" i="1"/>
  <c r="B11" i="1"/>
  <c r="B9" i="1"/>
  <c r="C9" i="1"/>
  <c r="C7" i="1"/>
  <c r="B4" i="1"/>
  <c r="B5" i="1"/>
  <c r="B6" i="1"/>
  <c r="C6" i="1"/>
  <c r="C10" i="1"/>
  <c r="C4" i="1"/>
  <c r="B18" i="1"/>
  <c r="B15" i="1"/>
  <c r="C28" i="1"/>
  <c r="B28" i="1"/>
  <c r="C27" i="1"/>
  <c r="B27" i="1"/>
  <c r="C26" i="1"/>
  <c r="B26" i="1"/>
  <c r="C30" i="1"/>
  <c r="B30" i="1"/>
  <c r="C29" i="1"/>
  <c r="B29" i="1"/>
  <c r="C17" i="1"/>
  <c r="B17" i="1"/>
  <c r="C15" i="1"/>
  <c r="B16" i="1"/>
  <c r="C16" i="1"/>
  <c r="B20" i="1"/>
  <c r="C20" i="1"/>
  <c r="B19" i="1"/>
  <c r="C19" i="1"/>
  <c r="C18" i="1"/>
  <c r="B22" i="1"/>
  <c r="C22" i="1"/>
  <c r="C21" i="1"/>
  <c r="B21" i="1"/>
  <c r="C5" i="1"/>
  <c r="C8" i="1"/>
  <c r="C11" i="1"/>
</calcChain>
</file>

<file path=xl/sharedStrings.xml><?xml version="1.0" encoding="utf-8"?>
<sst xmlns="http://schemas.openxmlformats.org/spreadsheetml/2006/main" count="52" uniqueCount="23">
  <si>
    <t>simulation 1</t>
  </si>
  <si>
    <t>EPSP amplitude (mV)</t>
  </si>
  <si>
    <t>delay (ms)</t>
  </si>
  <si>
    <t>dendrite 1 distal</t>
  </si>
  <si>
    <t>dendrite 1 middle</t>
  </si>
  <si>
    <t>dendrite 1 proximal</t>
  </si>
  <si>
    <t>dendrite 2 distal</t>
  </si>
  <si>
    <t>dendrite 2 middle</t>
  </si>
  <si>
    <t>dendrite 2 proximal</t>
  </si>
  <si>
    <t>soma</t>
  </si>
  <si>
    <t>axon</t>
  </si>
  <si>
    <t>simulation 2</t>
  </si>
  <si>
    <t>simulation 3</t>
  </si>
  <si>
    <t>dend2_syn4_location</t>
  </si>
  <si>
    <t>EPSP size at soma (mV)</t>
  </si>
  <si>
    <t>INa_Soma (nA)</t>
  </si>
  <si>
    <t>IK_Soma (nA)</t>
  </si>
  <si>
    <t>INa_Axon (nA)</t>
  </si>
  <si>
    <t>IK_Axon (nA)</t>
  </si>
  <si>
    <t>expeirment 4</t>
  </si>
  <si>
    <t>exitatory synapse location</t>
  </si>
  <si>
    <t>inhibitory synapse location</t>
  </si>
  <si>
    <t>EPSP size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</si>
</sst>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F1F1-49A9-0B4B-B46F-166E7C9A26C1}">
  <dimension ref="A2:J30"/>
  <sheetViews>
    <sheetView tabSelected="1" topLeftCell="A6" zoomScale="131" zoomScaleNormal="170" workbookViewId="0">
      <selection activeCell="H27" sqref="H27"/>
    </sheetView>
  </sheetViews>
  <sheetFormatPr baseColWidth="10" defaultRowHeight="16" x14ac:dyDescent="0.2"/>
  <cols>
    <col min="1" max="1" width="17.5" customWidth="1"/>
    <col min="2" max="2" width="18.83203125" customWidth="1"/>
    <col min="5" max="5" width="22.33203125" customWidth="1"/>
    <col min="6" max="6" width="23.6640625" customWidth="1"/>
    <col min="7" max="7" width="13.83203125" customWidth="1"/>
    <col min="8" max="8" width="12.33203125" customWidth="1"/>
    <col min="9" max="9" width="12.6640625" customWidth="1"/>
    <col min="10" max="10" width="11.6640625" customWidth="1"/>
  </cols>
  <sheetData>
    <row r="2" spans="1:10" x14ac:dyDescent="0.2">
      <c r="B2" t="s">
        <v>0</v>
      </c>
      <c r="F2" t="s">
        <v>0</v>
      </c>
    </row>
    <row r="3" spans="1:10" x14ac:dyDescent="0.2">
      <c r="B3" t="s">
        <v>1</v>
      </c>
      <c r="C3" t="s">
        <v>2</v>
      </c>
      <c r="F3" t="s">
        <v>1</v>
      </c>
      <c r="G3" t="s">
        <v>2</v>
      </c>
    </row>
    <row r="4" spans="1:10" x14ac:dyDescent="0.2">
      <c r="A4" t="s">
        <v>3</v>
      </c>
      <c r="B4">
        <f>70-62.13</f>
        <v>7.8699999999999974</v>
      </c>
      <c r="C4">
        <f xml:space="preserve"> 29.4 - 25</f>
        <v>4.3999999999999986</v>
      </c>
      <c r="E4" t="s">
        <v>3</v>
      </c>
      <c r="F4">
        <f>70-61.44</f>
        <v>8.5600000000000023</v>
      </c>
      <c r="G4">
        <f xml:space="preserve"> 29.875 - 25</f>
        <v>4.875</v>
      </c>
    </row>
    <row r="5" spans="1:10" x14ac:dyDescent="0.2">
      <c r="A5" t="s">
        <v>4</v>
      </c>
      <c r="B5">
        <f>70-61.5</f>
        <v>8.5</v>
      </c>
      <c r="C5">
        <f>28.65-25</f>
        <v>3.6499999999999986</v>
      </c>
      <c r="E5" t="s">
        <v>4</v>
      </c>
      <c r="F5">
        <f>70-60.7</f>
        <v>9.2999999999999972</v>
      </c>
      <c r="G5">
        <f>29.265-25</f>
        <v>4.2650000000000006</v>
      </c>
    </row>
    <row r="6" spans="1:10" x14ac:dyDescent="0.2">
      <c r="A6" t="s">
        <v>5</v>
      </c>
      <c r="B6">
        <f>70-60.3</f>
        <v>9.7000000000000028</v>
      </c>
      <c r="C6">
        <f>27.825-25</f>
        <v>2.8249999999999993</v>
      </c>
      <c r="E6" t="s">
        <v>5</v>
      </c>
      <c r="F6">
        <f>70-59.5</f>
        <v>10.5</v>
      </c>
      <c r="G6">
        <f>28.6-25</f>
        <v>3.6000000000000014</v>
      </c>
    </row>
    <row r="7" spans="1:10" x14ac:dyDescent="0.2">
      <c r="A7" t="s">
        <v>6</v>
      </c>
      <c r="B7">
        <f>70-66.84</f>
        <v>3.1599999999999966</v>
      </c>
      <c r="C7">
        <f>32.725-25</f>
        <v>7.7250000000000014</v>
      </c>
      <c r="E7" t="s">
        <v>6</v>
      </c>
      <c r="F7">
        <f>70-66.7</f>
        <v>3.2999999999999972</v>
      </c>
      <c r="G7">
        <f>32.9-25</f>
        <v>7.8999999999999986</v>
      </c>
    </row>
    <row r="8" spans="1:10" x14ac:dyDescent="0.2">
      <c r="A8" t="s">
        <v>7</v>
      </c>
      <c r="B8">
        <f>70-65.68</f>
        <v>4.3199999999999932</v>
      </c>
      <c r="C8">
        <f>30.5-25</f>
        <v>5.5</v>
      </c>
      <c r="E8" t="s">
        <v>7</v>
      </c>
      <c r="F8">
        <f>70-65.68</f>
        <v>4.3199999999999932</v>
      </c>
      <c r="G8">
        <f>30.5-25</f>
        <v>5.5</v>
      </c>
    </row>
    <row r="9" spans="1:10" x14ac:dyDescent="0.2">
      <c r="A9" t="s">
        <v>8</v>
      </c>
      <c r="B9">
        <f>70-63</f>
        <v>7</v>
      </c>
      <c r="C9">
        <f>28.65-25</f>
        <v>3.6499999999999986</v>
      </c>
      <c r="E9" t="s">
        <v>8</v>
      </c>
      <c r="F9">
        <f>70-62.55</f>
        <v>7.4500000000000028</v>
      </c>
      <c r="G9">
        <f>28.875-25</f>
        <v>3.875</v>
      </c>
    </row>
    <row r="10" spans="1:10" x14ac:dyDescent="0.2">
      <c r="A10" t="s">
        <v>9</v>
      </c>
      <c r="B10">
        <f>70-57.4</f>
        <v>12.600000000000001</v>
      </c>
      <c r="C10">
        <f>26.975-25</f>
        <v>1.9750000000000014</v>
      </c>
      <c r="E10" t="s">
        <v>9</v>
      </c>
      <c r="F10">
        <f>70-56.76</f>
        <v>13.240000000000002</v>
      </c>
      <c r="G10">
        <f>27.55-25</f>
        <v>2.5500000000000007</v>
      </c>
    </row>
    <row r="11" spans="1:10" x14ac:dyDescent="0.2">
      <c r="A11" t="s">
        <v>10</v>
      </c>
      <c r="B11">
        <f>70-60.24</f>
        <v>9.759999999999998</v>
      </c>
      <c r="C11">
        <f>27.475-25</f>
        <v>2.4750000000000014</v>
      </c>
      <c r="E11" t="s">
        <v>10</v>
      </c>
      <c r="F11">
        <f>70-58.77</f>
        <v>11.229999999999997</v>
      </c>
      <c r="G11">
        <f>28.575-25</f>
        <v>3.5749999999999993</v>
      </c>
    </row>
    <row r="13" spans="1:10" x14ac:dyDescent="0.2">
      <c r="B13" t="s">
        <v>11</v>
      </c>
    </row>
    <row r="14" spans="1:10" x14ac:dyDescent="0.2">
      <c r="B14" t="s">
        <v>1</v>
      </c>
      <c r="C14" t="s">
        <v>2</v>
      </c>
    </row>
    <row r="15" spans="1:10" x14ac:dyDescent="0.2">
      <c r="A15" t="s">
        <v>3</v>
      </c>
      <c r="B15">
        <f>70-68</f>
        <v>2</v>
      </c>
      <c r="C15">
        <f>35.7-25</f>
        <v>10.700000000000003</v>
      </c>
      <c r="E15" t="s">
        <v>13</v>
      </c>
      <c r="F15" t="s">
        <v>14</v>
      </c>
      <c r="G15" t="s">
        <v>15</v>
      </c>
      <c r="H15" t="s">
        <v>16</v>
      </c>
      <c r="I15" t="s">
        <v>17</v>
      </c>
      <c r="J15" t="s">
        <v>18</v>
      </c>
    </row>
    <row r="16" spans="1:10" x14ac:dyDescent="0.2">
      <c r="A16" t="s">
        <v>4</v>
      </c>
      <c r="B16">
        <f>70-67.9</f>
        <v>2.0999999999999943</v>
      </c>
      <c r="C16">
        <f>34.78-25</f>
        <v>9.7800000000000011</v>
      </c>
      <c r="E16">
        <v>0.8</v>
      </c>
      <c r="F16">
        <f>70-64.1</f>
        <v>5.9000000000000057</v>
      </c>
      <c r="G16">
        <v>-1.9E-3</v>
      </c>
      <c r="H16">
        <v>3.5400000000000002E-3</v>
      </c>
      <c r="I16">
        <v>-4.06E-4</v>
      </c>
      <c r="J16">
        <v>1.0499999999999999E-3</v>
      </c>
    </row>
    <row r="17" spans="1:10" x14ac:dyDescent="0.2">
      <c r="A17" t="s">
        <v>5</v>
      </c>
      <c r="B17">
        <f>70-67.7</f>
        <v>2.2999999999999972</v>
      </c>
      <c r="C17">
        <f xml:space="preserve"> 34.2 - 25</f>
        <v>9.2000000000000028</v>
      </c>
      <c r="E17">
        <v>0.6</v>
      </c>
      <c r="F17">
        <f>70-62.17</f>
        <v>7.8299999999999983</v>
      </c>
      <c r="G17">
        <v>-3.5799999999999998E-3</v>
      </c>
      <c r="H17">
        <v>5.0899999999999999E-3</v>
      </c>
      <c r="I17">
        <v>-5.53E-4</v>
      </c>
      <c r="J17">
        <v>1.2800000000000001E-3</v>
      </c>
    </row>
    <row r="18" spans="1:10" x14ac:dyDescent="0.2">
      <c r="A18" t="s">
        <v>6</v>
      </c>
      <c r="B18">
        <f>70-45</f>
        <v>25</v>
      </c>
      <c r="C18">
        <f>27-25</f>
        <v>2</v>
      </c>
      <c r="E18">
        <v>0.4</v>
      </c>
      <c r="F18">
        <f>70-57.9</f>
        <v>12.100000000000001</v>
      </c>
      <c r="G18">
        <v>-1.2699999999999999E-2</v>
      </c>
      <c r="H18">
        <v>0.01</v>
      </c>
      <c r="I18">
        <v>-1.4300000000000001E-3</v>
      </c>
      <c r="J18">
        <v>2.2000000000000001E-3</v>
      </c>
    </row>
    <row r="19" spans="1:10" x14ac:dyDescent="0.2">
      <c r="A19" t="s">
        <v>7</v>
      </c>
      <c r="B19">
        <f>70-62</f>
        <v>8</v>
      </c>
      <c r="C19">
        <f>29.375-25</f>
        <v>4.375</v>
      </c>
      <c r="E19">
        <v>0.2</v>
      </c>
      <c r="F19">
        <f>70+22.85</f>
        <v>92.85</v>
      </c>
      <c r="G19">
        <v>-0.91439999999999999</v>
      </c>
      <c r="H19">
        <v>0.745</v>
      </c>
      <c r="I19">
        <v>-0.89600000000000002</v>
      </c>
      <c r="J19">
        <v>0.94899999999999995</v>
      </c>
    </row>
    <row r="20" spans="1:10" x14ac:dyDescent="0.2">
      <c r="A20" t="s">
        <v>8</v>
      </c>
      <c r="B20">
        <f>70-65.5</f>
        <v>4.5</v>
      </c>
      <c r="C20">
        <f>30-25</f>
        <v>5</v>
      </c>
    </row>
    <row r="21" spans="1:10" x14ac:dyDescent="0.2">
      <c r="A21" t="s">
        <v>9</v>
      </c>
      <c r="B21">
        <f>70-67.4</f>
        <v>2.5999999999999943</v>
      </c>
      <c r="C21">
        <f>33.25-25</f>
        <v>8.25</v>
      </c>
    </row>
    <row r="22" spans="1:10" x14ac:dyDescent="0.2">
      <c r="A22" t="s">
        <v>10</v>
      </c>
      <c r="B22">
        <f>70-67.8</f>
        <v>2.2000000000000028</v>
      </c>
      <c r="C22">
        <f>33.9-25</f>
        <v>8.8999999999999986</v>
      </c>
    </row>
    <row r="23" spans="1:10" x14ac:dyDescent="0.2">
      <c r="E23" t="s">
        <v>19</v>
      </c>
    </row>
    <row r="24" spans="1:10" x14ac:dyDescent="0.2">
      <c r="B24" t="s">
        <v>12</v>
      </c>
      <c r="E24" t="s">
        <v>20</v>
      </c>
      <c r="F24" t="s">
        <v>21</v>
      </c>
      <c r="G24" t="s">
        <v>22</v>
      </c>
      <c r="H24" t="s">
        <v>2</v>
      </c>
    </row>
    <row r="25" spans="1:10" x14ac:dyDescent="0.2">
      <c r="B25" t="s">
        <v>1</v>
      </c>
      <c r="C25" t="s">
        <v>2</v>
      </c>
      <c r="E25">
        <v>0.25</v>
      </c>
      <c r="F25">
        <v>0.25</v>
      </c>
      <c r="G25">
        <f>70+20.97</f>
        <v>90.97</v>
      </c>
      <c r="H25">
        <f>29.8-25</f>
        <v>4.8000000000000007</v>
      </c>
    </row>
    <row r="26" spans="1:10" x14ac:dyDescent="0.2">
      <c r="A26" t="s">
        <v>6</v>
      </c>
      <c r="B26">
        <f>70-25.99</f>
        <v>44.010000000000005</v>
      </c>
      <c r="C26">
        <f>26.7-25</f>
        <v>1.6999999999999993</v>
      </c>
      <c r="F26">
        <v>0.5</v>
      </c>
      <c r="G26">
        <f>70-74.74</f>
        <v>-4.7399999999999949</v>
      </c>
      <c r="H26">
        <f>32.075-25</f>
        <v>7.0750000000000028</v>
      </c>
    </row>
    <row r="27" spans="1:10" x14ac:dyDescent="0.2">
      <c r="A27" t="s">
        <v>7</v>
      </c>
      <c r="B27">
        <f>70-60.41</f>
        <v>9.5900000000000034</v>
      </c>
      <c r="C27">
        <f>30.65-25</f>
        <v>5.6499999999999986</v>
      </c>
      <c r="F27">
        <v>0.75</v>
      </c>
      <c r="G27">
        <f>70+23.31</f>
        <v>93.31</v>
      </c>
      <c r="H27">
        <f t="shared" ref="H26:H28" si="0">28.025-25</f>
        <v>3.0249999999999986</v>
      </c>
    </row>
    <row r="28" spans="1:10" x14ac:dyDescent="0.2">
      <c r="A28" t="s">
        <v>8</v>
      </c>
      <c r="B28">
        <f>70-65.68</f>
        <v>4.3199999999999932</v>
      </c>
      <c r="C28">
        <f>31.55-25</f>
        <v>6.5500000000000007</v>
      </c>
      <c r="F28">
        <v>1</v>
      </c>
      <c r="G28">
        <f t="shared" ref="G26:G28" si="1">70+23.31</f>
        <v>93.31</v>
      </c>
      <c r="H28">
        <f t="shared" si="0"/>
        <v>3.0249999999999986</v>
      </c>
    </row>
    <row r="29" spans="1:10" x14ac:dyDescent="0.2">
      <c r="A29" t="s">
        <v>9</v>
      </c>
      <c r="B29">
        <f>70-68.8</f>
        <v>1.2000000000000028</v>
      </c>
      <c r="C29">
        <f>36.55-25</f>
        <v>11.549999999999997</v>
      </c>
    </row>
    <row r="30" spans="1:10" x14ac:dyDescent="0.2">
      <c r="A30" t="s">
        <v>10</v>
      </c>
      <c r="B30">
        <f>70-68.98</f>
        <v>1.019999999999996</v>
      </c>
      <c r="C30">
        <f>37.5-25</f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Qi, Ruorong</dc:creator>
  <cp:lastModifiedBy>Qi, Ruorong</cp:lastModifiedBy>
  <dcterms:created xsi:type="dcterms:W3CDTF">2025-03-13T23:37:11Z</dcterms:created>
  <dcterms:modified xsi:type="dcterms:W3CDTF">2025-03-18T15:50:52Z</dcterms:modified>
</cp:coreProperties>
</file>