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P81" i="1" l="1"/>
  <c r="A81" i="1"/>
  <c r="J81" i="1" s="1"/>
  <c r="P80" i="1"/>
  <c r="A80" i="1"/>
  <c r="F81" i="1" s="1"/>
  <c r="H81" i="1" s="1"/>
  <c r="P79" i="1"/>
  <c r="A79" i="1"/>
  <c r="F80" i="1" s="1"/>
  <c r="H80" i="1" s="1"/>
  <c r="P78" i="1"/>
  <c r="A78" i="1"/>
  <c r="F79" i="1" s="1"/>
  <c r="H79" i="1" s="1"/>
  <c r="P77" i="1"/>
  <c r="A77" i="1"/>
  <c r="F78" i="1" s="1"/>
  <c r="H78" i="1" s="1"/>
  <c r="P76" i="1"/>
  <c r="A76" i="1"/>
  <c r="F77" i="1" s="1"/>
  <c r="H77" i="1" s="1"/>
  <c r="P75" i="1"/>
  <c r="A75" i="1"/>
  <c r="F76" i="1" s="1"/>
  <c r="H76" i="1" s="1"/>
  <c r="P74" i="1"/>
  <c r="A74" i="1"/>
  <c r="F75" i="1" s="1"/>
  <c r="H75" i="1" s="1"/>
  <c r="P73" i="1"/>
  <c r="A73" i="1"/>
  <c r="F74" i="1" s="1"/>
  <c r="H74" i="1" s="1"/>
  <c r="P72" i="1"/>
  <c r="D72" i="1"/>
  <c r="A72" i="1"/>
  <c r="P71" i="1"/>
  <c r="I71" i="1"/>
  <c r="D71" i="1"/>
  <c r="A71" i="1"/>
  <c r="P70" i="1"/>
  <c r="I70" i="1"/>
  <c r="D70" i="1"/>
  <c r="A70" i="1"/>
  <c r="P69" i="1"/>
  <c r="I69" i="1"/>
  <c r="D69" i="1"/>
  <c r="A69" i="1"/>
  <c r="P68" i="1"/>
  <c r="I68" i="1"/>
  <c r="D68" i="1"/>
  <c r="A68" i="1"/>
  <c r="P67" i="1"/>
  <c r="I67" i="1"/>
  <c r="D67" i="1"/>
  <c r="A67" i="1"/>
  <c r="P66" i="1"/>
  <c r="I66" i="1"/>
  <c r="D66" i="1"/>
  <c r="A66" i="1"/>
  <c r="P65" i="1"/>
  <c r="I65" i="1"/>
  <c r="D65" i="1"/>
  <c r="A65" i="1"/>
  <c r="P64" i="1"/>
  <c r="I64" i="1"/>
  <c r="D64" i="1"/>
  <c r="A64" i="1"/>
  <c r="P63" i="1"/>
  <c r="I63" i="1"/>
  <c r="D63" i="1"/>
  <c r="A63" i="1"/>
  <c r="P62" i="1"/>
  <c r="I62" i="1"/>
  <c r="D62" i="1"/>
  <c r="A62" i="1"/>
  <c r="P61" i="1"/>
  <c r="I61" i="1"/>
  <c r="D61" i="1"/>
  <c r="A61" i="1"/>
  <c r="P60" i="1"/>
  <c r="A60" i="1"/>
  <c r="K60" i="1" s="1"/>
  <c r="P59" i="1"/>
  <c r="A59" i="1"/>
  <c r="K59" i="1" s="1"/>
  <c r="P58" i="1"/>
  <c r="A58" i="1"/>
  <c r="K58" i="1" s="1"/>
  <c r="P57" i="1"/>
  <c r="A57" i="1"/>
  <c r="K57" i="1" s="1"/>
  <c r="P56" i="1"/>
  <c r="A56" i="1"/>
  <c r="K56" i="1" s="1"/>
  <c r="P55" i="1"/>
  <c r="A55" i="1"/>
  <c r="K55" i="1" s="1"/>
  <c r="P54" i="1"/>
  <c r="A54" i="1"/>
  <c r="K54" i="1" s="1"/>
  <c r="P53" i="1"/>
  <c r="A53" i="1"/>
  <c r="I53" i="1" s="1"/>
  <c r="P52" i="1"/>
  <c r="A52" i="1"/>
  <c r="I52" i="1" s="1"/>
  <c r="P51" i="1"/>
  <c r="A51" i="1"/>
  <c r="I51" i="1" s="1"/>
  <c r="P50" i="1"/>
  <c r="A50" i="1"/>
  <c r="I50" i="1" s="1"/>
  <c r="P49" i="1"/>
  <c r="A49" i="1"/>
  <c r="I49" i="1" s="1"/>
  <c r="P48" i="1"/>
  <c r="A48" i="1"/>
  <c r="I48" i="1" s="1"/>
  <c r="P47" i="1"/>
  <c r="A47" i="1"/>
  <c r="I47" i="1" s="1"/>
  <c r="P46" i="1"/>
  <c r="A46" i="1"/>
  <c r="P45" i="1"/>
  <c r="A45" i="1"/>
  <c r="P44" i="1"/>
  <c r="A44" i="1"/>
  <c r="P43" i="1"/>
  <c r="A43" i="1"/>
  <c r="P42" i="1"/>
  <c r="A42" i="1"/>
  <c r="P41" i="1"/>
  <c r="A41" i="1"/>
  <c r="P40" i="1"/>
  <c r="A40" i="1"/>
  <c r="P39" i="1"/>
  <c r="A39" i="1"/>
  <c r="P38" i="1"/>
  <c r="A38" i="1"/>
  <c r="P37" i="1"/>
  <c r="A37" i="1"/>
  <c r="P36" i="1"/>
  <c r="A36" i="1"/>
  <c r="P35" i="1"/>
  <c r="A35" i="1"/>
  <c r="P34" i="1"/>
  <c r="A34" i="1"/>
  <c r="P33" i="1"/>
  <c r="A33" i="1"/>
  <c r="P32" i="1"/>
  <c r="A32" i="1"/>
  <c r="P31" i="1"/>
  <c r="A31" i="1"/>
  <c r="P30" i="1"/>
  <c r="A30" i="1"/>
  <c r="P29" i="1"/>
  <c r="A29" i="1"/>
  <c r="P28" i="1"/>
  <c r="A28" i="1"/>
  <c r="P27" i="1"/>
  <c r="A27" i="1"/>
  <c r="P26" i="1"/>
  <c r="A26" i="1"/>
  <c r="P25" i="1"/>
  <c r="A25" i="1"/>
  <c r="P24" i="1"/>
  <c r="A24" i="1"/>
  <c r="P23" i="1"/>
  <c r="A23" i="1"/>
  <c r="P22" i="1"/>
  <c r="A22" i="1"/>
  <c r="P21" i="1"/>
  <c r="A21" i="1"/>
  <c r="P20" i="1"/>
  <c r="A20" i="1"/>
  <c r="C19" i="1"/>
  <c r="A19" i="1"/>
  <c r="P18" i="1"/>
  <c r="C18" i="1"/>
  <c r="A18" i="1"/>
  <c r="P17" i="1"/>
  <c r="C17" i="1"/>
  <c r="A17" i="1"/>
  <c r="P16" i="1"/>
  <c r="C16" i="1"/>
  <c r="A16" i="1"/>
  <c r="P15" i="1"/>
  <c r="C15" i="1"/>
  <c r="A15" i="1"/>
  <c r="P14" i="1"/>
  <c r="C14" i="1"/>
  <c r="A14" i="1"/>
  <c r="P13" i="1"/>
  <c r="C13" i="1"/>
  <c r="A13" i="1"/>
  <c r="P12" i="1"/>
  <c r="E12" i="1"/>
  <c r="A12" i="1"/>
  <c r="P11" i="1"/>
  <c r="A11" i="1"/>
  <c r="P10" i="1"/>
  <c r="A10" i="1"/>
  <c r="P9" i="1"/>
  <c r="O9" i="1"/>
  <c r="C9" i="1"/>
  <c r="A9" i="1"/>
  <c r="P8" i="1"/>
  <c r="O8" i="1"/>
  <c r="A8" i="1"/>
  <c r="P7" i="1"/>
  <c r="O7" i="1"/>
  <c r="C7" i="1"/>
  <c r="A7" i="1"/>
  <c r="C12" i="1" l="1"/>
  <c r="D7" i="1"/>
  <c r="F7" i="1" s="1"/>
  <c r="I7" i="1" s="1"/>
  <c r="J7" i="1"/>
  <c r="D8" i="1"/>
  <c r="D10" i="1"/>
  <c r="D11" i="1"/>
  <c r="D12" i="1"/>
  <c r="D20" i="1"/>
  <c r="D21" i="1"/>
  <c r="D22" i="1"/>
  <c r="D23" i="1"/>
  <c r="D24" i="1"/>
  <c r="D25" i="1"/>
  <c r="C8" i="1"/>
  <c r="C10" i="1"/>
  <c r="C11" i="1"/>
  <c r="C20" i="1"/>
  <c r="C21" i="1"/>
  <c r="C22" i="1"/>
  <c r="C23" i="1"/>
  <c r="C24" i="1"/>
  <c r="C25" i="1"/>
  <c r="D9" i="1"/>
  <c r="D13" i="1"/>
  <c r="D14" i="1"/>
  <c r="D15" i="1"/>
  <c r="D16" i="1"/>
  <c r="D17" i="1"/>
  <c r="D18" i="1"/>
  <c r="D19" i="1"/>
  <c r="C26" i="1"/>
  <c r="C27" i="1"/>
  <c r="C28" i="1"/>
  <c r="C29" i="1"/>
  <c r="C30" i="1"/>
  <c r="C31" i="1"/>
  <c r="C32" i="1"/>
  <c r="C33" i="1"/>
  <c r="C34" i="1"/>
  <c r="C35" i="1"/>
  <c r="C36" i="1"/>
  <c r="C37" i="1"/>
  <c r="C38" i="1"/>
  <c r="C39" i="1"/>
  <c r="C40" i="1"/>
  <c r="C41" i="1"/>
  <c r="C42" i="1"/>
  <c r="C43" i="1"/>
  <c r="C44" i="1"/>
  <c r="C45" i="1"/>
  <c r="C46" i="1"/>
  <c r="D47" i="1"/>
  <c r="D48" i="1"/>
  <c r="D49" i="1"/>
  <c r="D50" i="1"/>
  <c r="D51" i="1"/>
  <c r="D52" i="1"/>
  <c r="D53" i="1"/>
  <c r="D26" i="1"/>
  <c r="D27" i="1"/>
  <c r="D28" i="1"/>
  <c r="D29" i="1"/>
  <c r="D30" i="1"/>
  <c r="D31" i="1"/>
  <c r="D32" i="1"/>
  <c r="D33" i="1"/>
  <c r="D34" i="1"/>
  <c r="D35" i="1"/>
  <c r="D36" i="1"/>
  <c r="D37" i="1"/>
  <c r="D38" i="1"/>
  <c r="D39" i="1"/>
  <c r="D40" i="1"/>
  <c r="D41" i="1"/>
  <c r="D42" i="1"/>
  <c r="D43" i="1"/>
  <c r="D44" i="1"/>
  <c r="D45" i="1"/>
  <c r="D46" i="1"/>
  <c r="F48" i="1"/>
  <c r="H48" i="1" s="1"/>
  <c r="J47" i="1"/>
  <c r="C47" i="1"/>
  <c r="G47" i="1"/>
  <c r="K47" i="1"/>
  <c r="F49" i="1"/>
  <c r="H49" i="1" s="1"/>
  <c r="J48" i="1"/>
  <c r="C48" i="1"/>
  <c r="G48" i="1"/>
  <c r="K48" i="1"/>
  <c r="F50" i="1"/>
  <c r="H50" i="1" s="1"/>
  <c r="J49" i="1"/>
  <c r="C49" i="1"/>
  <c r="G49" i="1"/>
  <c r="K49" i="1"/>
  <c r="F51" i="1"/>
  <c r="H51" i="1" s="1"/>
  <c r="J50" i="1"/>
  <c r="C50" i="1"/>
  <c r="G50" i="1"/>
  <c r="K50" i="1"/>
  <c r="F52" i="1"/>
  <c r="H52" i="1" s="1"/>
  <c r="J51" i="1"/>
  <c r="C51" i="1"/>
  <c r="G51" i="1"/>
  <c r="K51" i="1"/>
  <c r="F53" i="1"/>
  <c r="H53" i="1" s="1"/>
  <c r="J52" i="1"/>
  <c r="C52" i="1"/>
  <c r="G52" i="1"/>
  <c r="K52" i="1"/>
  <c r="F54" i="1"/>
  <c r="H54" i="1" s="1"/>
  <c r="J53" i="1"/>
  <c r="C53" i="1"/>
  <c r="G53" i="1"/>
  <c r="K53" i="1"/>
  <c r="C54" i="1"/>
  <c r="J54" i="1"/>
  <c r="C55" i="1"/>
  <c r="F55" i="1"/>
  <c r="H55" i="1" s="1"/>
  <c r="J55" i="1"/>
  <c r="C56" i="1"/>
  <c r="F56" i="1"/>
  <c r="H56" i="1" s="1"/>
  <c r="J56" i="1"/>
  <c r="C57" i="1"/>
  <c r="F57" i="1"/>
  <c r="H57" i="1" s="1"/>
  <c r="J57" i="1"/>
  <c r="C58" i="1"/>
  <c r="F58" i="1"/>
  <c r="H58" i="1" s="1"/>
  <c r="J58" i="1"/>
  <c r="C59" i="1"/>
  <c r="F59" i="1"/>
  <c r="H59" i="1" s="1"/>
  <c r="J59" i="1"/>
  <c r="C60" i="1"/>
  <c r="F60" i="1"/>
  <c r="H60" i="1" s="1"/>
  <c r="F62" i="1"/>
  <c r="H62" i="1" s="1"/>
  <c r="J61" i="1"/>
  <c r="C61" i="1"/>
  <c r="G61" i="1"/>
  <c r="K61" i="1"/>
  <c r="F63" i="1"/>
  <c r="H63" i="1" s="1"/>
  <c r="J62" i="1"/>
  <c r="C62" i="1"/>
  <c r="G62" i="1"/>
  <c r="K62" i="1"/>
  <c r="F64" i="1"/>
  <c r="H64" i="1" s="1"/>
  <c r="J63" i="1"/>
  <c r="C63" i="1"/>
  <c r="G63" i="1"/>
  <c r="K63" i="1"/>
  <c r="F65" i="1"/>
  <c r="H65" i="1" s="1"/>
  <c r="J64" i="1"/>
  <c r="C64" i="1"/>
  <c r="G64" i="1"/>
  <c r="K64" i="1"/>
  <c r="F66" i="1"/>
  <c r="H66" i="1" s="1"/>
  <c r="J65" i="1"/>
  <c r="C65" i="1"/>
  <c r="G65" i="1"/>
  <c r="K65" i="1"/>
  <c r="F67" i="1"/>
  <c r="H67" i="1" s="1"/>
  <c r="J66" i="1"/>
  <c r="C66" i="1"/>
  <c r="G66" i="1"/>
  <c r="K66" i="1"/>
  <c r="F68" i="1"/>
  <c r="H68" i="1" s="1"/>
  <c r="J67" i="1"/>
  <c r="C67" i="1"/>
  <c r="G67" i="1"/>
  <c r="K67" i="1"/>
  <c r="F69" i="1"/>
  <c r="H69" i="1" s="1"/>
  <c r="J68" i="1"/>
  <c r="C68" i="1"/>
  <c r="G68" i="1"/>
  <c r="K68" i="1"/>
  <c r="F70" i="1"/>
  <c r="H70" i="1" s="1"/>
  <c r="J69" i="1"/>
  <c r="C69" i="1"/>
  <c r="G69" i="1"/>
  <c r="K69" i="1"/>
  <c r="F71" i="1"/>
  <c r="H71" i="1" s="1"/>
  <c r="J70" i="1"/>
  <c r="C70" i="1"/>
  <c r="G70" i="1"/>
  <c r="K70" i="1"/>
  <c r="F72" i="1"/>
  <c r="H72" i="1" s="1"/>
  <c r="J71" i="1"/>
  <c r="C71" i="1"/>
  <c r="G71" i="1"/>
  <c r="K71" i="1"/>
  <c r="F73" i="1"/>
  <c r="H73" i="1" s="1"/>
  <c r="J72" i="1"/>
  <c r="C72" i="1"/>
  <c r="K72" i="1"/>
  <c r="I72" i="1"/>
  <c r="G72" i="1"/>
  <c r="D54" i="1"/>
  <c r="G54" i="1"/>
  <c r="I54" i="1"/>
  <c r="D55" i="1"/>
  <c r="G55" i="1"/>
  <c r="I55" i="1"/>
  <c r="D56" i="1"/>
  <c r="G56" i="1"/>
  <c r="I56" i="1"/>
  <c r="D57" i="1"/>
  <c r="G57" i="1"/>
  <c r="I57" i="1"/>
  <c r="D58" i="1"/>
  <c r="G58" i="1"/>
  <c r="I58" i="1"/>
  <c r="D59" i="1"/>
  <c r="G59" i="1"/>
  <c r="I59" i="1"/>
  <c r="F61" i="1"/>
  <c r="H61" i="1" s="1"/>
  <c r="J60" i="1"/>
  <c r="D60" i="1"/>
  <c r="G60" i="1"/>
  <c r="I60" i="1"/>
  <c r="D73" i="1"/>
  <c r="G73" i="1"/>
  <c r="I73" i="1"/>
  <c r="K73" i="1"/>
  <c r="D74" i="1"/>
  <c r="G74" i="1"/>
  <c r="I74" i="1"/>
  <c r="K74" i="1"/>
  <c r="D75" i="1"/>
  <c r="G75" i="1"/>
  <c r="I75" i="1"/>
  <c r="K75" i="1"/>
  <c r="D76" i="1"/>
  <c r="G76" i="1"/>
  <c r="I76" i="1"/>
  <c r="K76" i="1"/>
  <c r="D77" i="1"/>
  <c r="G77" i="1"/>
  <c r="I77" i="1"/>
  <c r="K77" i="1"/>
  <c r="D78" i="1"/>
  <c r="G78" i="1"/>
  <c r="I78" i="1"/>
  <c r="K78" i="1"/>
  <c r="D79" i="1"/>
  <c r="G79" i="1"/>
  <c r="I79" i="1"/>
  <c r="K79" i="1"/>
  <c r="D80" i="1"/>
  <c r="G80" i="1"/>
  <c r="I80" i="1"/>
  <c r="K80" i="1"/>
  <c r="D81" i="1"/>
  <c r="G81" i="1"/>
  <c r="I81" i="1"/>
  <c r="K81" i="1"/>
  <c r="C73" i="1"/>
  <c r="J73" i="1"/>
  <c r="C74" i="1"/>
  <c r="J74" i="1"/>
  <c r="C75" i="1"/>
  <c r="J75" i="1"/>
  <c r="C76" i="1"/>
  <c r="J76" i="1"/>
  <c r="C77" i="1"/>
  <c r="J77" i="1"/>
  <c r="C78" i="1"/>
  <c r="J78" i="1"/>
  <c r="C79" i="1"/>
  <c r="J79" i="1"/>
  <c r="C80" i="1"/>
  <c r="J80" i="1"/>
  <c r="C81" i="1"/>
  <c r="G7" i="1" l="1"/>
  <c r="K7" i="1"/>
  <c r="F8" i="1"/>
  <c r="H8" i="1" l="1"/>
  <c r="F9" i="1"/>
  <c r="I8" i="1"/>
  <c r="G8" i="1"/>
  <c r="J8" i="1"/>
  <c r="K8" i="1"/>
  <c r="J9" i="1" l="1"/>
  <c r="H9" i="1"/>
  <c r="I9" i="1"/>
  <c r="F10" i="1"/>
  <c r="G9" i="1"/>
  <c r="K9" i="1"/>
  <c r="H10" i="1" l="1"/>
  <c r="I10" i="1"/>
  <c r="G10" i="1"/>
  <c r="F11" i="1"/>
  <c r="K10" i="1"/>
  <c r="J10" i="1"/>
  <c r="H11" i="1" l="1"/>
  <c r="I11" i="1"/>
  <c r="K11" i="1"/>
  <c r="F12" i="1"/>
  <c r="J11" i="1"/>
  <c r="G11" i="1"/>
  <c r="H12" i="1" l="1"/>
  <c r="K12" i="1"/>
  <c r="G12" i="1"/>
  <c r="J12" i="1"/>
  <c r="F13" i="1"/>
  <c r="I12" i="1"/>
  <c r="H13" i="1" l="1"/>
  <c r="F14" i="1"/>
  <c r="J13" i="1"/>
  <c r="I13" i="1"/>
  <c r="K13" i="1"/>
  <c r="G13" i="1"/>
  <c r="H14" i="1" l="1"/>
  <c r="F15" i="1"/>
  <c r="J14" i="1"/>
  <c r="G14" i="1"/>
  <c r="K14" i="1"/>
  <c r="I14" i="1"/>
  <c r="H15" i="1" l="1"/>
  <c r="F16" i="1"/>
  <c r="J15" i="1"/>
  <c r="K15" i="1"/>
  <c r="I15" i="1"/>
  <c r="G15" i="1"/>
  <c r="H16" i="1" l="1"/>
  <c r="F17" i="1"/>
  <c r="J16" i="1"/>
  <c r="G16" i="1"/>
  <c r="K16" i="1"/>
  <c r="I16" i="1"/>
  <c r="H17" i="1" l="1"/>
  <c r="F18" i="1"/>
  <c r="J17" i="1"/>
  <c r="K17" i="1"/>
  <c r="I17" i="1"/>
  <c r="G17" i="1"/>
  <c r="H18" i="1" l="1"/>
  <c r="F19" i="1"/>
  <c r="J18" i="1"/>
  <c r="G18" i="1"/>
  <c r="K18" i="1"/>
  <c r="I18" i="1"/>
  <c r="H19" i="1" l="1"/>
  <c r="J19" i="1"/>
  <c r="F20" i="1"/>
  <c r="I19" i="1"/>
  <c r="G19" i="1"/>
  <c r="K19" i="1"/>
  <c r="H20" i="1" l="1"/>
  <c r="J20" i="1"/>
  <c r="G20" i="1"/>
  <c r="I20" i="1"/>
  <c r="F21" i="1"/>
  <c r="K20" i="1"/>
  <c r="H21" i="1" l="1"/>
  <c r="I21" i="1"/>
  <c r="F22" i="1"/>
  <c r="K21" i="1"/>
  <c r="J21" i="1"/>
  <c r="G21" i="1"/>
  <c r="H22" i="1" l="1"/>
  <c r="J22" i="1"/>
  <c r="G22" i="1"/>
  <c r="I22" i="1"/>
  <c r="F23" i="1"/>
  <c r="K22" i="1"/>
  <c r="H23" i="1" l="1"/>
  <c r="I23" i="1"/>
  <c r="F24" i="1"/>
  <c r="K23" i="1"/>
  <c r="J23" i="1"/>
  <c r="G23" i="1"/>
  <c r="H24" i="1" l="1"/>
  <c r="J24" i="1"/>
  <c r="G24" i="1"/>
  <c r="I24" i="1"/>
  <c r="F25" i="1"/>
  <c r="K24" i="1"/>
  <c r="H25" i="1" l="1"/>
  <c r="I25" i="1"/>
  <c r="F26" i="1"/>
  <c r="K25" i="1"/>
  <c r="J25" i="1"/>
  <c r="G25" i="1"/>
  <c r="H26" i="1" l="1"/>
  <c r="I26" i="1"/>
  <c r="K26" i="1"/>
  <c r="J26" i="1"/>
  <c r="F27" i="1"/>
  <c r="G26" i="1"/>
  <c r="H27" i="1" l="1"/>
  <c r="K27" i="1"/>
  <c r="J27" i="1"/>
  <c r="F28" i="1"/>
  <c r="G27" i="1"/>
  <c r="I27" i="1"/>
  <c r="H28" i="1" l="1"/>
  <c r="I28" i="1"/>
  <c r="K28" i="1"/>
  <c r="J28" i="1"/>
  <c r="F29" i="1"/>
  <c r="G28" i="1"/>
  <c r="H29" i="1" l="1"/>
  <c r="K29" i="1"/>
  <c r="J29" i="1"/>
  <c r="F30" i="1"/>
  <c r="G29" i="1"/>
  <c r="I29" i="1"/>
  <c r="H30" i="1" l="1"/>
  <c r="I30" i="1"/>
  <c r="K30" i="1"/>
  <c r="J30" i="1"/>
  <c r="F31" i="1"/>
  <c r="G30" i="1"/>
  <c r="H31" i="1" l="1"/>
  <c r="K31" i="1"/>
  <c r="J31" i="1"/>
  <c r="F32" i="1"/>
  <c r="G31" i="1"/>
  <c r="I31" i="1"/>
  <c r="H32" i="1" l="1"/>
  <c r="I32" i="1"/>
  <c r="K32" i="1"/>
  <c r="J32" i="1"/>
  <c r="F33" i="1"/>
  <c r="G32" i="1"/>
  <c r="H33" i="1" l="1"/>
  <c r="K33" i="1"/>
  <c r="J33" i="1"/>
  <c r="F34" i="1"/>
  <c r="G33" i="1"/>
  <c r="I33" i="1"/>
  <c r="H34" i="1" l="1"/>
  <c r="I34" i="1"/>
  <c r="K34" i="1"/>
  <c r="J34" i="1"/>
  <c r="F35" i="1"/>
  <c r="G34" i="1"/>
  <c r="H35" i="1" l="1"/>
  <c r="K35" i="1"/>
  <c r="J35" i="1"/>
  <c r="F36" i="1"/>
  <c r="G35" i="1"/>
  <c r="I35" i="1"/>
  <c r="H36" i="1" l="1"/>
  <c r="I36" i="1"/>
  <c r="K36" i="1"/>
  <c r="J36" i="1"/>
  <c r="F37" i="1"/>
  <c r="G36" i="1"/>
  <c r="H37" i="1" l="1"/>
  <c r="K37" i="1"/>
  <c r="J37" i="1"/>
  <c r="F38" i="1"/>
  <c r="G37" i="1"/>
  <c r="I37" i="1"/>
  <c r="H38" i="1" l="1"/>
  <c r="I38" i="1"/>
  <c r="K38" i="1"/>
  <c r="J38" i="1"/>
  <c r="F39" i="1"/>
  <c r="G38" i="1"/>
  <c r="H39" i="1" l="1"/>
  <c r="K39" i="1"/>
  <c r="J39" i="1"/>
  <c r="F40" i="1"/>
  <c r="G39" i="1"/>
  <c r="I39" i="1"/>
  <c r="H40" i="1" l="1"/>
  <c r="I40" i="1"/>
  <c r="K40" i="1"/>
  <c r="J40" i="1"/>
  <c r="F41" i="1"/>
  <c r="G40" i="1"/>
  <c r="H41" i="1" l="1"/>
  <c r="K41" i="1"/>
  <c r="J41" i="1"/>
  <c r="F42" i="1"/>
  <c r="G41" i="1"/>
  <c r="I41" i="1"/>
  <c r="H42" i="1" l="1"/>
  <c r="I42" i="1"/>
  <c r="K42" i="1"/>
  <c r="J42" i="1"/>
  <c r="F43" i="1"/>
  <c r="G42" i="1"/>
  <c r="H43" i="1" l="1"/>
  <c r="K43" i="1"/>
  <c r="J43" i="1"/>
  <c r="F44" i="1"/>
  <c r="G43" i="1"/>
  <c r="I43" i="1"/>
  <c r="H44" i="1" l="1"/>
  <c r="I44" i="1"/>
  <c r="K44" i="1"/>
  <c r="J44" i="1"/>
  <c r="F45" i="1"/>
  <c r="G44" i="1"/>
  <c r="H45" i="1" l="1"/>
  <c r="K45" i="1"/>
  <c r="J45" i="1"/>
  <c r="F46" i="1"/>
  <c r="G45" i="1"/>
  <c r="I45" i="1"/>
  <c r="H46" i="1" l="1"/>
  <c r="F47" i="1"/>
  <c r="H47" i="1" s="1"/>
  <c r="K46" i="1"/>
  <c r="I46" i="1"/>
  <c r="J46" i="1"/>
  <c r="G46" i="1"/>
  <c r="H1" i="1"/>
</calcChain>
</file>

<file path=xl/sharedStrings.xml><?xml version="1.0" encoding="utf-8"?>
<sst xmlns="http://schemas.openxmlformats.org/spreadsheetml/2006/main" count="27" uniqueCount="27">
  <si>
    <t>结算利率</t>
  </si>
  <si>
    <t>年初退保</t>
  </si>
  <si>
    <t>投保年龄</t>
  </si>
  <si>
    <t>周岁</t>
  </si>
  <si>
    <t>年末退保</t>
  </si>
  <si>
    <t>基本保险金</t>
  </si>
  <si>
    <t>元</t>
  </si>
  <si>
    <t>财富一号测算表</t>
  </si>
  <si>
    <t>保单年度</t>
  </si>
  <si>
    <t>被保险人年龄</t>
  </si>
  <si>
    <t>管理费</t>
  </si>
  <si>
    <t>账户情况</t>
  </si>
  <si>
    <t>保障</t>
  </si>
  <si>
    <t>提前领取测算</t>
  </si>
  <si>
    <t>退保测算</t>
  </si>
  <si>
    <t>持续奖金</t>
  </si>
  <si>
    <t>个人账户</t>
  </si>
  <si>
    <t>年收益率</t>
  </si>
  <si>
    <t>免费提取
额度</t>
  </si>
  <si>
    <t>身故
保险金</t>
  </si>
  <si>
    <t>一般意外身故保险金</t>
  </si>
  <si>
    <t>公交/自驾车意外身故保险金</t>
  </si>
  <si>
    <t>提取金额</t>
  </si>
  <si>
    <t>资金
用途</t>
  </si>
  <si>
    <t>退保
方式</t>
  </si>
  <si>
    <t>退保
手续费</t>
  </si>
  <si>
    <t>领取金额</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</si>
</sst>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_);[Red]\(0\)"/>
    <numFmt numFmtId="177" formatCode="0.00_ "/>
    <numFmt numFmtId="178" formatCode="0_ "/>
    <numFmt numFmtId="179" formatCode="0.0%"/>
  </numFmts>
  <fonts count="12" x14ac:knownFonts="1">
    <font>
      <sz val="11"/>
      <color theme="1"/>
      <name val="宋体"/>
      <family val="2"/>
      <scheme val="minor"/>
    </font>
    <font>
      <b/>
      <sz val="10"/>
      <name val="华文仿宋"/>
      <charset val="134"/>
    </font>
    <font>
      <sz val="9"/>
      <name val="宋体"/>
      <family val="3"/>
      <charset val="134"/>
      <scheme val="minor"/>
    </font>
    <font>
      <b/>
      <sz val="10"/>
      <name val="华文仿宋"/>
      <family val="3"/>
      <charset val="134"/>
    </font>
    <font>
      <b/>
      <sz val="14"/>
      <color indexed="60"/>
      <name val="幼圆"/>
      <family val="3"/>
      <charset val="134"/>
    </font>
    <font>
      <b/>
      <sz val="14"/>
      <name val="幼圆"/>
      <family val="3"/>
      <charset val="134"/>
    </font>
    <font>
      <sz val="10"/>
      <name val="幼圆"/>
      <family val="3"/>
      <charset val="134"/>
    </font>
    <font>
      <b/>
      <sz val="24"/>
      <color indexed="62"/>
      <name val="华文隶书"/>
      <family val="3"/>
      <charset val="134"/>
    </font>
    <font>
      <sz val="10"/>
      <color indexed="9"/>
      <name val="幼圆"/>
      <family val="3"/>
      <charset val="134"/>
    </font>
    <font>
      <b/>
      <sz val="12"/>
      <name val="方正姚体"/>
      <family val="3"/>
      <charset val="134"/>
    </font>
    <font>
      <b/>
      <sz val="20"/>
      <color indexed="62"/>
      <name val="华文琥珀"/>
      <family val="3"/>
      <charset val="134"/>
    </font>
    <font>
      <b/>
      <sz val="10"/>
      <color indexed="60"/>
      <name val="幼圆"/>
      <family val="3"/>
      <charset val="134"/>
    </font>
  </fonts>
  <fills count="8">
    <fill>
      <patternFill patternType="none"/>
    </fill>
    <fill>
      <patternFill patternType="gray125"/>
    </fill>
    <fill>
      <patternFill patternType="solid">
        <fgColor indexed="43"/>
        <bgColor indexed="64"/>
      </patternFill>
    </fill>
    <fill>
      <patternFill patternType="solid">
        <fgColor indexed="26"/>
        <bgColor indexed="64"/>
      </patternFill>
    </fill>
    <fill>
      <patternFill patternType="solid">
        <fgColor indexed="9"/>
        <bgColor indexed="64"/>
      </patternFill>
    </fill>
    <fill>
      <patternFill patternType="solid">
        <fgColor indexed="47"/>
        <bgColor indexed="64"/>
      </patternFill>
    </fill>
    <fill>
      <patternFill patternType="solid">
        <fgColor indexed="42"/>
        <bgColor indexed="64"/>
      </patternFill>
    </fill>
    <fill>
      <patternFill patternType="solid">
        <fgColor indexed="27"/>
        <bgColor indexed="64"/>
      </patternFill>
    </fill>
  </fills>
  <borders count="26">
    <border>
      <left/>
      <right/>
      <top/>
      <bottom/>
      <diagonal/>
    </border>
    <border>
      <left style="thin">
        <color indexed="11"/>
      </left>
      <right style="thin">
        <color indexed="11"/>
      </right>
      <top style="thin">
        <color indexed="11"/>
      </top>
      <bottom style="thin">
        <color indexed="11"/>
      </bottom>
      <diagonal/>
    </border>
    <border>
      <left/>
      <right/>
      <top style="thin">
        <color indexed="11"/>
      </top>
      <bottom/>
      <diagonal/>
    </border>
    <border>
      <left/>
      <right style="thin">
        <color indexed="11"/>
      </right>
      <top style="thin">
        <color indexed="11"/>
      </top>
      <bottom/>
      <diagonal/>
    </border>
    <border>
      <left/>
      <right style="thin">
        <color indexed="11"/>
      </right>
      <top/>
      <bottom/>
      <diagonal/>
    </border>
    <border>
      <left/>
      <right/>
      <top/>
      <bottom style="thin">
        <color indexed="11"/>
      </bottom>
      <diagonal/>
    </border>
    <border>
      <left/>
      <right style="thin">
        <color indexed="11"/>
      </right>
      <top/>
      <bottom style="thin">
        <color indexed="11"/>
      </bottom>
      <diagonal/>
    </border>
    <border>
      <left style="medium">
        <color indexed="11"/>
      </left>
      <right/>
      <top style="thin">
        <color indexed="11"/>
      </top>
      <bottom style="medium">
        <color indexed="11"/>
      </bottom>
      <diagonal/>
    </border>
    <border>
      <left/>
      <right/>
      <top style="thin">
        <color indexed="11"/>
      </top>
      <bottom style="medium">
        <color indexed="1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medium">
        <color indexed="11"/>
      </top>
      <bottom style="thin">
        <color indexed="64"/>
      </bottom>
      <diagonal/>
    </border>
    <border>
      <left/>
      <right/>
      <top style="medium">
        <color indexed="11"/>
      </top>
      <bottom style="thin">
        <color indexed="64"/>
      </bottom>
      <diagonal/>
    </border>
    <border>
      <left/>
      <right style="thin">
        <color indexed="64"/>
      </right>
      <top style="medium">
        <color indexed="11"/>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10"/>
      </left>
      <right style="thin">
        <color indexed="64"/>
      </right>
      <top style="medium">
        <color indexed="10"/>
      </top>
      <bottom style="thin">
        <color indexed="64"/>
      </bottom>
      <diagonal/>
    </border>
    <border>
      <left style="thin">
        <color indexed="64"/>
      </left>
      <right/>
      <top style="medium">
        <color indexed="10"/>
      </top>
      <bottom style="thin">
        <color indexed="64"/>
      </bottom>
      <diagonal/>
    </border>
    <border>
      <left style="thin">
        <color indexed="64"/>
      </left>
      <right style="medium">
        <color indexed="10"/>
      </right>
      <top style="medium">
        <color indexed="10"/>
      </top>
      <bottom style="thin">
        <color indexed="64"/>
      </bottom>
      <diagonal/>
    </border>
    <border>
      <left/>
      <right style="thin">
        <color indexed="64"/>
      </right>
      <top style="thin">
        <color indexed="64"/>
      </top>
      <bottom style="thin">
        <color indexed="64"/>
      </bottom>
      <diagonal/>
    </border>
    <border>
      <left style="medium">
        <color indexed="10"/>
      </left>
      <right style="thin">
        <color indexed="64"/>
      </right>
      <top style="thin">
        <color indexed="64"/>
      </top>
      <bottom style="thin">
        <color indexed="64"/>
      </bottom>
      <diagonal/>
    </border>
    <border>
      <left style="thin">
        <color indexed="64"/>
      </left>
      <right style="medium">
        <color indexed="10"/>
      </right>
      <top style="thin">
        <color indexed="64"/>
      </top>
      <bottom style="thin">
        <color indexed="64"/>
      </bottom>
      <diagonal/>
    </border>
    <border>
      <left style="medium">
        <color indexed="10"/>
      </left>
      <right style="thin">
        <color indexed="64"/>
      </right>
      <top style="thin">
        <color indexed="64"/>
      </top>
      <bottom style="medium">
        <color indexed="10"/>
      </bottom>
      <diagonal/>
    </border>
    <border>
      <left style="thin">
        <color indexed="64"/>
      </left>
      <right/>
      <top style="thin">
        <color indexed="64"/>
      </top>
      <bottom style="medium">
        <color indexed="10"/>
      </bottom>
      <diagonal/>
    </border>
    <border>
      <left style="thin">
        <color indexed="64"/>
      </left>
      <right style="medium">
        <color indexed="10"/>
      </right>
      <top style="thin">
        <color indexed="64"/>
      </top>
      <bottom style="medium">
        <color indexed="10"/>
      </bottom>
      <diagonal/>
    </border>
  </borders>
  <cellStyleXfs count="1">
    <xf numFmtId="0" fontId="0" fillId="0" borderId="0"/>
  </cellStyleXfs>
  <cellXfs count="63">
    <xf numFmtId="0" fontId="0" fillId="0" borderId="0" xfId="0"/>
    <xf numFmtId="0" fontId="1" fillId="2" borderId="1" xfId="0" applyFont="1" applyFill="1" applyBorder="1" applyAlignment="1" applyProtection="1">
      <alignment horizontal="center" vertical="center"/>
      <protection hidden="1"/>
    </xf>
    <xf numFmtId="0" fontId="3" fillId="2" borderId="1" xfId="0" applyFont="1" applyFill="1" applyBorder="1" applyAlignment="1" applyProtection="1">
      <alignment horizontal="center" vertical="center"/>
      <protection hidden="1"/>
    </xf>
    <xf numFmtId="10" fontId="4" fillId="3" borderId="1" xfId="0" applyNumberFormat="1" applyFont="1" applyFill="1" applyBorder="1" applyAlignment="1" applyProtection="1">
      <alignment horizontal="center" vertical="center"/>
      <protection hidden="1"/>
    </xf>
    <xf numFmtId="176" fontId="5" fillId="3" borderId="1" xfId="0" applyNumberFormat="1" applyFont="1" applyFill="1" applyBorder="1" applyAlignment="1" applyProtection="1">
      <alignment vertical="top"/>
      <protection hidden="1"/>
    </xf>
    <xf numFmtId="176" fontId="6" fillId="4" borderId="0" xfId="0" applyNumberFormat="1" applyFont="1" applyFill="1" applyBorder="1" applyAlignment="1" applyProtection="1">
      <alignment vertical="center"/>
      <protection hidden="1"/>
    </xf>
    <xf numFmtId="176" fontId="7" fillId="5" borderId="2" xfId="0" applyNumberFormat="1" applyFont="1" applyFill="1" applyBorder="1" applyAlignment="1" applyProtection="1">
      <alignment horizontal="center" vertical="center"/>
      <protection hidden="1"/>
    </xf>
    <xf numFmtId="176" fontId="7" fillId="5" borderId="3" xfId="0" applyNumberFormat="1" applyFont="1" applyFill="1" applyBorder="1" applyAlignment="1" applyProtection="1">
      <alignment horizontal="center" vertical="center"/>
      <protection hidden="1"/>
    </xf>
    <xf numFmtId="176" fontId="6" fillId="0" borderId="0" xfId="0" applyNumberFormat="1" applyFont="1" applyAlignment="1" applyProtection="1">
      <alignment vertical="center"/>
      <protection hidden="1"/>
    </xf>
    <xf numFmtId="0" fontId="8" fillId="0" borderId="0" xfId="0" applyFont="1" applyFill="1" applyAlignment="1" applyProtection="1">
      <alignment vertical="center"/>
      <protection hidden="1"/>
    </xf>
    <xf numFmtId="0" fontId="6" fillId="0" borderId="0" xfId="0" applyFont="1" applyFill="1" applyAlignment="1" applyProtection="1">
      <alignment vertical="center"/>
      <protection hidden="1"/>
    </xf>
    <xf numFmtId="0" fontId="6" fillId="0" borderId="0" xfId="0" applyFont="1" applyAlignment="1" applyProtection="1">
      <alignment vertical="center"/>
      <protection hidden="1"/>
    </xf>
    <xf numFmtId="0" fontId="4" fillId="3" borderId="1" xfId="0" applyFont="1" applyFill="1" applyBorder="1" applyAlignment="1" applyProtection="1">
      <alignment horizontal="center" vertical="center"/>
      <protection hidden="1"/>
    </xf>
    <xf numFmtId="176" fontId="9" fillId="3" borderId="1" xfId="0" applyNumberFormat="1" applyFont="1" applyFill="1" applyBorder="1" applyAlignment="1" applyProtection="1">
      <alignment vertical="center"/>
      <protection hidden="1"/>
    </xf>
    <xf numFmtId="176" fontId="7" fillId="5" borderId="0" xfId="0" applyNumberFormat="1" applyFont="1" applyFill="1" applyBorder="1" applyAlignment="1" applyProtection="1">
      <alignment horizontal="center" vertical="center"/>
      <protection hidden="1"/>
    </xf>
    <xf numFmtId="176" fontId="7" fillId="5" borderId="4" xfId="0" applyNumberFormat="1" applyFont="1" applyFill="1" applyBorder="1" applyAlignment="1" applyProtection="1">
      <alignment horizontal="center" vertical="center"/>
      <protection hidden="1"/>
    </xf>
    <xf numFmtId="176" fontId="6" fillId="4" borderId="5" xfId="0" applyNumberFormat="1" applyFont="1" applyFill="1" applyBorder="1" applyAlignment="1" applyProtection="1">
      <alignment vertical="center"/>
      <protection hidden="1"/>
    </xf>
    <xf numFmtId="176" fontId="7" fillId="5" borderId="5" xfId="0" applyNumberFormat="1" applyFont="1" applyFill="1" applyBorder="1" applyAlignment="1" applyProtection="1">
      <alignment horizontal="center" vertical="center"/>
      <protection hidden="1"/>
    </xf>
    <xf numFmtId="176" fontId="7" fillId="5" borderId="6" xfId="0" applyNumberFormat="1" applyFont="1" applyFill="1" applyBorder="1" applyAlignment="1" applyProtection="1">
      <alignment horizontal="center" vertical="center"/>
      <protection hidden="1"/>
    </xf>
    <xf numFmtId="0" fontId="10" fillId="6" borderId="7" xfId="0" applyFont="1" applyFill="1" applyBorder="1" applyAlignment="1" applyProtection="1">
      <alignment horizontal="center" vertical="center"/>
      <protection hidden="1"/>
    </xf>
    <xf numFmtId="0" fontId="10" fillId="6" borderId="8" xfId="0" applyFont="1" applyFill="1" applyBorder="1" applyAlignment="1" applyProtection="1">
      <alignment horizontal="center" vertical="center"/>
      <protection hidden="1"/>
    </xf>
    <xf numFmtId="0" fontId="11" fillId="4" borderId="9" xfId="0" applyFont="1" applyFill="1" applyBorder="1" applyAlignment="1" applyProtection="1">
      <alignment horizontal="center" vertical="center" wrapText="1"/>
      <protection hidden="1"/>
    </xf>
    <xf numFmtId="0" fontId="11" fillId="4" borderId="9" xfId="0" applyFont="1" applyFill="1" applyBorder="1" applyAlignment="1" applyProtection="1">
      <alignment horizontal="center" vertical="center" wrapText="1"/>
      <protection hidden="1"/>
    </xf>
    <xf numFmtId="176" fontId="11" fillId="4" borderId="10" xfId="0" applyNumberFormat="1" applyFont="1" applyFill="1" applyBorder="1" applyAlignment="1" applyProtection="1">
      <alignment horizontal="center" vertical="center" wrapText="1"/>
      <protection hidden="1"/>
    </xf>
    <xf numFmtId="177" fontId="11" fillId="4" borderId="9" xfId="0" applyNumberFormat="1" applyFont="1" applyFill="1" applyBorder="1" applyAlignment="1" applyProtection="1">
      <alignment horizontal="center" vertical="center"/>
      <protection hidden="1"/>
    </xf>
    <xf numFmtId="178" fontId="11" fillId="4" borderId="11" xfId="0" applyNumberFormat="1" applyFont="1" applyFill="1" applyBorder="1" applyAlignment="1" applyProtection="1">
      <alignment horizontal="center" vertical="center"/>
      <protection hidden="1"/>
    </xf>
    <xf numFmtId="178" fontId="11" fillId="4" borderId="12" xfId="0" applyNumberFormat="1" applyFont="1" applyFill="1" applyBorder="1" applyAlignment="1" applyProtection="1">
      <alignment horizontal="center" vertical="center"/>
      <protection hidden="1"/>
    </xf>
    <xf numFmtId="178" fontId="11" fillId="4" borderId="13" xfId="0" applyNumberFormat="1" applyFont="1" applyFill="1" applyBorder="1" applyAlignment="1" applyProtection="1">
      <alignment horizontal="center" vertical="center"/>
      <protection hidden="1"/>
    </xf>
    <xf numFmtId="176" fontId="11" fillId="3" borderId="11" xfId="0" applyNumberFormat="1" applyFont="1" applyFill="1" applyBorder="1" applyAlignment="1" applyProtection="1">
      <alignment horizontal="center" vertical="center"/>
      <protection hidden="1"/>
    </xf>
    <xf numFmtId="176" fontId="11" fillId="3" borderId="13" xfId="0" applyNumberFormat="1" applyFont="1" applyFill="1" applyBorder="1" applyAlignment="1" applyProtection="1">
      <alignment horizontal="center" vertical="center"/>
      <protection hidden="1"/>
    </xf>
    <xf numFmtId="176" fontId="11" fillId="7" borderId="11" xfId="0" applyNumberFormat="1" applyFont="1" applyFill="1" applyBorder="1" applyAlignment="1" applyProtection="1">
      <alignment horizontal="center" vertical="center"/>
      <protection hidden="1"/>
    </xf>
    <xf numFmtId="176" fontId="11" fillId="7" borderId="12" xfId="0" applyNumberFormat="1" applyFont="1" applyFill="1" applyBorder="1" applyAlignment="1" applyProtection="1">
      <alignment horizontal="center" vertical="center"/>
      <protection hidden="1"/>
    </xf>
    <xf numFmtId="176" fontId="11" fillId="7" borderId="13" xfId="0" applyNumberFormat="1" applyFont="1" applyFill="1" applyBorder="1" applyAlignment="1" applyProtection="1">
      <alignment horizontal="center" vertical="center"/>
      <protection hidden="1"/>
    </xf>
    <xf numFmtId="0" fontId="11" fillId="4" borderId="14" xfId="0" applyFont="1" applyFill="1" applyBorder="1" applyAlignment="1" applyProtection="1">
      <alignment horizontal="center" vertical="center" wrapText="1"/>
      <protection hidden="1"/>
    </xf>
    <xf numFmtId="0" fontId="11" fillId="4" borderId="14" xfId="0" applyFont="1" applyFill="1" applyBorder="1" applyAlignment="1" applyProtection="1">
      <alignment horizontal="center" vertical="center" wrapText="1"/>
      <protection hidden="1"/>
    </xf>
    <xf numFmtId="176" fontId="11" fillId="4" borderId="9" xfId="0" applyNumberFormat="1" applyFont="1" applyFill="1" applyBorder="1" applyAlignment="1" applyProtection="1">
      <alignment horizontal="center" vertical="center" wrapText="1"/>
      <protection hidden="1"/>
    </xf>
    <xf numFmtId="176" fontId="11" fillId="4" borderId="14" xfId="0" applyNumberFormat="1" applyFont="1" applyFill="1" applyBorder="1" applyAlignment="1" applyProtection="1">
      <alignment horizontal="center" vertical="center" wrapText="1"/>
      <protection hidden="1"/>
    </xf>
    <xf numFmtId="179" fontId="11" fillId="4" borderId="14" xfId="0" applyNumberFormat="1" applyFont="1" applyFill="1" applyBorder="1" applyAlignment="1" applyProtection="1">
      <alignment horizontal="center" vertical="center" wrapText="1"/>
      <protection hidden="1"/>
    </xf>
    <xf numFmtId="178" fontId="11" fillId="4" borderId="14" xfId="0" applyNumberFormat="1" applyFont="1" applyFill="1" applyBorder="1" applyAlignment="1" applyProtection="1">
      <alignment horizontal="center" vertical="center" wrapText="1"/>
      <protection hidden="1"/>
    </xf>
    <xf numFmtId="176" fontId="11" fillId="3" borderId="15" xfId="0" applyNumberFormat="1" applyFont="1" applyFill="1" applyBorder="1" applyAlignment="1" applyProtection="1">
      <alignment horizontal="center" vertical="center" wrapText="1"/>
      <protection hidden="1"/>
    </xf>
    <xf numFmtId="176" fontId="11" fillId="7" borderId="15" xfId="0" applyNumberFormat="1" applyFont="1" applyFill="1" applyBorder="1" applyAlignment="1" applyProtection="1">
      <alignment horizontal="center" vertical="center" wrapText="1"/>
      <protection hidden="1"/>
    </xf>
    <xf numFmtId="176" fontId="11" fillId="7" borderId="14" xfId="0" applyNumberFormat="1" applyFont="1" applyFill="1" applyBorder="1" applyAlignment="1" applyProtection="1">
      <alignment horizontal="center" vertical="center" wrapText="1"/>
      <protection hidden="1"/>
    </xf>
    <xf numFmtId="0" fontId="6" fillId="0" borderId="0" xfId="0" applyFont="1" applyFill="1" applyAlignment="1" applyProtection="1">
      <alignment vertical="center" wrapText="1"/>
      <protection hidden="1"/>
    </xf>
    <xf numFmtId="0" fontId="6" fillId="0" borderId="0" xfId="0" applyFont="1" applyAlignment="1" applyProtection="1">
      <alignment vertical="center" wrapText="1"/>
      <protection hidden="1"/>
    </xf>
    <xf numFmtId="0" fontId="6" fillId="4" borderId="14" xfId="0" applyFont="1" applyFill="1" applyBorder="1" applyAlignment="1" applyProtection="1">
      <alignment horizontal="center" vertical="center"/>
      <protection hidden="1"/>
    </xf>
    <xf numFmtId="176" fontId="6" fillId="4" borderId="14" xfId="0" applyNumberFormat="1" applyFont="1" applyFill="1" applyBorder="1" applyAlignment="1" applyProtection="1">
      <alignment vertical="center"/>
      <protection hidden="1"/>
    </xf>
    <xf numFmtId="179" fontId="6" fillId="4" borderId="14" xfId="0" applyNumberFormat="1" applyFont="1" applyFill="1" applyBorder="1" applyAlignment="1" applyProtection="1">
      <alignment vertical="center"/>
      <protection hidden="1"/>
    </xf>
    <xf numFmtId="179" fontId="6" fillId="4" borderId="16" xfId="0" applyNumberFormat="1" applyFont="1" applyFill="1" applyBorder="1" applyAlignment="1" applyProtection="1">
      <alignment vertical="center"/>
      <protection hidden="1"/>
    </xf>
    <xf numFmtId="178" fontId="6" fillId="4" borderId="14" xfId="0" applyNumberFormat="1" applyFont="1" applyFill="1" applyBorder="1" applyAlignment="1" applyProtection="1">
      <alignment vertical="center"/>
      <protection hidden="1"/>
    </xf>
    <xf numFmtId="176" fontId="6" fillId="3" borderId="17" xfId="0" applyNumberFormat="1" applyFont="1" applyFill="1" applyBorder="1" applyAlignment="1" applyProtection="1">
      <alignment vertical="center"/>
      <protection hidden="1"/>
    </xf>
    <xf numFmtId="176" fontId="6" fillId="3" borderId="18" xfId="0" applyNumberFormat="1" applyFont="1" applyFill="1" applyBorder="1" applyAlignment="1" applyProtection="1">
      <alignment horizontal="center" vertical="center"/>
      <protection hidden="1"/>
    </xf>
    <xf numFmtId="176" fontId="6" fillId="7" borderId="19" xfId="0" applyNumberFormat="1" applyFont="1" applyFill="1" applyBorder="1" applyAlignment="1" applyProtection="1">
      <alignment vertical="center"/>
      <protection hidden="1"/>
    </xf>
    <xf numFmtId="176" fontId="6" fillId="7" borderId="20" xfId="0" applyNumberFormat="1" applyFont="1" applyFill="1" applyBorder="1" applyAlignment="1" applyProtection="1">
      <alignment vertical="center"/>
      <protection hidden="1"/>
    </xf>
    <xf numFmtId="176" fontId="6" fillId="7" borderId="14" xfId="0" applyNumberFormat="1" applyFont="1" applyFill="1" applyBorder="1" applyAlignment="1" applyProtection="1">
      <alignment vertical="center"/>
      <protection hidden="1"/>
    </xf>
    <xf numFmtId="176" fontId="6" fillId="4" borderId="16" xfId="0" applyNumberFormat="1" applyFont="1" applyFill="1" applyBorder="1" applyAlignment="1" applyProtection="1">
      <alignment vertical="center"/>
      <protection hidden="1"/>
    </xf>
    <xf numFmtId="176" fontId="6" fillId="3" borderId="21" xfId="0" applyNumberFormat="1" applyFont="1" applyFill="1" applyBorder="1" applyAlignment="1" applyProtection="1">
      <alignment vertical="center"/>
      <protection hidden="1"/>
    </xf>
    <xf numFmtId="176" fontId="6" fillId="3" borderId="16" xfId="0" applyNumberFormat="1" applyFont="1" applyFill="1" applyBorder="1" applyAlignment="1" applyProtection="1">
      <alignment horizontal="center" vertical="center"/>
      <protection hidden="1"/>
    </xf>
    <xf numFmtId="176" fontId="6" fillId="7" borderId="22" xfId="0" applyNumberFormat="1" applyFont="1" applyFill="1" applyBorder="1" applyAlignment="1" applyProtection="1">
      <alignment vertical="center"/>
      <protection hidden="1"/>
    </xf>
    <xf numFmtId="176" fontId="6" fillId="3" borderId="23" xfId="0" applyNumberFormat="1" applyFont="1" applyFill="1" applyBorder="1" applyAlignment="1" applyProtection="1">
      <alignment vertical="center"/>
      <protection hidden="1"/>
    </xf>
    <xf numFmtId="176" fontId="6" fillId="3" borderId="24" xfId="0" applyNumberFormat="1" applyFont="1" applyFill="1" applyBorder="1" applyAlignment="1" applyProtection="1">
      <alignment horizontal="center" vertical="center"/>
      <protection hidden="1"/>
    </xf>
    <xf numFmtId="176" fontId="6" fillId="7" borderId="25" xfId="0" applyNumberFormat="1" applyFont="1" applyFill="1" applyBorder="1" applyAlignment="1" applyProtection="1">
      <alignment vertical="center"/>
      <protection hidden="1"/>
    </xf>
    <xf numFmtId="10" fontId="6" fillId="0" borderId="0" xfId="0" applyNumberFormat="1" applyFont="1" applyAlignment="1" applyProtection="1">
      <alignment vertical="center"/>
      <protection hidden="1"/>
    </xf>
    <xf numFmtId="178" fontId="6" fillId="0" borderId="0" xfId="0" applyNumberFormat="1" applyFont="1" applyAlignment="1" applyProtection="1">
      <alignment vertical="center"/>
      <protection hidden="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47625</xdr:colOff>
      <xdr:row>0</xdr:row>
      <xdr:rowOff>28575</xdr:rowOff>
    </xdr:from>
    <xdr:to>
      <xdr:col>6</xdr:col>
      <xdr:colOff>628650</xdr:colOff>
      <xdr:row>3</xdr:row>
      <xdr:rowOff>0</xdr:rowOff>
    </xdr:to>
    <xdr:pic>
      <xdr:nvPicPr>
        <xdr:cNvPr id="2" name="图片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4150" y="28575"/>
          <a:ext cx="581025" cy="571500"/>
        </a:xfrm>
        <a:prstGeom prst="rect">
          <a:avLst/>
        </a:prstGeom>
        <a:noFill/>
        <a:ln>
          <a:noFill/>
        </a:ln>
        <a:effectLst>
          <a:outerShdw dist="38100" dir="2700000" algn="ctr" rotWithShape="0">
            <a:srgbClr val="000000">
              <a:alpha val="40999"/>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15</xdr:col>
      <xdr:colOff>66675</xdr:colOff>
      <xdr:row>0</xdr:row>
      <xdr:rowOff>19050</xdr:rowOff>
    </xdr:from>
    <xdr:to>
      <xdr:col>15</xdr:col>
      <xdr:colOff>666750</xdr:colOff>
      <xdr:row>3</xdr:row>
      <xdr:rowOff>0</xdr:rowOff>
    </xdr:to>
    <xdr:pic>
      <xdr:nvPicPr>
        <xdr:cNvPr id="3" name="图片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134475" y="19050"/>
          <a:ext cx="600075" cy="590550"/>
        </a:xfrm>
        <a:prstGeom prst="rect">
          <a:avLst/>
        </a:prstGeom>
        <a:noFill/>
        <a:ln>
          <a:noFill/>
        </a:ln>
        <a:effectLst>
          <a:outerShdw dist="38100" dir="2700000" algn="ctr" rotWithShape="0">
            <a:srgbClr val="000000">
              <a:alpha val="40999"/>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abSelected="1" workbookViewId="0">
      <selection activeCell="J7" sqref="J7"/>
    </sheetView>
  </sheetViews>
  <sheetFormatPr defaultRowHeight="12" x14ac:dyDescent="0.15"/>
  <cols>
    <col min="1" max="1" width="4.875" style="11" customWidth="1"/>
    <col min="2" max="2" width="4.875" style="11" hidden="1" customWidth="1"/>
    <col min="3" max="3" width="5" style="11" customWidth="1"/>
    <col min="4" max="4" width="6.375" style="11" customWidth="1"/>
    <col min="5" max="5" width="8.375" style="8" customWidth="1"/>
    <col min="6" max="6" width="10.5" style="8" customWidth="1"/>
    <col min="7" max="7" width="8.875" style="8" customWidth="1"/>
    <col min="8" max="8" width="10.5" style="8" customWidth="1"/>
    <col min="9" max="9" width="10.375" style="61" customWidth="1"/>
    <col min="10" max="11" width="10.375" style="62" customWidth="1"/>
    <col min="12" max="12" width="10.625" style="8" customWidth="1"/>
    <col min="13" max="13" width="6.625" style="8" customWidth="1"/>
    <col min="14" max="14" width="7.625" style="8" customWidth="1"/>
    <col min="15" max="15" width="8.5" style="8" customWidth="1"/>
    <col min="16" max="16" width="10" style="8" customWidth="1"/>
    <col min="17" max="17" width="9" style="11" hidden="1" customWidth="1"/>
    <col min="18" max="256" width="9" style="11"/>
    <col min="257" max="257" width="4.875" style="11" customWidth="1"/>
    <col min="258" max="258" width="0" style="11" hidden="1" customWidth="1"/>
    <col min="259" max="259" width="5" style="11" customWidth="1"/>
    <col min="260" max="260" width="6.375" style="11" customWidth="1"/>
    <col min="261" max="261" width="8.375" style="11" customWidth="1"/>
    <col min="262" max="262" width="10.5" style="11" customWidth="1"/>
    <col min="263" max="263" width="8.875" style="11" customWidth="1"/>
    <col min="264" max="264" width="10.5" style="11" customWidth="1"/>
    <col min="265" max="267" width="10.375" style="11" customWidth="1"/>
    <col min="268" max="268" width="10.625" style="11" customWidth="1"/>
    <col min="269" max="269" width="6.625" style="11" customWidth="1"/>
    <col min="270" max="270" width="7.625" style="11" customWidth="1"/>
    <col min="271" max="271" width="8.5" style="11" customWidth="1"/>
    <col min="272" max="272" width="10" style="11" customWidth="1"/>
    <col min="273" max="273" width="0" style="11" hidden="1" customWidth="1"/>
    <col min="274" max="512" width="9" style="11"/>
    <col min="513" max="513" width="4.875" style="11" customWidth="1"/>
    <col min="514" max="514" width="0" style="11" hidden="1" customWidth="1"/>
    <col min="515" max="515" width="5" style="11" customWidth="1"/>
    <col min="516" max="516" width="6.375" style="11" customWidth="1"/>
    <col min="517" max="517" width="8.375" style="11" customWidth="1"/>
    <col min="518" max="518" width="10.5" style="11" customWidth="1"/>
    <col min="519" max="519" width="8.875" style="11" customWidth="1"/>
    <col min="520" max="520" width="10.5" style="11" customWidth="1"/>
    <col min="521" max="523" width="10.375" style="11" customWidth="1"/>
    <col min="524" max="524" width="10.625" style="11" customWidth="1"/>
    <col min="525" max="525" width="6.625" style="11" customWidth="1"/>
    <col min="526" max="526" width="7.625" style="11" customWidth="1"/>
    <col min="527" max="527" width="8.5" style="11" customWidth="1"/>
    <col min="528" max="528" width="10" style="11" customWidth="1"/>
    <col min="529" max="529" width="0" style="11" hidden="1" customWidth="1"/>
    <col min="530" max="768" width="9" style="11"/>
    <col min="769" max="769" width="4.875" style="11" customWidth="1"/>
    <col min="770" max="770" width="0" style="11" hidden="1" customWidth="1"/>
    <col min="771" max="771" width="5" style="11" customWidth="1"/>
    <col min="772" max="772" width="6.375" style="11" customWidth="1"/>
    <col min="773" max="773" width="8.375" style="11" customWidth="1"/>
    <col min="774" max="774" width="10.5" style="11" customWidth="1"/>
    <col min="775" max="775" width="8.875" style="11" customWidth="1"/>
    <col min="776" max="776" width="10.5" style="11" customWidth="1"/>
    <col min="777" max="779" width="10.375" style="11" customWidth="1"/>
    <col min="780" max="780" width="10.625" style="11" customWidth="1"/>
    <col min="781" max="781" width="6.625" style="11" customWidth="1"/>
    <col min="782" max="782" width="7.625" style="11" customWidth="1"/>
    <col min="783" max="783" width="8.5" style="11" customWidth="1"/>
    <col min="784" max="784" width="10" style="11" customWidth="1"/>
    <col min="785" max="785" width="0" style="11" hidden="1" customWidth="1"/>
    <col min="786" max="1024" width="9" style="11"/>
    <col min="1025" max="1025" width="4.875" style="11" customWidth="1"/>
    <col min="1026" max="1026" width="0" style="11" hidden="1" customWidth="1"/>
    <col min="1027" max="1027" width="5" style="11" customWidth="1"/>
    <col min="1028" max="1028" width="6.375" style="11" customWidth="1"/>
    <col min="1029" max="1029" width="8.375" style="11" customWidth="1"/>
    <col min="1030" max="1030" width="10.5" style="11" customWidth="1"/>
    <col min="1031" max="1031" width="8.875" style="11" customWidth="1"/>
    <col min="1032" max="1032" width="10.5" style="11" customWidth="1"/>
    <col min="1033" max="1035" width="10.375" style="11" customWidth="1"/>
    <col min="1036" max="1036" width="10.625" style="11" customWidth="1"/>
    <col min="1037" max="1037" width="6.625" style="11" customWidth="1"/>
    <col min="1038" max="1038" width="7.625" style="11" customWidth="1"/>
    <col min="1039" max="1039" width="8.5" style="11" customWidth="1"/>
    <col min="1040" max="1040" width="10" style="11" customWidth="1"/>
    <col min="1041" max="1041" width="0" style="11" hidden="1" customWidth="1"/>
    <col min="1042" max="1280" width="9" style="11"/>
    <col min="1281" max="1281" width="4.875" style="11" customWidth="1"/>
    <col min="1282" max="1282" width="0" style="11" hidden="1" customWidth="1"/>
    <col min="1283" max="1283" width="5" style="11" customWidth="1"/>
    <col min="1284" max="1284" width="6.375" style="11" customWidth="1"/>
    <col min="1285" max="1285" width="8.375" style="11" customWidth="1"/>
    <col min="1286" max="1286" width="10.5" style="11" customWidth="1"/>
    <col min="1287" max="1287" width="8.875" style="11" customWidth="1"/>
    <col min="1288" max="1288" width="10.5" style="11" customWidth="1"/>
    <col min="1289" max="1291" width="10.375" style="11" customWidth="1"/>
    <col min="1292" max="1292" width="10.625" style="11" customWidth="1"/>
    <col min="1293" max="1293" width="6.625" style="11" customWidth="1"/>
    <col min="1294" max="1294" width="7.625" style="11" customWidth="1"/>
    <col min="1295" max="1295" width="8.5" style="11" customWidth="1"/>
    <col min="1296" max="1296" width="10" style="11" customWidth="1"/>
    <col min="1297" max="1297" width="0" style="11" hidden="1" customWidth="1"/>
    <col min="1298" max="1536" width="9" style="11"/>
    <col min="1537" max="1537" width="4.875" style="11" customWidth="1"/>
    <col min="1538" max="1538" width="0" style="11" hidden="1" customWidth="1"/>
    <col min="1539" max="1539" width="5" style="11" customWidth="1"/>
    <col min="1540" max="1540" width="6.375" style="11" customWidth="1"/>
    <col min="1541" max="1541" width="8.375" style="11" customWidth="1"/>
    <col min="1542" max="1542" width="10.5" style="11" customWidth="1"/>
    <col min="1543" max="1543" width="8.875" style="11" customWidth="1"/>
    <col min="1544" max="1544" width="10.5" style="11" customWidth="1"/>
    <col min="1545" max="1547" width="10.375" style="11" customWidth="1"/>
    <col min="1548" max="1548" width="10.625" style="11" customWidth="1"/>
    <col min="1549" max="1549" width="6.625" style="11" customWidth="1"/>
    <col min="1550" max="1550" width="7.625" style="11" customWidth="1"/>
    <col min="1551" max="1551" width="8.5" style="11" customWidth="1"/>
    <col min="1552" max="1552" width="10" style="11" customWidth="1"/>
    <col min="1553" max="1553" width="0" style="11" hidden="1" customWidth="1"/>
    <col min="1554" max="1792" width="9" style="11"/>
    <col min="1793" max="1793" width="4.875" style="11" customWidth="1"/>
    <col min="1794" max="1794" width="0" style="11" hidden="1" customWidth="1"/>
    <col min="1795" max="1795" width="5" style="11" customWidth="1"/>
    <col min="1796" max="1796" width="6.375" style="11" customWidth="1"/>
    <col min="1797" max="1797" width="8.375" style="11" customWidth="1"/>
    <col min="1798" max="1798" width="10.5" style="11" customWidth="1"/>
    <col min="1799" max="1799" width="8.875" style="11" customWidth="1"/>
    <col min="1800" max="1800" width="10.5" style="11" customWidth="1"/>
    <col min="1801" max="1803" width="10.375" style="11" customWidth="1"/>
    <col min="1804" max="1804" width="10.625" style="11" customWidth="1"/>
    <col min="1805" max="1805" width="6.625" style="11" customWidth="1"/>
    <col min="1806" max="1806" width="7.625" style="11" customWidth="1"/>
    <col min="1807" max="1807" width="8.5" style="11" customWidth="1"/>
    <col min="1808" max="1808" width="10" style="11" customWidth="1"/>
    <col min="1809" max="1809" width="0" style="11" hidden="1" customWidth="1"/>
    <col min="1810" max="2048" width="9" style="11"/>
    <col min="2049" max="2049" width="4.875" style="11" customWidth="1"/>
    <col min="2050" max="2050" width="0" style="11" hidden="1" customWidth="1"/>
    <col min="2051" max="2051" width="5" style="11" customWidth="1"/>
    <col min="2052" max="2052" width="6.375" style="11" customWidth="1"/>
    <col min="2053" max="2053" width="8.375" style="11" customWidth="1"/>
    <col min="2054" max="2054" width="10.5" style="11" customWidth="1"/>
    <col min="2055" max="2055" width="8.875" style="11" customWidth="1"/>
    <col min="2056" max="2056" width="10.5" style="11" customWidth="1"/>
    <col min="2057" max="2059" width="10.375" style="11" customWidth="1"/>
    <col min="2060" max="2060" width="10.625" style="11" customWidth="1"/>
    <col min="2061" max="2061" width="6.625" style="11" customWidth="1"/>
    <col min="2062" max="2062" width="7.625" style="11" customWidth="1"/>
    <col min="2063" max="2063" width="8.5" style="11" customWidth="1"/>
    <col min="2064" max="2064" width="10" style="11" customWidth="1"/>
    <col min="2065" max="2065" width="0" style="11" hidden="1" customWidth="1"/>
    <col min="2066" max="2304" width="9" style="11"/>
    <col min="2305" max="2305" width="4.875" style="11" customWidth="1"/>
    <col min="2306" max="2306" width="0" style="11" hidden="1" customWidth="1"/>
    <col min="2307" max="2307" width="5" style="11" customWidth="1"/>
    <col min="2308" max="2308" width="6.375" style="11" customWidth="1"/>
    <col min="2309" max="2309" width="8.375" style="11" customWidth="1"/>
    <col min="2310" max="2310" width="10.5" style="11" customWidth="1"/>
    <col min="2311" max="2311" width="8.875" style="11" customWidth="1"/>
    <col min="2312" max="2312" width="10.5" style="11" customWidth="1"/>
    <col min="2313" max="2315" width="10.375" style="11" customWidth="1"/>
    <col min="2316" max="2316" width="10.625" style="11" customWidth="1"/>
    <col min="2317" max="2317" width="6.625" style="11" customWidth="1"/>
    <col min="2318" max="2318" width="7.625" style="11" customWidth="1"/>
    <col min="2319" max="2319" width="8.5" style="11" customWidth="1"/>
    <col min="2320" max="2320" width="10" style="11" customWidth="1"/>
    <col min="2321" max="2321" width="0" style="11" hidden="1" customWidth="1"/>
    <col min="2322" max="2560" width="9" style="11"/>
    <col min="2561" max="2561" width="4.875" style="11" customWidth="1"/>
    <col min="2562" max="2562" width="0" style="11" hidden="1" customWidth="1"/>
    <col min="2563" max="2563" width="5" style="11" customWidth="1"/>
    <col min="2564" max="2564" width="6.375" style="11" customWidth="1"/>
    <col min="2565" max="2565" width="8.375" style="11" customWidth="1"/>
    <col min="2566" max="2566" width="10.5" style="11" customWidth="1"/>
    <col min="2567" max="2567" width="8.875" style="11" customWidth="1"/>
    <col min="2568" max="2568" width="10.5" style="11" customWidth="1"/>
    <col min="2569" max="2571" width="10.375" style="11" customWidth="1"/>
    <col min="2572" max="2572" width="10.625" style="11" customWidth="1"/>
    <col min="2573" max="2573" width="6.625" style="11" customWidth="1"/>
    <col min="2574" max="2574" width="7.625" style="11" customWidth="1"/>
    <col min="2575" max="2575" width="8.5" style="11" customWidth="1"/>
    <col min="2576" max="2576" width="10" style="11" customWidth="1"/>
    <col min="2577" max="2577" width="0" style="11" hidden="1" customWidth="1"/>
    <col min="2578" max="2816" width="9" style="11"/>
    <col min="2817" max="2817" width="4.875" style="11" customWidth="1"/>
    <col min="2818" max="2818" width="0" style="11" hidden="1" customWidth="1"/>
    <col min="2819" max="2819" width="5" style="11" customWidth="1"/>
    <col min="2820" max="2820" width="6.375" style="11" customWidth="1"/>
    <col min="2821" max="2821" width="8.375" style="11" customWidth="1"/>
    <col min="2822" max="2822" width="10.5" style="11" customWidth="1"/>
    <col min="2823" max="2823" width="8.875" style="11" customWidth="1"/>
    <col min="2824" max="2824" width="10.5" style="11" customWidth="1"/>
    <col min="2825" max="2827" width="10.375" style="11" customWidth="1"/>
    <col min="2828" max="2828" width="10.625" style="11" customWidth="1"/>
    <col min="2829" max="2829" width="6.625" style="11" customWidth="1"/>
    <col min="2830" max="2830" width="7.625" style="11" customWidth="1"/>
    <col min="2831" max="2831" width="8.5" style="11" customWidth="1"/>
    <col min="2832" max="2832" width="10" style="11" customWidth="1"/>
    <col min="2833" max="2833" width="0" style="11" hidden="1" customWidth="1"/>
    <col min="2834" max="3072" width="9" style="11"/>
    <col min="3073" max="3073" width="4.875" style="11" customWidth="1"/>
    <col min="3074" max="3074" width="0" style="11" hidden="1" customWidth="1"/>
    <col min="3075" max="3075" width="5" style="11" customWidth="1"/>
    <col min="3076" max="3076" width="6.375" style="11" customWidth="1"/>
    <col min="3077" max="3077" width="8.375" style="11" customWidth="1"/>
    <col min="3078" max="3078" width="10.5" style="11" customWidth="1"/>
    <col min="3079" max="3079" width="8.875" style="11" customWidth="1"/>
    <col min="3080" max="3080" width="10.5" style="11" customWidth="1"/>
    <col min="3081" max="3083" width="10.375" style="11" customWidth="1"/>
    <col min="3084" max="3084" width="10.625" style="11" customWidth="1"/>
    <col min="3085" max="3085" width="6.625" style="11" customWidth="1"/>
    <col min="3086" max="3086" width="7.625" style="11" customWidth="1"/>
    <col min="3087" max="3087" width="8.5" style="11" customWidth="1"/>
    <col min="3088" max="3088" width="10" style="11" customWidth="1"/>
    <col min="3089" max="3089" width="0" style="11" hidden="1" customWidth="1"/>
    <col min="3090" max="3328" width="9" style="11"/>
    <col min="3329" max="3329" width="4.875" style="11" customWidth="1"/>
    <col min="3330" max="3330" width="0" style="11" hidden="1" customWidth="1"/>
    <col min="3331" max="3331" width="5" style="11" customWidth="1"/>
    <col min="3332" max="3332" width="6.375" style="11" customWidth="1"/>
    <col min="3333" max="3333" width="8.375" style="11" customWidth="1"/>
    <col min="3334" max="3334" width="10.5" style="11" customWidth="1"/>
    <col min="3335" max="3335" width="8.875" style="11" customWidth="1"/>
    <col min="3336" max="3336" width="10.5" style="11" customWidth="1"/>
    <col min="3337" max="3339" width="10.375" style="11" customWidth="1"/>
    <col min="3340" max="3340" width="10.625" style="11" customWidth="1"/>
    <col min="3341" max="3341" width="6.625" style="11" customWidth="1"/>
    <col min="3342" max="3342" width="7.625" style="11" customWidth="1"/>
    <col min="3343" max="3343" width="8.5" style="11" customWidth="1"/>
    <col min="3344" max="3344" width="10" style="11" customWidth="1"/>
    <col min="3345" max="3345" width="0" style="11" hidden="1" customWidth="1"/>
    <col min="3346" max="3584" width="9" style="11"/>
    <col min="3585" max="3585" width="4.875" style="11" customWidth="1"/>
    <col min="3586" max="3586" width="0" style="11" hidden="1" customWidth="1"/>
    <col min="3587" max="3587" width="5" style="11" customWidth="1"/>
    <col min="3588" max="3588" width="6.375" style="11" customWidth="1"/>
    <col min="3589" max="3589" width="8.375" style="11" customWidth="1"/>
    <col min="3590" max="3590" width="10.5" style="11" customWidth="1"/>
    <col min="3591" max="3591" width="8.875" style="11" customWidth="1"/>
    <col min="3592" max="3592" width="10.5" style="11" customWidth="1"/>
    <col min="3593" max="3595" width="10.375" style="11" customWidth="1"/>
    <col min="3596" max="3596" width="10.625" style="11" customWidth="1"/>
    <col min="3597" max="3597" width="6.625" style="11" customWidth="1"/>
    <col min="3598" max="3598" width="7.625" style="11" customWidth="1"/>
    <col min="3599" max="3599" width="8.5" style="11" customWidth="1"/>
    <col min="3600" max="3600" width="10" style="11" customWidth="1"/>
    <col min="3601" max="3601" width="0" style="11" hidden="1" customWidth="1"/>
    <col min="3602" max="3840" width="9" style="11"/>
    <col min="3841" max="3841" width="4.875" style="11" customWidth="1"/>
    <col min="3842" max="3842" width="0" style="11" hidden="1" customWidth="1"/>
    <col min="3843" max="3843" width="5" style="11" customWidth="1"/>
    <col min="3844" max="3844" width="6.375" style="11" customWidth="1"/>
    <col min="3845" max="3845" width="8.375" style="11" customWidth="1"/>
    <col min="3846" max="3846" width="10.5" style="11" customWidth="1"/>
    <col min="3847" max="3847" width="8.875" style="11" customWidth="1"/>
    <col min="3848" max="3848" width="10.5" style="11" customWidth="1"/>
    <col min="3849" max="3851" width="10.375" style="11" customWidth="1"/>
    <col min="3852" max="3852" width="10.625" style="11" customWidth="1"/>
    <col min="3853" max="3853" width="6.625" style="11" customWidth="1"/>
    <col min="3854" max="3854" width="7.625" style="11" customWidth="1"/>
    <col min="3855" max="3855" width="8.5" style="11" customWidth="1"/>
    <col min="3856" max="3856" width="10" style="11" customWidth="1"/>
    <col min="3857" max="3857" width="0" style="11" hidden="1" customWidth="1"/>
    <col min="3858" max="4096" width="9" style="11"/>
    <col min="4097" max="4097" width="4.875" style="11" customWidth="1"/>
    <col min="4098" max="4098" width="0" style="11" hidden="1" customWidth="1"/>
    <col min="4099" max="4099" width="5" style="11" customWidth="1"/>
    <col min="4100" max="4100" width="6.375" style="11" customWidth="1"/>
    <col min="4101" max="4101" width="8.375" style="11" customWidth="1"/>
    <col min="4102" max="4102" width="10.5" style="11" customWidth="1"/>
    <col min="4103" max="4103" width="8.875" style="11" customWidth="1"/>
    <col min="4104" max="4104" width="10.5" style="11" customWidth="1"/>
    <col min="4105" max="4107" width="10.375" style="11" customWidth="1"/>
    <col min="4108" max="4108" width="10.625" style="11" customWidth="1"/>
    <col min="4109" max="4109" width="6.625" style="11" customWidth="1"/>
    <col min="4110" max="4110" width="7.625" style="11" customWidth="1"/>
    <col min="4111" max="4111" width="8.5" style="11" customWidth="1"/>
    <col min="4112" max="4112" width="10" style="11" customWidth="1"/>
    <col min="4113" max="4113" width="0" style="11" hidden="1" customWidth="1"/>
    <col min="4114" max="4352" width="9" style="11"/>
    <col min="4353" max="4353" width="4.875" style="11" customWidth="1"/>
    <col min="4354" max="4354" width="0" style="11" hidden="1" customWidth="1"/>
    <col min="4355" max="4355" width="5" style="11" customWidth="1"/>
    <col min="4356" max="4356" width="6.375" style="11" customWidth="1"/>
    <col min="4357" max="4357" width="8.375" style="11" customWidth="1"/>
    <col min="4358" max="4358" width="10.5" style="11" customWidth="1"/>
    <col min="4359" max="4359" width="8.875" style="11" customWidth="1"/>
    <col min="4360" max="4360" width="10.5" style="11" customWidth="1"/>
    <col min="4361" max="4363" width="10.375" style="11" customWidth="1"/>
    <col min="4364" max="4364" width="10.625" style="11" customWidth="1"/>
    <col min="4365" max="4365" width="6.625" style="11" customWidth="1"/>
    <col min="4366" max="4366" width="7.625" style="11" customWidth="1"/>
    <col min="4367" max="4367" width="8.5" style="11" customWidth="1"/>
    <col min="4368" max="4368" width="10" style="11" customWidth="1"/>
    <col min="4369" max="4369" width="0" style="11" hidden="1" customWidth="1"/>
    <col min="4370" max="4608" width="9" style="11"/>
    <col min="4609" max="4609" width="4.875" style="11" customWidth="1"/>
    <col min="4610" max="4610" width="0" style="11" hidden="1" customWidth="1"/>
    <col min="4611" max="4611" width="5" style="11" customWidth="1"/>
    <col min="4612" max="4612" width="6.375" style="11" customWidth="1"/>
    <col min="4613" max="4613" width="8.375" style="11" customWidth="1"/>
    <col min="4614" max="4614" width="10.5" style="11" customWidth="1"/>
    <col min="4615" max="4615" width="8.875" style="11" customWidth="1"/>
    <col min="4616" max="4616" width="10.5" style="11" customWidth="1"/>
    <col min="4617" max="4619" width="10.375" style="11" customWidth="1"/>
    <col min="4620" max="4620" width="10.625" style="11" customWidth="1"/>
    <col min="4621" max="4621" width="6.625" style="11" customWidth="1"/>
    <col min="4622" max="4622" width="7.625" style="11" customWidth="1"/>
    <col min="4623" max="4623" width="8.5" style="11" customWidth="1"/>
    <col min="4624" max="4624" width="10" style="11" customWidth="1"/>
    <col min="4625" max="4625" width="0" style="11" hidden="1" customWidth="1"/>
    <col min="4626" max="4864" width="9" style="11"/>
    <col min="4865" max="4865" width="4.875" style="11" customWidth="1"/>
    <col min="4866" max="4866" width="0" style="11" hidden="1" customWidth="1"/>
    <col min="4867" max="4867" width="5" style="11" customWidth="1"/>
    <col min="4868" max="4868" width="6.375" style="11" customWidth="1"/>
    <col min="4869" max="4869" width="8.375" style="11" customWidth="1"/>
    <col min="4870" max="4870" width="10.5" style="11" customWidth="1"/>
    <col min="4871" max="4871" width="8.875" style="11" customWidth="1"/>
    <col min="4872" max="4872" width="10.5" style="11" customWidth="1"/>
    <col min="4873" max="4875" width="10.375" style="11" customWidth="1"/>
    <col min="4876" max="4876" width="10.625" style="11" customWidth="1"/>
    <col min="4877" max="4877" width="6.625" style="11" customWidth="1"/>
    <col min="4878" max="4878" width="7.625" style="11" customWidth="1"/>
    <col min="4879" max="4879" width="8.5" style="11" customWidth="1"/>
    <col min="4880" max="4880" width="10" style="11" customWidth="1"/>
    <col min="4881" max="4881" width="0" style="11" hidden="1" customWidth="1"/>
    <col min="4882" max="5120" width="9" style="11"/>
    <col min="5121" max="5121" width="4.875" style="11" customWidth="1"/>
    <col min="5122" max="5122" width="0" style="11" hidden="1" customWidth="1"/>
    <col min="5123" max="5123" width="5" style="11" customWidth="1"/>
    <col min="5124" max="5124" width="6.375" style="11" customWidth="1"/>
    <col min="5125" max="5125" width="8.375" style="11" customWidth="1"/>
    <col min="5126" max="5126" width="10.5" style="11" customWidth="1"/>
    <col min="5127" max="5127" width="8.875" style="11" customWidth="1"/>
    <col min="5128" max="5128" width="10.5" style="11" customWidth="1"/>
    <col min="5129" max="5131" width="10.375" style="11" customWidth="1"/>
    <col min="5132" max="5132" width="10.625" style="11" customWidth="1"/>
    <col min="5133" max="5133" width="6.625" style="11" customWidth="1"/>
    <col min="5134" max="5134" width="7.625" style="11" customWidth="1"/>
    <col min="5135" max="5135" width="8.5" style="11" customWidth="1"/>
    <col min="5136" max="5136" width="10" style="11" customWidth="1"/>
    <col min="5137" max="5137" width="0" style="11" hidden="1" customWidth="1"/>
    <col min="5138" max="5376" width="9" style="11"/>
    <col min="5377" max="5377" width="4.875" style="11" customWidth="1"/>
    <col min="5378" max="5378" width="0" style="11" hidden="1" customWidth="1"/>
    <col min="5379" max="5379" width="5" style="11" customWidth="1"/>
    <col min="5380" max="5380" width="6.375" style="11" customWidth="1"/>
    <col min="5381" max="5381" width="8.375" style="11" customWidth="1"/>
    <col min="5382" max="5382" width="10.5" style="11" customWidth="1"/>
    <col min="5383" max="5383" width="8.875" style="11" customWidth="1"/>
    <col min="5384" max="5384" width="10.5" style="11" customWidth="1"/>
    <col min="5385" max="5387" width="10.375" style="11" customWidth="1"/>
    <col min="5388" max="5388" width="10.625" style="11" customWidth="1"/>
    <col min="5389" max="5389" width="6.625" style="11" customWidth="1"/>
    <col min="5390" max="5390" width="7.625" style="11" customWidth="1"/>
    <col min="5391" max="5391" width="8.5" style="11" customWidth="1"/>
    <col min="5392" max="5392" width="10" style="11" customWidth="1"/>
    <col min="5393" max="5393" width="0" style="11" hidden="1" customWidth="1"/>
    <col min="5394" max="5632" width="9" style="11"/>
    <col min="5633" max="5633" width="4.875" style="11" customWidth="1"/>
    <col min="5634" max="5634" width="0" style="11" hidden="1" customWidth="1"/>
    <col min="5635" max="5635" width="5" style="11" customWidth="1"/>
    <col min="5636" max="5636" width="6.375" style="11" customWidth="1"/>
    <col min="5637" max="5637" width="8.375" style="11" customWidth="1"/>
    <col min="5638" max="5638" width="10.5" style="11" customWidth="1"/>
    <col min="5639" max="5639" width="8.875" style="11" customWidth="1"/>
    <col min="5640" max="5640" width="10.5" style="11" customWidth="1"/>
    <col min="5641" max="5643" width="10.375" style="11" customWidth="1"/>
    <col min="5644" max="5644" width="10.625" style="11" customWidth="1"/>
    <col min="5645" max="5645" width="6.625" style="11" customWidth="1"/>
    <col min="5646" max="5646" width="7.625" style="11" customWidth="1"/>
    <col min="5647" max="5647" width="8.5" style="11" customWidth="1"/>
    <col min="5648" max="5648" width="10" style="11" customWidth="1"/>
    <col min="5649" max="5649" width="0" style="11" hidden="1" customWidth="1"/>
    <col min="5650" max="5888" width="9" style="11"/>
    <col min="5889" max="5889" width="4.875" style="11" customWidth="1"/>
    <col min="5890" max="5890" width="0" style="11" hidden="1" customWidth="1"/>
    <col min="5891" max="5891" width="5" style="11" customWidth="1"/>
    <col min="5892" max="5892" width="6.375" style="11" customWidth="1"/>
    <col min="5893" max="5893" width="8.375" style="11" customWidth="1"/>
    <col min="5894" max="5894" width="10.5" style="11" customWidth="1"/>
    <col min="5895" max="5895" width="8.875" style="11" customWidth="1"/>
    <col min="5896" max="5896" width="10.5" style="11" customWidth="1"/>
    <col min="5897" max="5899" width="10.375" style="11" customWidth="1"/>
    <col min="5900" max="5900" width="10.625" style="11" customWidth="1"/>
    <col min="5901" max="5901" width="6.625" style="11" customWidth="1"/>
    <col min="5902" max="5902" width="7.625" style="11" customWidth="1"/>
    <col min="5903" max="5903" width="8.5" style="11" customWidth="1"/>
    <col min="5904" max="5904" width="10" style="11" customWidth="1"/>
    <col min="5905" max="5905" width="0" style="11" hidden="1" customWidth="1"/>
    <col min="5906" max="6144" width="9" style="11"/>
    <col min="6145" max="6145" width="4.875" style="11" customWidth="1"/>
    <col min="6146" max="6146" width="0" style="11" hidden="1" customWidth="1"/>
    <col min="6147" max="6147" width="5" style="11" customWidth="1"/>
    <col min="6148" max="6148" width="6.375" style="11" customWidth="1"/>
    <col min="6149" max="6149" width="8.375" style="11" customWidth="1"/>
    <col min="6150" max="6150" width="10.5" style="11" customWidth="1"/>
    <col min="6151" max="6151" width="8.875" style="11" customWidth="1"/>
    <col min="6152" max="6152" width="10.5" style="11" customWidth="1"/>
    <col min="6153" max="6155" width="10.375" style="11" customWidth="1"/>
    <col min="6156" max="6156" width="10.625" style="11" customWidth="1"/>
    <col min="6157" max="6157" width="6.625" style="11" customWidth="1"/>
    <col min="6158" max="6158" width="7.625" style="11" customWidth="1"/>
    <col min="6159" max="6159" width="8.5" style="11" customWidth="1"/>
    <col min="6160" max="6160" width="10" style="11" customWidth="1"/>
    <col min="6161" max="6161" width="0" style="11" hidden="1" customWidth="1"/>
    <col min="6162" max="6400" width="9" style="11"/>
    <col min="6401" max="6401" width="4.875" style="11" customWidth="1"/>
    <col min="6402" max="6402" width="0" style="11" hidden="1" customWidth="1"/>
    <col min="6403" max="6403" width="5" style="11" customWidth="1"/>
    <col min="6404" max="6404" width="6.375" style="11" customWidth="1"/>
    <col min="6405" max="6405" width="8.375" style="11" customWidth="1"/>
    <col min="6406" max="6406" width="10.5" style="11" customWidth="1"/>
    <col min="6407" max="6407" width="8.875" style="11" customWidth="1"/>
    <col min="6408" max="6408" width="10.5" style="11" customWidth="1"/>
    <col min="6409" max="6411" width="10.375" style="11" customWidth="1"/>
    <col min="6412" max="6412" width="10.625" style="11" customWidth="1"/>
    <col min="6413" max="6413" width="6.625" style="11" customWidth="1"/>
    <col min="6414" max="6414" width="7.625" style="11" customWidth="1"/>
    <col min="6415" max="6415" width="8.5" style="11" customWidth="1"/>
    <col min="6416" max="6416" width="10" style="11" customWidth="1"/>
    <col min="6417" max="6417" width="0" style="11" hidden="1" customWidth="1"/>
    <col min="6418" max="6656" width="9" style="11"/>
    <col min="6657" max="6657" width="4.875" style="11" customWidth="1"/>
    <col min="6658" max="6658" width="0" style="11" hidden="1" customWidth="1"/>
    <col min="6659" max="6659" width="5" style="11" customWidth="1"/>
    <col min="6660" max="6660" width="6.375" style="11" customWidth="1"/>
    <col min="6661" max="6661" width="8.375" style="11" customWidth="1"/>
    <col min="6662" max="6662" width="10.5" style="11" customWidth="1"/>
    <col min="6663" max="6663" width="8.875" style="11" customWidth="1"/>
    <col min="6664" max="6664" width="10.5" style="11" customWidth="1"/>
    <col min="6665" max="6667" width="10.375" style="11" customWidth="1"/>
    <col min="6668" max="6668" width="10.625" style="11" customWidth="1"/>
    <col min="6669" max="6669" width="6.625" style="11" customWidth="1"/>
    <col min="6670" max="6670" width="7.625" style="11" customWidth="1"/>
    <col min="6671" max="6671" width="8.5" style="11" customWidth="1"/>
    <col min="6672" max="6672" width="10" style="11" customWidth="1"/>
    <col min="6673" max="6673" width="0" style="11" hidden="1" customWidth="1"/>
    <col min="6674" max="6912" width="9" style="11"/>
    <col min="6913" max="6913" width="4.875" style="11" customWidth="1"/>
    <col min="6914" max="6914" width="0" style="11" hidden="1" customWidth="1"/>
    <col min="6915" max="6915" width="5" style="11" customWidth="1"/>
    <col min="6916" max="6916" width="6.375" style="11" customWidth="1"/>
    <col min="6917" max="6917" width="8.375" style="11" customWidth="1"/>
    <col min="6918" max="6918" width="10.5" style="11" customWidth="1"/>
    <col min="6919" max="6919" width="8.875" style="11" customWidth="1"/>
    <col min="6920" max="6920" width="10.5" style="11" customWidth="1"/>
    <col min="6921" max="6923" width="10.375" style="11" customWidth="1"/>
    <col min="6924" max="6924" width="10.625" style="11" customWidth="1"/>
    <col min="6925" max="6925" width="6.625" style="11" customWidth="1"/>
    <col min="6926" max="6926" width="7.625" style="11" customWidth="1"/>
    <col min="6927" max="6927" width="8.5" style="11" customWidth="1"/>
    <col min="6928" max="6928" width="10" style="11" customWidth="1"/>
    <col min="6929" max="6929" width="0" style="11" hidden="1" customWidth="1"/>
    <col min="6930" max="7168" width="9" style="11"/>
    <col min="7169" max="7169" width="4.875" style="11" customWidth="1"/>
    <col min="7170" max="7170" width="0" style="11" hidden="1" customWidth="1"/>
    <col min="7171" max="7171" width="5" style="11" customWidth="1"/>
    <col min="7172" max="7172" width="6.375" style="11" customWidth="1"/>
    <col min="7173" max="7173" width="8.375" style="11" customWidth="1"/>
    <col min="7174" max="7174" width="10.5" style="11" customWidth="1"/>
    <col min="7175" max="7175" width="8.875" style="11" customWidth="1"/>
    <col min="7176" max="7176" width="10.5" style="11" customWidth="1"/>
    <col min="7177" max="7179" width="10.375" style="11" customWidth="1"/>
    <col min="7180" max="7180" width="10.625" style="11" customWidth="1"/>
    <col min="7181" max="7181" width="6.625" style="11" customWidth="1"/>
    <col min="7182" max="7182" width="7.625" style="11" customWidth="1"/>
    <col min="7183" max="7183" width="8.5" style="11" customWidth="1"/>
    <col min="7184" max="7184" width="10" style="11" customWidth="1"/>
    <col min="7185" max="7185" width="0" style="11" hidden="1" customWidth="1"/>
    <col min="7186" max="7424" width="9" style="11"/>
    <col min="7425" max="7425" width="4.875" style="11" customWidth="1"/>
    <col min="7426" max="7426" width="0" style="11" hidden="1" customWidth="1"/>
    <col min="7427" max="7427" width="5" style="11" customWidth="1"/>
    <col min="7428" max="7428" width="6.375" style="11" customWidth="1"/>
    <col min="7429" max="7429" width="8.375" style="11" customWidth="1"/>
    <col min="7430" max="7430" width="10.5" style="11" customWidth="1"/>
    <col min="7431" max="7431" width="8.875" style="11" customWidth="1"/>
    <col min="7432" max="7432" width="10.5" style="11" customWidth="1"/>
    <col min="7433" max="7435" width="10.375" style="11" customWidth="1"/>
    <col min="7436" max="7436" width="10.625" style="11" customWidth="1"/>
    <col min="7437" max="7437" width="6.625" style="11" customWidth="1"/>
    <col min="7438" max="7438" width="7.625" style="11" customWidth="1"/>
    <col min="7439" max="7439" width="8.5" style="11" customWidth="1"/>
    <col min="7440" max="7440" width="10" style="11" customWidth="1"/>
    <col min="7441" max="7441" width="0" style="11" hidden="1" customWidth="1"/>
    <col min="7442" max="7680" width="9" style="11"/>
    <col min="7681" max="7681" width="4.875" style="11" customWidth="1"/>
    <col min="7682" max="7682" width="0" style="11" hidden="1" customWidth="1"/>
    <col min="7683" max="7683" width="5" style="11" customWidth="1"/>
    <col min="7684" max="7684" width="6.375" style="11" customWidth="1"/>
    <col min="7685" max="7685" width="8.375" style="11" customWidth="1"/>
    <col min="7686" max="7686" width="10.5" style="11" customWidth="1"/>
    <col min="7687" max="7687" width="8.875" style="11" customWidth="1"/>
    <col min="7688" max="7688" width="10.5" style="11" customWidth="1"/>
    <col min="7689" max="7691" width="10.375" style="11" customWidth="1"/>
    <col min="7692" max="7692" width="10.625" style="11" customWidth="1"/>
    <col min="7693" max="7693" width="6.625" style="11" customWidth="1"/>
    <col min="7694" max="7694" width="7.625" style="11" customWidth="1"/>
    <col min="7695" max="7695" width="8.5" style="11" customWidth="1"/>
    <col min="7696" max="7696" width="10" style="11" customWidth="1"/>
    <col min="7697" max="7697" width="0" style="11" hidden="1" customWidth="1"/>
    <col min="7698" max="7936" width="9" style="11"/>
    <col min="7937" max="7937" width="4.875" style="11" customWidth="1"/>
    <col min="7938" max="7938" width="0" style="11" hidden="1" customWidth="1"/>
    <col min="7939" max="7939" width="5" style="11" customWidth="1"/>
    <col min="7940" max="7940" width="6.375" style="11" customWidth="1"/>
    <col min="7941" max="7941" width="8.375" style="11" customWidth="1"/>
    <col min="7942" max="7942" width="10.5" style="11" customWidth="1"/>
    <col min="7943" max="7943" width="8.875" style="11" customWidth="1"/>
    <col min="7944" max="7944" width="10.5" style="11" customWidth="1"/>
    <col min="7945" max="7947" width="10.375" style="11" customWidth="1"/>
    <col min="7948" max="7948" width="10.625" style="11" customWidth="1"/>
    <col min="7949" max="7949" width="6.625" style="11" customWidth="1"/>
    <col min="7950" max="7950" width="7.625" style="11" customWidth="1"/>
    <col min="7951" max="7951" width="8.5" style="11" customWidth="1"/>
    <col min="7952" max="7952" width="10" style="11" customWidth="1"/>
    <col min="7953" max="7953" width="0" style="11" hidden="1" customWidth="1"/>
    <col min="7954" max="8192" width="9" style="11"/>
    <col min="8193" max="8193" width="4.875" style="11" customWidth="1"/>
    <col min="8194" max="8194" width="0" style="11" hidden="1" customWidth="1"/>
    <col min="8195" max="8195" width="5" style="11" customWidth="1"/>
    <col min="8196" max="8196" width="6.375" style="11" customWidth="1"/>
    <col min="8197" max="8197" width="8.375" style="11" customWidth="1"/>
    <col min="8198" max="8198" width="10.5" style="11" customWidth="1"/>
    <col min="8199" max="8199" width="8.875" style="11" customWidth="1"/>
    <col min="8200" max="8200" width="10.5" style="11" customWidth="1"/>
    <col min="8201" max="8203" width="10.375" style="11" customWidth="1"/>
    <col min="8204" max="8204" width="10.625" style="11" customWidth="1"/>
    <col min="8205" max="8205" width="6.625" style="11" customWidth="1"/>
    <col min="8206" max="8206" width="7.625" style="11" customWidth="1"/>
    <col min="8207" max="8207" width="8.5" style="11" customWidth="1"/>
    <col min="8208" max="8208" width="10" style="11" customWidth="1"/>
    <col min="8209" max="8209" width="0" style="11" hidden="1" customWidth="1"/>
    <col min="8210" max="8448" width="9" style="11"/>
    <col min="8449" max="8449" width="4.875" style="11" customWidth="1"/>
    <col min="8450" max="8450" width="0" style="11" hidden="1" customWidth="1"/>
    <col min="8451" max="8451" width="5" style="11" customWidth="1"/>
    <col min="8452" max="8452" width="6.375" style="11" customWidth="1"/>
    <col min="8453" max="8453" width="8.375" style="11" customWidth="1"/>
    <col min="8454" max="8454" width="10.5" style="11" customWidth="1"/>
    <col min="8455" max="8455" width="8.875" style="11" customWidth="1"/>
    <col min="8456" max="8456" width="10.5" style="11" customWidth="1"/>
    <col min="8457" max="8459" width="10.375" style="11" customWidth="1"/>
    <col min="8460" max="8460" width="10.625" style="11" customWidth="1"/>
    <col min="8461" max="8461" width="6.625" style="11" customWidth="1"/>
    <col min="8462" max="8462" width="7.625" style="11" customWidth="1"/>
    <col min="8463" max="8463" width="8.5" style="11" customWidth="1"/>
    <col min="8464" max="8464" width="10" style="11" customWidth="1"/>
    <col min="8465" max="8465" width="0" style="11" hidden="1" customWidth="1"/>
    <col min="8466" max="8704" width="9" style="11"/>
    <col min="8705" max="8705" width="4.875" style="11" customWidth="1"/>
    <col min="8706" max="8706" width="0" style="11" hidden="1" customWidth="1"/>
    <col min="8707" max="8707" width="5" style="11" customWidth="1"/>
    <col min="8708" max="8708" width="6.375" style="11" customWidth="1"/>
    <col min="8709" max="8709" width="8.375" style="11" customWidth="1"/>
    <col min="8710" max="8710" width="10.5" style="11" customWidth="1"/>
    <col min="8711" max="8711" width="8.875" style="11" customWidth="1"/>
    <col min="8712" max="8712" width="10.5" style="11" customWidth="1"/>
    <col min="8713" max="8715" width="10.375" style="11" customWidth="1"/>
    <col min="8716" max="8716" width="10.625" style="11" customWidth="1"/>
    <col min="8717" max="8717" width="6.625" style="11" customWidth="1"/>
    <col min="8718" max="8718" width="7.625" style="11" customWidth="1"/>
    <col min="8719" max="8719" width="8.5" style="11" customWidth="1"/>
    <col min="8720" max="8720" width="10" style="11" customWidth="1"/>
    <col min="8721" max="8721" width="0" style="11" hidden="1" customWidth="1"/>
    <col min="8722" max="8960" width="9" style="11"/>
    <col min="8961" max="8961" width="4.875" style="11" customWidth="1"/>
    <col min="8962" max="8962" width="0" style="11" hidden="1" customWidth="1"/>
    <col min="8963" max="8963" width="5" style="11" customWidth="1"/>
    <col min="8964" max="8964" width="6.375" style="11" customWidth="1"/>
    <col min="8965" max="8965" width="8.375" style="11" customWidth="1"/>
    <col min="8966" max="8966" width="10.5" style="11" customWidth="1"/>
    <col min="8967" max="8967" width="8.875" style="11" customWidth="1"/>
    <col min="8968" max="8968" width="10.5" style="11" customWidth="1"/>
    <col min="8969" max="8971" width="10.375" style="11" customWidth="1"/>
    <col min="8972" max="8972" width="10.625" style="11" customWidth="1"/>
    <col min="8973" max="8973" width="6.625" style="11" customWidth="1"/>
    <col min="8974" max="8974" width="7.625" style="11" customWidth="1"/>
    <col min="8975" max="8975" width="8.5" style="11" customWidth="1"/>
    <col min="8976" max="8976" width="10" style="11" customWidth="1"/>
    <col min="8977" max="8977" width="0" style="11" hidden="1" customWidth="1"/>
    <col min="8978" max="9216" width="9" style="11"/>
    <col min="9217" max="9217" width="4.875" style="11" customWidth="1"/>
    <col min="9218" max="9218" width="0" style="11" hidden="1" customWidth="1"/>
    <col min="9219" max="9219" width="5" style="11" customWidth="1"/>
    <col min="9220" max="9220" width="6.375" style="11" customWidth="1"/>
    <col min="9221" max="9221" width="8.375" style="11" customWidth="1"/>
    <col min="9222" max="9222" width="10.5" style="11" customWidth="1"/>
    <col min="9223" max="9223" width="8.875" style="11" customWidth="1"/>
    <col min="9224" max="9224" width="10.5" style="11" customWidth="1"/>
    <col min="9225" max="9227" width="10.375" style="11" customWidth="1"/>
    <col min="9228" max="9228" width="10.625" style="11" customWidth="1"/>
    <col min="9229" max="9229" width="6.625" style="11" customWidth="1"/>
    <col min="9230" max="9230" width="7.625" style="11" customWidth="1"/>
    <col min="9231" max="9231" width="8.5" style="11" customWidth="1"/>
    <col min="9232" max="9232" width="10" style="11" customWidth="1"/>
    <col min="9233" max="9233" width="0" style="11" hidden="1" customWidth="1"/>
    <col min="9234" max="9472" width="9" style="11"/>
    <col min="9473" max="9473" width="4.875" style="11" customWidth="1"/>
    <col min="9474" max="9474" width="0" style="11" hidden="1" customWidth="1"/>
    <col min="9475" max="9475" width="5" style="11" customWidth="1"/>
    <col min="9476" max="9476" width="6.375" style="11" customWidth="1"/>
    <col min="9477" max="9477" width="8.375" style="11" customWidth="1"/>
    <col min="9478" max="9478" width="10.5" style="11" customWidth="1"/>
    <col min="9479" max="9479" width="8.875" style="11" customWidth="1"/>
    <col min="9480" max="9480" width="10.5" style="11" customWidth="1"/>
    <col min="9481" max="9483" width="10.375" style="11" customWidth="1"/>
    <col min="9484" max="9484" width="10.625" style="11" customWidth="1"/>
    <col min="9485" max="9485" width="6.625" style="11" customWidth="1"/>
    <col min="9486" max="9486" width="7.625" style="11" customWidth="1"/>
    <col min="9487" max="9487" width="8.5" style="11" customWidth="1"/>
    <col min="9488" max="9488" width="10" style="11" customWidth="1"/>
    <col min="9489" max="9489" width="0" style="11" hidden="1" customWidth="1"/>
    <col min="9490" max="9728" width="9" style="11"/>
    <col min="9729" max="9729" width="4.875" style="11" customWidth="1"/>
    <col min="9730" max="9730" width="0" style="11" hidden="1" customWidth="1"/>
    <col min="9731" max="9731" width="5" style="11" customWidth="1"/>
    <col min="9732" max="9732" width="6.375" style="11" customWidth="1"/>
    <col min="9733" max="9733" width="8.375" style="11" customWidth="1"/>
    <col min="9734" max="9734" width="10.5" style="11" customWidth="1"/>
    <col min="9735" max="9735" width="8.875" style="11" customWidth="1"/>
    <col min="9736" max="9736" width="10.5" style="11" customWidth="1"/>
    <col min="9737" max="9739" width="10.375" style="11" customWidth="1"/>
    <col min="9740" max="9740" width="10.625" style="11" customWidth="1"/>
    <col min="9741" max="9741" width="6.625" style="11" customWidth="1"/>
    <col min="9742" max="9742" width="7.625" style="11" customWidth="1"/>
    <col min="9743" max="9743" width="8.5" style="11" customWidth="1"/>
    <col min="9744" max="9744" width="10" style="11" customWidth="1"/>
    <col min="9745" max="9745" width="0" style="11" hidden="1" customWidth="1"/>
    <col min="9746" max="9984" width="9" style="11"/>
    <col min="9985" max="9985" width="4.875" style="11" customWidth="1"/>
    <col min="9986" max="9986" width="0" style="11" hidden="1" customWidth="1"/>
    <col min="9987" max="9987" width="5" style="11" customWidth="1"/>
    <col min="9988" max="9988" width="6.375" style="11" customWidth="1"/>
    <col min="9989" max="9989" width="8.375" style="11" customWidth="1"/>
    <col min="9990" max="9990" width="10.5" style="11" customWidth="1"/>
    <col min="9991" max="9991" width="8.875" style="11" customWidth="1"/>
    <col min="9992" max="9992" width="10.5" style="11" customWidth="1"/>
    <col min="9993" max="9995" width="10.375" style="11" customWidth="1"/>
    <col min="9996" max="9996" width="10.625" style="11" customWidth="1"/>
    <col min="9997" max="9997" width="6.625" style="11" customWidth="1"/>
    <col min="9998" max="9998" width="7.625" style="11" customWidth="1"/>
    <col min="9999" max="9999" width="8.5" style="11" customWidth="1"/>
    <col min="10000" max="10000" width="10" style="11" customWidth="1"/>
    <col min="10001" max="10001" width="0" style="11" hidden="1" customWidth="1"/>
    <col min="10002" max="10240" width="9" style="11"/>
    <col min="10241" max="10241" width="4.875" style="11" customWidth="1"/>
    <col min="10242" max="10242" width="0" style="11" hidden="1" customWidth="1"/>
    <col min="10243" max="10243" width="5" style="11" customWidth="1"/>
    <col min="10244" max="10244" width="6.375" style="11" customWidth="1"/>
    <col min="10245" max="10245" width="8.375" style="11" customWidth="1"/>
    <col min="10246" max="10246" width="10.5" style="11" customWidth="1"/>
    <col min="10247" max="10247" width="8.875" style="11" customWidth="1"/>
    <col min="10248" max="10248" width="10.5" style="11" customWidth="1"/>
    <col min="10249" max="10251" width="10.375" style="11" customWidth="1"/>
    <col min="10252" max="10252" width="10.625" style="11" customWidth="1"/>
    <col min="10253" max="10253" width="6.625" style="11" customWidth="1"/>
    <col min="10254" max="10254" width="7.625" style="11" customWidth="1"/>
    <col min="10255" max="10255" width="8.5" style="11" customWidth="1"/>
    <col min="10256" max="10256" width="10" style="11" customWidth="1"/>
    <col min="10257" max="10257" width="0" style="11" hidden="1" customWidth="1"/>
    <col min="10258" max="10496" width="9" style="11"/>
    <col min="10497" max="10497" width="4.875" style="11" customWidth="1"/>
    <col min="10498" max="10498" width="0" style="11" hidden="1" customWidth="1"/>
    <col min="10499" max="10499" width="5" style="11" customWidth="1"/>
    <col min="10500" max="10500" width="6.375" style="11" customWidth="1"/>
    <col min="10501" max="10501" width="8.375" style="11" customWidth="1"/>
    <col min="10502" max="10502" width="10.5" style="11" customWidth="1"/>
    <col min="10503" max="10503" width="8.875" style="11" customWidth="1"/>
    <col min="10504" max="10504" width="10.5" style="11" customWidth="1"/>
    <col min="10505" max="10507" width="10.375" style="11" customWidth="1"/>
    <col min="10508" max="10508" width="10.625" style="11" customWidth="1"/>
    <col min="10509" max="10509" width="6.625" style="11" customWidth="1"/>
    <col min="10510" max="10510" width="7.625" style="11" customWidth="1"/>
    <col min="10511" max="10511" width="8.5" style="11" customWidth="1"/>
    <col min="10512" max="10512" width="10" style="11" customWidth="1"/>
    <col min="10513" max="10513" width="0" style="11" hidden="1" customWidth="1"/>
    <col min="10514" max="10752" width="9" style="11"/>
    <col min="10753" max="10753" width="4.875" style="11" customWidth="1"/>
    <col min="10754" max="10754" width="0" style="11" hidden="1" customWidth="1"/>
    <col min="10755" max="10755" width="5" style="11" customWidth="1"/>
    <col min="10756" max="10756" width="6.375" style="11" customWidth="1"/>
    <col min="10757" max="10757" width="8.375" style="11" customWidth="1"/>
    <col min="10758" max="10758" width="10.5" style="11" customWidth="1"/>
    <col min="10759" max="10759" width="8.875" style="11" customWidth="1"/>
    <col min="10760" max="10760" width="10.5" style="11" customWidth="1"/>
    <col min="10761" max="10763" width="10.375" style="11" customWidth="1"/>
    <col min="10764" max="10764" width="10.625" style="11" customWidth="1"/>
    <col min="10765" max="10765" width="6.625" style="11" customWidth="1"/>
    <col min="10766" max="10766" width="7.625" style="11" customWidth="1"/>
    <col min="10767" max="10767" width="8.5" style="11" customWidth="1"/>
    <col min="10768" max="10768" width="10" style="11" customWidth="1"/>
    <col min="10769" max="10769" width="0" style="11" hidden="1" customWidth="1"/>
    <col min="10770" max="11008" width="9" style="11"/>
    <col min="11009" max="11009" width="4.875" style="11" customWidth="1"/>
    <col min="11010" max="11010" width="0" style="11" hidden="1" customWidth="1"/>
    <col min="11011" max="11011" width="5" style="11" customWidth="1"/>
    <col min="11012" max="11012" width="6.375" style="11" customWidth="1"/>
    <col min="11013" max="11013" width="8.375" style="11" customWidth="1"/>
    <col min="11014" max="11014" width="10.5" style="11" customWidth="1"/>
    <col min="11015" max="11015" width="8.875" style="11" customWidth="1"/>
    <col min="11016" max="11016" width="10.5" style="11" customWidth="1"/>
    <col min="11017" max="11019" width="10.375" style="11" customWidth="1"/>
    <col min="11020" max="11020" width="10.625" style="11" customWidth="1"/>
    <col min="11021" max="11021" width="6.625" style="11" customWidth="1"/>
    <col min="11022" max="11022" width="7.625" style="11" customWidth="1"/>
    <col min="11023" max="11023" width="8.5" style="11" customWidth="1"/>
    <col min="11024" max="11024" width="10" style="11" customWidth="1"/>
    <col min="11025" max="11025" width="0" style="11" hidden="1" customWidth="1"/>
    <col min="11026" max="11264" width="9" style="11"/>
    <col min="11265" max="11265" width="4.875" style="11" customWidth="1"/>
    <col min="11266" max="11266" width="0" style="11" hidden="1" customWidth="1"/>
    <col min="11267" max="11267" width="5" style="11" customWidth="1"/>
    <col min="11268" max="11268" width="6.375" style="11" customWidth="1"/>
    <col min="11269" max="11269" width="8.375" style="11" customWidth="1"/>
    <col min="11270" max="11270" width="10.5" style="11" customWidth="1"/>
    <col min="11271" max="11271" width="8.875" style="11" customWidth="1"/>
    <col min="11272" max="11272" width="10.5" style="11" customWidth="1"/>
    <col min="11273" max="11275" width="10.375" style="11" customWidth="1"/>
    <col min="11276" max="11276" width="10.625" style="11" customWidth="1"/>
    <col min="11277" max="11277" width="6.625" style="11" customWidth="1"/>
    <col min="11278" max="11278" width="7.625" style="11" customWidth="1"/>
    <col min="11279" max="11279" width="8.5" style="11" customWidth="1"/>
    <col min="11280" max="11280" width="10" style="11" customWidth="1"/>
    <col min="11281" max="11281" width="0" style="11" hidden="1" customWidth="1"/>
    <col min="11282" max="11520" width="9" style="11"/>
    <col min="11521" max="11521" width="4.875" style="11" customWidth="1"/>
    <col min="11522" max="11522" width="0" style="11" hidden="1" customWidth="1"/>
    <col min="11523" max="11523" width="5" style="11" customWidth="1"/>
    <col min="11524" max="11524" width="6.375" style="11" customWidth="1"/>
    <col min="11525" max="11525" width="8.375" style="11" customWidth="1"/>
    <col min="11526" max="11526" width="10.5" style="11" customWidth="1"/>
    <col min="11527" max="11527" width="8.875" style="11" customWidth="1"/>
    <col min="11528" max="11528" width="10.5" style="11" customWidth="1"/>
    <col min="11529" max="11531" width="10.375" style="11" customWidth="1"/>
    <col min="11532" max="11532" width="10.625" style="11" customWidth="1"/>
    <col min="11533" max="11533" width="6.625" style="11" customWidth="1"/>
    <col min="11534" max="11534" width="7.625" style="11" customWidth="1"/>
    <col min="11535" max="11535" width="8.5" style="11" customWidth="1"/>
    <col min="11536" max="11536" width="10" style="11" customWidth="1"/>
    <col min="11537" max="11537" width="0" style="11" hidden="1" customWidth="1"/>
    <col min="11538" max="11776" width="9" style="11"/>
    <col min="11777" max="11777" width="4.875" style="11" customWidth="1"/>
    <col min="11778" max="11778" width="0" style="11" hidden="1" customWidth="1"/>
    <col min="11779" max="11779" width="5" style="11" customWidth="1"/>
    <col min="11780" max="11780" width="6.375" style="11" customWidth="1"/>
    <col min="11781" max="11781" width="8.375" style="11" customWidth="1"/>
    <col min="11782" max="11782" width="10.5" style="11" customWidth="1"/>
    <col min="11783" max="11783" width="8.875" style="11" customWidth="1"/>
    <col min="11784" max="11784" width="10.5" style="11" customWidth="1"/>
    <col min="11785" max="11787" width="10.375" style="11" customWidth="1"/>
    <col min="11788" max="11788" width="10.625" style="11" customWidth="1"/>
    <col min="11789" max="11789" width="6.625" style="11" customWidth="1"/>
    <col min="11790" max="11790" width="7.625" style="11" customWidth="1"/>
    <col min="11791" max="11791" width="8.5" style="11" customWidth="1"/>
    <col min="11792" max="11792" width="10" style="11" customWidth="1"/>
    <col min="11793" max="11793" width="0" style="11" hidden="1" customWidth="1"/>
    <col min="11794" max="12032" width="9" style="11"/>
    <col min="12033" max="12033" width="4.875" style="11" customWidth="1"/>
    <col min="12034" max="12034" width="0" style="11" hidden="1" customWidth="1"/>
    <col min="12035" max="12035" width="5" style="11" customWidth="1"/>
    <col min="12036" max="12036" width="6.375" style="11" customWidth="1"/>
    <col min="12037" max="12037" width="8.375" style="11" customWidth="1"/>
    <col min="12038" max="12038" width="10.5" style="11" customWidth="1"/>
    <col min="12039" max="12039" width="8.875" style="11" customWidth="1"/>
    <col min="12040" max="12040" width="10.5" style="11" customWidth="1"/>
    <col min="12041" max="12043" width="10.375" style="11" customWidth="1"/>
    <col min="12044" max="12044" width="10.625" style="11" customWidth="1"/>
    <col min="12045" max="12045" width="6.625" style="11" customWidth="1"/>
    <col min="12046" max="12046" width="7.625" style="11" customWidth="1"/>
    <col min="12047" max="12047" width="8.5" style="11" customWidth="1"/>
    <col min="12048" max="12048" width="10" style="11" customWidth="1"/>
    <col min="12049" max="12049" width="0" style="11" hidden="1" customWidth="1"/>
    <col min="12050" max="12288" width="9" style="11"/>
    <col min="12289" max="12289" width="4.875" style="11" customWidth="1"/>
    <col min="12290" max="12290" width="0" style="11" hidden="1" customWidth="1"/>
    <col min="12291" max="12291" width="5" style="11" customWidth="1"/>
    <col min="12292" max="12292" width="6.375" style="11" customWidth="1"/>
    <col min="12293" max="12293" width="8.375" style="11" customWidth="1"/>
    <col min="12294" max="12294" width="10.5" style="11" customWidth="1"/>
    <col min="12295" max="12295" width="8.875" style="11" customWidth="1"/>
    <col min="12296" max="12296" width="10.5" style="11" customWidth="1"/>
    <col min="12297" max="12299" width="10.375" style="11" customWidth="1"/>
    <col min="12300" max="12300" width="10.625" style="11" customWidth="1"/>
    <col min="12301" max="12301" width="6.625" style="11" customWidth="1"/>
    <col min="12302" max="12302" width="7.625" style="11" customWidth="1"/>
    <col min="12303" max="12303" width="8.5" style="11" customWidth="1"/>
    <col min="12304" max="12304" width="10" style="11" customWidth="1"/>
    <col min="12305" max="12305" width="0" style="11" hidden="1" customWidth="1"/>
    <col min="12306" max="12544" width="9" style="11"/>
    <col min="12545" max="12545" width="4.875" style="11" customWidth="1"/>
    <col min="12546" max="12546" width="0" style="11" hidden="1" customWidth="1"/>
    <col min="12547" max="12547" width="5" style="11" customWidth="1"/>
    <col min="12548" max="12548" width="6.375" style="11" customWidth="1"/>
    <col min="12549" max="12549" width="8.375" style="11" customWidth="1"/>
    <col min="12550" max="12550" width="10.5" style="11" customWidth="1"/>
    <col min="12551" max="12551" width="8.875" style="11" customWidth="1"/>
    <col min="12552" max="12552" width="10.5" style="11" customWidth="1"/>
    <col min="12553" max="12555" width="10.375" style="11" customWidth="1"/>
    <col min="12556" max="12556" width="10.625" style="11" customWidth="1"/>
    <col min="12557" max="12557" width="6.625" style="11" customWidth="1"/>
    <col min="12558" max="12558" width="7.625" style="11" customWidth="1"/>
    <col min="12559" max="12559" width="8.5" style="11" customWidth="1"/>
    <col min="12560" max="12560" width="10" style="11" customWidth="1"/>
    <col min="12561" max="12561" width="0" style="11" hidden="1" customWidth="1"/>
    <col min="12562" max="12800" width="9" style="11"/>
    <col min="12801" max="12801" width="4.875" style="11" customWidth="1"/>
    <col min="12802" max="12802" width="0" style="11" hidden="1" customWidth="1"/>
    <col min="12803" max="12803" width="5" style="11" customWidth="1"/>
    <col min="12804" max="12804" width="6.375" style="11" customWidth="1"/>
    <col min="12805" max="12805" width="8.375" style="11" customWidth="1"/>
    <col min="12806" max="12806" width="10.5" style="11" customWidth="1"/>
    <col min="12807" max="12807" width="8.875" style="11" customWidth="1"/>
    <col min="12808" max="12808" width="10.5" style="11" customWidth="1"/>
    <col min="12809" max="12811" width="10.375" style="11" customWidth="1"/>
    <col min="12812" max="12812" width="10.625" style="11" customWidth="1"/>
    <col min="12813" max="12813" width="6.625" style="11" customWidth="1"/>
    <col min="12814" max="12814" width="7.625" style="11" customWidth="1"/>
    <col min="12815" max="12815" width="8.5" style="11" customWidth="1"/>
    <col min="12816" max="12816" width="10" style="11" customWidth="1"/>
    <col min="12817" max="12817" width="0" style="11" hidden="1" customWidth="1"/>
    <col min="12818" max="13056" width="9" style="11"/>
    <col min="13057" max="13057" width="4.875" style="11" customWidth="1"/>
    <col min="13058" max="13058" width="0" style="11" hidden="1" customWidth="1"/>
    <col min="13059" max="13059" width="5" style="11" customWidth="1"/>
    <col min="13060" max="13060" width="6.375" style="11" customWidth="1"/>
    <col min="13061" max="13061" width="8.375" style="11" customWidth="1"/>
    <col min="13062" max="13062" width="10.5" style="11" customWidth="1"/>
    <col min="13063" max="13063" width="8.875" style="11" customWidth="1"/>
    <col min="13064" max="13064" width="10.5" style="11" customWidth="1"/>
    <col min="13065" max="13067" width="10.375" style="11" customWidth="1"/>
    <col min="13068" max="13068" width="10.625" style="11" customWidth="1"/>
    <col min="13069" max="13069" width="6.625" style="11" customWidth="1"/>
    <col min="13070" max="13070" width="7.625" style="11" customWidth="1"/>
    <col min="13071" max="13071" width="8.5" style="11" customWidth="1"/>
    <col min="13072" max="13072" width="10" style="11" customWidth="1"/>
    <col min="13073" max="13073" width="0" style="11" hidden="1" customWidth="1"/>
    <col min="13074" max="13312" width="9" style="11"/>
    <col min="13313" max="13313" width="4.875" style="11" customWidth="1"/>
    <col min="13314" max="13314" width="0" style="11" hidden="1" customWidth="1"/>
    <col min="13315" max="13315" width="5" style="11" customWidth="1"/>
    <col min="13316" max="13316" width="6.375" style="11" customWidth="1"/>
    <col min="13317" max="13317" width="8.375" style="11" customWidth="1"/>
    <col min="13318" max="13318" width="10.5" style="11" customWidth="1"/>
    <col min="13319" max="13319" width="8.875" style="11" customWidth="1"/>
    <col min="13320" max="13320" width="10.5" style="11" customWidth="1"/>
    <col min="13321" max="13323" width="10.375" style="11" customWidth="1"/>
    <col min="13324" max="13324" width="10.625" style="11" customWidth="1"/>
    <col min="13325" max="13325" width="6.625" style="11" customWidth="1"/>
    <col min="13326" max="13326" width="7.625" style="11" customWidth="1"/>
    <col min="13327" max="13327" width="8.5" style="11" customWidth="1"/>
    <col min="13328" max="13328" width="10" style="11" customWidth="1"/>
    <col min="13329" max="13329" width="0" style="11" hidden="1" customWidth="1"/>
    <col min="13330" max="13568" width="9" style="11"/>
    <col min="13569" max="13569" width="4.875" style="11" customWidth="1"/>
    <col min="13570" max="13570" width="0" style="11" hidden="1" customWidth="1"/>
    <col min="13571" max="13571" width="5" style="11" customWidth="1"/>
    <col min="13572" max="13572" width="6.375" style="11" customWidth="1"/>
    <col min="13573" max="13573" width="8.375" style="11" customWidth="1"/>
    <col min="13574" max="13574" width="10.5" style="11" customWidth="1"/>
    <col min="13575" max="13575" width="8.875" style="11" customWidth="1"/>
    <col min="13576" max="13576" width="10.5" style="11" customWidth="1"/>
    <col min="13577" max="13579" width="10.375" style="11" customWidth="1"/>
    <col min="13580" max="13580" width="10.625" style="11" customWidth="1"/>
    <col min="13581" max="13581" width="6.625" style="11" customWidth="1"/>
    <col min="13582" max="13582" width="7.625" style="11" customWidth="1"/>
    <col min="13583" max="13583" width="8.5" style="11" customWidth="1"/>
    <col min="13584" max="13584" width="10" style="11" customWidth="1"/>
    <col min="13585" max="13585" width="0" style="11" hidden="1" customWidth="1"/>
    <col min="13586" max="13824" width="9" style="11"/>
    <col min="13825" max="13825" width="4.875" style="11" customWidth="1"/>
    <col min="13826" max="13826" width="0" style="11" hidden="1" customWidth="1"/>
    <col min="13827" max="13827" width="5" style="11" customWidth="1"/>
    <col min="13828" max="13828" width="6.375" style="11" customWidth="1"/>
    <col min="13829" max="13829" width="8.375" style="11" customWidth="1"/>
    <col min="13830" max="13830" width="10.5" style="11" customWidth="1"/>
    <col min="13831" max="13831" width="8.875" style="11" customWidth="1"/>
    <col min="13832" max="13832" width="10.5" style="11" customWidth="1"/>
    <col min="13833" max="13835" width="10.375" style="11" customWidth="1"/>
    <col min="13836" max="13836" width="10.625" style="11" customWidth="1"/>
    <col min="13837" max="13837" width="6.625" style="11" customWidth="1"/>
    <col min="13838" max="13838" width="7.625" style="11" customWidth="1"/>
    <col min="13839" max="13839" width="8.5" style="11" customWidth="1"/>
    <col min="13840" max="13840" width="10" style="11" customWidth="1"/>
    <col min="13841" max="13841" width="0" style="11" hidden="1" customWidth="1"/>
    <col min="13842" max="14080" width="9" style="11"/>
    <col min="14081" max="14081" width="4.875" style="11" customWidth="1"/>
    <col min="14082" max="14082" width="0" style="11" hidden="1" customWidth="1"/>
    <col min="14083" max="14083" width="5" style="11" customWidth="1"/>
    <col min="14084" max="14084" width="6.375" style="11" customWidth="1"/>
    <col min="14085" max="14085" width="8.375" style="11" customWidth="1"/>
    <col min="14086" max="14086" width="10.5" style="11" customWidth="1"/>
    <col min="14087" max="14087" width="8.875" style="11" customWidth="1"/>
    <col min="14088" max="14088" width="10.5" style="11" customWidth="1"/>
    <col min="14089" max="14091" width="10.375" style="11" customWidth="1"/>
    <col min="14092" max="14092" width="10.625" style="11" customWidth="1"/>
    <col min="14093" max="14093" width="6.625" style="11" customWidth="1"/>
    <col min="14094" max="14094" width="7.625" style="11" customWidth="1"/>
    <col min="14095" max="14095" width="8.5" style="11" customWidth="1"/>
    <col min="14096" max="14096" width="10" style="11" customWidth="1"/>
    <col min="14097" max="14097" width="0" style="11" hidden="1" customWidth="1"/>
    <col min="14098" max="14336" width="9" style="11"/>
    <col min="14337" max="14337" width="4.875" style="11" customWidth="1"/>
    <col min="14338" max="14338" width="0" style="11" hidden="1" customWidth="1"/>
    <col min="14339" max="14339" width="5" style="11" customWidth="1"/>
    <col min="14340" max="14340" width="6.375" style="11" customWidth="1"/>
    <col min="14341" max="14341" width="8.375" style="11" customWidth="1"/>
    <col min="14342" max="14342" width="10.5" style="11" customWidth="1"/>
    <col min="14343" max="14343" width="8.875" style="11" customWidth="1"/>
    <col min="14344" max="14344" width="10.5" style="11" customWidth="1"/>
    <col min="14345" max="14347" width="10.375" style="11" customWidth="1"/>
    <col min="14348" max="14348" width="10.625" style="11" customWidth="1"/>
    <col min="14349" max="14349" width="6.625" style="11" customWidth="1"/>
    <col min="14350" max="14350" width="7.625" style="11" customWidth="1"/>
    <col min="14351" max="14351" width="8.5" style="11" customWidth="1"/>
    <col min="14352" max="14352" width="10" style="11" customWidth="1"/>
    <col min="14353" max="14353" width="0" style="11" hidden="1" customWidth="1"/>
    <col min="14354" max="14592" width="9" style="11"/>
    <col min="14593" max="14593" width="4.875" style="11" customWidth="1"/>
    <col min="14594" max="14594" width="0" style="11" hidden="1" customWidth="1"/>
    <col min="14595" max="14595" width="5" style="11" customWidth="1"/>
    <col min="14596" max="14596" width="6.375" style="11" customWidth="1"/>
    <col min="14597" max="14597" width="8.375" style="11" customWidth="1"/>
    <col min="14598" max="14598" width="10.5" style="11" customWidth="1"/>
    <col min="14599" max="14599" width="8.875" style="11" customWidth="1"/>
    <col min="14600" max="14600" width="10.5" style="11" customWidth="1"/>
    <col min="14601" max="14603" width="10.375" style="11" customWidth="1"/>
    <col min="14604" max="14604" width="10.625" style="11" customWidth="1"/>
    <col min="14605" max="14605" width="6.625" style="11" customWidth="1"/>
    <col min="14606" max="14606" width="7.625" style="11" customWidth="1"/>
    <col min="14607" max="14607" width="8.5" style="11" customWidth="1"/>
    <col min="14608" max="14608" width="10" style="11" customWidth="1"/>
    <col min="14609" max="14609" width="0" style="11" hidden="1" customWidth="1"/>
    <col min="14610" max="14848" width="9" style="11"/>
    <col min="14849" max="14849" width="4.875" style="11" customWidth="1"/>
    <col min="14850" max="14850" width="0" style="11" hidden="1" customWidth="1"/>
    <col min="14851" max="14851" width="5" style="11" customWidth="1"/>
    <col min="14852" max="14852" width="6.375" style="11" customWidth="1"/>
    <col min="14853" max="14853" width="8.375" style="11" customWidth="1"/>
    <col min="14854" max="14854" width="10.5" style="11" customWidth="1"/>
    <col min="14855" max="14855" width="8.875" style="11" customWidth="1"/>
    <col min="14856" max="14856" width="10.5" style="11" customWidth="1"/>
    <col min="14857" max="14859" width="10.375" style="11" customWidth="1"/>
    <col min="14860" max="14860" width="10.625" style="11" customWidth="1"/>
    <col min="14861" max="14861" width="6.625" style="11" customWidth="1"/>
    <col min="14862" max="14862" width="7.625" style="11" customWidth="1"/>
    <col min="14863" max="14863" width="8.5" style="11" customWidth="1"/>
    <col min="14864" max="14864" width="10" style="11" customWidth="1"/>
    <col min="14865" max="14865" width="0" style="11" hidden="1" customWidth="1"/>
    <col min="14866" max="15104" width="9" style="11"/>
    <col min="15105" max="15105" width="4.875" style="11" customWidth="1"/>
    <col min="15106" max="15106" width="0" style="11" hidden="1" customWidth="1"/>
    <col min="15107" max="15107" width="5" style="11" customWidth="1"/>
    <col min="15108" max="15108" width="6.375" style="11" customWidth="1"/>
    <col min="15109" max="15109" width="8.375" style="11" customWidth="1"/>
    <col min="15110" max="15110" width="10.5" style="11" customWidth="1"/>
    <col min="15111" max="15111" width="8.875" style="11" customWidth="1"/>
    <col min="15112" max="15112" width="10.5" style="11" customWidth="1"/>
    <col min="15113" max="15115" width="10.375" style="11" customWidth="1"/>
    <col min="15116" max="15116" width="10.625" style="11" customWidth="1"/>
    <col min="15117" max="15117" width="6.625" style="11" customWidth="1"/>
    <col min="15118" max="15118" width="7.625" style="11" customWidth="1"/>
    <col min="15119" max="15119" width="8.5" style="11" customWidth="1"/>
    <col min="15120" max="15120" width="10" style="11" customWidth="1"/>
    <col min="15121" max="15121" width="0" style="11" hidden="1" customWidth="1"/>
    <col min="15122" max="15360" width="9" style="11"/>
    <col min="15361" max="15361" width="4.875" style="11" customWidth="1"/>
    <col min="15362" max="15362" width="0" style="11" hidden="1" customWidth="1"/>
    <col min="15363" max="15363" width="5" style="11" customWidth="1"/>
    <col min="15364" max="15364" width="6.375" style="11" customWidth="1"/>
    <col min="15365" max="15365" width="8.375" style="11" customWidth="1"/>
    <col min="15366" max="15366" width="10.5" style="11" customWidth="1"/>
    <col min="15367" max="15367" width="8.875" style="11" customWidth="1"/>
    <col min="15368" max="15368" width="10.5" style="11" customWidth="1"/>
    <col min="15369" max="15371" width="10.375" style="11" customWidth="1"/>
    <col min="15372" max="15372" width="10.625" style="11" customWidth="1"/>
    <col min="15373" max="15373" width="6.625" style="11" customWidth="1"/>
    <col min="15374" max="15374" width="7.625" style="11" customWidth="1"/>
    <col min="15375" max="15375" width="8.5" style="11" customWidth="1"/>
    <col min="15376" max="15376" width="10" style="11" customWidth="1"/>
    <col min="15377" max="15377" width="0" style="11" hidden="1" customWidth="1"/>
    <col min="15378" max="15616" width="9" style="11"/>
    <col min="15617" max="15617" width="4.875" style="11" customWidth="1"/>
    <col min="15618" max="15618" width="0" style="11" hidden="1" customWidth="1"/>
    <col min="15619" max="15619" width="5" style="11" customWidth="1"/>
    <col min="15620" max="15620" width="6.375" style="11" customWidth="1"/>
    <col min="15621" max="15621" width="8.375" style="11" customWidth="1"/>
    <col min="15622" max="15622" width="10.5" style="11" customWidth="1"/>
    <col min="15623" max="15623" width="8.875" style="11" customWidth="1"/>
    <col min="15624" max="15624" width="10.5" style="11" customWidth="1"/>
    <col min="15625" max="15627" width="10.375" style="11" customWidth="1"/>
    <col min="15628" max="15628" width="10.625" style="11" customWidth="1"/>
    <col min="15629" max="15629" width="6.625" style="11" customWidth="1"/>
    <col min="15630" max="15630" width="7.625" style="11" customWidth="1"/>
    <col min="15631" max="15631" width="8.5" style="11" customWidth="1"/>
    <col min="15632" max="15632" width="10" style="11" customWidth="1"/>
    <col min="15633" max="15633" width="0" style="11" hidden="1" customWidth="1"/>
    <col min="15634" max="15872" width="9" style="11"/>
    <col min="15873" max="15873" width="4.875" style="11" customWidth="1"/>
    <col min="15874" max="15874" width="0" style="11" hidden="1" customWidth="1"/>
    <col min="15875" max="15875" width="5" style="11" customWidth="1"/>
    <col min="15876" max="15876" width="6.375" style="11" customWidth="1"/>
    <col min="15877" max="15877" width="8.375" style="11" customWidth="1"/>
    <col min="15878" max="15878" width="10.5" style="11" customWidth="1"/>
    <col min="15879" max="15879" width="8.875" style="11" customWidth="1"/>
    <col min="15880" max="15880" width="10.5" style="11" customWidth="1"/>
    <col min="15881" max="15883" width="10.375" style="11" customWidth="1"/>
    <col min="15884" max="15884" width="10.625" style="11" customWidth="1"/>
    <col min="15885" max="15885" width="6.625" style="11" customWidth="1"/>
    <col min="15886" max="15886" width="7.625" style="11" customWidth="1"/>
    <col min="15887" max="15887" width="8.5" style="11" customWidth="1"/>
    <col min="15888" max="15888" width="10" style="11" customWidth="1"/>
    <col min="15889" max="15889" width="0" style="11" hidden="1" customWidth="1"/>
    <col min="15890" max="16128" width="9" style="11"/>
    <col min="16129" max="16129" width="4.875" style="11" customWidth="1"/>
    <col min="16130" max="16130" width="0" style="11" hidden="1" customWidth="1"/>
    <col min="16131" max="16131" width="5" style="11" customWidth="1"/>
    <col min="16132" max="16132" width="6.375" style="11" customWidth="1"/>
    <col min="16133" max="16133" width="8.375" style="11" customWidth="1"/>
    <col min="16134" max="16134" width="10.5" style="11" customWidth="1"/>
    <col min="16135" max="16135" width="8.875" style="11" customWidth="1"/>
    <col min="16136" max="16136" width="10.5" style="11" customWidth="1"/>
    <col min="16137" max="16139" width="10.375" style="11" customWidth="1"/>
    <col min="16140" max="16140" width="10.625" style="11" customWidth="1"/>
    <col min="16141" max="16141" width="6.625" style="11" customWidth="1"/>
    <col min="16142" max="16142" width="7.625" style="11" customWidth="1"/>
    <col min="16143" max="16143" width="8.5" style="11" customWidth="1"/>
    <col min="16144" max="16144" width="10" style="11" customWidth="1"/>
    <col min="16145" max="16145" width="0" style="11" hidden="1" customWidth="1"/>
    <col min="16146" max="16384" width="9" style="11"/>
  </cols>
  <sheetData>
    <row r="1" spans="1:18" ht="16.5" customHeight="1" x14ac:dyDescent="0.15">
      <c r="A1" s="1" t="s">
        <v>0</v>
      </c>
      <c r="B1" s="2"/>
      <c r="C1" s="2"/>
      <c r="D1" s="3">
        <v>0.05</v>
      </c>
      <c r="E1" s="3"/>
      <c r="F1" s="4"/>
      <c r="G1" s="5"/>
      <c r="H1" s="6" t="str">
        <f>"收益合计 RMB"&amp;" "&amp;ROUND(IF(SUM(P7:P81)=0,VLOOKUP(75,$C$7:$F$81,4,FALSE),SUM(P7:P81)),0)</f>
        <v>收益合计 RMB 707421</v>
      </c>
      <c r="I1" s="6"/>
      <c r="J1" s="6"/>
      <c r="K1" s="6"/>
      <c r="L1" s="6"/>
      <c r="M1" s="6"/>
      <c r="N1" s="6"/>
      <c r="O1" s="7"/>
      <c r="Q1" s="9" t="s">
        <v>1</v>
      </c>
      <c r="R1" s="10"/>
    </row>
    <row r="2" spans="1:18" ht="16.5" customHeight="1" x14ac:dyDescent="0.15">
      <c r="A2" s="2" t="s">
        <v>2</v>
      </c>
      <c r="B2" s="2"/>
      <c r="C2" s="2"/>
      <c r="D2" s="12">
        <v>35</v>
      </c>
      <c r="E2" s="12"/>
      <c r="F2" s="13" t="s">
        <v>3</v>
      </c>
      <c r="G2" s="5"/>
      <c r="H2" s="14"/>
      <c r="I2" s="14"/>
      <c r="J2" s="14"/>
      <c r="K2" s="14"/>
      <c r="L2" s="14"/>
      <c r="M2" s="14"/>
      <c r="N2" s="14"/>
      <c r="O2" s="15"/>
      <c r="Q2" s="9" t="s">
        <v>4</v>
      </c>
      <c r="R2" s="10"/>
    </row>
    <row r="3" spans="1:18" ht="16.5" customHeight="1" x14ac:dyDescent="0.15">
      <c r="A3" s="2" t="s">
        <v>5</v>
      </c>
      <c r="B3" s="2"/>
      <c r="C3" s="2"/>
      <c r="D3" s="12">
        <v>100000</v>
      </c>
      <c r="E3" s="12"/>
      <c r="F3" s="13" t="s">
        <v>6</v>
      </c>
      <c r="G3" s="16"/>
      <c r="H3" s="17"/>
      <c r="I3" s="17"/>
      <c r="J3" s="17"/>
      <c r="K3" s="17"/>
      <c r="L3" s="17"/>
      <c r="M3" s="17"/>
      <c r="N3" s="17"/>
      <c r="O3" s="18"/>
      <c r="Q3" s="10"/>
      <c r="R3" s="10"/>
    </row>
    <row r="4" spans="1:18" ht="34.5" customHeight="1" thickBot="1" x14ac:dyDescent="0.2">
      <c r="A4" s="19" t="s">
        <v>7</v>
      </c>
      <c r="B4" s="20"/>
      <c r="C4" s="20"/>
      <c r="D4" s="20"/>
      <c r="E4" s="20"/>
      <c r="F4" s="20"/>
      <c r="G4" s="20"/>
      <c r="H4" s="20"/>
      <c r="I4" s="20"/>
      <c r="J4" s="20"/>
      <c r="K4" s="20"/>
      <c r="L4" s="20"/>
      <c r="M4" s="20"/>
      <c r="N4" s="20"/>
      <c r="O4" s="20"/>
      <c r="P4" s="20"/>
      <c r="Q4" s="10"/>
      <c r="R4" s="10"/>
    </row>
    <row r="5" spans="1:18" ht="19.5" customHeight="1" x14ac:dyDescent="0.15">
      <c r="A5" s="21" t="s">
        <v>8</v>
      </c>
      <c r="B5" s="22"/>
      <c r="C5" s="21" t="s">
        <v>9</v>
      </c>
      <c r="D5" s="23" t="s">
        <v>10</v>
      </c>
      <c r="E5" s="24" t="s">
        <v>11</v>
      </c>
      <c r="F5" s="24"/>
      <c r="G5" s="24"/>
      <c r="H5" s="24"/>
      <c r="I5" s="25" t="s">
        <v>12</v>
      </c>
      <c r="J5" s="26"/>
      <c r="K5" s="27"/>
      <c r="L5" s="28" t="s">
        <v>13</v>
      </c>
      <c r="M5" s="29"/>
      <c r="N5" s="30" t="s">
        <v>14</v>
      </c>
      <c r="O5" s="31"/>
      <c r="P5" s="32"/>
      <c r="Q5" s="10"/>
    </row>
    <row r="6" spans="1:18" s="43" customFormat="1" ht="39.75" customHeight="1" thickBot="1" x14ac:dyDescent="0.2">
      <c r="A6" s="33"/>
      <c r="B6" s="34"/>
      <c r="C6" s="33"/>
      <c r="D6" s="35"/>
      <c r="E6" s="36" t="s">
        <v>15</v>
      </c>
      <c r="F6" s="36" t="s">
        <v>16</v>
      </c>
      <c r="G6" s="37" t="s">
        <v>17</v>
      </c>
      <c r="H6" s="37" t="s">
        <v>18</v>
      </c>
      <c r="I6" s="38" t="s">
        <v>19</v>
      </c>
      <c r="J6" s="38" t="s">
        <v>20</v>
      </c>
      <c r="K6" s="38" t="s">
        <v>21</v>
      </c>
      <c r="L6" s="39" t="s">
        <v>22</v>
      </c>
      <c r="M6" s="39" t="s">
        <v>23</v>
      </c>
      <c r="N6" s="40" t="s">
        <v>24</v>
      </c>
      <c r="O6" s="41" t="s">
        <v>25</v>
      </c>
      <c r="P6" s="41" t="s">
        <v>26</v>
      </c>
      <c r="Q6" s="42"/>
    </row>
    <row r="7" spans="1:18" x14ac:dyDescent="0.15">
      <c r="A7" s="44">
        <f>IF(B7+$D$2&gt;75,"",B7)</f>
        <v>1</v>
      </c>
      <c r="B7" s="44">
        <v>1</v>
      </c>
      <c r="C7" s="44">
        <f>IF(A7="","",$D$2+A7)</f>
        <v>36</v>
      </c>
      <c r="D7" s="45">
        <f t="shared" ref="D7:D70" si="0">IF(A7="","",60)</f>
        <v>60</v>
      </c>
      <c r="E7" s="45"/>
      <c r="F7" s="45">
        <f>IF(A7="","",(D3-D7)*(1+D1))</f>
        <v>104937</v>
      </c>
      <c r="G7" s="46">
        <f>IF(A7="","",(F7-$D$3)/$D$3/A7)</f>
        <v>4.9369999999999997E-2</v>
      </c>
      <c r="H7" s="47"/>
      <c r="I7" s="48">
        <f t="shared" ref="I7:I70" si="1">IF(A7="","",F7*1.1)</f>
        <v>115430.70000000001</v>
      </c>
      <c r="J7" s="48">
        <f t="shared" ref="J7:J70" si="2">IF(A7="","",F7*2)</f>
        <v>209874</v>
      </c>
      <c r="K7" s="48">
        <f t="shared" ref="K7:K70" si="3">IF(A7="","",F7*3)</f>
        <v>314811</v>
      </c>
      <c r="L7" s="49"/>
      <c r="M7" s="50"/>
      <c r="N7" s="51"/>
      <c r="O7" s="52">
        <f>IF(N7="年末退保",F7*5%,IF(N7="年初退保",$D$3*5%,0))</f>
        <v>0</v>
      </c>
      <c r="P7" s="53">
        <f>IF(N7="年初退保",$D$3-O7,IF(N7="年末退保",F7-O7,0))</f>
        <v>0</v>
      </c>
      <c r="Q7" s="10"/>
    </row>
    <row r="8" spans="1:18" x14ac:dyDescent="0.15">
      <c r="A8" s="44">
        <f t="shared" ref="A8:A71" si="4">IF(B8+$D$2&gt;75,"",B8)</f>
        <v>2</v>
      </c>
      <c r="B8" s="44">
        <v>2</v>
      </c>
      <c r="C8" s="44">
        <f t="shared" ref="C8:C71" si="5">IF(A8="","",$D$2+A8)</f>
        <v>37</v>
      </c>
      <c r="D8" s="45">
        <f t="shared" si="0"/>
        <v>60</v>
      </c>
      <c r="E8" s="45"/>
      <c r="F8" s="45">
        <f>IF(A7="","",IF(N7="",(F7-D8-L7)*(1+$D$1),""))</f>
        <v>110120.85</v>
      </c>
      <c r="G8" s="46">
        <f>IF(A8="","",(F8+SUM(L$7:L7)-$D$3)/$D$3/A8)</f>
        <v>5.0604250000000031E-2</v>
      </c>
      <c r="H8" s="54">
        <f>F8*20%</f>
        <v>22024.170000000002</v>
      </c>
      <c r="I8" s="48">
        <f t="shared" si="1"/>
        <v>121132.93500000001</v>
      </c>
      <c r="J8" s="48">
        <f t="shared" si="2"/>
        <v>220241.7</v>
      </c>
      <c r="K8" s="48">
        <f t="shared" si="3"/>
        <v>330362.55000000005</v>
      </c>
      <c r="L8" s="55"/>
      <c r="M8" s="56"/>
      <c r="N8" s="57"/>
      <c r="O8" s="52">
        <f>IF(N8="年末退保",F8*80%*3%,IF(N8="年初退保",F7*80%*3%,0))</f>
        <v>0</v>
      </c>
      <c r="P8" s="53">
        <f t="shared" ref="P8:P18" si="6">IF(N8="年初退保",F7-O8,IF(N8="年末退保",F8-O8,0))</f>
        <v>0</v>
      </c>
      <c r="Q8" s="10"/>
    </row>
    <row r="9" spans="1:18" x14ac:dyDescent="0.15">
      <c r="A9" s="44">
        <f t="shared" si="4"/>
        <v>3</v>
      </c>
      <c r="B9" s="44">
        <v>3</v>
      </c>
      <c r="C9" s="44">
        <f t="shared" si="5"/>
        <v>38</v>
      </c>
      <c r="D9" s="45">
        <f t="shared" si="0"/>
        <v>60</v>
      </c>
      <c r="E9" s="45"/>
      <c r="F9" s="45">
        <f t="shared" ref="F9:F72" si="7">IF(A8="","",IF(N8="",(F8-D9-L8)*(1+$D$1),""))</f>
        <v>115563.89250000002</v>
      </c>
      <c r="G9" s="46">
        <f>IF(A9="","",(F9+SUM(L$7:L8)-$D$3)/$D$3/A9)</f>
        <v>5.1879641666666719E-2</v>
      </c>
      <c r="H9" s="54">
        <f>F9*20%</f>
        <v>23112.778500000004</v>
      </c>
      <c r="I9" s="48">
        <f t="shared" si="1"/>
        <v>127120.28175000002</v>
      </c>
      <c r="J9" s="48">
        <f t="shared" si="2"/>
        <v>231127.78500000003</v>
      </c>
      <c r="K9" s="48">
        <f t="shared" si="3"/>
        <v>346691.67750000005</v>
      </c>
      <c r="L9" s="55"/>
      <c r="M9" s="56"/>
      <c r="N9" s="57"/>
      <c r="O9" s="52">
        <f>IF(N9="年末退保",F9*80%*1%,IF(N9="年初退保",F8*80%*1%,0))</f>
        <v>0</v>
      </c>
      <c r="P9" s="53">
        <f t="shared" si="6"/>
        <v>0</v>
      </c>
      <c r="Q9" s="10"/>
    </row>
    <row r="10" spans="1:18" x14ac:dyDescent="0.15">
      <c r="A10" s="44">
        <f t="shared" si="4"/>
        <v>4</v>
      </c>
      <c r="B10" s="44">
        <v>4</v>
      </c>
      <c r="C10" s="44">
        <f t="shared" si="5"/>
        <v>39</v>
      </c>
      <c r="D10" s="45">
        <f t="shared" si="0"/>
        <v>60</v>
      </c>
      <c r="E10" s="45"/>
      <c r="F10" s="45">
        <f t="shared" si="7"/>
        <v>121279.08712500002</v>
      </c>
      <c r="G10" s="46">
        <f>IF(A10="","",(F10+SUM(L$7:L9)-$D$3)/$D$3/A10)</f>
        <v>5.3197717812500052E-2</v>
      </c>
      <c r="H10" s="54">
        <f>F10</f>
        <v>121279.08712500002</v>
      </c>
      <c r="I10" s="48">
        <f t="shared" si="1"/>
        <v>133406.99583750003</v>
      </c>
      <c r="J10" s="48">
        <f t="shared" si="2"/>
        <v>242558.17425000004</v>
      </c>
      <c r="K10" s="48">
        <f t="shared" si="3"/>
        <v>363837.26137500006</v>
      </c>
      <c r="L10" s="55"/>
      <c r="M10" s="56"/>
      <c r="N10" s="57"/>
      <c r="O10" s="52"/>
      <c r="P10" s="53">
        <f t="shared" si="6"/>
        <v>0</v>
      </c>
      <c r="Q10" s="10"/>
    </row>
    <row r="11" spans="1:18" x14ac:dyDescent="0.15">
      <c r="A11" s="44">
        <f t="shared" si="4"/>
        <v>5</v>
      </c>
      <c r="B11" s="44">
        <v>5</v>
      </c>
      <c r="C11" s="44">
        <f t="shared" si="5"/>
        <v>40</v>
      </c>
      <c r="D11" s="45">
        <f t="shared" si="0"/>
        <v>60</v>
      </c>
      <c r="E11" s="45"/>
      <c r="F11" s="45">
        <f t="shared" si="7"/>
        <v>127280.04148125002</v>
      </c>
      <c r="G11" s="46">
        <f>IF(A11="","",(F11+SUM(L$7:L10)-$D$3)/$D$3/A11)</f>
        <v>5.4560082962500048E-2</v>
      </c>
      <c r="H11" s="54">
        <f t="shared" ref="H11:H74" si="8">F11</f>
        <v>127280.04148125002</v>
      </c>
      <c r="I11" s="48">
        <f t="shared" si="1"/>
        <v>140008.04562937503</v>
      </c>
      <c r="J11" s="48">
        <f t="shared" si="2"/>
        <v>254560.08296250005</v>
      </c>
      <c r="K11" s="48">
        <f t="shared" si="3"/>
        <v>381840.12444375007</v>
      </c>
      <c r="L11" s="55"/>
      <c r="M11" s="56"/>
      <c r="N11" s="57"/>
      <c r="O11" s="52"/>
      <c r="P11" s="53">
        <f t="shared" si="6"/>
        <v>0</v>
      </c>
      <c r="Q11" s="10"/>
    </row>
    <row r="12" spans="1:18" x14ac:dyDescent="0.15">
      <c r="A12" s="44">
        <f t="shared" si="4"/>
        <v>6</v>
      </c>
      <c r="B12" s="44">
        <v>6</v>
      </c>
      <c r="C12" s="44">
        <f t="shared" si="5"/>
        <v>41</v>
      </c>
      <c r="D12" s="45">
        <f t="shared" si="0"/>
        <v>60</v>
      </c>
      <c r="E12" s="45">
        <f>D3*2%</f>
        <v>2000</v>
      </c>
      <c r="F12" s="45">
        <f>IF(A11="","",IF(N11="",(F11+E12-D12-L11)*(1+$D$1),""))</f>
        <v>135681.04355531253</v>
      </c>
      <c r="G12" s="46">
        <f>IF(A12="","",(F12+SUM(L$7:L11)-$D$3)/$D$3/A12)</f>
        <v>5.9468405925520884E-2</v>
      </c>
      <c r="H12" s="54">
        <f t="shared" si="8"/>
        <v>135681.04355531253</v>
      </c>
      <c r="I12" s="48">
        <f t="shared" si="1"/>
        <v>149249.14791084381</v>
      </c>
      <c r="J12" s="48">
        <f t="shared" si="2"/>
        <v>271362.08711062506</v>
      </c>
      <c r="K12" s="48">
        <f t="shared" si="3"/>
        <v>407043.13066593756</v>
      </c>
      <c r="L12" s="55"/>
      <c r="M12" s="56"/>
      <c r="N12" s="57"/>
      <c r="O12" s="52"/>
      <c r="P12" s="53">
        <f t="shared" si="6"/>
        <v>0</v>
      </c>
      <c r="Q12" s="10"/>
    </row>
    <row r="13" spans="1:18" x14ac:dyDescent="0.15">
      <c r="A13" s="44">
        <f t="shared" si="4"/>
        <v>7</v>
      </c>
      <c r="B13" s="44">
        <v>7</v>
      </c>
      <c r="C13" s="44">
        <f t="shared" si="5"/>
        <v>42</v>
      </c>
      <c r="D13" s="45">
        <f t="shared" si="0"/>
        <v>60</v>
      </c>
      <c r="E13" s="45"/>
      <c r="F13" s="45">
        <f t="shared" si="7"/>
        <v>142402.09573307817</v>
      </c>
      <c r="G13" s="46">
        <f>IF(A13="","",(F13+SUM(L$7:L12)-$D$3)/$D$3/A13)</f>
        <v>6.0574422475825951E-2</v>
      </c>
      <c r="H13" s="54">
        <f t="shared" si="8"/>
        <v>142402.09573307817</v>
      </c>
      <c r="I13" s="48">
        <f t="shared" si="1"/>
        <v>156642.305306386</v>
      </c>
      <c r="J13" s="48">
        <f t="shared" si="2"/>
        <v>284804.19146615634</v>
      </c>
      <c r="K13" s="48">
        <f t="shared" si="3"/>
        <v>427206.28719923447</v>
      </c>
      <c r="L13" s="55"/>
      <c r="M13" s="56"/>
      <c r="N13" s="57"/>
      <c r="O13" s="52"/>
      <c r="P13" s="53">
        <f t="shared" si="6"/>
        <v>0</v>
      </c>
      <c r="Q13" s="10"/>
    </row>
    <row r="14" spans="1:18" x14ac:dyDescent="0.15">
      <c r="A14" s="44">
        <f t="shared" si="4"/>
        <v>8</v>
      </c>
      <c r="B14" s="44">
        <v>8</v>
      </c>
      <c r="C14" s="44">
        <f t="shared" si="5"/>
        <v>43</v>
      </c>
      <c r="D14" s="45">
        <f t="shared" si="0"/>
        <v>60</v>
      </c>
      <c r="E14" s="45"/>
      <c r="F14" s="45">
        <f t="shared" si="7"/>
        <v>149459.20051973208</v>
      </c>
      <c r="G14" s="46">
        <f>IF(A14="","",(F14+SUM(L$7:L13)-$D$3)/$D$3/A14)</f>
        <v>6.1824000649665103E-2</v>
      </c>
      <c r="H14" s="54">
        <f t="shared" si="8"/>
        <v>149459.20051973208</v>
      </c>
      <c r="I14" s="48">
        <f t="shared" si="1"/>
        <v>164405.12057170531</v>
      </c>
      <c r="J14" s="48">
        <f t="shared" si="2"/>
        <v>298918.40103946417</v>
      </c>
      <c r="K14" s="48">
        <f t="shared" si="3"/>
        <v>448377.60155919625</v>
      </c>
      <c r="L14" s="55"/>
      <c r="M14" s="56"/>
      <c r="N14" s="57"/>
      <c r="O14" s="52"/>
      <c r="P14" s="53">
        <f t="shared" si="6"/>
        <v>0</v>
      </c>
      <c r="Q14" s="10"/>
    </row>
    <row r="15" spans="1:18" x14ac:dyDescent="0.15">
      <c r="A15" s="44">
        <f t="shared" si="4"/>
        <v>9</v>
      </c>
      <c r="B15" s="44">
        <v>9</v>
      </c>
      <c r="C15" s="44">
        <f t="shared" si="5"/>
        <v>44</v>
      </c>
      <c r="D15" s="45">
        <f t="shared" si="0"/>
        <v>60</v>
      </c>
      <c r="E15" s="45"/>
      <c r="F15" s="45">
        <f t="shared" si="7"/>
        <v>156869.16054571868</v>
      </c>
      <c r="G15" s="46">
        <f>IF(A15="","",(F15+SUM(L$7:L14)-$D$3)/$D$3/A15)</f>
        <v>6.3187956161909642E-2</v>
      </c>
      <c r="H15" s="54">
        <f t="shared" si="8"/>
        <v>156869.16054571868</v>
      </c>
      <c r="I15" s="48">
        <f t="shared" si="1"/>
        <v>172556.07660029057</v>
      </c>
      <c r="J15" s="48">
        <f t="shared" si="2"/>
        <v>313738.32109143736</v>
      </c>
      <c r="K15" s="48">
        <f t="shared" si="3"/>
        <v>470607.48163715604</v>
      </c>
      <c r="L15" s="55"/>
      <c r="M15" s="56"/>
      <c r="N15" s="57"/>
      <c r="O15" s="52"/>
      <c r="P15" s="53">
        <f t="shared" si="6"/>
        <v>0</v>
      </c>
      <c r="Q15" s="10"/>
    </row>
    <row r="16" spans="1:18" x14ac:dyDescent="0.15">
      <c r="A16" s="44">
        <f t="shared" si="4"/>
        <v>10</v>
      </c>
      <c r="B16" s="44">
        <v>10</v>
      </c>
      <c r="C16" s="44">
        <f t="shared" si="5"/>
        <v>45</v>
      </c>
      <c r="D16" s="45">
        <f t="shared" si="0"/>
        <v>60</v>
      </c>
      <c r="E16" s="45"/>
      <c r="F16" s="45">
        <f t="shared" si="7"/>
        <v>164649.61857300461</v>
      </c>
      <c r="G16" s="46">
        <f>IF(A16="","",(F16+SUM(L$7:L15)-$D$3)/$D$3/A16)</f>
        <v>6.4649618573004608E-2</v>
      </c>
      <c r="H16" s="54">
        <f t="shared" si="8"/>
        <v>164649.61857300461</v>
      </c>
      <c r="I16" s="48">
        <f t="shared" si="1"/>
        <v>181114.5804303051</v>
      </c>
      <c r="J16" s="48">
        <f t="shared" si="2"/>
        <v>329299.23714600923</v>
      </c>
      <c r="K16" s="48">
        <f t="shared" si="3"/>
        <v>493948.85571901384</v>
      </c>
      <c r="L16" s="55"/>
      <c r="M16" s="56"/>
      <c r="N16" s="57"/>
      <c r="O16" s="52"/>
      <c r="P16" s="53">
        <f t="shared" si="6"/>
        <v>0</v>
      </c>
      <c r="Q16" s="10"/>
    </row>
    <row r="17" spans="1:17" x14ac:dyDescent="0.15">
      <c r="A17" s="44">
        <f t="shared" si="4"/>
        <v>11</v>
      </c>
      <c r="B17" s="44">
        <v>11</v>
      </c>
      <c r="C17" s="44">
        <f t="shared" si="5"/>
        <v>46</v>
      </c>
      <c r="D17" s="45">
        <f t="shared" si="0"/>
        <v>60</v>
      </c>
      <c r="E17" s="45"/>
      <c r="F17" s="45">
        <f t="shared" si="7"/>
        <v>172819.09950165485</v>
      </c>
      <c r="G17" s="46">
        <f>IF(A17="","",(F17+SUM(L$7:L16)-$D$3)/$D$3/A17)</f>
        <v>6.6199181365140788E-2</v>
      </c>
      <c r="H17" s="54">
        <f t="shared" si="8"/>
        <v>172819.09950165485</v>
      </c>
      <c r="I17" s="48">
        <f t="shared" si="1"/>
        <v>190101.00945182037</v>
      </c>
      <c r="J17" s="48">
        <f t="shared" si="2"/>
        <v>345638.19900330971</v>
      </c>
      <c r="K17" s="48">
        <f t="shared" si="3"/>
        <v>518457.29850496456</v>
      </c>
      <c r="L17" s="55"/>
      <c r="M17" s="56"/>
      <c r="N17" s="57"/>
      <c r="O17" s="52"/>
      <c r="P17" s="53">
        <f t="shared" si="6"/>
        <v>0</v>
      </c>
      <c r="Q17" s="10"/>
    </row>
    <row r="18" spans="1:17" x14ac:dyDescent="0.15">
      <c r="A18" s="44">
        <f t="shared" si="4"/>
        <v>12</v>
      </c>
      <c r="B18" s="44">
        <v>12</v>
      </c>
      <c r="C18" s="44">
        <f t="shared" si="5"/>
        <v>47</v>
      </c>
      <c r="D18" s="45">
        <f t="shared" si="0"/>
        <v>60</v>
      </c>
      <c r="E18" s="45"/>
      <c r="F18" s="45">
        <f t="shared" si="7"/>
        <v>181397.0544767376</v>
      </c>
      <c r="G18" s="46">
        <f>IF(A18="","",(F18+SUM(L$7:L17)-$D$3)/$D$3/A18)</f>
        <v>6.7830878730614663E-2</v>
      </c>
      <c r="H18" s="54">
        <f t="shared" si="8"/>
        <v>181397.0544767376</v>
      </c>
      <c r="I18" s="48">
        <f t="shared" si="1"/>
        <v>199536.75992441137</v>
      </c>
      <c r="J18" s="48">
        <f t="shared" si="2"/>
        <v>362794.1089534752</v>
      </c>
      <c r="K18" s="48">
        <f t="shared" si="3"/>
        <v>544191.16343021276</v>
      </c>
      <c r="L18" s="55"/>
      <c r="M18" s="56"/>
      <c r="N18" s="57"/>
      <c r="O18" s="52"/>
      <c r="P18" s="53">
        <f t="shared" si="6"/>
        <v>0</v>
      </c>
      <c r="Q18" s="10"/>
    </row>
    <row r="19" spans="1:17" x14ac:dyDescent="0.15">
      <c r="A19" s="44">
        <f t="shared" si="4"/>
        <v>13</v>
      </c>
      <c r="B19" s="44">
        <v>13</v>
      </c>
      <c r="C19" s="44">
        <f t="shared" si="5"/>
        <v>48</v>
      </c>
      <c r="D19" s="45">
        <f t="shared" si="0"/>
        <v>60</v>
      </c>
      <c r="E19" s="45"/>
      <c r="F19" s="45">
        <f t="shared" si="7"/>
        <v>190403.9072005745</v>
      </c>
      <c r="G19" s="46">
        <f>IF(A19="","",(F19+SUM(L$7:L18)-$D$3)/$D$3/A19)</f>
        <v>6.9541467077364999E-2</v>
      </c>
      <c r="H19" s="54">
        <f t="shared" si="8"/>
        <v>190403.9072005745</v>
      </c>
      <c r="I19" s="48">
        <f t="shared" si="1"/>
        <v>209444.29792063197</v>
      </c>
      <c r="J19" s="48">
        <f t="shared" si="2"/>
        <v>380807.81440114899</v>
      </c>
      <c r="K19" s="48">
        <f t="shared" si="3"/>
        <v>571211.72160172346</v>
      </c>
      <c r="L19" s="55"/>
      <c r="M19" s="56"/>
      <c r="N19" s="57"/>
      <c r="O19" s="52"/>
      <c r="P19" s="53"/>
      <c r="Q19" s="10"/>
    </row>
    <row r="20" spans="1:17" x14ac:dyDescent="0.15">
      <c r="A20" s="44">
        <f t="shared" si="4"/>
        <v>14</v>
      </c>
      <c r="B20" s="44">
        <v>14</v>
      </c>
      <c r="C20" s="44">
        <f t="shared" si="5"/>
        <v>49</v>
      </c>
      <c r="D20" s="45">
        <f t="shared" si="0"/>
        <v>60</v>
      </c>
      <c r="E20" s="45"/>
      <c r="F20" s="45">
        <f t="shared" si="7"/>
        <v>199861.10256060323</v>
      </c>
      <c r="G20" s="46">
        <f>IF(A20="","",(F20+SUM(L$7:L19)-$D$3)/$D$3/A20)</f>
        <v>7.132935897185945E-2</v>
      </c>
      <c r="H20" s="54">
        <f t="shared" si="8"/>
        <v>199861.10256060323</v>
      </c>
      <c r="I20" s="48">
        <f t="shared" si="1"/>
        <v>219847.21281666358</v>
      </c>
      <c r="J20" s="48">
        <f t="shared" si="2"/>
        <v>399722.20512120647</v>
      </c>
      <c r="K20" s="48">
        <f t="shared" si="3"/>
        <v>599583.30768180965</v>
      </c>
      <c r="L20" s="55"/>
      <c r="M20" s="56"/>
      <c r="N20" s="57"/>
      <c r="O20" s="52"/>
      <c r="P20" s="53">
        <f t="shared" ref="P20:P81" si="9">IF(N20="年初退保",F19-O20,IF(N20="年末退保",F20-O20,0))</f>
        <v>0</v>
      </c>
      <c r="Q20" s="10"/>
    </row>
    <row r="21" spans="1:17" x14ac:dyDescent="0.15">
      <c r="A21" s="44">
        <f t="shared" si="4"/>
        <v>15</v>
      </c>
      <c r="B21" s="44">
        <v>15</v>
      </c>
      <c r="C21" s="44">
        <f t="shared" si="5"/>
        <v>50</v>
      </c>
      <c r="D21" s="45">
        <f t="shared" si="0"/>
        <v>60</v>
      </c>
      <c r="E21" s="45"/>
      <c r="F21" s="45">
        <f t="shared" si="7"/>
        <v>209791.15768863339</v>
      </c>
      <c r="G21" s="46">
        <f>IF(A21="","",(F21+SUM(L$7:L20)-$D$3)/$D$3/A21)</f>
        <v>7.3194105125755596E-2</v>
      </c>
      <c r="H21" s="54">
        <f t="shared" si="8"/>
        <v>209791.15768863339</v>
      </c>
      <c r="I21" s="48">
        <f t="shared" si="1"/>
        <v>230770.27345749675</v>
      </c>
      <c r="J21" s="48">
        <f t="shared" si="2"/>
        <v>419582.31537726679</v>
      </c>
      <c r="K21" s="48">
        <f t="shared" si="3"/>
        <v>629373.47306590015</v>
      </c>
      <c r="L21" s="55"/>
      <c r="M21" s="56"/>
      <c r="N21" s="57"/>
      <c r="O21" s="52"/>
      <c r="P21" s="53">
        <f t="shared" si="9"/>
        <v>0</v>
      </c>
      <c r="Q21" s="10"/>
    </row>
    <row r="22" spans="1:17" x14ac:dyDescent="0.15">
      <c r="A22" s="44">
        <f t="shared" si="4"/>
        <v>16</v>
      </c>
      <c r="B22" s="44">
        <v>16</v>
      </c>
      <c r="C22" s="44">
        <f t="shared" si="5"/>
        <v>51</v>
      </c>
      <c r="D22" s="45">
        <f t="shared" si="0"/>
        <v>60</v>
      </c>
      <c r="E22" s="45"/>
      <c r="F22" s="45">
        <f t="shared" si="7"/>
        <v>220217.71557306507</v>
      </c>
      <c r="G22" s="46">
        <f>IF(A22="","",(F22+SUM(L$7:L21)-$D$3)/$D$3/A22)</f>
        <v>7.5136072233165666E-2</v>
      </c>
      <c r="H22" s="54">
        <f t="shared" si="8"/>
        <v>220217.71557306507</v>
      </c>
      <c r="I22" s="48">
        <f t="shared" si="1"/>
        <v>242239.48713037159</v>
      </c>
      <c r="J22" s="48">
        <f t="shared" si="2"/>
        <v>440435.43114613014</v>
      </c>
      <c r="K22" s="48">
        <f t="shared" si="3"/>
        <v>660653.14671919518</v>
      </c>
      <c r="L22" s="55"/>
      <c r="M22" s="56"/>
      <c r="N22" s="57"/>
      <c r="O22" s="52"/>
      <c r="P22" s="53">
        <f t="shared" si="9"/>
        <v>0</v>
      </c>
      <c r="Q22" s="10"/>
    </row>
    <row r="23" spans="1:17" x14ac:dyDescent="0.15">
      <c r="A23" s="44">
        <f t="shared" si="4"/>
        <v>17</v>
      </c>
      <c r="B23" s="44">
        <v>17</v>
      </c>
      <c r="C23" s="44">
        <f t="shared" si="5"/>
        <v>52</v>
      </c>
      <c r="D23" s="45">
        <f t="shared" si="0"/>
        <v>60</v>
      </c>
      <c r="E23" s="45"/>
      <c r="F23" s="45">
        <f t="shared" si="7"/>
        <v>231165.60135171833</v>
      </c>
      <c r="G23" s="46">
        <f>IF(A23="","",(F23+SUM(L$7:L22)-$D$3)/$D$3/A23)</f>
        <v>7.7156236089246072E-2</v>
      </c>
      <c r="H23" s="54">
        <f t="shared" si="8"/>
        <v>231165.60135171833</v>
      </c>
      <c r="I23" s="48">
        <f t="shared" si="1"/>
        <v>254282.1614868902</v>
      </c>
      <c r="J23" s="48">
        <f t="shared" si="2"/>
        <v>462331.20270343666</v>
      </c>
      <c r="K23" s="48">
        <f t="shared" si="3"/>
        <v>693496.80405515502</v>
      </c>
      <c r="L23" s="55"/>
      <c r="M23" s="56"/>
      <c r="N23" s="57"/>
      <c r="O23" s="52"/>
      <c r="P23" s="53">
        <f t="shared" si="9"/>
        <v>0</v>
      </c>
      <c r="Q23" s="10"/>
    </row>
    <row r="24" spans="1:17" x14ac:dyDescent="0.15">
      <c r="A24" s="44">
        <f t="shared" si="4"/>
        <v>18</v>
      </c>
      <c r="B24" s="44">
        <v>18</v>
      </c>
      <c r="C24" s="44">
        <f t="shared" si="5"/>
        <v>53</v>
      </c>
      <c r="D24" s="45">
        <f t="shared" si="0"/>
        <v>60</v>
      </c>
      <c r="E24" s="45"/>
      <c r="F24" s="45">
        <f t="shared" si="7"/>
        <v>242660.88141930426</v>
      </c>
      <c r="G24" s="46">
        <f>IF(A24="","",(F24+SUM(L$7:L23)-$D$3)/$D$3/A24)</f>
        <v>7.9256045232946812E-2</v>
      </c>
      <c r="H24" s="54">
        <f t="shared" si="8"/>
        <v>242660.88141930426</v>
      </c>
      <c r="I24" s="48">
        <f t="shared" si="1"/>
        <v>266926.9695612347</v>
      </c>
      <c r="J24" s="48">
        <f t="shared" si="2"/>
        <v>485321.76283860853</v>
      </c>
      <c r="K24" s="48">
        <f t="shared" si="3"/>
        <v>727982.64425791276</v>
      </c>
      <c r="L24" s="55"/>
      <c r="M24" s="56"/>
      <c r="N24" s="57"/>
      <c r="O24" s="52"/>
      <c r="P24" s="53">
        <f t="shared" si="9"/>
        <v>0</v>
      </c>
      <c r="Q24" s="10"/>
    </row>
    <row r="25" spans="1:17" x14ac:dyDescent="0.15">
      <c r="A25" s="44">
        <f t="shared" si="4"/>
        <v>19</v>
      </c>
      <c r="B25" s="44">
        <v>19</v>
      </c>
      <c r="C25" s="44">
        <f t="shared" si="5"/>
        <v>54</v>
      </c>
      <c r="D25" s="45">
        <f t="shared" si="0"/>
        <v>60</v>
      </c>
      <c r="E25" s="45"/>
      <c r="F25" s="45">
        <f t="shared" si="7"/>
        <v>254730.9254902695</v>
      </c>
      <c r="G25" s="46">
        <f>IF(A25="","",(F25+SUM(L$7:L24)-$D$3)/$D$3/A25)</f>
        <v>8.1437329205405001E-2</v>
      </c>
      <c r="H25" s="54">
        <f t="shared" si="8"/>
        <v>254730.9254902695</v>
      </c>
      <c r="I25" s="48">
        <f t="shared" si="1"/>
        <v>280204.01803929644</v>
      </c>
      <c r="J25" s="48">
        <f t="shared" si="2"/>
        <v>509461.85098053899</v>
      </c>
      <c r="K25" s="48">
        <f t="shared" si="3"/>
        <v>764192.77647080855</v>
      </c>
      <c r="L25" s="55"/>
      <c r="M25" s="56"/>
      <c r="N25" s="57"/>
      <c r="O25" s="52"/>
      <c r="P25" s="53">
        <f t="shared" si="9"/>
        <v>0</v>
      </c>
      <c r="Q25" s="10"/>
    </row>
    <row r="26" spans="1:17" x14ac:dyDescent="0.15">
      <c r="A26" s="44">
        <f t="shared" si="4"/>
        <v>20</v>
      </c>
      <c r="B26" s="44">
        <v>20</v>
      </c>
      <c r="C26" s="44">
        <f t="shared" si="5"/>
        <v>55</v>
      </c>
      <c r="D26" s="45">
        <f t="shared" si="0"/>
        <v>60</v>
      </c>
      <c r="E26" s="45"/>
      <c r="F26" s="45">
        <f t="shared" si="7"/>
        <v>267404.47176478297</v>
      </c>
      <c r="G26" s="46">
        <f>IF(A26="","",(F26+SUM(L$7:L25)-$D$3)/$D$3/A26)</f>
        <v>8.3702235882391479E-2</v>
      </c>
      <c r="H26" s="54">
        <f t="shared" si="8"/>
        <v>267404.47176478297</v>
      </c>
      <c r="I26" s="48">
        <f t="shared" si="1"/>
        <v>294144.91894126131</v>
      </c>
      <c r="J26" s="48">
        <f t="shared" si="2"/>
        <v>534808.94352956594</v>
      </c>
      <c r="K26" s="48">
        <f t="shared" si="3"/>
        <v>802213.41529434896</v>
      </c>
      <c r="L26" s="55"/>
      <c r="M26" s="56"/>
      <c r="N26" s="57"/>
      <c r="O26" s="52"/>
      <c r="P26" s="53">
        <f t="shared" si="9"/>
        <v>0</v>
      </c>
      <c r="Q26" s="10"/>
    </row>
    <row r="27" spans="1:17" x14ac:dyDescent="0.15">
      <c r="A27" s="44">
        <f t="shared" si="4"/>
        <v>21</v>
      </c>
      <c r="B27" s="44">
        <v>21</v>
      </c>
      <c r="C27" s="44">
        <f t="shared" si="5"/>
        <v>56</v>
      </c>
      <c r="D27" s="45">
        <f t="shared" si="0"/>
        <v>60</v>
      </c>
      <c r="E27" s="45"/>
      <c r="F27" s="45">
        <f t="shared" si="7"/>
        <v>280711.69535302214</v>
      </c>
      <c r="G27" s="46">
        <f>IF(A27="","",(F27+SUM(L$7:L26)-$D$3)/$D$3/A27)</f>
        <v>8.6053188263343877E-2</v>
      </c>
      <c r="H27" s="54">
        <f t="shared" si="8"/>
        <v>280711.69535302214</v>
      </c>
      <c r="I27" s="48">
        <f t="shared" si="1"/>
        <v>308782.8648883244</v>
      </c>
      <c r="J27" s="48">
        <f t="shared" si="2"/>
        <v>561423.39070604427</v>
      </c>
      <c r="K27" s="48">
        <f t="shared" si="3"/>
        <v>842135.08605906647</v>
      </c>
      <c r="L27" s="55"/>
      <c r="M27" s="56"/>
      <c r="N27" s="57"/>
      <c r="O27" s="52"/>
      <c r="P27" s="53">
        <f t="shared" si="9"/>
        <v>0</v>
      </c>
      <c r="Q27" s="10"/>
    </row>
    <row r="28" spans="1:17" x14ac:dyDescent="0.15">
      <c r="A28" s="44">
        <f t="shared" si="4"/>
        <v>22</v>
      </c>
      <c r="B28" s="44">
        <v>22</v>
      </c>
      <c r="C28" s="44">
        <f t="shared" si="5"/>
        <v>57</v>
      </c>
      <c r="D28" s="45">
        <f t="shared" si="0"/>
        <v>60</v>
      </c>
      <c r="E28" s="45"/>
      <c r="F28" s="45">
        <f t="shared" si="7"/>
        <v>294684.28012067324</v>
      </c>
      <c r="G28" s="46">
        <f>IF(A28="","",(F28+SUM(L$7:L27)-$D$3)/$D$3/A28)</f>
        <v>8.8492854600306023E-2</v>
      </c>
      <c r="H28" s="54">
        <f t="shared" si="8"/>
        <v>294684.28012067324</v>
      </c>
      <c r="I28" s="48">
        <f t="shared" si="1"/>
        <v>324152.70813274058</v>
      </c>
      <c r="J28" s="48">
        <f t="shared" si="2"/>
        <v>589368.56024134648</v>
      </c>
      <c r="K28" s="48">
        <f t="shared" si="3"/>
        <v>884052.84036201972</v>
      </c>
      <c r="L28" s="55"/>
      <c r="M28" s="56"/>
      <c r="N28" s="57"/>
      <c r="O28" s="52"/>
      <c r="P28" s="53">
        <f t="shared" si="9"/>
        <v>0</v>
      </c>
      <c r="Q28" s="10"/>
    </row>
    <row r="29" spans="1:17" x14ac:dyDescent="0.15">
      <c r="A29" s="44">
        <f t="shared" si="4"/>
        <v>23</v>
      </c>
      <c r="B29" s="44">
        <v>23</v>
      </c>
      <c r="C29" s="44">
        <f t="shared" si="5"/>
        <v>58</v>
      </c>
      <c r="D29" s="45">
        <f t="shared" si="0"/>
        <v>60</v>
      </c>
      <c r="E29" s="45"/>
      <c r="F29" s="45">
        <f t="shared" si="7"/>
        <v>309355.49412670691</v>
      </c>
      <c r="G29" s="46">
        <f>IF(A29="","",(F29+SUM(L$7:L28)-$D$3)/$D$3/A29)</f>
        <v>9.1024127881176906E-2</v>
      </c>
      <c r="H29" s="54">
        <f t="shared" si="8"/>
        <v>309355.49412670691</v>
      </c>
      <c r="I29" s="48">
        <f t="shared" si="1"/>
        <v>340291.04353937763</v>
      </c>
      <c r="J29" s="48">
        <f t="shared" si="2"/>
        <v>618710.98825341382</v>
      </c>
      <c r="K29" s="48">
        <f t="shared" si="3"/>
        <v>928066.48238012078</v>
      </c>
      <c r="L29" s="55"/>
      <c r="M29" s="56"/>
      <c r="N29" s="57"/>
      <c r="O29" s="52"/>
      <c r="P29" s="53">
        <f t="shared" si="9"/>
        <v>0</v>
      </c>
      <c r="Q29" s="10"/>
    </row>
    <row r="30" spans="1:17" x14ac:dyDescent="0.15">
      <c r="A30" s="44">
        <f t="shared" si="4"/>
        <v>24</v>
      </c>
      <c r="B30" s="44">
        <v>24</v>
      </c>
      <c r="C30" s="44">
        <f t="shared" si="5"/>
        <v>59</v>
      </c>
      <c r="D30" s="45">
        <f t="shared" si="0"/>
        <v>60</v>
      </c>
      <c r="E30" s="45"/>
      <c r="F30" s="45">
        <f t="shared" si="7"/>
        <v>324760.26883304224</v>
      </c>
      <c r="G30" s="46">
        <f>IF(A30="","",(F30+SUM(L$7:L29)-$D$3)/$D$3/A30)</f>
        <v>9.3650112013767606E-2</v>
      </c>
      <c r="H30" s="54">
        <f t="shared" si="8"/>
        <v>324760.26883304224</v>
      </c>
      <c r="I30" s="48">
        <f t="shared" si="1"/>
        <v>357236.29571634647</v>
      </c>
      <c r="J30" s="48">
        <f t="shared" si="2"/>
        <v>649520.53766608448</v>
      </c>
      <c r="K30" s="48">
        <f t="shared" si="3"/>
        <v>974280.80649912672</v>
      </c>
      <c r="L30" s="55"/>
      <c r="M30" s="56"/>
      <c r="N30" s="57"/>
      <c r="O30" s="52"/>
      <c r="P30" s="53">
        <f t="shared" si="9"/>
        <v>0</v>
      </c>
      <c r="Q30" s="10"/>
    </row>
    <row r="31" spans="1:17" x14ac:dyDescent="0.15">
      <c r="A31" s="44">
        <f t="shared" si="4"/>
        <v>25</v>
      </c>
      <c r="B31" s="44">
        <v>25</v>
      </c>
      <c r="C31" s="44">
        <f t="shared" si="5"/>
        <v>60</v>
      </c>
      <c r="D31" s="45">
        <f t="shared" si="0"/>
        <v>60</v>
      </c>
      <c r="E31" s="45"/>
      <c r="F31" s="45">
        <f t="shared" si="7"/>
        <v>340935.28227469436</v>
      </c>
      <c r="G31" s="46">
        <f>IF(A31="","",(F31+SUM(L$7:L30)-$D$3)/$D$3/A31)</f>
        <v>9.637411290987774E-2</v>
      </c>
      <c r="H31" s="54">
        <f t="shared" si="8"/>
        <v>340935.28227469436</v>
      </c>
      <c r="I31" s="48">
        <f t="shared" si="1"/>
        <v>375028.81050216383</v>
      </c>
      <c r="J31" s="48">
        <f t="shared" si="2"/>
        <v>681870.56454938871</v>
      </c>
      <c r="K31" s="48">
        <f t="shared" si="3"/>
        <v>1022805.846824083</v>
      </c>
      <c r="L31" s="55"/>
      <c r="M31" s="56"/>
      <c r="N31" s="57"/>
      <c r="O31" s="52"/>
      <c r="P31" s="53">
        <f t="shared" si="9"/>
        <v>0</v>
      </c>
      <c r="Q31" s="10"/>
    </row>
    <row r="32" spans="1:17" x14ac:dyDescent="0.15">
      <c r="A32" s="44">
        <f t="shared" si="4"/>
        <v>26</v>
      </c>
      <c r="B32" s="44">
        <v>26</v>
      </c>
      <c r="C32" s="44">
        <f t="shared" si="5"/>
        <v>61</v>
      </c>
      <c r="D32" s="45">
        <f t="shared" si="0"/>
        <v>60</v>
      </c>
      <c r="E32" s="45"/>
      <c r="F32" s="45">
        <f t="shared" si="7"/>
        <v>357919.04638842907</v>
      </c>
      <c r="G32" s="46">
        <f>IF(A32="","",(F32+SUM(L$7:L31)-$D$3)/$D$3/A32)</f>
        <v>9.9199633226318876E-2</v>
      </c>
      <c r="H32" s="54">
        <f t="shared" si="8"/>
        <v>357919.04638842907</v>
      </c>
      <c r="I32" s="48">
        <f t="shared" si="1"/>
        <v>393710.95102727198</v>
      </c>
      <c r="J32" s="48">
        <f t="shared" si="2"/>
        <v>715838.09277685813</v>
      </c>
      <c r="K32" s="48">
        <f t="shared" si="3"/>
        <v>1073757.1391652871</v>
      </c>
      <c r="L32" s="55"/>
      <c r="M32" s="56"/>
      <c r="N32" s="57"/>
      <c r="O32" s="52"/>
      <c r="P32" s="53">
        <f t="shared" si="9"/>
        <v>0</v>
      </c>
      <c r="Q32" s="10"/>
    </row>
    <row r="33" spans="1:17" x14ac:dyDescent="0.15">
      <c r="A33" s="44">
        <f t="shared" si="4"/>
        <v>27</v>
      </c>
      <c r="B33" s="44">
        <v>27</v>
      </c>
      <c r="C33" s="44">
        <f t="shared" si="5"/>
        <v>62</v>
      </c>
      <c r="D33" s="45">
        <f t="shared" si="0"/>
        <v>60</v>
      </c>
      <c r="E33" s="45"/>
      <c r="F33" s="45">
        <f t="shared" si="7"/>
        <v>375751.99870785052</v>
      </c>
      <c r="G33" s="46">
        <f>IF(A33="","",(F33+SUM(L$7:L32)-$D$3)/$D$3/A33)</f>
        <v>0.1021303698917965</v>
      </c>
      <c r="H33" s="54">
        <f t="shared" si="8"/>
        <v>375751.99870785052</v>
      </c>
      <c r="I33" s="48">
        <f t="shared" si="1"/>
        <v>413327.19857863558</v>
      </c>
      <c r="J33" s="48">
        <f t="shared" si="2"/>
        <v>751503.99741570104</v>
      </c>
      <c r="K33" s="48">
        <f t="shared" si="3"/>
        <v>1127255.9961235516</v>
      </c>
      <c r="L33" s="55"/>
      <c r="M33" s="56"/>
      <c r="N33" s="57"/>
      <c r="O33" s="52"/>
      <c r="P33" s="53">
        <f t="shared" si="9"/>
        <v>0</v>
      </c>
      <c r="Q33" s="10"/>
    </row>
    <row r="34" spans="1:17" x14ac:dyDescent="0.15">
      <c r="A34" s="44">
        <f t="shared" si="4"/>
        <v>28</v>
      </c>
      <c r="B34" s="44">
        <v>28</v>
      </c>
      <c r="C34" s="44">
        <f t="shared" si="5"/>
        <v>63</v>
      </c>
      <c r="D34" s="45">
        <f t="shared" si="0"/>
        <v>60</v>
      </c>
      <c r="E34" s="45"/>
      <c r="F34" s="45">
        <f t="shared" si="7"/>
        <v>394476.59864324308</v>
      </c>
      <c r="G34" s="46">
        <f>IF(A34="","",(F34+SUM(L$7:L33)-$D$3)/$D$3/A34)</f>
        <v>0.10517021380115824</v>
      </c>
      <c r="H34" s="54">
        <f t="shared" si="8"/>
        <v>394476.59864324308</v>
      </c>
      <c r="I34" s="48">
        <f t="shared" si="1"/>
        <v>433924.2585075674</v>
      </c>
      <c r="J34" s="48">
        <f t="shared" si="2"/>
        <v>788953.19728648616</v>
      </c>
      <c r="K34" s="48">
        <f t="shared" si="3"/>
        <v>1183429.7959297292</v>
      </c>
      <c r="L34" s="55"/>
      <c r="M34" s="56"/>
      <c r="N34" s="57"/>
      <c r="O34" s="52"/>
      <c r="P34" s="53">
        <f t="shared" si="9"/>
        <v>0</v>
      </c>
      <c r="Q34" s="10"/>
    </row>
    <row r="35" spans="1:17" x14ac:dyDescent="0.15">
      <c r="A35" s="44">
        <f t="shared" si="4"/>
        <v>29</v>
      </c>
      <c r="B35" s="44">
        <v>29</v>
      </c>
      <c r="C35" s="44">
        <f t="shared" si="5"/>
        <v>64</v>
      </c>
      <c r="D35" s="45">
        <f t="shared" si="0"/>
        <v>60</v>
      </c>
      <c r="E35" s="45"/>
      <c r="F35" s="45">
        <f t="shared" si="7"/>
        <v>414137.42857540527</v>
      </c>
      <c r="G35" s="46">
        <f>IF(A35="","",(F35+SUM(L$7:L34)-$D$3)/$D$3/A35)</f>
        <v>0.10832325123289838</v>
      </c>
      <c r="H35" s="54">
        <f t="shared" si="8"/>
        <v>414137.42857540527</v>
      </c>
      <c r="I35" s="48">
        <f t="shared" si="1"/>
        <v>455551.17143294582</v>
      </c>
      <c r="J35" s="48">
        <f t="shared" si="2"/>
        <v>828274.85715081054</v>
      </c>
      <c r="K35" s="48">
        <f t="shared" si="3"/>
        <v>1242412.2857262157</v>
      </c>
      <c r="L35" s="55"/>
      <c r="M35" s="56"/>
      <c r="N35" s="57"/>
      <c r="O35" s="52"/>
      <c r="P35" s="53">
        <f t="shared" si="9"/>
        <v>0</v>
      </c>
      <c r="Q35" s="10"/>
    </row>
    <row r="36" spans="1:17" x14ac:dyDescent="0.15">
      <c r="A36" s="44">
        <f t="shared" si="4"/>
        <v>30</v>
      </c>
      <c r="B36" s="44">
        <v>30</v>
      </c>
      <c r="C36" s="44">
        <f t="shared" si="5"/>
        <v>65</v>
      </c>
      <c r="D36" s="45">
        <f t="shared" si="0"/>
        <v>60</v>
      </c>
      <c r="E36" s="45"/>
      <c r="F36" s="45">
        <f t="shared" si="7"/>
        <v>434781.30000417557</v>
      </c>
      <c r="G36" s="46">
        <f>IF(A36="","",(F36+SUM(L$7:L35)-$D$3)/$D$3/A36)</f>
        <v>0.11159376666805852</v>
      </c>
      <c r="H36" s="54">
        <f t="shared" si="8"/>
        <v>434781.30000417557</v>
      </c>
      <c r="I36" s="48">
        <f t="shared" si="1"/>
        <v>478259.43000459316</v>
      </c>
      <c r="J36" s="48">
        <f t="shared" si="2"/>
        <v>869562.60000835115</v>
      </c>
      <c r="K36" s="48">
        <f t="shared" si="3"/>
        <v>1304343.9000125267</v>
      </c>
      <c r="L36" s="55"/>
      <c r="M36" s="56"/>
      <c r="N36" s="57"/>
      <c r="O36" s="52"/>
      <c r="P36" s="53">
        <f t="shared" si="9"/>
        <v>0</v>
      </c>
      <c r="Q36" s="10"/>
    </row>
    <row r="37" spans="1:17" x14ac:dyDescent="0.15">
      <c r="A37" s="44">
        <f t="shared" si="4"/>
        <v>31</v>
      </c>
      <c r="B37" s="44">
        <v>31</v>
      </c>
      <c r="C37" s="44">
        <f t="shared" si="5"/>
        <v>66</v>
      </c>
      <c r="D37" s="45">
        <f t="shared" si="0"/>
        <v>60</v>
      </c>
      <c r="E37" s="45"/>
      <c r="F37" s="45">
        <f t="shared" si="7"/>
        <v>456457.36500438437</v>
      </c>
      <c r="G37" s="46">
        <f>IF(A37="","",(F37+SUM(L$7:L36)-$D$3)/$D$3/A37)</f>
        <v>0.11498624677560787</v>
      </c>
      <c r="H37" s="54">
        <f t="shared" si="8"/>
        <v>456457.36500438437</v>
      </c>
      <c r="I37" s="48">
        <f t="shared" si="1"/>
        <v>502103.10150482284</v>
      </c>
      <c r="J37" s="48">
        <f t="shared" si="2"/>
        <v>912914.73000876873</v>
      </c>
      <c r="K37" s="48">
        <f t="shared" si="3"/>
        <v>1369372.095013153</v>
      </c>
      <c r="L37" s="55"/>
      <c r="M37" s="56"/>
      <c r="N37" s="57"/>
      <c r="O37" s="52"/>
      <c r="P37" s="53">
        <f t="shared" si="9"/>
        <v>0</v>
      </c>
      <c r="Q37" s="10"/>
    </row>
    <row r="38" spans="1:17" x14ac:dyDescent="0.15">
      <c r="A38" s="44">
        <f t="shared" si="4"/>
        <v>32</v>
      </c>
      <c r="B38" s="44">
        <v>32</v>
      </c>
      <c r="C38" s="44">
        <f t="shared" si="5"/>
        <v>67</v>
      </c>
      <c r="D38" s="45">
        <f t="shared" si="0"/>
        <v>60</v>
      </c>
      <c r="E38" s="45"/>
      <c r="F38" s="45">
        <f t="shared" si="7"/>
        <v>479217.23325460358</v>
      </c>
      <c r="G38" s="46">
        <f>IF(A38="","",(F38+SUM(L$7:L37)-$D$3)/$D$3/A38)</f>
        <v>0.11850538539206362</v>
      </c>
      <c r="H38" s="54">
        <f t="shared" si="8"/>
        <v>479217.23325460358</v>
      </c>
      <c r="I38" s="48">
        <f t="shared" si="1"/>
        <v>527138.95658006403</v>
      </c>
      <c r="J38" s="48">
        <f t="shared" si="2"/>
        <v>958434.46650920715</v>
      </c>
      <c r="K38" s="48">
        <f t="shared" si="3"/>
        <v>1437651.6997638107</v>
      </c>
      <c r="L38" s="55"/>
      <c r="M38" s="56"/>
      <c r="N38" s="57"/>
      <c r="O38" s="52"/>
      <c r="P38" s="53">
        <f t="shared" si="9"/>
        <v>0</v>
      </c>
      <c r="Q38" s="10"/>
    </row>
    <row r="39" spans="1:17" x14ac:dyDescent="0.15">
      <c r="A39" s="44">
        <f t="shared" si="4"/>
        <v>33</v>
      </c>
      <c r="B39" s="44">
        <v>33</v>
      </c>
      <c r="C39" s="44">
        <f t="shared" si="5"/>
        <v>68</v>
      </c>
      <c r="D39" s="45">
        <f t="shared" si="0"/>
        <v>60</v>
      </c>
      <c r="E39" s="45"/>
      <c r="F39" s="45">
        <f t="shared" si="7"/>
        <v>503115.0949173338</v>
      </c>
      <c r="G39" s="46">
        <f>IF(A39="","",(F39+SUM(L$7:L38)-$D$3)/$D$3/A39)</f>
        <v>0.12215608936888904</v>
      </c>
      <c r="H39" s="54">
        <f t="shared" si="8"/>
        <v>503115.0949173338</v>
      </c>
      <c r="I39" s="48">
        <f t="shared" si="1"/>
        <v>553426.60440906719</v>
      </c>
      <c r="J39" s="48">
        <f t="shared" si="2"/>
        <v>1006230.1898346676</v>
      </c>
      <c r="K39" s="48">
        <f t="shared" si="3"/>
        <v>1509345.2847520015</v>
      </c>
      <c r="L39" s="55"/>
      <c r="M39" s="56"/>
      <c r="N39" s="57"/>
      <c r="O39" s="52"/>
      <c r="P39" s="53">
        <f t="shared" si="9"/>
        <v>0</v>
      </c>
      <c r="Q39" s="10"/>
    </row>
    <row r="40" spans="1:17" x14ac:dyDescent="0.15">
      <c r="A40" s="44">
        <f t="shared" si="4"/>
        <v>34</v>
      </c>
      <c r="B40" s="44">
        <v>34</v>
      </c>
      <c r="C40" s="44">
        <f t="shared" si="5"/>
        <v>69</v>
      </c>
      <c r="D40" s="45">
        <f t="shared" si="0"/>
        <v>60</v>
      </c>
      <c r="E40" s="45"/>
      <c r="F40" s="45">
        <f t="shared" si="7"/>
        <v>528207.84966320056</v>
      </c>
      <c r="G40" s="46">
        <f>IF(A40="","",(F40+SUM(L$7:L39)-$D$3)/$D$3/A40)</f>
        <v>0.12594348519505896</v>
      </c>
      <c r="H40" s="54">
        <f t="shared" si="8"/>
        <v>528207.84966320056</v>
      </c>
      <c r="I40" s="48">
        <f t="shared" si="1"/>
        <v>581028.6346295207</v>
      </c>
      <c r="J40" s="48">
        <f t="shared" si="2"/>
        <v>1056415.6993264011</v>
      </c>
      <c r="K40" s="48">
        <f t="shared" si="3"/>
        <v>1584623.5489896017</v>
      </c>
      <c r="L40" s="55"/>
      <c r="M40" s="56"/>
      <c r="N40" s="57"/>
      <c r="O40" s="52"/>
      <c r="P40" s="53">
        <f t="shared" si="9"/>
        <v>0</v>
      </c>
      <c r="Q40" s="10"/>
    </row>
    <row r="41" spans="1:17" x14ac:dyDescent="0.15">
      <c r="A41" s="44">
        <f t="shared" si="4"/>
        <v>35</v>
      </c>
      <c r="B41" s="44">
        <v>35</v>
      </c>
      <c r="C41" s="44">
        <f t="shared" si="5"/>
        <v>70</v>
      </c>
      <c r="D41" s="45">
        <f t="shared" si="0"/>
        <v>60</v>
      </c>
      <c r="E41" s="45"/>
      <c r="F41" s="45">
        <f t="shared" si="7"/>
        <v>554555.24214636057</v>
      </c>
      <c r="G41" s="46">
        <f>IF(A41="","",(F41+SUM(L$7:L40)-$D$3)/$D$3/A41)</f>
        <v>0.12987292632753161</v>
      </c>
      <c r="H41" s="54">
        <f t="shared" si="8"/>
        <v>554555.24214636057</v>
      </c>
      <c r="I41" s="48">
        <f t="shared" si="1"/>
        <v>610010.76636099664</v>
      </c>
      <c r="J41" s="48">
        <f t="shared" si="2"/>
        <v>1109110.4842927211</v>
      </c>
      <c r="K41" s="48">
        <f t="shared" si="3"/>
        <v>1663665.7264390816</v>
      </c>
      <c r="L41" s="55"/>
      <c r="M41" s="56"/>
      <c r="N41" s="57"/>
      <c r="O41" s="52"/>
      <c r="P41" s="53">
        <f t="shared" si="9"/>
        <v>0</v>
      </c>
      <c r="Q41" s="10"/>
    </row>
    <row r="42" spans="1:17" x14ac:dyDescent="0.15">
      <c r="A42" s="44">
        <f t="shared" si="4"/>
        <v>36</v>
      </c>
      <c r="B42" s="44">
        <v>36</v>
      </c>
      <c r="C42" s="44">
        <f t="shared" si="5"/>
        <v>71</v>
      </c>
      <c r="D42" s="45">
        <f t="shared" si="0"/>
        <v>60</v>
      </c>
      <c r="E42" s="45"/>
      <c r="F42" s="45">
        <f t="shared" si="7"/>
        <v>582220.00425367861</v>
      </c>
      <c r="G42" s="46">
        <f>IF(A42="","",(F42+SUM(L$7:L41)-$D$3)/$D$3/A42)</f>
        <v>0.1339500011815774</v>
      </c>
      <c r="H42" s="54">
        <f t="shared" si="8"/>
        <v>582220.00425367861</v>
      </c>
      <c r="I42" s="48">
        <f t="shared" si="1"/>
        <v>640442.00467904657</v>
      </c>
      <c r="J42" s="48">
        <f t="shared" si="2"/>
        <v>1164440.0085073572</v>
      </c>
      <c r="K42" s="48">
        <f t="shared" si="3"/>
        <v>1746660.0127610359</v>
      </c>
      <c r="L42" s="55"/>
      <c r="M42" s="56"/>
      <c r="N42" s="57"/>
      <c r="O42" s="52"/>
      <c r="P42" s="53">
        <f t="shared" si="9"/>
        <v>0</v>
      </c>
      <c r="Q42" s="10"/>
    </row>
    <row r="43" spans="1:17" x14ac:dyDescent="0.15">
      <c r="A43" s="44">
        <f t="shared" si="4"/>
        <v>37</v>
      </c>
      <c r="B43" s="44">
        <v>37</v>
      </c>
      <c r="C43" s="44">
        <f t="shared" si="5"/>
        <v>72</v>
      </c>
      <c r="D43" s="45">
        <f t="shared" si="0"/>
        <v>60</v>
      </c>
      <c r="E43" s="45"/>
      <c r="F43" s="45">
        <f t="shared" si="7"/>
        <v>611268.00446636253</v>
      </c>
      <c r="G43" s="46">
        <f>IF(A43="","",(F43+SUM(L$7:L42)-$D$3)/$D$3/A43)</f>
        <v>0.13818054174766553</v>
      </c>
      <c r="H43" s="54">
        <f t="shared" si="8"/>
        <v>611268.00446636253</v>
      </c>
      <c r="I43" s="48">
        <f t="shared" si="1"/>
        <v>672394.80491299881</v>
      </c>
      <c r="J43" s="48">
        <f t="shared" si="2"/>
        <v>1222536.0089327251</v>
      </c>
      <c r="K43" s="48">
        <f t="shared" si="3"/>
        <v>1833804.0133990876</v>
      </c>
      <c r="L43" s="55"/>
      <c r="M43" s="56"/>
      <c r="N43" s="57"/>
      <c r="O43" s="52"/>
      <c r="P43" s="53">
        <f t="shared" si="9"/>
        <v>0</v>
      </c>
      <c r="Q43" s="10"/>
    </row>
    <row r="44" spans="1:17" x14ac:dyDescent="0.15">
      <c r="A44" s="44">
        <f t="shared" si="4"/>
        <v>38</v>
      </c>
      <c r="B44" s="44">
        <v>38</v>
      </c>
      <c r="C44" s="44">
        <f t="shared" si="5"/>
        <v>73</v>
      </c>
      <c r="D44" s="45">
        <f t="shared" si="0"/>
        <v>60</v>
      </c>
      <c r="E44" s="45"/>
      <c r="F44" s="45">
        <f t="shared" si="7"/>
        <v>641768.40468968067</v>
      </c>
      <c r="G44" s="46">
        <f>IF(A44="","",(F44+SUM(L$7:L43)-$D$3)/$D$3/A44)</f>
        <v>0.14257063281307386</v>
      </c>
      <c r="H44" s="54">
        <f t="shared" si="8"/>
        <v>641768.40468968067</v>
      </c>
      <c r="I44" s="48">
        <f t="shared" si="1"/>
        <v>705945.24515864882</v>
      </c>
      <c r="J44" s="48">
        <f t="shared" si="2"/>
        <v>1283536.8093793613</v>
      </c>
      <c r="K44" s="48">
        <f t="shared" si="3"/>
        <v>1925305.2140690419</v>
      </c>
      <c r="L44" s="55"/>
      <c r="M44" s="56"/>
      <c r="N44" s="57"/>
      <c r="O44" s="52"/>
      <c r="P44" s="53">
        <f t="shared" si="9"/>
        <v>0</v>
      </c>
      <c r="Q44" s="10"/>
    </row>
    <row r="45" spans="1:17" x14ac:dyDescent="0.15">
      <c r="A45" s="44">
        <f t="shared" si="4"/>
        <v>39</v>
      </c>
      <c r="B45" s="44">
        <v>39</v>
      </c>
      <c r="C45" s="44">
        <f t="shared" si="5"/>
        <v>74</v>
      </c>
      <c r="D45" s="45">
        <f t="shared" si="0"/>
        <v>60</v>
      </c>
      <c r="E45" s="45"/>
      <c r="F45" s="45">
        <f t="shared" si="7"/>
        <v>673793.82492416468</v>
      </c>
      <c r="G45" s="46">
        <f>IF(A45="","",(F45+SUM(L$7:L44)-$D$3)/$D$3/A45)</f>
        <v>0.14712662177542685</v>
      </c>
      <c r="H45" s="54">
        <f t="shared" si="8"/>
        <v>673793.82492416468</v>
      </c>
      <c r="I45" s="48">
        <f t="shared" si="1"/>
        <v>741173.20741658122</v>
      </c>
      <c r="J45" s="48">
        <f t="shared" si="2"/>
        <v>1347587.6498483294</v>
      </c>
      <c r="K45" s="48">
        <f t="shared" si="3"/>
        <v>2021381.4747724941</v>
      </c>
      <c r="L45" s="55"/>
      <c r="M45" s="56"/>
      <c r="N45" s="57"/>
      <c r="O45" s="52"/>
      <c r="P45" s="53">
        <f t="shared" si="9"/>
        <v>0</v>
      </c>
      <c r="Q45" s="10"/>
    </row>
    <row r="46" spans="1:17" x14ac:dyDescent="0.15">
      <c r="A46" s="44">
        <f t="shared" si="4"/>
        <v>40</v>
      </c>
      <c r="B46" s="44">
        <v>40</v>
      </c>
      <c r="C46" s="44">
        <f t="shared" si="5"/>
        <v>75</v>
      </c>
      <c r="D46" s="45">
        <f t="shared" si="0"/>
        <v>60</v>
      </c>
      <c r="E46" s="45"/>
      <c r="F46" s="45">
        <f t="shared" si="7"/>
        <v>707420.51617037295</v>
      </c>
      <c r="G46" s="46">
        <f>IF(A46="","",(F46+SUM(L$7:L45)-$D$3)/$D$3/A46)</f>
        <v>0.15185512904259324</v>
      </c>
      <c r="H46" s="54">
        <f t="shared" si="8"/>
        <v>707420.51617037295</v>
      </c>
      <c r="I46" s="48">
        <f t="shared" si="1"/>
        <v>778162.56778741034</v>
      </c>
      <c r="J46" s="48">
        <f t="shared" si="2"/>
        <v>1414841.0323407459</v>
      </c>
      <c r="K46" s="48">
        <f t="shared" si="3"/>
        <v>2122261.5485111186</v>
      </c>
      <c r="L46" s="55"/>
      <c r="M46" s="56"/>
      <c r="N46" s="57"/>
      <c r="O46" s="52"/>
      <c r="P46" s="53">
        <f t="shared" si="9"/>
        <v>0</v>
      </c>
      <c r="Q46" s="10"/>
    </row>
    <row r="47" spans="1:17" x14ac:dyDescent="0.15">
      <c r="A47" s="44" t="str">
        <f t="shared" si="4"/>
        <v/>
      </c>
      <c r="B47" s="44">
        <v>41</v>
      </c>
      <c r="C47" s="44" t="str">
        <f t="shared" si="5"/>
        <v/>
      </c>
      <c r="D47" s="45" t="str">
        <f t="shared" si="0"/>
        <v/>
      </c>
      <c r="E47" s="45"/>
      <c r="F47" s="45" t="e">
        <f t="shared" si="7"/>
        <v>#VALUE!</v>
      </c>
      <c r="G47" s="46" t="str">
        <f>IF(A47="","",(F47+SUM(L$7:L46)-$D$3)/$D$3/A47)</f>
        <v/>
      </c>
      <c r="H47" s="54" t="e">
        <f t="shared" si="8"/>
        <v>#VALUE!</v>
      </c>
      <c r="I47" s="48" t="str">
        <f t="shared" si="1"/>
        <v/>
      </c>
      <c r="J47" s="48" t="str">
        <f t="shared" si="2"/>
        <v/>
      </c>
      <c r="K47" s="48" t="str">
        <f t="shared" si="3"/>
        <v/>
      </c>
      <c r="L47" s="55"/>
      <c r="M47" s="56"/>
      <c r="N47" s="57"/>
      <c r="O47" s="52"/>
      <c r="P47" s="53">
        <f t="shared" si="9"/>
        <v>0</v>
      </c>
      <c r="Q47" s="10"/>
    </row>
    <row r="48" spans="1:17" x14ac:dyDescent="0.15">
      <c r="A48" s="44" t="str">
        <f t="shared" si="4"/>
        <v/>
      </c>
      <c r="B48" s="44">
        <v>42</v>
      </c>
      <c r="C48" s="44" t="str">
        <f t="shared" si="5"/>
        <v/>
      </c>
      <c r="D48" s="45" t="str">
        <f t="shared" si="0"/>
        <v/>
      </c>
      <c r="E48" s="45"/>
      <c r="F48" s="45" t="str">
        <f t="shared" si="7"/>
        <v/>
      </c>
      <c r="G48" s="46" t="str">
        <f>IF(A48="","",(F48+SUM(L$7:L47)-$D$3)/$D$3/A48)</f>
        <v/>
      </c>
      <c r="H48" s="54" t="str">
        <f t="shared" si="8"/>
        <v/>
      </c>
      <c r="I48" s="48" t="str">
        <f t="shared" si="1"/>
        <v/>
      </c>
      <c r="J48" s="48" t="str">
        <f t="shared" si="2"/>
        <v/>
      </c>
      <c r="K48" s="48" t="str">
        <f t="shared" si="3"/>
        <v/>
      </c>
      <c r="L48" s="55"/>
      <c r="M48" s="56"/>
      <c r="N48" s="57"/>
      <c r="O48" s="52"/>
      <c r="P48" s="53">
        <f t="shared" si="9"/>
        <v>0</v>
      </c>
      <c r="Q48" s="10"/>
    </row>
    <row r="49" spans="1:17" x14ac:dyDescent="0.15">
      <c r="A49" s="44" t="str">
        <f t="shared" si="4"/>
        <v/>
      </c>
      <c r="B49" s="44">
        <v>43</v>
      </c>
      <c r="C49" s="44" t="str">
        <f t="shared" si="5"/>
        <v/>
      </c>
      <c r="D49" s="45" t="str">
        <f t="shared" si="0"/>
        <v/>
      </c>
      <c r="E49" s="45"/>
      <c r="F49" s="45" t="str">
        <f t="shared" si="7"/>
        <v/>
      </c>
      <c r="G49" s="46" t="str">
        <f>IF(A49="","",(F49+SUM(L$7:L48)-$D$3)/$D$3/A49)</f>
        <v/>
      </c>
      <c r="H49" s="54" t="str">
        <f t="shared" si="8"/>
        <v/>
      </c>
      <c r="I49" s="48" t="str">
        <f t="shared" si="1"/>
        <v/>
      </c>
      <c r="J49" s="48" t="str">
        <f t="shared" si="2"/>
        <v/>
      </c>
      <c r="K49" s="48" t="str">
        <f t="shared" si="3"/>
        <v/>
      </c>
      <c r="L49" s="55"/>
      <c r="M49" s="56"/>
      <c r="N49" s="57"/>
      <c r="O49" s="52"/>
      <c r="P49" s="53">
        <f t="shared" si="9"/>
        <v>0</v>
      </c>
      <c r="Q49" s="10"/>
    </row>
    <row r="50" spans="1:17" x14ac:dyDescent="0.15">
      <c r="A50" s="44" t="str">
        <f t="shared" si="4"/>
        <v/>
      </c>
      <c r="B50" s="44">
        <v>44</v>
      </c>
      <c r="C50" s="44" t="str">
        <f t="shared" si="5"/>
        <v/>
      </c>
      <c r="D50" s="45" t="str">
        <f t="shared" si="0"/>
        <v/>
      </c>
      <c r="E50" s="45"/>
      <c r="F50" s="45" t="str">
        <f t="shared" si="7"/>
        <v/>
      </c>
      <c r="G50" s="46" t="str">
        <f>IF(A50="","",(F50+SUM(L$7:L49)-$D$3)/$D$3/A50)</f>
        <v/>
      </c>
      <c r="H50" s="54" t="str">
        <f t="shared" si="8"/>
        <v/>
      </c>
      <c r="I50" s="48" t="str">
        <f t="shared" si="1"/>
        <v/>
      </c>
      <c r="J50" s="48" t="str">
        <f t="shared" si="2"/>
        <v/>
      </c>
      <c r="K50" s="48" t="str">
        <f t="shared" si="3"/>
        <v/>
      </c>
      <c r="L50" s="55"/>
      <c r="M50" s="56"/>
      <c r="N50" s="57"/>
      <c r="O50" s="52"/>
      <c r="P50" s="53">
        <f t="shared" si="9"/>
        <v>0</v>
      </c>
      <c r="Q50" s="10"/>
    </row>
    <row r="51" spans="1:17" x14ac:dyDescent="0.15">
      <c r="A51" s="44" t="str">
        <f t="shared" si="4"/>
        <v/>
      </c>
      <c r="B51" s="44">
        <v>45</v>
      </c>
      <c r="C51" s="44" t="str">
        <f t="shared" si="5"/>
        <v/>
      </c>
      <c r="D51" s="45" t="str">
        <f t="shared" si="0"/>
        <v/>
      </c>
      <c r="E51" s="45"/>
      <c r="F51" s="45" t="str">
        <f t="shared" si="7"/>
        <v/>
      </c>
      <c r="G51" s="46" t="str">
        <f>IF(A51="","",(F51+SUM(L$7:L50)-$D$3)/$D$3/A51)</f>
        <v/>
      </c>
      <c r="H51" s="54" t="str">
        <f t="shared" si="8"/>
        <v/>
      </c>
      <c r="I51" s="48" t="str">
        <f t="shared" si="1"/>
        <v/>
      </c>
      <c r="J51" s="48" t="str">
        <f t="shared" si="2"/>
        <v/>
      </c>
      <c r="K51" s="48" t="str">
        <f t="shared" si="3"/>
        <v/>
      </c>
      <c r="L51" s="55"/>
      <c r="M51" s="56"/>
      <c r="N51" s="57"/>
      <c r="O51" s="52"/>
      <c r="P51" s="53">
        <f t="shared" si="9"/>
        <v>0</v>
      </c>
      <c r="Q51" s="10"/>
    </row>
    <row r="52" spans="1:17" x14ac:dyDescent="0.15">
      <c r="A52" s="44" t="str">
        <f t="shared" si="4"/>
        <v/>
      </c>
      <c r="B52" s="44">
        <v>46</v>
      </c>
      <c r="C52" s="44" t="str">
        <f t="shared" si="5"/>
        <v/>
      </c>
      <c r="D52" s="45" t="str">
        <f t="shared" si="0"/>
        <v/>
      </c>
      <c r="E52" s="45"/>
      <c r="F52" s="45" t="str">
        <f t="shared" si="7"/>
        <v/>
      </c>
      <c r="G52" s="46" t="str">
        <f>IF(A52="","",(F52+SUM(L$7:L51)-$D$3)/$D$3/A52)</f>
        <v/>
      </c>
      <c r="H52" s="54" t="str">
        <f t="shared" si="8"/>
        <v/>
      </c>
      <c r="I52" s="48" t="str">
        <f t="shared" si="1"/>
        <v/>
      </c>
      <c r="J52" s="48" t="str">
        <f t="shared" si="2"/>
        <v/>
      </c>
      <c r="K52" s="48" t="str">
        <f t="shared" si="3"/>
        <v/>
      </c>
      <c r="L52" s="55"/>
      <c r="M52" s="56"/>
      <c r="N52" s="57"/>
      <c r="O52" s="52"/>
      <c r="P52" s="53">
        <f t="shared" si="9"/>
        <v>0</v>
      </c>
      <c r="Q52" s="10"/>
    </row>
    <row r="53" spans="1:17" x14ac:dyDescent="0.15">
      <c r="A53" s="44" t="str">
        <f t="shared" si="4"/>
        <v/>
      </c>
      <c r="B53" s="44">
        <v>47</v>
      </c>
      <c r="C53" s="44" t="str">
        <f t="shared" si="5"/>
        <v/>
      </c>
      <c r="D53" s="45" t="str">
        <f t="shared" si="0"/>
        <v/>
      </c>
      <c r="E53" s="45"/>
      <c r="F53" s="45" t="str">
        <f t="shared" si="7"/>
        <v/>
      </c>
      <c r="G53" s="46" t="str">
        <f>IF(A53="","",(F53+SUM(L$7:L52)-$D$3)/$D$3/A53)</f>
        <v/>
      </c>
      <c r="H53" s="54" t="str">
        <f t="shared" si="8"/>
        <v/>
      </c>
      <c r="I53" s="48" t="str">
        <f t="shared" si="1"/>
        <v/>
      </c>
      <c r="J53" s="48" t="str">
        <f t="shared" si="2"/>
        <v/>
      </c>
      <c r="K53" s="48" t="str">
        <f t="shared" si="3"/>
        <v/>
      </c>
      <c r="L53" s="55"/>
      <c r="M53" s="56"/>
      <c r="N53" s="57"/>
      <c r="O53" s="52"/>
      <c r="P53" s="53">
        <f t="shared" si="9"/>
        <v>0</v>
      </c>
      <c r="Q53" s="10"/>
    </row>
    <row r="54" spans="1:17" x14ac:dyDescent="0.15">
      <c r="A54" s="44" t="str">
        <f t="shared" si="4"/>
        <v/>
      </c>
      <c r="B54" s="44">
        <v>48</v>
      </c>
      <c r="C54" s="44" t="str">
        <f t="shared" si="5"/>
        <v/>
      </c>
      <c r="D54" s="45" t="str">
        <f t="shared" si="0"/>
        <v/>
      </c>
      <c r="E54" s="45"/>
      <c r="F54" s="45" t="str">
        <f t="shared" si="7"/>
        <v/>
      </c>
      <c r="G54" s="46" t="str">
        <f>IF(A54="","",(F54+SUM(L$7:L53)-$D$3)/$D$3/A54)</f>
        <v/>
      </c>
      <c r="H54" s="54" t="str">
        <f t="shared" si="8"/>
        <v/>
      </c>
      <c r="I54" s="48" t="str">
        <f t="shared" si="1"/>
        <v/>
      </c>
      <c r="J54" s="48" t="str">
        <f t="shared" si="2"/>
        <v/>
      </c>
      <c r="K54" s="48" t="str">
        <f t="shared" si="3"/>
        <v/>
      </c>
      <c r="L54" s="55"/>
      <c r="M54" s="56"/>
      <c r="N54" s="57"/>
      <c r="O54" s="52"/>
      <c r="P54" s="53">
        <f t="shared" si="9"/>
        <v>0</v>
      </c>
      <c r="Q54" s="10"/>
    </row>
    <row r="55" spans="1:17" x14ac:dyDescent="0.15">
      <c r="A55" s="44" t="str">
        <f t="shared" si="4"/>
        <v/>
      </c>
      <c r="B55" s="44">
        <v>49</v>
      </c>
      <c r="C55" s="44" t="str">
        <f t="shared" si="5"/>
        <v/>
      </c>
      <c r="D55" s="45" t="str">
        <f t="shared" si="0"/>
        <v/>
      </c>
      <c r="E55" s="45"/>
      <c r="F55" s="45" t="str">
        <f t="shared" si="7"/>
        <v/>
      </c>
      <c r="G55" s="46" t="str">
        <f>IF(A55="","",(F55+SUM(L$7:L54)-$D$3)/$D$3/A55)</f>
        <v/>
      </c>
      <c r="H55" s="54" t="str">
        <f t="shared" si="8"/>
        <v/>
      </c>
      <c r="I55" s="48" t="str">
        <f t="shared" si="1"/>
        <v/>
      </c>
      <c r="J55" s="48" t="str">
        <f t="shared" si="2"/>
        <v/>
      </c>
      <c r="K55" s="48" t="str">
        <f t="shared" si="3"/>
        <v/>
      </c>
      <c r="L55" s="55"/>
      <c r="M55" s="56"/>
      <c r="N55" s="57"/>
      <c r="O55" s="52"/>
      <c r="P55" s="53">
        <f t="shared" si="9"/>
        <v>0</v>
      </c>
      <c r="Q55" s="10"/>
    </row>
    <row r="56" spans="1:17" x14ac:dyDescent="0.15">
      <c r="A56" s="44" t="str">
        <f t="shared" si="4"/>
        <v/>
      </c>
      <c r="B56" s="44">
        <v>50</v>
      </c>
      <c r="C56" s="44" t="str">
        <f t="shared" si="5"/>
        <v/>
      </c>
      <c r="D56" s="45" t="str">
        <f t="shared" si="0"/>
        <v/>
      </c>
      <c r="E56" s="45"/>
      <c r="F56" s="45" t="str">
        <f t="shared" si="7"/>
        <v/>
      </c>
      <c r="G56" s="46" t="str">
        <f>IF(A56="","",(F56+SUM(L$7:L55)-$D$3)/$D$3/A56)</f>
        <v/>
      </c>
      <c r="H56" s="54" t="str">
        <f t="shared" si="8"/>
        <v/>
      </c>
      <c r="I56" s="48" t="str">
        <f t="shared" si="1"/>
        <v/>
      </c>
      <c r="J56" s="48" t="str">
        <f t="shared" si="2"/>
        <v/>
      </c>
      <c r="K56" s="48" t="str">
        <f t="shared" si="3"/>
        <v/>
      </c>
      <c r="L56" s="55"/>
      <c r="M56" s="56"/>
      <c r="N56" s="57"/>
      <c r="O56" s="52"/>
      <c r="P56" s="53">
        <f t="shared" si="9"/>
        <v>0</v>
      </c>
      <c r="Q56" s="10"/>
    </row>
    <row r="57" spans="1:17" x14ac:dyDescent="0.15">
      <c r="A57" s="44" t="str">
        <f t="shared" si="4"/>
        <v/>
      </c>
      <c r="B57" s="44">
        <v>51</v>
      </c>
      <c r="C57" s="44" t="str">
        <f t="shared" si="5"/>
        <v/>
      </c>
      <c r="D57" s="45" t="str">
        <f t="shared" si="0"/>
        <v/>
      </c>
      <c r="E57" s="45"/>
      <c r="F57" s="45" t="str">
        <f t="shared" si="7"/>
        <v/>
      </c>
      <c r="G57" s="46" t="str">
        <f>IF(A57="","",(F57+SUM(L$7:L56)-$D$3)/$D$3/A57)</f>
        <v/>
      </c>
      <c r="H57" s="54" t="str">
        <f t="shared" si="8"/>
        <v/>
      </c>
      <c r="I57" s="48" t="str">
        <f t="shared" si="1"/>
        <v/>
      </c>
      <c r="J57" s="48" t="str">
        <f t="shared" si="2"/>
        <v/>
      </c>
      <c r="K57" s="48" t="str">
        <f t="shared" si="3"/>
        <v/>
      </c>
      <c r="L57" s="55"/>
      <c r="M57" s="56"/>
      <c r="N57" s="57"/>
      <c r="O57" s="52"/>
      <c r="P57" s="53">
        <f t="shared" si="9"/>
        <v>0</v>
      </c>
      <c r="Q57" s="10"/>
    </row>
    <row r="58" spans="1:17" x14ac:dyDescent="0.15">
      <c r="A58" s="44" t="str">
        <f t="shared" si="4"/>
        <v/>
      </c>
      <c r="B58" s="44">
        <v>52</v>
      </c>
      <c r="C58" s="44" t="str">
        <f t="shared" si="5"/>
        <v/>
      </c>
      <c r="D58" s="45" t="str">
        <f t="shared" si="0"/>
        <v/>
      </c>
      <c r="E58" s="45"/>
      <c r="F58" s="45" t="str">
        <f t="shared" si="7"/>
        <v/>
      </c>
      <c r="G58" s="46" t="str">
        <f>IF(A58="","",(F58+SUM(L$7:L57)-$D$3)/$D$3/A58)</f>
        <v/>
      </c>
      <c r="H58" s="54" t="str">
        <f t="shared" si="8"/>
        <v/>
      </c>
      <c r="I58" s="48" t="str">
        <f t="shared" si="1"/>
        <v/>
      </c>
      <c r="J58" s="48" t="str">
        <f t="shared" si="2"/>
        <v/>
      </c>
      <c r="K58" s="48" t="str">
        <f t="shared" si="3"/>
        <v/>
      </c>
      <c r="L58" s="55"/>
      <c r="M58" s="56"/>
      <c r="N58" s="57"/>
      <c r="O58" s="52"/>
      <c r="P58" s="53">
        <f t="shared" si="9"/>
        <v>0</v>
      </c>
      <c r="Q58" s="10"/>
    </row>
    <row r="59" spans="1:17" x14ac:dyDescent="0.15">
      <c r="A59" s="44" t="str">
        <f t="shared" si="4"/>
        <v/>
      </c>
      <c r="B59" s="44">
        <v>53</v>
      </c>
      <c r="C59" s="44" t="str">
        <f t="shared" si="5"/>
        <v/>
      </c>
      <c r="D59" s="45" t="str">
        <f t="shared" si="0"/>
        <v/>
      </c>
      <c r="E59" s="45"/>
      <c r="F59" s="45" t="str">
        <f t="shared" si="7"/>
        <v/>
      </c>
      <c r="G59" s="46" t="str">
        <f>IF(A59="","",(F59+SUM(L$7:L58)-$D$3)/$D$3/A59)</f>
        <v/>
      </c>
      <c r="H59" s="54" t="str">
        <f t="shared" si="8"/>
        <v/>
      </c>
      <c r="I59" s="48" t="str">
        <f t="shared" si="1"/>
        <v/>
      </c>
      <c r="J59" s="48" t="str">
        <f t="shared" si="2"/>
        <v/>
      </c>
      <c r="K59" s="48" t="str">
        <f t="shared" si="3"/>
        <v/>
      </c>
      <c r="L59" s="55"/>
      <c r="M59" s="56"/>
      <c r="N59" s="57"/>
      <c r="O59" s="52"/>
      <c r="P59" s="53">
        <f t="shared" si="9"/>
        <v>0</v>
      </c>
      <c r="Q59" s="10"/>
    </row>
    <row r="60" spans="1:17" x14ac:dyDescent="0.15">
      <c r="A60" s="44" t="str">
        <f t="shared" si="4"/>
        <v/>
      </c>
      <c r="B60" s="44">
        <v>54</v>
      </c>
      <c r="C60" s="44" t="str">
        <f t="shared" si="5"/>
        <v/>
      </c>
      <c r="D60" s="45" t="str">
        <f t="shared" si="0"/>
        <v/>
      </c>
      <c r="E60" s="45"/>
      <c r="F60" s="45" t="str">
        <f t="shared" si="7"/>
        <v/>
      </c>
      <c r="G60" s="46" t="str">
        <f>IF(A60="","",(F60+SUM(L$7:L59)-$D$3)/$D$3/A60)</f>
        <v/>
      </c>
      <c r="H60" s="54" t="str">
        <f t="shared" si="8"/>
        <v/>
      </c>
      <c r="I60" s="48" t="str">
        <f t="shared" si="1"/>
        <v/>
      </c>
      <c r="J60" s="48" t="str">
        <f t="shared" si="2"/>
        <v/>
      </c>
      <c r="K60" s="48" t="str">
        <f t="shared" si="3"/>
        <v/>
      </c>
      <c r="L60" s="55"/>
      <c r="M60" s="56"/>
      <c r="N60" s="57"/>
      <c r="O60" s="52"/>
      <c r="P60" s="53">
        <f t="shared" si="9"/>
        <v>0</v>
      </c>
      <c r="Q60" s="10"/>
    </row>
    <row r="61" spans="1:17" x14ac:dyDescent="0.15">
      <c r="A61" s="44" t="str">
        <f t="shared" si="4"/>
        <v/>
      </c>
      <c r="B61" s="44">
        <v>55</v>
      </c>
      <c r="C61" s="44" t="str">
        <f t="shared" si="5"/>
        <v/>
      </c>
      <c r="D61" s="45" t="str">
        <f t="shared" si="0"/>
        <v/>
      </c>
      <c r="E61" s="45"/>
      <c r="F61" s="45" t="str">
        <f t="shared" si="7"/>
        <v/>
      </c>
      <c r="G61" s="46" t="str">
        <f>IF(A61="","",(F61+SUM(L$7:L60)-$D$3)/$D$3/A61)</f>
        <v/>
      </c>
      <c r="H61" s="54" t="str">
        <f t="shared" si="8"/>
        <v/>
      </c>
      <c r="I61" s="48" t="str">
        <f t="shared" si="1"/>
        <v/>
      </c>
      <c r="J61" s="48" t="str">
        <f t="shared" si="2"/>
        <v/>
      </c>
      <c r="K61" s="48" t="str">
        <f t="shared" si="3"/>
        <v/>
      </c>
      <c r="L61" s="55"/>
      <c r="M61" s="56"/>
      <c r="N61" s="57"/>
      <c r="O61" s="52"/>
      <c r="P61" s="53">
        <f t="shared" si="9"/>
        <v>0</v>
      </c>
      <c r="Q61" s="10"/>
    </row>
    <row r="62" spans="1:17" x14ac:dyDescent="0.15">
      <c r="A62" s="44" t="str">
        <f t="shared" si="4"/>
        <v/>
      </c>
      <c r="B62" s="44">
        <v>56</v>
      </c>
      <c r="C62" s="44" t="str">
        <f t="shared" si="5"/>
        <v/>
      </c>
      <c r="D62" s="45" t="str">
        <f t="shared" si="0"/>
        <v/>
      </c>
      <c r="E62" s="45"/>
      <c r="F62" s="45" t="str">
        <f t="shared" si="7"/>
        <v/>
      </c>
      <c r="G62" s="46" t="str">
        <f>IF(A62="","",(F62+SUM(L$7:L61)-$D$3)/$D$3/A62)</f>
        <v/>
      </c>
      <c r="H62" s="54" t="str">
        <f t="shared" si="8"/>
        <v/>
      </c>
      <c r="I62" s="48" t="str">
        <f t="shared" si="1"/>
        <v/>
      </c>
      <c r="J62" s="48" t="str">
        <f t="shared" si="2"/>
        <v/>
      </c>
      <c r="K62" s="48" t="str">
        <f t="shared" si="3"/>
        <v/>
      </c>
      <c r="L62" s="55"/>
      <c r="M62" s="56"/>
      <c r="N62" s="57"/>
      <c r="O62" s="52"/>
      <c r="P62" s="53">
        <f t="shared" si="9"/>
        <v>0</v>
      </c>
      <c r="Q62" s="10"/>
    </row>
    <row r="63" spans="1:17" x14ac:dyDescent="0.15">
      <c r="A63" s="44" t="str">
        <f t="shared" si="4"/>
        <v/>
      </c>
      <c r="B63" s="44">
        <v>57</v>
      </c>
      <c r="C63" s="44" t="str">
        <f t="shared" si="5"/>
        <v/>
      </c>
      <c r="D63" s="45" t="str">
        <f t="shared" si="0"/>
        <v/>
      </c>
      <c r="E63" s="45"/>
      <c r="F63" s="45" t="str">
        <f t="shared" si="7"/>
        <v/>
      </c>
      <c r="G63" s="46" t="str">
        <f>IF(A63="","",(F63+SUM(L$7:L62)-$D$3)/$D$3/A63)</f>
        <v/>
      </c>
      <c r="H63" s="54" t="str">
        <f t="shared" si="8"/>
        <v/>
      </c>
      <c r="I63" s="48" t="str">
        <f t="shared" si="1"/>
        <v/>
      </c>
      <c r="J63" s="48" t="str">
        <f t="shared" si="2"/>
        <v/>
      </c>
      <c r="K63" s="48" t="str">
        <f t="shared" si="3"/>
        <v/>
      </c>
      <c r="L63" s="55"/>
      <c r="M63" s="56"/>
      <c r="N63" s="57"/>
      <c r="O63" s="52"/>
      <c r="P63" s="53">
        <f t="shared" si="9"/>
        <v>0</v>
      </c>
      <c r="Q63" s="10"/>
    </row>
    <row r="64" spans="1:17" x14ac:dyDescent="0.15">
      <c r="A64" s="44" t="str">
        <f t="shared" si="4"/>
        <v/>
      </c>
      <c r="B64" s="44">
        <v>58</v>
      </c>
      <c r="C64" s="44" t="str">
        <f t="shared" si="5"/>
        <v/>
      </c>
      <c r="D64" s="45" t="str">
        <f t="shared" si="0"/>
        <v/>
      </c>
      <c r="E64" s="45"/>
      <c r="F64" s="45" t="str">
        <f t="shared" si="7"/>
        <v/>
      </c>
      <c r="G64" s="46" t="str">
        <f>IF(A64="","",(F64+SUM(L$7:L63)-$D$3)/$D$3/A64)</f>
        <v/>
      </c>
      <c r="H64" s="54" t="str">
        <f t="shared" si="8"/>
        <v/>
      </c>
      <c r="I64" s="48" t="str">
        <f t="shared" si="1"/>
        <v/>
      </c>
      <c r="J64" s="48" t="str">
        <f t="shared" si="2"/>
        <v/>
      </c>
      <c r="K64" s="48" t="str">
        <f t="shared" si="3"/>
        <v/>
      </c>
      <c r="L64" s="55"/>
      <c r="M64" s="56"/>
      <c r="N64" s="57"/>
      <c r="O64" s="52"/>
      <c r="P64" s="53">
        <f t="shared" si="9"/>
        <v>0</v>
      </c>
      <c r="Q64" s="10"/>
    </row>
    <row r="65" spans="1:17" x14ac:dyDescent="0.15">
      <c r="A65" s="44" t="str">
        <f t="shared" si="4"/>
        <v/>
      </c>
      <c r="B65" s="44">
        <v>59</v>
      </c>
      <c r="C65" s="44" t="str">
        <f t="shared" si="5"/>
        <v/>
      </c>
      <c r="D65" s="45" t="str">
        <f t="shared" si="0"/>
        <v/>
      </c>
      <c r="E65" s="45"/>
      <c r="F65" s="45" t="str">
        <f t="shared" si="7"/>
        <v/>
      </c>
      <c r="G65" s="46" t="str">
        <f>IF(A65="","",(F65+SUM(L$7:L64)-$D$3)/$D$3/A65)</f>
        <v/>
      </c>
      <c r="H65" s="54" t="str">
        <f t="shared" si="8"/>
        <v/>
      </c>
      <c r="I65" s="48" t="str">
        <f t="shared" si="1"/>
        <v/>
      </c>
      <c r="J65" s="48" t="str">
        <f t="shared" si="2"/>
        <v/>
      </c>
      <c r="K65" s="48" t="str">
        <f t="shared" si="3"/>
        <v/>
      </c>
      <c r="L65" s="55"/>
      <c r="M65" s="56"/>
      <c r="N65" s="57"/>
      <c r="O65" s="52"/>
      <c r="P65" s="53">
        <f t="shared" si="9"/>
        <v>0</v>
      </c>
      <c r="Q65" s="10"/>
    </row>
    <row r="66" spans="1:17" x14ac:dyDescent="0.15">
      <c r="A66" s="44" t="str">
        <f t="shared" si="4"/>
        <v/>
      </c>
      <c r="B66" s="44">
        <v>60</v>
      </c>
      <c r="C66" s="44" t="str">
        <f t="shared" si="5"/>
        <v/>
      </c>
      <c r="D66" s="45" t="str">
        <f t="shared" si="0"/>
        <v/>
      </c>
      <c r="E66" s="45"/>
      <c r="F66" s="45" t="str">
        <f t="shared" si="7"/>
        <v/>
      </c>
      <c r="G66" s="46" t="str">
        <f>IF(A66="","",(F66+SUM(L$7:L65)-$D$3)/$D$3/A66)</f>
        <v/>
      </c>
      <c r="H66" s="54" t="str">
        <f t="shared" si="8"/>
        <v/>
      </c>
      <c r="I66" s="48" t="str">
        <f t="shared" si="1"/>
        <v/>
      </c>
      <c r="J66" s="48" t="str">
        <f t="shared" si="2"/>
        <v/>
      </c>
      <c r="K66" s="48" t="str">
        <f t="shared" si="3"/>
        <v/>
      </c>
      <c r="L66" s="55"/>
      <c r="M66" s="56"/>
      <c r="N66" s="57"/>
      <c r="O66" s="52"/>
      <c r="P66" s="53">
        <f t="shared" si="9"/>
        <v>0</v>
      </c>
      <c r="Q66" s="10"/>
    </row>
    <row r="67" spans="1:17" x14ac:dyDescent="0.15">
      <c r="A67" s="44" t="str">
        <f t="shared" si="4"/>
        <v/>
      </c>
      <c r="B67" s="44">
        <v>61</v>
      </c>
      <c r="C67" s="44" t="str">
        <f t="shared" si="5"/>
        <v/>
      </c>
      <c r="D67" s="45" t="str">
        <f t="shared" si="0"/>
        <v/>
      </c>
      <c r="E67" s="45"/>
      <c r="F67" s="45" t="str">
        <f t="shared" si="7"/>
        <v/>
      </c>
      <c r="G67" s="46" t="str">
        <f>IF(A67="","",(F67+SUM(L$7:L66)-$D$3)/$D$3/A67)</f>
        <v/>
      </c>
      <c r="H67" s="54" t="str">
        <f t="shared" si="8"/>
        <v/>
      </c>
      <c r="I67" s="48" t="str">
        <f t="shared" si="1"/>
        <v/>
      </c>
      <c r="J67" s="48" t="str">
        <f t="shared" si="2"/>
        <v/>
      </c>
      <c r="K67" s="48" t="str">
        <f t="shared" si="3"/>
        <v/>
      </c>
      <c r="L67" s="55"/>
      <c r="M67" s="56"/>
      <c r="N67" s="57"/>
      <c r="O67" s="52"/>
      <c r="P67" s="53">
        <f t="shared" si="9"/>
        <v>0</v>
      </c>
      <c r="Q67" s="10"/>
    </row>
    <row r="68" spans="1:17" x14ac:dyDescent="0.15">
      <c r="A68" s="44" t="str">
        <f t="shared" si="4"/>
        <v/>
      </c>
      <c r="B68" s="44">
        <v>62</v>
      </c>
      <c r="C68" s="44" t="str">
        <f t="shared" si="5"/>
        <v/>
      </c>
      <c r="D68" s="45" t="str">
        <f t="shared" si="0"/>
        <v/>
      </c>
      <c r="E68" s="45"/>
      <c r="F68" s="45" t="str">
        <f t="shared" si="7"/>
        <v/>
      </c>
      <c r="G68" s="46" t="str">
        <f>IF(A68="","",(F68+SUM(L$7:L67)-$D$3)/$D$3/A68)</f>
        <v/>
      </c>
      <c r="H68" s="54" t="str">
        <f t="shared" si="8"/>
        <v/>
      </c>
      <c r="I68" s="48" t="str">
        <f t="shared" si="1"/>
        <v/>
      </c>
      <c r="J68" s="48" t="str">
        <f t="shared" si="2"/>
        <v/>
      </c>
      <c r="K68" s="48" t="str">
        <f t="shared" si="3"/>
        <v/>
      </c>
      <c r="L68" s="55"/>
      <c r="M68" s="56"/>
      <c r="N68" s="57"/>
      <c r="O68" s="52"/>
      <c r="P68" s="53">
        <f t="shared" si="9"/>
        <v>0</v>
      </c>
      <c r="Q68" s="10"/>
    </row>
    <row r="69" spans="1:17" x14ac:dyDescent="0.15">
      <c r="A69" s="44" t="str">
        <f t="shared" si="4"/>
        <v/>
      </c>
      <c r="B69" s="44">
        <v>63</v>
      </c>
      <c r="C69" s="44" t="str">
        <f t="shared" si="5"/>
        <v/>
      </c>
      <c r="D69" s="45" t="str">
        <f t="shared" si="0"/>
        <v/>
      </c>
      <c r="E69" s="45"/>
      <c r="F69" s="45" t="str">
        <f t="shared" si="7"/>
        <v/>
      </c>
      <c r="G69" s="46" t="str">
        <f>IF(A69="","",(F69+SUM(L$7:L68)-$D$3)/$D$3/A69)</f>
        <v/>
      </c>
      <c r="H69" s="54" t="str">
        <f t="shared" si="8"/>
        <v/>
      </c>
      <c r="I69" s="48" t="str">
        <f t="shared" si="1"/>
        <v/>
      </c>
      <c r="J69" s="48" t="str">
        <f t="shared" si="2"/>
        <v/>
      </c>
      <c r="K69" s="48" t="str">
        <f t="shared" si="3"/>
        <v/>
      </c>
      <c r="L69" s="55"/>
      <c r="M69" s="56"/>
      <c r="N69" s="57"/>
      <c r="O69" s="52"/>
      <c r="P69" s="53">
        <f t="shared" si="9"/>
        <v>0</v>
      </c>
      <c r="Q69" s="10"/>
    </row>
    <row r="70" spans="1:17" x14ac:dyDescent="0.15">
      <c r="A70" s="44" t="str">
        <f t="shared" si="4"/>
        <v/>
      </c>
      <c r="B70" s="44">
        <v>64</v>
      </c>
      <c r="C70" s="44" t="str">
        <f t="shared" si="5"/>
        <v/>
      </c>
      <c r="D70" s="45" t="str">
        <f t="shared" si="0"/>
        <v/>
      </c>
      <c r="E70" s="45"/>
      <c r="F70" s="45" t="str">
        <f t="shared" si="7"/>
        <v/>
      </c>
      <c r="G70" s="46" t="str">
        <f>IF(A70="","",(F70+SUM(L$7:L69)-$D$3)/$D$3/A70)</f>
        <v/>
      </c>
      <c r="H70" s="54" t="str">
        <f t="shared" si="8"/>
        <v/>
      </c>
      <c r="I70" s="48" t="str">
        <f t="shared" si="1"/>
        <v/>
      </c>
      <c r="J70" s="48" t="str">
        <f t="shared" si="2"/>
        <v/>
      </c>
      <c r="K70" s="48" t="str">
        <f t="shared" si="3"/>
        <v/>
      </c>
      <c r="L70" s="55"/>
      <c r="M70" s="56"/>
      <c r="N70" s="57"/>
      <c r="O70" s="52"/>
      <c r="P70" s="53">
        <f t="shared" si="9"/>
        <v>0</v>
      </c>
      <c r="Q70" s="10"/>
    </row>
    <row r="71" spans="1:17" x14ac:dyDescent="0.15">
      <c r="A71" s="44" t="str">
        <f t="shared" si="4"/>
        <v/>
      </c>
      <c r="B71" s="44">
        <v>65</v>
      </c>
      <c r="C71" s="44" t="str">
        <f t="shared" si="5"/>
        <v/>
      </c>
      <c r="D71" s="45" t="str">
        <f t="shared" ref="D71:D109" si="10">IF(A71="","",60)</f>
        <v/>
      </c>
      <c r="E71" s="45"/>
      <c r="F71" s="45" t="str">
        <f t="shared" si="7"/>
        <v/>
      </c>
      <c r="G71" s="46" t="str">
        <f>IF(A71="","",(F71+SUM(L$7:L70)-$D$3)/$D$3/A71)</f>
        <v/>
      </c>
      <c r="H71" s="54" t="str">
        <f t="shared" si="8"/>
        <v/>
      </c>
      <c r="I71" s="48" t="str">
        <f t="shared" ref="I71:I81" si="11">IF(A71="","",F71*1.1)</f>
        <v/>
      </c>
      <c r="J71" s="48" t="str">
        <f t="shared" ref="J71:J81" si="12">IF(A71="","",F71*2)</f>
        <v/>
      </c>
      <c r="K71" s="48" t="str">
        <f t="shared" ref="K71:K81" si="13">IF(A71="","",F71*3)</f>
        <v/>
      </c>
      <c r="L71" s="55"/>
      <c r="M71" s="56"/>
      <c r="N71" s="57"/>
      <c r="O71" s="52"/>
      <c r="P71" s="53">
        <f t="shared" si="9"/>
        <v>0</v>
      </c>
      <c r="Q71" s="10"/>
    </row>
    <row r="72" spans="1:17" x14ac:dyDescent="0.15">
      <c r="A72" s="44" t="str">
        <f t="shared" ref="A72:A81" si="14">IF(B72+$D$2&gt;75,"",B72)</f>
        <v/>
      </c>
      <c r="B72" s="44">
        <v>66</v>
      </c>
      <c r="C72" s="44" t="str">
        <f t="shared" ref="C72:C81" si="15">IF(A72="","",$D$2+A72)</f>
        <v/>
      </c>
      <c r="D72" s="45" t="str">
        <f t="shared" si="10"/>
        <v/>
      </c>
      <c r="E72" s="45"/>
      <c r="F72" s="45" t="str">
        <f t="shared" si="7"/>
        <v/>
      </c>
      <c r="G72" s="46" t="str">
        <f>IF(A72="","",(F72+SUM(L$7:L71)-$D$3)/$D$3/A72)</f>
        <v/>
      </c>
      <c r="H72" s="54" t="str">
        <f t="shared" si="8"/>
        <v/>
      </c>
      <c r="I72" s="48" t="str">
        <f t="shared" si="11"/>
        <v/>
      </c>
      <c r="J72" s="48" t="str">
        <f t="shared" si="12"/>
        <v/>
      </c>
      <c r="K72" s="48" t="str">
        <f t="shared" si="13"/>
        <v/>
      </c>
      <c r="L72" s="55"/>
      <c r="M72" s="56"/>
      <c r="N72" s="57"/>
      <c r="O72" s="52"/>
      <c r="P72" s="53">
        <f t="shared" si="9"/>
        <v>0</v>
      </c>
      <c r="Q72" s="10"/>
    </row>
    <row r="73" spans="1:17" x14ac:dyDescent="0.15">
      <c r="A73" s="44" t="str">
        <f t="shared" si="14"/>
        <v/>
      </c>
      <c r="B73" s="44">
        <v>67</v>
      </c>
      <c r="C73" s="44" t="str">
        <f t="shared" si="15"/>
        <v/>
      </c>
      <c r="D73" s="45" t="str">
        <f t="shared" si="10"/>
        <v/>
      </c>
      <c r="E73" s="45"/>
      <c r="F73" s="45" t="str">
        <f t="shared" ref="F73:F81" si="16">IF(A72="","",IF(N72="",(F72-D73-L72)*(1+$D$1),""))</f>
        <v/>
      </c>
      <c r="G73" s="46" t="str">
        <f>IF(A73="","",(F73+SUM(L$7:L72)-$D$3)/$D$3/A73)</f>
        <v/>
      </c>
      <c r="H73" s="54" t="str">
        <f t="shared" si="8"/>
        <v/>
      </c>
      <c r="I73" s="48" t="str">
        <f t="shared" si="11"/>
        <v/>
      </c>
      <c r="J73" s="48" t="str">
        <f t="shared" si="12"/>
        <v/>
      </c>
      <c r="K73" s="48" t="str">
        <f t="shared" si="13"/>
        <v/>
      </c>
      <c r="L73" s="55"/>
      <c r="M73" s="56"/>
      <c r="N73" s="57"/>
      <c r="O73" s="52"/>
      <c r="P73" s="53">
        <f t="shared" si="9"/>
        <v>0</v>
      </c>
      <c r="Q73" s="10"/>
    </row>
    <row r="74" spans="1:17" x14ac:dyDescent="0.15">
      <c r="A74" s="44" t="str">
        <f t="shared" si="14"/>
        <v/>
      </c>
      <c r="B74" s="44">
        <v>68</v>
      </c>
      <c r="C74" s="44" t="str">
        <f t="shared" si="15"/>
        <v/>
      </c>
      <c r="D74" s="45" t="str">
        <f t="shared" si="10"/>
        <v/>
      </c>
      <c r="E74" s="45"/>
      <c r="F74" s="45" t="str">
        <f t="shared" si="16"/>
        <v/>
      </c>
      <c r="G74" s="46" t="str">
        <f>IF(A74="","",(F74+SUM(L$7:L73)-$D$3)/$D$3/A74)</f>
        <v/>
      </c>
      <c r="H74" s="54" t="str">
        <f t="shared" si="8"/>
        <v/>
      </c>
      <c r="I74" s="48" t="str">
        <f t="shared" si="11"/>
        <v/>
      </c>
      <c r="J74" s="48" t="str">
        <f t="shared" si="12"/>
        <v/>
      </c>
      <c r="K74" s="48" t="str">
        <f t="shared" si="13"/>
        <v/>
      </c>
      <c r="L74" s="55"/>
      <c r="M74" s="56"/>
      <c r="N74" s="57"/>
      <c r="O74" s="52"/>
      <c r="P74" s="53">
        <f t="shared" si="9"/>
        <v>0</v>
      </c>
      <c r="Q74" s="10"/>
    </row>
    <row r="75" spans="1:17" x14ac:dyDescent="0.15">
      <c r="A75" s="44" t="str">
        <f t="shared" si="14"/>
        <v/>
      </c>
      <c r="B75" s="44">
        <v>69</v>
      </c>
      <c r="C75" s="44" t="str">
        <f t="shared" si="15"/>
        <v/>
      </c>
      <c r="D75" s="45" t="str">
        <f t="shared" si="10"/>
        <v/>
      </c>
      <c r="E75" s="45"/>
      <c r="F75" s="45" t="str">
        <f t="shared" si="16"/>
        <v/>
      </c>
      <c r="G75" s="46" t="str">
        <f>IF(A75="","",(F75+SUM(L$7:L74)-$D$3)/$D$3/A75)</f>
        <v/>
      </c>
      <c r="H75" s="54" t="str">
        <f t="shared" ref="H75:H81" si="17">F75</f>
        <v/>
      </c>
      <c r="I75" s="48" t="str">
        <f t="shared" si="11"/>
        <v/>
      </c>
      <c r="J75" s="48" t="str">
        <f t="shared" si="12"/>
        <v/>
      </c>
      <c r="K75" s="48" t="str">
        <f t="shared" si="13"/>
        <v/>
      </c>
      <c r="L75" s="55"/>
      <c r="M75" s="56"/>
      <c r="N75" s="57"/>
      <c r="O75" s="52"/>
      <c r="P75" s="53">
        <f t="shared" si="9"/>
        <v>0</v>
      </c>
      <c r="Q75" s="10"/>
    </row>
    <row r="76" spans="1:17" x14ac:dyDescent="0.15">
      <c r="A76" s="44" t="str">
        <f t="shared" si="14"/>
        <v/>
      </c>
      <c r="B76" s="44">
        <v>70</v>
      </c>
      <c r="C76" s="44" t="str">
        <f t="shared" si="15"/>
        <v/>
      </c>
      <c r="D76" s="45" t="str">
        <f t="shared" si="10"/>
        <v/>
      </c>
      <c r="E76" s="45"/>
      <c r="F76" s="45" t="str">
        <f t="shared" si="16"/>
        <v/>
      </c>
      <c r="G76" s="46" t="str">
        <f>IF(A76="","",(F76+SUM(L$7:L75)-$D$3)/$D$3/A76)</f>
        <v/>
      </c>
      <c r="H76" s="54" t="str">
        <f t="shared" si="17"/>
        <v/>
      </c>
      <c r="I76" s="48" t="str">
        <f t="shared" si="11"/>
        <v/>
      </c>
      <c r="J76" s="48" t="str">
        <f t="shared" si="12"/>
        <v/>
      </c>
      <c r="K76" s="48" t="str">
        <f t="shared" si="13"/>
        <v/>
      </c>
      <c r="L76" s="55"/>
      <c r="M76" s="56"/>
      <c r="N76" s="57"/>
      <c r="O76" s="52"/>
      <c r="P76" s="53">
        <f t="shared" si="9"/>
        <v>0</v>
      </c>
      <c r="Q76" s="10"/>
    </row>
    <row r="77" spans="1:17" x14ac:dyDescent="0.15">
      <c r="A77" s="44" t="str">
        <f t="shared" si="14"/>
        <v/>
      </c>
      <c r="B77" s="44">
        <v>71</v>
      </c>
      <c r="C77" s="44" t="str">
        <f t="shared" si="15"/>
        <v/>
      </c>
      <c r="D77" s="45" t="str">
        <f t="shared" si="10"/>
        <v/>
      </c>
      <c r="E77" s="45"/>
      <c r="F77" s="45" t="str">
        <f t="shared" si="16"/>
        <v/>
      </c>
      <c r="G77" s="46" t="str">
        <f>IF(A77="","",(F77+SUM(L$7:L76)-$D$3)/$D$3/A77)</f>
        <v/>
      </c>
      <c r="H77" s="54" t="str">
        <f t="shared" si="17"/>
        <v/>
      </c>
      <c r="I77" s="48" t="str">
        <f t="shared" si="11"/>
        <v/>
      </c>
      <c r="J77" s="48" t="str">
        <f t="shared" si="12"/>
        <v/>
      </c>
      <c r="K77" s="48" t="str">
        <f t="shared" si="13"/>
        <v/>
      </c>
      <c r="L77" s="55"/>
      <c r="M77" s="56"/>
      <c r="N77" s="57"/>
      <c r="O77" s="52"/>
      <c r="P77" s="53">
        <f t="shared" si="9"/>
        <v>0</v>
      </c>
      <c r="Q77" s="10"/>
    </row>
    <row r="78" spans="1:17" x14ac:dyDescent="0.15">
      <c r="A78" s="44" t="str">
        <f t="shared" si="14"/>
        <v/>
      </c>
      <c r="B78" s="44">
        <v>72</v>
      </c>
      <c r="C78" s="44" t="str">
        <f t="shared" si="15"/>
        <v/>
      </c>
      <c r="D78" s="45" t="str">
        <f t="shared" si="10"/>
        <v/>
      </c>
      <c r="E78" s="45"/>
      <c r="F78" s="45" t="str">
        <f t="shared" si="16"/>
        <v/>
      </c>
      <c r="G78" s="46" t="str">
        <f>IF(A78="","",(F78+SUM(L$7:L77)-$D$3)/$D$3/A78)</f>
        <v/>
      </c>
      <c r="H78" s="54" t="str">
        <f t="shared" si="17"/>
        <v/>
      </c>
      <c r="I78" s="48" t="str">
        <f t="shared" si="11"/>
        <v/>
      </c>
      <c r="J78" s="48" t="str">
        <f t="shared" si="12"/>
        <v/>
      </c>
      <c r="K78" s="48" t="str">
        <f t="shared" si="13"/>
        <v/>
      </c>
      <c r="L78" s="55"/>
      <c r="M78" s="56"/>
      <c r="N78" s="57"/>
      <c r="O78" s="52"/>
      <c r="P78" s="53">
        <f t="shared" si="9"/>
        <v>0</v>
      </c>
      <c r="Q78" s="10"/>
    </row>
    <row r="79" spans="1:17" x14ac:dyDescent="0.15">
      <c r="A79" s="44" t="str">
        <f t="shared" si="14"/>
        <v/>
      </c>
      <c r="B79" s="44">
        <v>73</v>
      </c>
      <c r="C79" s="44" t="str">
        <f t="shared" si="15"/>
        <v/>
      </c>
      <c r="D79" s="45" t="str">
        <f t="shared" si="10"/>
        <v/>
      </c>
      <c r="E79" s="45"/>
      <c r="F79" s="45" t="str">
        <f t="shared" si="16"/>
        <v/>
      </c>
      <c r="G79" s="46" t="str">
        <f>IF(A79="","",(F79+SUM(L$7:L78)-$D$3)/$D$3/A79)</f>
        <v/>
      </c>
      <c r="H79" s="54" t="str">
        <f t="shared" si="17"/>
        <v/>
      </c>
      <c r="I79" s="48" t="str">
        <f t="shared" si="11"/>
        <v/>
      </c>
      <c r="J79" s="48" t="str">
        <f t="shared" si="12"/>
        <v/>
      </c>
      <c r="K79" s="48" t="str">
        <f t="shared" si="13"/>
        <v/>
      </c>
      <c r="L79" s="55"/>
      <c r="M79" s="56"/>
      <c r="N79" s="57"/>
      <c r="O79" s="52"/>
      <c r="P79" s="53">
        <f t="shared" si="9"/>
        <v>0</v>
      </c>
    </row>
    <row r="80" spans="1:17" x14ac:dyDescent="0.15">
      <c r="A80" s="44" t="str">
        <f t="shared" si="14"/>
        <v/>
      </c>
      <c r="B80" s="44">
        <v>74</v>
      </c>
      <c r="C80" s="44" t="str">
        <f t="shared" si="15"/>
        <v/>
      </c>
      <c r="D80" s="45" t="str">
        <f t="shared" si="10"/>
        <v/>
      </c>
      <c r="E80" s="45"/>
      <c r="F80" s="45" t="str">
        <f t="shared" si="16"/>
        <v/>
      </c>
      <c r="G80" s="46" t="str">
        <f>IF(A80="","",(F80+SUM(L$7:L79)-$D$3)/$D$3/A80)</f>
        <v/>
      </c>
      <c r="H80" s="54" t="str">
        <f t="shared" si="17"/>
        <v/>
      </c>
      <c r="I80" s="48" t="str">
        <f t="shared" si="11"/>
        <v/>
      </c>
      <c r="J80" s="48" t="str">
        <f t="shared" si="12"/>
        <v/>
      </c>
      <c r="K80" s="48" t="str">
        <f t="shared" si="13"/>
        <v/>
      </c>
      <c r="L80" s="55"/>
      <c r="M80" s="56"/>
      <c r="N80" s="57"/>
      <c r="O80" s="52"/>
      <c r="P80" s="53">
        <f t="shared" si="9"/>
        <v>0</v>
      </c>
    </row>
    <row r="81" spans="1:16" ht="12.75" thickBot="1" x14ac:dyDescent="0.2">
      <c r="A81" s="44" t="str">
        <f t="shared" si="14"/>
        <v/>
      </c>
      <c r="B81" s="44">
        <v>75</v>
      </c>
      <c r="C81" s="44" t="str">
        <f t="shared" si="15"/>
        <v/>
      </c>
      <c r="D81" s="45" t="str">
        <f t="shared" si="10"/>
        <v/>
      </c>
      <c r="E81" s="45"/>
      <c r="F81" s="45" t="str">
        <f t="shared" si="16"/>
        <v/>
      </c>
      <c r="G81" s="46" t="str">
        <f>IF(A81="","",(F81+SUM(L$7:L80)-$D$3)/$D$3/A81)</f>
        <v/>
      </c>
      <c r="H81" s="54" t="str">
        <f t="shared" si="17"/>
        <v/>
      </c>
      <c r="I81" s="48" t="str">
        <f t="shared" si="11"/>
        <v/>
      </c>
      <c r="J81" s="48" t="str">
        <f t="shared" si="12"/>
        <v/>
      </c>
      <c r="K81" s="48" t="str">
        <f t="shared" si="13"/>
        <v/>
      </c>
      <c r="L81" s="58"/>
      <c r="M81" s="59"/>
      <c r="N81" s="60"/>
      <c r="O81" s="52"/>
      <c r="P81" s="53">
        <f t="shared" si="9"/>
        <v>0</v>
      </c>
    </row>
  </sheetData>
  <protectedRanges>
    <protectedRange sqref="D1:D3" name="区域1"/>
    <protectedRange sqref="L7:P81" name="区域2"/>
  </protectedRanges>
  <mergeCells count="15">
    <mergeCell ref="A4:P4"/>
    <mergeCell ref="A5:A6"/>
    <mergeCell ref="C5:C6"/>
    <mergeCell ref="D5:D6"/>
    <mergeCell ref="E5:H5"/>
    <mergeCell ref="I5:K5"/>
    <mergeCell ref="L5:M5"/>
    <mergeCell ref="N5:P5"/>
    <mergeCell ref="A1:C1"/>
    <mergeCell ref="D1:E1"/>
    <mergeCell ref="H1:O3"/>
    <mergeCell ref="A2:C2"/>
    <mergeCell ref="D2:E2"/>
    <mergeCell ref="A3:C3"/>
    <mergeCell ref="D3:E3"/>
  </mergeCells>
  <phoneticPr fontId="2" type="noConversion"/>
  <dataValidations count="2">
    <dataValidation type="whole" allowBlank="1" showInputMessage="1" showErrorMessage="1" errorTitle="被保险人年龄输入错误" error="被保险人年龄应为30天-69周岁" sqref="D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D65538 IZ65538 SV65538 ACR65538 AMN65538 AWJ65538 BGF65538 BQB65538 BZX65538 CJT65538 CTP65538 DDL65538 DNH65538 DXD65538 EGZ65538 EQV65538 FAR65538 FKN65538 FUJ65538 GEF65538 GOB65538 GXX65538 HHT65538 HRP65538 IBL65538 ILH65538 IVD65538 JEZ65538 JOV65538 JYR65538 KIN65538 KSJ65538 LCF65538 LMB65538 LVX65538 MFT65538 MPP65538 MZL65538 NJH65538 NTD65538 OCZ65538 OMV65538 OWR65538 PGN65538 PQJ65538 QAF65538 QKB65538 QTX65538 RDT65538 RNP65538 RXL65538 SHH65538 SRD65538 TAZ65538 TKV65538 TUR65538 UEN65538 UOJ65538 UYF65538 VIB65538 VRX65538 WBT65538 WLP65538 WVL65538 D131074 IZ131074 SV131074 ACR131074 AMN131074 AWJ131074 BGF131074 BQB131074 BZX131074 CJT131074 CTP131074 DDL131074 DNH131074 DXD131074 EGZ131074 EQV131074 FAR131074 FKN131074 FUJ131074 GEF131074 GOB131074 GXX131074 HHT131074 HRP131074 IBL131074 ILH131074 IVD131074 JEZ131074 JOV131074 JYR131074 KIN131074 KSJ131074 LCF131074 LMB131074 LVX131074 MFT131074 MPP131074 MZL131074 NJH131074 NTD131074 OCZ131074 OMV131074 OWR131074 PGN131074 PQJ131074 QAF131074 QKB131074 QTX131074 RDT131074 RNP131074 RXL131074 SHH131074 SRD131074 TAZ131074 TKV131074 TUR131074 UEN131074 UOJ131074 UYF131074 VIB131074 VRX131074 WBT131074 WLP131074 WVL131074 D196610 IZ196610 SV196610 ACR196610 AMN196610 AWJ196610 BGF196610 BQB196610 BZX196610 CJT196610 CTP196610 DDL196610 DNH196610 DXD196610 EGZ196610 EQV196610 FAR196610 FKN196610 FUJ196610 GEF196610 GOB196610 GXX196610 HHT196610 HRP196610 IBL196610 ILH196610 IVD196610 JEZ196610 JOV196610 JYR196610 KIN196610 KSJ196610 LCF196610 LMB196610 LVX196610 MFT196610 MPP196610 MZL196610 NJH196610 NTD196610 OCZ196610 OMV196610 OWR196610 PGN196610 PQJ196610 QAF196610 QKB196610 QTX196610 RDT196610 RNP196610 RXL196610 SHH196610 SRD196610 TAZ196610 TKV196610 TUR196610 UEN196610 UOJ196610 UYF196610 VIB196610 VRX196610 WBT196610 WLP196610 WVL196610 D262146 IZ262146 SV262146 ACR262146 AMN262146 AWJ262146 BGF262146 BQB262146 BZX262146 CJT262146 CTP262146 DDL262146 DNH262146 DXD262146 EGZ262146 EQV262146 FAR262146 FKN262146 FUJ262146 GEF262146 GOB262146 GXX262146 HHT262146 HRP262146 IBL262146 ILH262146 IVD262146 JEZ262146 JOV262146 JYR262146 KIN262146 KSJ262146 LCF262146 LMB262146 LVX262146 MFT262146 MPP262146 MZL262146 NJH262146 NTD262146 OCZ262146 OMV262146 OWR262146 PGN262146 PQJ262146 QAF262146 QKB262146 QTX262146 RDT262146 RNP262146 RXL262146 SHH262146 SRD262146 TAZ262146 TKV262146 TUR262146 UEN262146 UOJ262146 UYF262146 VIB262146 VRX262146 WBT262146 WLP262146 WVL262146 D327682 IZ327682 SV327682 ACR327682 AMN327682 AWJ327682 BGF327682 BQB327682 BZX327682 CJT327682 CTP327682 DDL327682 DNH327682 DXD327682 EGZ327682 EQV327682 FAR327682 FKN327682 FUJ327682 GEF327682 GOB327682 GXX327682 HHT327682 HRP327682 IBL327682 ILH327682 IVD327682 JEZ327682 JOV327682 JYR327682 KIN327682 KSJ327682 LCF327682 LMB327682 LVX327682 MFT327682 MPP327682 MZL327682 NJH327682 NTD327682 OCZ327682 OMV327682 OWR327682 PGN327682 PQJ327682 QAF327682 QKB327682 QTX327682 RDT327682 RNP327682 RXL327682 SHH327682 SRD327682 TAZ327682 TKV327682 TUR327682 UEN327682 UOJ327682 UYF327682 VIB327682 VRX327682 WBT327682 WLP327682 WVL327682 D393218 IZ393218 SV393218 ACR393218 AMN393218 AWJ393218 BGF393218 BQB393218 BZX393218 CJT393218 CTP393218 DDL393218 DNH393218 DXD393218 EGZ393218 EQV393218 FAR393218 FKN393218 FUJ393218 GEF393218 GOB393218 GXX393218 HHT393218 HRP393218 IBL393218 ILH393218 IVD393218 JEZ393218 JOV393218 JYR393218 KIN393218 KSJ393218 LCF393218 LMB393218 LVX393218 MFT393218 MPP393218 MZL393218 NJH393218 NTD393218 OCZ393218 OMV393218 OWR393218 PGN393218 PQJ393218 QAF393218 QKB393218 QTX393218 RDT393218 RNP393218 RXL393218 SHH393218 SRD393218 TAZ393218 TKV393218 TUR393218 UEN393218 UOJ393218 UYF393218 VIB393218 VRX393218 WBT393218 WLP393218 WVL393218 D458754 IZ458754 SV458754 ACR458754 AMN458754 AWJ458754 BGF458754 BQB458754 BZX458754 CJT458754 CTP458754 DDL458754 DNH458754 DXD458754 EGZ458754 EQV458754 FAR458754 FKN458754 FUJ458754 GEF458754 GOB458754 GXX458754 HHT458754 HRP458754 IBL458754 ILH458754 IVD458754 JEZ458754 JOV458754 JYR458754 KIN458754 KSJ458754 LCF458754 LMB458754 LVX458754 MFT458754 MPP458754 MZL458754 NJH458754 NTD458754 OCZ458754 OMV458754 OWR458754 PGN458754 PQJ458754 QAF458754 QKB458754 QTX458754 RDT458754 RNP458754 RXL458754 SHH458754 SRD458754 TAZ458754 TKV458754 TUR458754 UEN458754 UOJ458754 UYF458754 VIB458754 VRX458754 WBT458754 WLP458754 WVL458754 D524290 IZ524290 SV524290 ACR524290 AMN524290 AWJ524290 BGF524290 BQB524290 BZX524290 CJT524290 CTP524290 DDL524290 DNH524290 DXD524290 EGZ524290 EQV524290 FAR524290 FKN524290 FUJ524290 GEF524290 GOB524290 GXX524290 HHT524290 HRP524290 IBL524290 ILH524290 IVD524290 JEZ524290 JOV524290 JYR524290 KIN524290 KSJ524290 LCF524290 LMB524290 LVX524290 MFT524290 MPP524290 MZL524290 NJH524290 NTD524290 OCZ524290 OMV524290 OWR524290 PGN524290 PQJ524290 QAF524290 QKB524290 QTX524290 RDT524290 RNP524290 RXL524290 SHH524290 SRD524290 TAZ524290 TKV524290 TUR524290 UEN524290 UOJ524290 UYF524290 VIB524290 VRX524290 WBT524290 WLP524290 WVL524290 D589826 IZ589826 SV589826 ACR589826 AMN589826 AWJ589826 BGF589826 BQB589826 BZX589826 CJT589826 CTP589826 DDL589826 DNH589826 DXD589826 EGZ589826 EQV589826 FAR589826 FKN589826 FUJ589826 GEF589826 GOB589826 GXX589826 HHT589826 HRP589826 IBL589826 ILH589826 IVD589826 JEZ589826 JOV589826 JYR589826 KIN589826 KSJ589826 LCF589826 LMB589826 LVX589826 MFT589826 MPP589826 MZL589826 NJH589826 NTD589826 OCZ589826 OMV589826 OWR589826 PGN589826 PQJ589826 QAF589826 QKB589826 QTX589826 RDT589826 RNP589826 RXL589826 SHH589826 SRD589826 TAZ589826 TKV589826 TUR589826 UEN589826 UOJ589826 UYF589826 VIB589826 VRX589826 WBT589826 WLP589826 WVL589826 D655362 IZ655362 SV655362 ACR655362 AMN655362 AWJ655362 BGF655362 BQB655362 BZX655362 CJT655362 CTP655362 DDL655362 DNH655362 DXD655362 EGZ655362 EQV655362 FAR655362 FKN655362 FUJ655362 GEF655362 GOB655362 GXX655362 HHT655362 HRP655362 IBL655362 ILH655362 IVD655362 JEZ655362 JOV655362 JYR655362 KIN655362 KSJ655362 LCF655362 LMB655362 LVX655362 MFT655362 MPP655362 MZL655362 NJH655362 NTD655362 OCZ655362 OMV655362 OWR655362 PGN655362 PQJ655362 QAF655362 QKB655362 QTX655362 RDT655362 RNP655362 RXL655362 SHH655362 SRD655362 TAZ655362 TKV655362 TUR655362 UEN655362 UOJ655362 UYF655362 VIB655362 VRX655362 WBT655362 WLP655362 WVL655362 D720898 IZ720898 SV720898 ACR720898 AMN720898 AWJ720898 BGF720898 BQB720898 BZX720898 CJT720898 CTP720898 DDL720898 DNH720898 DXD720898 EGZ720898 EQV720898 FAR720898 FKN720898 FUJ720898 GEF720898 GOB720898 GXX720898 HHT720898 HRP720898 IBL720898 ILH720898 IVD720898 JEZ720898 JOV720898 JYR720898 KIN720898 KSJ720898 LCF720898 LMB720898 LVX720898 MFT720898 MPP720898 MZL720898 NJH720898 NTD720898 OCZ720898 OMV720898 OWR720898 PGN720898 PQJ720898 QAF720898 QKB720898 QTX720898 RDT720898 RNP720898 RXL720898 SHH720898 SRD720898 TAZ720898 TKV720898 TUR720898 UEN720898 UOJ720898 UYF720898 VIB720898 VRX720898 WBT720898 WLP720898 WVL720898 D786434 IZ786434 SV786434 ACR786434 AMN786434 AWJ786434 BGF786434 BQB786434 BZX786434 CJT786434 CTP786434 DDL786434 DNH786434 DXD786434 EGZ786434 EQV786434 FAR786434 FKN786434 FUJ786434 GEF786434 GOB786434 GXX786434 HHT786434 HRP786434 IBL786434 ILH786434 IVD786434 JEZ786434 JOV786434 JYR786434 KIN786434 KSJ786434 LCF786434 LMB786434 LVX786434 MFT786434 MPP786434 MZL786434 NJH786434 NTD786434 OCZ786434 OMV786434 OWR786434 PGN786434 PQJ786434 QAF786434 QKB786434 QTX786434 RDT786434 RNP786434 RXL786434 SHH786434 SRD786434 TAZ786434 TKV786434 TUR786434 UEN786434 UOJ786434 UYF786434 VIB786434 VRX786434 WBT786434 WLP786434 WVL786434 D851970 IZ851970 SV851970 ACR851970 AMN851970 AWJ851970 BGF851970 BQB851970 BZX851970 CJT851970 CTP851970 DDL851970 DNH851970 DXD851970 EGZ851970 EQV851970 FAR851970 FKN851970 FUJ851970 GEF851970 GOB851970 GXX851970 HHT851970 HRP851970 IBL851970 ILH851970 IVD851970 JEZ851970 JOV851970 JYR851970 KIN851970 KSJ851970 LCF851970 LMB851970 LVX851970 MFT851970 MPP851970 MZL851970 NJH851970 NTD851970 OCZ851970 OMV851970 OWR851970 PGN851970 PQJ851970 QAF851970 QKB851970 QTX851970 RDT851970 RNP851970 RXL851970 SHH851970 SRD851970 TAZ851970 TKV851970 TUR851970 UEN851970 UOJ851970 UYF851970 VIB851970 VRX851970 WBT851970 WLP851970 WVL851970 D917506 IZ917506 SV917506 ACR917506 AMN917506 AWJ917506 BGF917506 BQB917506 BZX917506 CJT917506 CTP917506 DDL917506 DNH917506 DXD917506 EGZ917506 EQV917506 FAR917506 FKN917506 FUJ917506 GEF917506 GOB917506 GXX917506 HHT917506 HRP917506 IBL917506 ILH917506 IVD917506 JEZ917506 JOV917506 JYR917506 KIN917506 KSJ917506 LCF917506 LMB917506 LVX917506 MFT917506 MPP917506 MZL917506 NJH917506 NTD917506 OCZ917506 OMV917506 OWR917506 PGN917506 PQJ917506 QAF917506 QKB917506 QTX917506 RDT917506 RNP917506 RXL917506 SHH917506 SRD917506 TAZ917506 TKV917506 TUR917506 UEN917506 UOJ917506 UYF917506 VIB917506 VRX917506 WBT917506 WLP917506 WVL917506 D983042 IZ983042 SV983042 ACR983042 AMN983042 AWJ983042 BGF983042 BQB983042 BZX983042 CJT983042 CTP983042 DDL983042 DNH983042 DXD983042 EGZ983042 EQV983042 FAR983042 FKN983042 FUJ983042 GEF983042 GOB983042 GXX983042 HHT983042 HRP983042 IBL983042 ILH983042 IVD983042 JEZ983042 JOV983042 JYR983042 KIN983042 KSJ983042 LCF983042 LMB983042 LVX983042 MFT983042 MPP983042 MZL983042 NJH983042 NTD983042 OCZ983042 OMV983042 OWR983042 PGN983042 PQJ983042 QAF983042 QKB983042 QTX983042 RDT983042 RNP983042 RXL983042 SHH983042 SRD983042 TAZ983042 TKV983042 TUR983042 UEN983042 UOJ983042 UYF983042 VIB983042 VRX983042 WBT983042 WLP983042 WVL983042">
      <formula1>0</formula1>
      <formula2>69</formula2>
    </dataValidation>
    <dataValidation type="list" allowBlank="1" showInputMessage="1" showErrorMessage="1" sqref="N7:N81 JJ7:JJ81 TF7:TF81 ADB7:ADB81 AMX7:AMX81 AWT7:AWT81 BGP7:BGP81 BQL7:BQL81 CAH7:CAH81 CKD7:CKD81 CTZ7:CTZ81 DDV7:DDV81 DNR7:DNR81 DXN7:DXN81 EHJ7:EHJ81 ERF7:ERF81 FBB7:FBB81 FKX7:FKX81 FUT7:FUT81 GEP7:GEP81 GOL7:GOL81 GYH7:GYH81 HID7:HID81 HRZ7:HRZ81 IBV7:IBV81 ILR7:ILR81 IVN7:IVN81 JFJ7:JFJ81 JPF7:JPF81 JZB7:JZB81 KIX7:KIX81 KST7:KST81 LCP7:LCP81 LML7:LML81 LWH7:LWH81 MGD7:MGD81 MPZ7:MPZ81 MZV7:MZV81 NJR7:NJR81 NTN7:NTN81 ODJ7:ODJ81 ONF7:ONF81 OXB7:OXB81 PGX7:PGX81 PQT7:PQT81 QAP7:QAP81 QKL7:QKL81 QUH7:QUH81 RED7:RED81 RNZ7:RNZ81 RXV7:RXV81 SHR7:SHR81 SRN7:SRN81 TBJ7:TBJ81 TLF7:TLF81 TVB7:TVB81 UEX7:UEX81 UOT7:UOT81 UYP7:UYP81 VIL7:VIL81 VSH7:VSH81 WCD7:WCD81 WLZ7:WLZ81 WVV7:WVV81 N65543:N65617 JJ65543:JJ65617 TF65543:TF65617 ADB65543:ADB65617 AMX65543:AMX65617 AWT65543:AWT65617 BGP65543:BGP65617 BQL65543:BQL65617 CAH65543:CAH65617 CKD65543:CKD65617 CTZ65543:CTZ65617 DDV65543:DDV65617 DNR65543:DNR65617 DXN65543:DXN65617 EHJ65543:EHJ65617 ERF65543:ERF65617 FBB65543:FBB65617 FKX65543:FKX65617 FUT65543:FUT65617 GEP65543:GEP65617 GOL65543:GOL65617 GYH65543:GYH65617 HID65543:HID65617 HRZ65543:HRZ65617 IBV65543:IBV65617 ILR65543:ILR65617 IVN65543:IVN65617 JFJ65543:JFJ65617 JPF65543:JPF65617 JZB65543:JZB65617 KIX65543:KIX65617 KST65543:KST65617 LCP65543:LCP65617 LML65543:LML65617 LWH65543:LWH65617 MGD65543:MGD65617 MPZ65543:MPZ65617 MZV65543:MZV65617 NJR65543:NJR65617 NTN65543:NTN65617 ODJ65543:ODJ65617 ONF65543:ONF65617 OXB65543:OXB65617 PGX65543:PGX65617 PQT65543:PQT65617 QAP65543:QAP65617 QKL65543:QKL65617 QUH65543:QUH65617 RED65543:RED65617 RNZ65543:RNZ65617 RXV65543:RXV65617 SHR65543:SHR65617 SRN65543:SRN65617 TBJ65543:TBJ65617 TLF65543:TLF65617 TVB65543:TVB65617 UEX65543:UEX65617 UOT65543:UOT65617 UYP65543:UYP65617 VIL65543:VIL65617 VSH65543:VSH65617 WCD65543:WCD65617 WLZ65543:WLZ65617 WVV65543:WVV65617 N131079:N131153 JJ131079:JJ131153 TF131079:TF131153 ADB131079:ADB131153 AMX131079:AMX131153 AWT131079:AWT131153 BGP131079:BGP131153 BQL131079:BQL131153 CAH131079:CAH131153 CKD131079:CKD131153 CTZ131079:CTZ131153 DDV131079:DDV131153 DNR131079:DNR131153 DXN131079:DXN131153 EHJ131079:EHJ131153 ERF131079:ERF131153 FBB131079:FBB131153 FKX131079:FKX131153 FUT131079:FUT131153 GEP131079:GEP131153 GOL131079:GOL131153 GYH131079:GYH131153 HID131079:HID131153 HRZ131079:HRZ131153 IBV131079:IBV131153 ILR131079:ILR131153 IVN131079:IVN131153 JFJ131079:JFJ131153 JPF131079:JPF131153 JZB131079:JZB131153 KIX131079:KIX131153 KST131079:KST131153 LCP131079:LCP131153 LML131079:LML131153 LWH131079:LWH131153 MGD131079:MGD131153 MPZ131079:MPZ131153 MZV131079:MZV131153 NJR131079:NJR131153 NTN131079:NTN131153 ODJ131079:ODJ131153 ONF131079:ONF131153 OXB131079:OXB131153 PGX131079:PGX131153 PQT131079:PQT131153 QAP131079:QAP131153 QKL131079:QKL131153 QUH131079:QUH131153 RED131079:RED131153 RNZ131079:RNZ131153 RXV131079:RXV131153 SHR131079:SHR131153 SRN131079:SRN131153 TBJ131079:TBJ131153 TLF131079:TLF131153 TVB131079:TVB131153 UEX131079:UEX131153 UOT131079:UOT131153 UYP131079:UYP131153 VIL131079:VIL131153 VSH131079:VSH131153 WCD131079:WCD131153 WLZ131079:WLZ131153 WVV131079:WVV131153 N196615:N196689 JJ196615:JJ196689 TF196615:TF196689 ADB196615:ADB196689 AMX196615:AMX196689 AWT196615:AWT196689 BGP196615:BGP196689 BQL196615:BQL196689 CAH196615:CAH196689 CKD196615:CKD196689 CTZ196615:CTZ196689 DDV196615:DDV196689 DNR196615:DNR196689 DXN196615:DXN196689 EHJ196615:EHJ196689 ERF196615:ERF196689 FBB196615:FBB196689 FKX196615:FKX196689 FUT196615:FUT196689 GEP196615:GEP196689 GOL196615:GOL196689 GYH196615:GYH196689 HID196615:HID196689 HRZ196615:HRZ196689 IBV196615:IBV196689 ILR196615:ILR196689 IVN196615:IVN196689 JFJ196615:JFJ196689 JPF196615:JPF196689 JZB196615:JZB196689 KIX196615:KIX196689 KST196615:KST196689 LCP196615:LCP196689 LML196615:LML196689 LWH196615:LWH196689 MGD196615:MGD196689 MPZ196615:MPZ196689 MZV196615:MZV196689 NJR196615:NJR196689 NTN196615:NTN196689 ODJ196615:ODJ196689 ONF196615:ONF196689 OXB196615:OXB196689 PGX196615:PGX196689 PQT196615:PQT196689 QAP196615:QAP196689 QKL196615:QKL196689 QUH196615:QUH196689 RED196615:RED196689 RNZ196615:RNZ196689 RXV196615:RXV196689 SHR196615:SHR196689 SRN196615:SRN196689 TBJ196615:TBJ196689 TLF196615:TLF196689 TVB196615:TVB196689 UEX196615:UEX196689 UOT196615:UOT196689 UYP196615:UYP196689 VIL196615:VIL196689 VSH196615:VSH196689 WCD196615:WCD196689 WLZ196615:WLZ196689 WVV196615:WVV196689 N262151:N262225 JJ262151:JJ262225 TF262151:TF262225 ADB262151:ADB262225 AMX262151:AMX262225 AWT262151:AWT262225 BGP262151:BGP262225 BQL262151:BQL262225 CAH262151:CAH262225 CKD262151:CKD262225 CTZ262151:CTZ262225 DDV262151:DDV262225 DNR262151:DNR262225 DXN262151:DXN262225 EHJ262151:EHJ262225 ERF262151:ERF262225 FBB262151:FBB262225 FKX262151:FKX262225 FUT262151:FUT262225 GEP262151:GEP262225 GOL262151:GOL262225 GYH262151:GYH262225 HID262151:HID262225 HRZ262151:HRZ262225 IBV262151:IBV262225 ILR262151:ILR262225 IVN262151:IVN262225 JFJ262151:JFJ262225 JPF262151:JPF262225 JZB262151:JZB262225 KIX262151:KIX262225 KST262151:KST262225 LCP262151:LCP262225 LML262151:LML262225 LWH262151:LWH262225 MGD262151:MGD262225 MPZ262151:MPZ262225 MZV262151:MZV262225 NJR262151:NJR262225 NTN262151:NTN262225 ODJ262151:ODJ262225 ONF262151:ONF262225 OXB262151:OXB262225 PGX262151:PGX262225 PQT262151:PQT262225 QAP262151:QAP262225 QKL262151:QKL262225 QUH262151:QUH262225 RED262151:RED262225 RNZ262151:RNZ262225 RXV262151:RXV262225 SHR262151:SHR262225 SRN262151:SRN262225 TBJ262151:TBJ262225 TLF262151:TLF262225 TVB262151:TVB262225 UEX262151:UEX262225 UOT262151:UOT262225 UYP262151:UYP262225 VIL262151:VIL262225 VSH262151:VSH262225 WCD262151:WCD262225 WLZ262151:WLZ262225 WVV262151:WVV262225 N327687:N327761 JJ327687:JJ327761 TF327687:TF327761 ADB327687:ADB327761 AMX327687:AMX327761 AWT327687:AWT327761 BGP327687:BGP327761 BQL327687:BQL327761 CAH327687:CAH327761 CKD327687:CKD327761 CTZ327687:CTZ327761 DDV327687:DDV327761 DNR327687:DNR327761 DXN327687:DXN327761 EHJ327687:EHJ327761 ERF327687:ERF327761 FBB327687:FBB327761 FKX327687:FKX327761 FUT327687:FUT327761 GEP327687:GEP327761 GOL327687:GOL327761 GYH327687:GYH327761 HID327687:HID327761 HRZ327687:HRZ327761 IBV327687:IBV327761 ILR327687:ILR327761 IVN327687:IVN327761 JFJ327687:JFJ327761 JPF327687:JPF327761 JZB327687:JZB327761 KIX327687:KIX327761 KST327687:KST327761 LCP327687:LCP327761 LML327687:LML327761 LWH327687:LWH327761 MGD327687:MGD327761 MPZ327687:MPZ327761 MZV327687:MZV327761 NJR327687:NJR327761 NTN327687:NTN327761 ODJ327687:ODJ327761 ONF327687:ONF327761 OXB327687:OXB327761 PGX327687:PGX327761 PQT327687:PQT327761 QAP327687:QAP327761 QKL327687:QKL327761 QUH327687:QUH327761 RED327687:RED327761 RNZ327687:RNZ327761 RXV327687:RXV327761 SHR327687:SHR327761 SRN327687:SRN327761 TBJ327687:TBJ327761 TLF327687:TLF327761 TVB327687:TVB327761 UEX327687:UEX327761 UOT327687:UOT327761 UYP327687:UYP327761 VIL327687:VIL327761 VSH327687:VSH327761 WCD327687:WCD327761 WLZ327687:WLZ327761 WVV327687:WVV327761 N393223:N393297 JJ393223:JJ393297 TF393223:TF393297 ADB393223:ADB393297 AMX393223:AMX393297 AWT393223:AWT393297 BGP393223:BGP393297 BQL393223:BQL393297 CAH393223:CAH393297 CKD393223:CKD393297 CTZ393223:CTZ393297 DDV393223:DDV393297 DNR393223:DNR393297 DXN393223:DXN393297 EHJ393223:EHJ393297 ERF393223:ERF393297 FBB393223:FBB393297 FKX393223:FKX393297 FUT393223:FUT393297 GEP393223:GEP393297 GOL393223:GOL393297 GYH393223:GYH393297 HID393223:HID393297 HRZ393223:HRZ393297 IBV393223:IBV393297 ILR393223:ILR393297 IVN393223:IVN393297 JFJ393223:JFJ393297 JPF393223:JPF393297 JZB393223:JZB393297 KIX393223:KIX393297 KST393223:KST393297 LCP393223:LCP393297 LML393223:LML393297 LWH393223:LWH393297 MGD393223:MGD393297 MPZ393223:MPZ393297 MZV393223:MZV393297 NJR393223:NJR393297 NTN393223:NTN393297 ODJ393223:ODJ393297 ONF393223:ONF393297 OXB393223:OXB393297 PGX393223:PGX393297 PQT393223:PQT393297 QAP393223:QAP393297 QKL393223:QKL393297 QUH393223:QUH393297 RED393223:RED393297 RNZ393223:RNZ393297 RXV393223:RXV393297 SHR393223:SHR393297 SRN393223:SRN393297 TBJ393223:TBJ393297 TLF393223:TLF393297 TVB393223:TVB393297 UEX393223:UEX393297 UOT393223:UOT393297 UYP393223:UYP393297 VIL393223:VIL393297 VSH393223:VSH393297 WCD393223:WCD393297 WLZ393223:WLZ393297 WVV393223:WVV393297 N458759:N458833 JJ458759:JJ458833 TF458759:TF458833 ADB458759:ADB458833 AMX458759:AMX458833 AWT458759:AWT458833 BGP458759:BGP458833 BQL458759:BQL458833 CAH458759:CAH458833 CKD458759:CKD458833 CTZ458759:CTZ458833 DDV458759:DDV458833 DNR458759:DNR458833 DXN458759:DXN458833 EHJ458759:EHJ458833 ERF458759:ERF458833 FBB458759:FBB458833 FKX458759:FKX458833 FUT458759:FUT458833 GEP458759:GEP458833 GOL458759:GOL458833 GYH458759:GYH458833 HID458759:HID458833 HRZ458759:HRZ458833 IBV458759:IBV458833 ILR458759:ILR458833 IVN458759:IVN458833 JFJ458759:JFJ458833 JPF458759:JPF458833 JZB458759:JZB458833 KIX458759:KIX458833 KST458759:KST458833 LCP458759:LCP458833 LML458759:LML458833 LWH458759:LWH458833 MGD458759:MGD458833 MPZ458759:MPZ458833 MZV458759:MZV458833 NJR458759:NJR458833 NTN458759:NTN458833 ODJ458759:ODJ458833 ONF458759:ONF458833 OXB458759:OXB458833 PGX458759:PGX458833 PQT458759:PQT458833 QAP458759:QAP458833 QKL458759:QKL458833 QUH458759:QUH458833 RED458759:RED458833 RNZ458759:RNZ458833 RXV458759:RXV458833 SHR458759:SHR458833 SRN458759:SRN458833 TBJ458759:TBJ458833 TLF458759:TLF458833 TVB458759:TVB458833 UEX458759:UEX458833 UOT458759:UOT458833 UYP458759:UYP458833 VIL458759:VIL458833 VSH458759:VSH458833 WCD458759:WCD458833 WLZ458759:WLZ458833 WVV458759:WVV458833 N524295:N524369 JJ524295:JJ524369 TF524295:TF524369 ADB524295:ADB524369 AMX524295:AMX524369 AWT524295:AWT524369 BGP524295:BGP524369 BQL524295:BQL524369 CAH524295:CAH524369 CKD524295:CKD524369 CTZ524295:CTZ524369 DDV524295:DDV524369 DNR524295:DNR524369 DXN524295:DXN524369 EHJ524295:EHJ524369 ERF524295:ERF524369 FBB524295:FBB524369 FKX524295:FKX524369 FUT524295:FUT524369 GEP524295:GEP524369 GOL524295:GOL524369 GYH524295:GYH524369 HID524295:HID524369 HRZ524295:HRZ524369 IBV524295:IBV524369 ILR524295:ILR524369 IVN524295:IVN524369 JFJ524295:JFJ524369 JPF524295:JPF524369 JZB524295:JZB524369 KIX524295:KIX524369 KST524295:KST524369 LCP524295:LCP524369 LML524295:LML524369 LWH524295:LWH524369 MGD524295:MGD524369 MPZ524295:MPZ524369 MZV524295:MZV524369 NJR524295:NJR524369 NTN524295:NTN524369 ODJ524295:ODJ524369 ONF524295:ONF524369 OXB524295:OXB524369 PGX524295:PGX524369 PQT524295:PQT524369 QAP524295:QAP524369 QKL524295:QKL524369 QUH524295:QUH524369 RED524295:RED524369 RNZ524295:RNZ524369 RXV524295:RXV524369 SHR524295:SHR524369 SRN524295:SRN524369 TBJ524295:TBJ524369 TLF524295:TLF524369 TVB524295:TVB524369 UEX524295:UEX524369 UOT524295:UOT524369 UYP524295:UYP524369 VIL524295:VIL524369 VSH524295:VSH524369 WCD524295:WCD524369 WLZ524295:WLZ524369 WVV524295:WVV524369 N589831:N589905 JJ589831:JJ589905 TF589831:TF589905 ADB589831:ADB589905 AMX589831:AMX589905 AWT589831:AWT589905 BGP589831:BGP589905 BQL589831:BQL589905 CAH589831:CAH589905 CKD589831:CKD589905 CTZ589831:CTZ589905 DDV589831:DDV589905 DNR589831:DNR589905 DXN589831:DXN589905 EHJ589831:EHJ589905 ERF589831:ERF589905 FBB589831:FBB589905 FKX589831:FKX589905 FUT589831:FUT589905 GEP589831:GEP589905 GOL589831:GOL589905 GYH589831:GYH589905 HID589831:HID589905 HRZ589831:HRZ589905 IBV589831:IBV589905 ILR589831:ILR589905 IVN589831:IVN589905 JFJ589831:JFJ589905 JPF589831:JPF589905 JZB589831:JZB589905 KIX589831:KIX589905 KST589831:KST589905 LCP589831:LCP589905 LML589831:LML589905 LWH589831:LWH589905 MGD589831:MGD589905 MPZ589831:MPZ589905 MZV589831:MZV589905 NJR589831:NJR589905 NTN589831:NTN589905 ODJ589831:ODJ589905 ONF589831:ONF589905 OXB589831:OXB589905 PGX589831:PGX589905 PQT589831:PQT589905 QAP589831:QAP589905 QKL589831:QKL589905 QUH589831:QUH589905 RED589831:RED589905 RNZ589831:RNZ589905 RXV589831:RXV589905 SHR589831:SHR589905 SRN589831:SRN589905 TBJ589831:TBJ589905 TLF589831:TLF589905 TVB589831:TVB589905 UEX589831:UEX589905 UOT589831:UOT589905 UYP589831:UYP589905 VIL589831:VIL589905 VSH589831:VSH589905 WCD589831:WCD589905 WLZ589831:WLZ589905 WVV589831:WVV589905 N655367:N655441 JJ655367:JJ655441 TF655367:TF655441 ADB655367:ADB655441 AMX655367:AMX655441 AWT655367:AWT655441 BGP655367:BGP655441 BQL655367:BQL655441 CAH655367:CAH655441 CKD655367:CKD655441 CTZ655367:CTZ655441 DDV655367:DDV655441 DNR655367:DNR655441 DXN655367:DXN655441 EHJ655367:EHJ655441 ERF655367:ERF655441 FBB655367:FBB655441 FKX655367:FKX655441 FUT655367:FUT655441 GEP655367:GEP655441 GOL655367:GOL655441 GYH655367:GYH655441 HID655367:HID655441 HRZ655367:HRZ655441 IBV655367:IBV655441 ILR655367:ILR655441 IVN655367:IVN655441 JFJ655367:JFJ655441 JPF655367:JPF655441 JZB655367:JZB655441 KIX655367:KIX655441 KST655367:KST655441 LCP655367:LCP655441 LML655367:LML655441 LWH655367:LWH655441 MGD655367:MGD655441 MPZ655367:MPZ655441 MZV655367:MZV655441 NJR655367:NJR655441 NTN655367:NTN655441 ODJ655367:ODJ655441 ONF655367:ONF655441 OXB655367:OXB655441 PGX655367:PGX655441 PQT655367:PQT655441 QAP655367:QAP655441 QKL655367:QKL655441 QUH655367:QUH655441 RED655367:RED655441 RNZ655367:RNZ655441 RXV655367:RXV655441 SHR655367:SHR655441 SRN655367:SRN655441 TBJ655367:TBJ655441 TLF655367:TLF655441 TVB655367:TVB655441 UEX655367:UEX655441 UOT655367:UOT655441 UYP655367:UYP655441 VIL655367:VIL655441 VSH655367:VSH655441 WCD655367:WCD655441 WLZ655367:WLZ655441 WVV655367:WVV655441 N720903:N720977 JJ720903:JJ720977 TF720903:TF720977 ADB720903:ADB720977 AMX720903:AMX720977 AWT720903:AWT720977 BGP720903:BGP720977 BQL720903:BQL720977 CAH720903:CAH720977 CKD720903:CKD720977 CTZ720903:CTZ720977 DDV720903:DDV720977 DNR720903:DNR720977 DXN720903:DXN720977 EHJ720903:EHJ720977 ERF720903:ERF720977 FBB720903:FBB720977 FKX720903:FKX720977 FUT720903:FUT720977 GEP720903:GEP720977 GOL720903:GOL720977 GYH720903:GYH720977 HID720903:HID720977 HRZ720903:HRZ720977 IBV720903:IBV720977 ILR720903:ILR720977 IVN720903:IVN720977 JFJ720903:JFJ720977 JPF720903:JPF720977 JZB720903:JZB720977 KIX720903:KIX720977 KST720903:KST720977 LCP720903:LCP720977 LML720903:LML720977 LWH720903:LWH720977 MGD720903:MGD720977 MPZ720903:MPZ720977 MZV720903:MZV720977 NJR720903:NJR720977 NTN720903:NTN720977 ODJ720903:ODJ720977 ONF720903:ONF720977 OXB720903:OXB720977 PGX720903:PGX720977 PQT720903:PQT720977 QAP720903:QAP720977 QKL720903:QKL720977 QUH720903:QUH720977 RED720903:RED720977 RNZ720903:RNZ720977 RXV720903:RXV720977 SHR720903:SHR720977 SRN720903:SRN720977 TBJ720903:TBJ720977 TLF720903:TLF720977 TVB720903:TVB720977 UEX720903:UEX720977 UOT720903:UOT720977 UYP720903:UYP720977 VIL720903:VIL720977 VSH720903:VSH720977 WCD720903:WCD720977 WLZ720903:WLZ720977 WVV720903:WVV720977 N786439:N786513 JJ786439:JJ786513 TF786439:TF786513 ADB786439:ADB786513 AMX786439:AMX786513 AWT786439:AWT786513 BGP786439:BGP786513 BQL786439:BQL786513 CAH786439:CAH786513 CKD786439:CKD786513 CTZ786439:CTZ786513 DDV786439:DDV786513 DNR786439:DNR786513 DXN786439:DXN786513 EHJ786439:EHJ786513 ERF786439:ERF786513 FBB786439:FBB786513 FKX786439:FKX786513 FUT786439:FUT786513 GEP786439:GEP786513 GOL786439:GOL786513 GYH786439:GYH786513 HID786439:HID786513 HRZ786439:HRZ786513 IBV786439:IBV786513 ILR786439:ILR786513 IVN786439:IVN786513 JFJ786439:JFJ786513 JPF786439:JPF786513 JZB786439:JZB786513 KIX786439:KIX786513 KST786439:KST786513 LCP786439:LCP786513 LML786439:LML786513 LWH786439:LWH786513 MGD786439:MGD786513 MPZ786439:MPZ786513 MZV786439:MZV786513 NJR786439:NJR786513 NTN786439:NTN786513 ODJ786439:ODJ786513 ONF786439:ONF786513 OXB786439:OXB786513 PGX786439:PGX786513 PQT786439:PQT786513 QAP786439:QAP786513 QKL786439:QKL786513 QUH786439:QUH786513 RED786439:RED786513 RNZ786439:RNZ786513 RXV786439:RXV786513 SHR786439:SHR786513 SRN786439:SRN786513 TBJ786439:TBJ786513 TLF786439:TLF786513 TVB786439:TVB786513 UEX786439:UEX786513 UOT786439:UOT786513 UYP786439:UYP786513 VIL786439:VIL786513 VSH786439:VSH786513 WCD786439:WCD786513 WLZ786439:WLZ786513 WVV786439:WVV786513 N851975:N852049 JJ851975:JJ852049 TF851975:TF852049 ADB851975:ADB852049 AMX851975:AMX852049 AWT851975:AWT852049 BGP851975:BGP852049 BQL851975:BQL852049 CAH851975:CAH852049 CKD851975:CKD852049 CTZ851975:CTZ852049 DDV851975:DDV852049 DNR851975:DNR852049 DXN851975:DXN852049 EHJ851975:EHJ852049 ERF851975:ERF852049 FBB851975:FBB852049 FKX851975:FKX852049 FUT851975:FUT852049 GEP851975:GEP852049 GOL851975:GOL852049 GYH851975:GYH852049 HID851975:HID852049 HRZ851975:HRZ852049 IBV851975:IBV852049 ILR851975:ILR852049 IVN851975:IVN852049 JFJ851975:JFJ852049 JPF851975:JPF852049 JZB851975:JZB852049 KIX851975:KIX852049 KST851975:KST852049 LCP851975:LCP852049 LML851975:LML852049 LWH851975:LWH852049 MGD851975:MGD852049 MPZ851975:MPZ852049 MZV851975:MZV852049 NJR851975:NJR852049 NTN851975:NTN852049 ODJ851975:ODJ852049 ONF851975:ONF852049 OXB851975:OXB852049 PGX851975:PGX852049 PQT851975:PQT852049 QAP851975:QAP852049 QKL851975:QKL852049 QUH851975:QUH852049 RED851975:RED852049 RNZ851975:RNZ852049 RXV851975:RXV852049 SHR851975:SHR852049 SRN851975:SRN852049 TBJ851975:TBJ852049 TLF851975:TLF852049 TVB851975:TVB852049 UEX851975:UEX852049 UOT851975:UOT852049 UYP851975:UYP852049 VIL851975:VIL852049 VSH851975:VSH852049 WCD851975:WCD852049 WLZ851975:WLZ852049 WVV851975:WVV852049 N917511:N917585 JJ917511:JJ917585 TF917511:TF917585 ADB917511:ADB917585 AMX917511:AMX917585 AWT917511:AWT917585 BGP917511:BGP917585 BQL917511:BQL917585 CAH917511:CAH917585 CKD917511:CKD917585 CTZ917511:CTZ917585 DDV917511:DDV917585 DNR917511:DNR917585 DXN917511:DXN917585 EHJ917511:EHJ917585 ERF917511:ERF917585 FBB917511:FBB917585 FKX917511:FKX917585 FUT917511:FUT917585 GEP917511:GEP917585 GOL917511:GOL917585 GYH917511:GYH917585 HID917511:HID917585 HRZ917511:HRZ917585 IBV917511:IBV917585 ILR917511:ILR917585 IVN917511:IVN917585 JFJ917511:JFJ917585 JPF917511:JPF917585 JZB917511:JZB917585 KIX917511:KIX917585 KST917511:KST917585 LCP917511:LCP917585 LML917511:LML917585 LWH917511:LWH917585 MGD917511:MGD917585 MPZ917511:MPZ917585 MZV917511:MZV917585 NJR917511:NJR917585 NTN917511:NTN917585 ODJ917511:ODJ917585 ONF917511:ONF917585 OXB917511:OXB917585 PGX917511:PGX917585 PQT917511:PQT917585 QAP917511:QAP917585 QKL917511:QKL917585 QUH917511:QUH917585 RED917511:RED917585 RNZ917511:RNZ917585 RXV917511:RXV917585 SHR917511:SHR917585 SRN917511:SRN917585 TBJ917511:TBJ917585 TLF917511:TLF917585 TVB917511:TVB917585 UEX917511:UEX917585 UOT917511:UOT917585 UYP917511:UYP917585 VIL917511:VIL917585 VSH917511:VSH917585 WCD917511:WCD917585 WLZ917511:WLZ917585 WVV917511:WVV917585 N983047:N983121 JJ983047:JJ983121 TF983047:TF983121 ADB983047:ADB983121 AMX983047:AMX983121 AWT983047:AWT983121 BGP983047:BGP983121 BQL983047:BQL983121 CAH983047:CAH983121 CKD983047:CKD983121 CTZ983047:CTZ983121 DDV983047:DDV983121 DNR983047:DNR983121 DXN983047:DXN983121 EHJ983047:EHJ983121 ERF983047:ERF983121 FBB983047:FBB983121 FKX983047:FKX983121 FUT983047:FUT983121 GEP983047:GEP983121 GOL983047:GOL983121 GYH983047:GYH983121 HID983047:HID983121 HRZ983047:HRZ983121 IBV983047:IBV983121 ILR983047:ILR983121 IVN983047:IVN983121 JFJ983047:JFJ983121 JPF983047:JPF983121 JZB983047:JZB983121 KIX983047:KIX983121 KST983047:KST983121 LCP983047:LCP983121 LML983047:LML983121 LWH983047:LWH983121 MGD983047:MGD983121 MPZ983047:MPZ983121 MZV983047:MZV983121 NJR983047:NJR983121 NTN983047:NTN983121 ODJ983047:ODJ983121 ONF983047:ONF983121 OXB983047:OXB983121 PGX983047:PGX983121 PQT983047:PQT983121 QAP983047:QAP983121 QKL983047:QKL983121 QUH983047:QUH983121 RED983047:RED983121 RNZ983047:RNZ983121 RXV983047:RXV983121 SHR983047:SHR983121 SRN983047:SRN983121 TBJ983047:TBJ983121 TLF983047:TLF983121 TVB983047:TVB983121 UEX983047:UEX983121 UOT983047:UOT983121 UYP983047:UYP983121 VIL983047:VIL983121 VSH983047:VSH983121 WCD983047:WCD983121 WLZ983047:WLZ983121 WVV983047:WVV983121">
      <formula1>$Q$1:$Q$3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2013-11-18T01:28:50Z</dcterms:modified>
</cp:coreProperties>
</file>