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shi/Desktop/"/>
    </mc:Choice>
  </mc:AlternateContent>
  <xr:revisionPtr revIDLastSave="0" documentId="13_ncr:1_{9ED8F1BC-D480-9640-990C-7E47478352A1}" xr6:coauthVersionLast="45" xr6:coauthVersionMax="45" xr10:uidLastSave="{00000000-0000-0000-0000-000000000000}"/>
  <bookViews>
    <workbookView xWindow="380" yWindow="460" windowWidth="28040" windowHeight="16100" activeTab="2" xr2:uid="{00000000-000D-0000-FFFF-FFFF00000000}"/>
  </bookViews>
  <sheets>
    <sheet name="data" sheetId="1" r:id="rId1"/>
    <sheet name="2017" sheetId="4" r:id="rId2"/>
    <sheet name="visuals" sheetId="5" r:id="rId3"/>
  </sheets>
  <definedNames>
    <definedName name="_xlnm._FilterDatabase" localSheetId="2" hidden="1">visuals!$A$1:$B$56</definedName>
    <definedName name="_xlchart.v2.0" hidden="1">visuals!$D$2:$D$4</definedName>
    <definedName name="_xlchart.v2.1" hidden="1">visuals!$E$1</definedName>
    <definedName name="_xlchart.v2.2" hidden="1">visuals!$E$2:$E$4</definedName>
    <definedName name="cluster">'2017'!$A$12:$J$67</definedName>
    <definedName name="solver_adj" localSheetId="1" hidden="1">'2017'!$C$3:$C$5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'2017'!$C$3:$C$5</definedName>
    <definedName name="solver_lhs2" localSheetId="1" hidden="1">'2017'!$C$3:$C$5</definedName>
    <definedName name="solver_lhs3" localSheetId="1" hidden="1">'2017'!$C$3:$C$5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'2017'!$A$3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'2017'!$A$67</definedName>
    <definedName name="solver_rhs2" localSheetId="1" hidden="1">integer</definedName>
    <definedName name="solver_rhs3" localSheetId="1" hidden="1">'2017'!$A$13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E5" i="4" l="1"/>
  <c r="F5" i="4"/>
  <c r="G5" i="4"/>
  <c r="H5" i="4"/>
  <c r="H4" i="4"/>
  <c r="E4" i="4"/>
  <c r="F4" i="4"/>
  <c r="G4" i="4"/>
  <c r="D4" i="4"/>
  <c r="D5" i="4"/>
  <c r="E3" i="4"/>
  <c r="F3" i="4"/>
  <c r="G3" i="4"/>
  <c r="H3" i="4"/>
  <c r="D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M54" i="4" l="1"/>
  <c r="L17" i="4"/>
  <c r="K26" i="4"/>
  <c r="K19" i="4"/>
  <c r="L55" i="4"/>
  <c r="M13" i="4"/>
  <c r="K49" i="4"/>
  <c r="M15" i="4"/>
  <c r="K42" i="4"/>
  <c r="L64" i="4"/>
  <c r="L32" i="4"/>
  <c r="L24" i="4"/>
  <c r="L16" i="4"/>
  <c r="M62" i="4"/>
  <c r="M46" i="4"/>
  <c r="M38" i="4"/>
  <c r="M30" i="4"/>
  <c r="M22" i="4"/>
  <c r="M14" i="4"/>
  <c r="K18" i="4"/>
  <c r="K65" i="4"/>
  <c r="K17" i="4"/>
  <c r="L39" i="4"/>
  <c r="L23" i="4"/>
  <c r="L15" i="4"/>
  <c r="M61" i="4"/>
  <c r="M53" i="4"/>
  <c r="M45" i="4"/>
  <c r="M37" i="4"/>
  <c r="M29" i="4"/>
  <c r="M21" i="4"/>
  <c r="K50" i="4"/>
  <c r="L48" i="4"/>
  <c r="K41" i="4"/>
  <c r="L47" i="4"/>
  <c r="K64" i="4"/>
  <c r="K56" i="4"/>
  <c r="K48" i="4"/>
  <c r="K40" i="4"/>
  <c r="K32" i="4"/>
  <c r="K24" i="4"/>
  <c r="K16" i="4"/>
  <c r="L62" i="4"/>
  <c r="L54" i="4"/>
  <c r="L46" i="4"/>
  <c r="L38" i="4"/>
  <c r="L30" i="4"/>
  <c r="L22" i="4"/>
  <c r="L14" i="4"/>
  <c r="M60" i="4"/>
  <c r="M52" i="4"/>
  <c r="M44" i="4"/>
  <c r="M36" i="4"/>
  <c r="M28" i="4"/>
  <c r="M20" i="4"/>
  <c r="L21" i="4"/>
  <c r="M67" i="4"/>
  <c r="M59" i="4"/>
  <c r="M51" i="4"/>
  <c r="M43" i="4"/>
  <c r="M35" i="4"/>
  <c r="M27" i="4"/>
  <c r="M19" i="4"/>
  <c r="K58" i="4"/>
  <c r="L56" i="4"/>
  <c r="K25" i="4"/>
  <c r="K47" i="4"/>
  <c r="L61" i="4"/>
  <c r="K62" i="4"/>
  <c r="K54" i="4"/>
  <c r="K46" i="4"/>
  <c r="K38" i="4"/>
  <c r="K30" i="4"/>
  <c r="K22" i="4"/>
  <c r="K14" i="4"/>
  <c r="L60" i="4"/>
  <c r="L52" i="4"/>
  <c r="L44" i="4"/>
  <c r="L36" i="4"/>
  <c r="L28" i="4"/>
  <c r="L20" i="4"/>
  <c r="M66" i="4"/>
  <c r="M58" i="4"/>
  <c r="M50" i="4"/>
  <c r="M42" i="4"/>
  <c r="M34" i="4"/>
  <c r="M26" i="4"/>
  <c r="M18" i="4"/>
  <c r="K66" i="4"/>
  <c r="L40" i="4"/>
  <c r="K33" i="4"/>
  <c r="L31" i="4"/>
  <c r="K55" i="4"/>
  <c r="K31" i="4"/>
  <c r="K15" i="4"/>
  <c r="L45" i="4"/>
  <c r="L37" i="4"/>
  <c r="L29" i="4"/>
  <c r="K13" i="4"/>
  <c r="K61" i="4"/>
  <c r="K53" i="4"/>
  <c r="K45" i="4"/>
  <c r="K37" i="4"/>
  <c r="K29" i="4"/>
  <c r="K21" i="4"/>
  <c r="L67" i="4"/>
  <c r="L59" i="4"/>
  <c r="L51" i="4"/>
  <c r="L43" i="4"/>
  <c r="L35" i="4"/>
  <c r="L27" i="4"/>
  <c r="L19" i="4"/>
  <c r="M65" i="4"/>
  <c r="M57" i="4"/>
  <c r="M49" i="4"/>
  <c r="M41" i="4"/>
  <c r="M33" i="4"/>
  <c r="M25" i="4"/>
  <c r="M17" i="4"/>
  <c r="K34" i="4"/>
  <c r="K57" i="4"/>
  <c r="L63" i="4"/>
  <c r="K63" i="4"/>
  <c r="K39" i="4"/>
  <c r="L53" i="4"/>
  <c r="L13" i="4"/>
  <c r="K60" i="4"/>
  <c r="K52" i="4"/>
  <c r="K44" i="4"/>
  <c r="K36" i="4"/>
  <c r="K28" i="4"/>
  <c r="K20" i="4"/>
  <c r="L66" i="4"/>
  <c r="L58" i="4"/>
  <c r="L50" i="4"/>
  <c r="L42" i="4"/>
  <c r="L34" i="4"/>
  <c r="L26" i="4"/>
  <c r="L18" i="4"/>
  <c r="M64" i="4"/>
  <c r="M56" i="4"/>
  <c r="M48" i="4"/>
  <c r="M40" i="4"/>
  <c r="M32" i="4"/>
  <c r="M24" i="4"/>
  <c r="M16" i="4"/>
  <c r="K23" i="4"/>
  <c r="K67" i="4"/>
  <c r="K59" i="4"/>
  <c r="K51" i="4"/>
  <c r="K43" i="4"/>
  <c r="K35" i="4"/>
  <c r="K27" i="4"/>
  <c r="L65" i="4"/>
  <c r="L57" i="4"/>
  <c r="L49" i="4"/>
  <c r="L41" i="4"/>
  <c r="L33" i="4"/>
  <c r="L25" i="4"/>
  <c r="M63" i="4"/>
  <c r="M55" i="4"/>
  <c r="M47" i="4"/>
  <c r="M39" i="4"/>
  <c r="M31" i="4"/>
  <c r="M2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J13" i="4"/>
  <c r="I13" i="4"/>
  <c r="H13" i="4"/>
  <c r="G13" i="4"/>
  <c r="D11" i="4"/>
  <c r="E11" i="4"/>
  <c r="F11" i="4"/>
  <c r="D10" i="4"/>
  <c r="E10" i="4"/>
  <c r="F10" i="4"/>
  <c r="C11" i="4"/>
  <c r="C10" i="4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14" i="4"/>
  <c r="N35" i="4" l="1"/>
  <c r="O35" i="4" s="1"/>
  <c r="N38" i="4"/>
  <c r="O38" i="4" s="1"/>
  <c r="N27" i="4"/>
  <c r="O27" i="4" s="1"/>
  <c r="N21" i="4"/>
  <c r="O21" i="4" s="1"/>
  <c r="N19" i="4"/>
  <c r="O19" i="4" s="1"/>
  <c r="N52" i="4"/>
  <c r="O52" i="4" s="1"/>
  <c r="N46" i="4"/>
  <c r="O46" i="4" s="1"/>
  <c r="N30" i="4"/>
  <c r="O30" i="4" s="1"/>
  <c r="N26" i="4"/>
  <c r="O26" i="4" s="1"/>
  <c r="N36" i="4"/>
  <c r="O36" i="4" s="1"/>
  <c r="N22" i="4"/>
  <c r="O22" i="4" s="1"/>
  <c r="N66" i="4"/>
  <c r="O66" i="4" s="1"/>
  <c r="N29" i="4"/>
  <c r="O29" i="4" s="1"/>
  <c r="N15" i="4"/>
  <c r="O15" i="4" s="1"/>
  <c r="N34" i="4"/>
  <c r="O34" i="4" s="1"/>
  <c r="N37" i="4"/>
  <c r="O37" i="4" s="1"/>
  <c r="N49" i="4"/>
  <c r="O49" i="4" s="1"/>
  <c r="N67" i="4"/>
  <c r="O67" i="4" s="1"/>
  <c r="N20" i="4"/>
  <c r="O20" i="4" s="1"/>
  <c r="N39" i="4"/>
  <c r="O39" i="4" s="1"/>
  <c r="N61" i="4"/>
  <c r="O61" i="4" s="1"/>
  <c r="N18" i="4"/>
  <c r="O18" i="4" s="1"/>
  <c r="N23" i="4"/>
  <c r="O23" i="4" s="1"/>
  <c r="N13" i="4"/>
  <c r="O13" i="4" s="1"/>
  <c r="N14" i="4"/>
  <c r="O14" i="4" s="1"/>
  <c r="N64" i="4"/>
  <c r="O64" i="4" s="1"/>
  <c r="N28" i="4"/>
  <c r="O28" i="4" s="1"/>
  <c r="N63" i="4"/>
  <c r="O63" i="4" s="1"/>
  <c r="N33" i="4"/>
  <c r="O33" i="4" s="1"/>
  <c r="N47" i="4"/>
  <c r="O47" i="4" s="1"/>
  <c r="N25" i="4"/>
  <c r="O25" i="4" s="1"/>
  <c r="N16" i="4"/>
  <c r="O16" i="4" s="1"/>
  <c r="N41" i="4"/>
  <c r="O41" i="4" s="1"/>
  <c r="N44" i="4"/>
  <c r="O44" i="4" s="1"/>
  <c r="N57" i="4"/>
  <c r="O57" i="4" s="1"/>
  <c r="N24" i="4"/>
  <c r="O24" i="4" s="1"/>
  <c r="N42" i="4"/>
  <c r="O42" i="4" s="1"/>
  <c r="N58" i="4"/>
  <c r="O58" i="4" s="1"/>
  <c r="N32" i="4"/>
  <c r="O32" i="4" s="1"/>
  <c r="N50" i="4"/>
  <c r="O50" i="4" s="1"/>
  <c r="N40" i="4"/>
  <c r="O40" i="4" s="1"/>
  <c r="N60" i="4"/>
  <c r="O60" i="4" s="1"/>
  <c r="N51" i="4"/>
  <c r="O51" i="4" s="1"/>
  <c r="N45" i="4"/>
  <c r="O45" i="4" s="1"/>
  <c r="N31" i="4"/>
  <c r="O31" i="4" s="1"/>
  <c r="N54" i="4"/>
  <c r="O54" i="4" s="1"/>
  <c r="N48" i="4"/>
  <c r="O48" i="4" s="1"/>
  <c r="N17" i="4"/>
  <c r="O17" i="4" s="1"/>
  <c r="N43" i="4"/>
  <c r="O43" i="4" s="1"/>
  <c r="N59" i="4"/>
  <c r="O59" i="4" s="1"/>
  <c r="N53" i="4"/>
  <c r="O53" i="4" s="1"/>
  <c r="N55" i="4"/>
  <c r="O55" i="4" s="1"/>
  <c r="N62" i="4"/>
  <c r="O62" i="4" s="1"/>
  <c r="N56" i="4"/>
  <c r="O56" i="4" s="1"/>
  <c r="N65" i="4"/>
  <c r="O65" i="4" s="1"/>
  <c r="A3" i="4" l="1"/>
</calcChain>
</file>

<file path=xl/sharedStrings.xml><?xml version="1.0" encoding="utf-8"?>
<sst xmlns="http://schemas.openxmlformats.org/spreadsheetml/2006/main" count="210" uniqueCount="86">
  <si>
    <t>CSA2010</t>
  </si>
  <si>
    <t>teenbir15</t>
  </si>
  <si>
    <t>teenbir16</t>
  </si>
  <si>
    <t>teenbir17</t>
  </si>
  <si>
    <t>hhpov15</t>
  </si>
  <si>
    <t>hhpov16</t>
  </si>
  <si>
    <t>hhpov17</t>
  </si>
  <si>
    <t>phisp15</t>
  </si>
  <si>
    <t>phisp16</t>
  </si>
  <si>
    <t>phsip17</t>
  </si>
  <si>
    <t>ppac15</t>
  </si>
  <si>
    <t>ppac16</t>
  </si>
  <si>
    <t>ppac17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</si>
  <si>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</si>
  <si>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</si>
  <si>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</si>
  <si>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</si>
  <si>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</si>
  <si>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</si>
  <si>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</si>
  <si>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</si>
  <si>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</si>
  <si>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</si>
  <si>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</si>
  <si>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</si>
  <si>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</si>
  <si>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</si>
  <si>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</si>
  <si>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</si>
  <si>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</si>
  <si>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</si>
  <si>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</si>
  <si>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</si>
  <si>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</si>
  <si>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</si>
  <si>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</si>
  <si>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</si>
  <si>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</si>
  <si>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</si>
  <si>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</si>
  <si>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</si>
  <si>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</si>
  <si>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</si>
  <si>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</si>
  <si>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</si>
  <si>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</si>
  <si>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</si>
  <si>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</si>
  <si>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</si>
  <si>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</si>
  <si>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</si>
  <si>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</si>
  <si>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</si>
  <si>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</si>
  <si>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</si>
  <si>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</si>
  <si>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</si>
  <si>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</si>
  <si>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</si>
  <si>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</si>
  <si>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</si>
  <si>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</si>
  <si>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</si>
  <si>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</si>
  <si>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</si>
  <si>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</si>
  <si>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</si>
  <si>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</si>
  <si>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z_tbr</t>
  </si>
  <si>
    <t>z_hhpov</t>
  </si>
  <si>
    <t>z_phisp</t>
  </si>
  <si>
    <t>z_ppac</t>
  </si>
  <si>
    <t>number</t>
  </si>
  <si>
    <t>mean</t>
  </si>
  <si>
    <t>stdev</t>
  </si>
  <si>
    <t>mindist</t>
  </si>
  <si>
    <t>anchor</t>
  </si>
  <si>
    <t>county</t>
  </si>
  <si>
    <t>dist1</t>
  </si>
  <si>
    <t>dist2</t>
  </si>
  <si>
    <t>dist3</t>
  </si>
  <si>
    <t>anchor_num</t>
  </si>
  <si>
    <t>count</t>
  </si>
  <si>
    <t>Group 1</t>
  </si>
  <si>
    <t>Group 2</t>
  </si>
  <si>
    <t xml:space="preserve">Group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</si>
</sst>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visuals!$E$1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visuals!$D$2:$D$4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 </c:v>
                </c:pt>
              </c:strCache>
            </c:strRef>
          </c:cat>
          <c:val>
            <c:numRef>
              <c:f>visuals!$E$2:$E$4</c:f>
              <c:numCache>
                <c:formatCode>General</c:formatCode>
                <c:ptCount val="3"/>
                <c:pt idx="0">
                  <c:v>26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D-464E-816D-0480113256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11</xdr:row>
      <xdr:rowOff>0</xdr:rowOff>
    </xdr:from>
    <xdr:to>
      <xdr:col>9</xdr:col>
      <xdr:colOff>76200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5E86B5-7094-494D-A71A-56A7B6D5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M1" sqref="M1:M5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33.639143730000001</v>
      </c>
      <c r="C2">
        <v>45.87155963</v>
      </c>
      <c r="D2">
        <v>29.05198777</v>
      </c>
      <c r="E2">
        <v>24.147121540000001</v>
      </c>
      <c r="F2">
        <v>21.282648049999999</v>
      </c>
      <c r="G2">
        <v>20.695061410000001</v>
      </c>
      <c r="H2">
        <v>1.560945274</v>
      </c>
      <c r="I2">
        <v>1.599515298</v>
      </c>
      <c r="J2">
        <v>2.0626569410000002</v>
      </c>
      <c r="K2">
        <v>4.3532337999999997E-2</v>
      </c>
      <c r="L2">
        <v>0</v>
      </c>
      <c r="M2">
        <v>0</v>
      </c>
    </row>
    <row r="3" spans="1:13" x14ac:dyDescent="0.2">
      <c r="A3" t="s">
        <v>14</v>
      </c>
      <c r="B3">
        <v>37.433155079999999</v>
      </c>
      <c r="C3">
        <v>42.78074866</v>
      </c>
      <c r="D3">
        <v>16.042780749999999</v>
      </c>
      <c r="E3">
        <v>11.16965227</v>
      </c>
      <c r="F3">
        <v>11.589846359999999</v>
      </c>
      <c r="G3">
        <v>10.474907379999999</v>
      </c>
      <c r="H3">
        <v>2.8385260639999998</v>
      </c>
      <c r="I3">
        <v>1.6216981800000001</v>
      </c>
      <c r="J3">
        <v>1.784780823</v>
      </c>
      <c r="K3">
        <v>0.434391851</v>
      </c>
      <c r="L3">
        <v>0.566532115</v>
      </c>
      <c r="M3">
        <v>0.31364349200000002</v>
      </c>
    </row>
    <row r="4" spans="1:13" x14ac:dyDescent="0.2">
      <c r="A4" t="s">
        <v>15</v>
      </c>
      <c r="B4">
        <v>28.378378380000001</v>
      </c>
      <c r="C4">
        <v>27.027027029999999</v>
      </c>
      <c r="D4">
        <v>21.621621619999999</v>
      </c>
      <c r="E4">
        <v>18.61207126</v>
      </c>
      <c r="F4">
        <v>19.592152810000002</v>
      </c>
      <c r="G4">
        <v>20.274577099999998</v>
      </c>
      <c r="H4">
        <v>0.74461538500000002</v>
      </c>
      <c r="I4">
        <v>1.360219544</v>
      </c>
      <c r="J4">
        <v>1.2428078250000001</v>
      </c>
      <c r="K4">
        <v>0.215384615</v>
      </c>
      <c r="L4">
        <v>0.68607564700000001</v>
      </c>
      <c r="M4">
        <v>0.81127733000000002</v>
      </c>
    </row>
    <row r="5" spans="1:13" x14ac:dyDescent="0.2">
      <c r="A5" t="s">
        <v>16</v>
      </c>
      <c r="B5">
        <v>54.373522459999997</v>
      </c>
      <c r="C5">
        <v>89.834515370000005</v>
      </c>
      <c r="D5">
        <v>68.557919620000007</v>
      </c>
      <c r="E5">
        <v>28.359564160000001</v>
      </c>
      <c r="F5">
        <v>26.333746900000001</v>
      </c>
      <c r="G5">
        <v>24.21360644</v>
      </c>
      <c r="H5">
        <v>11.32913989</v>
      </c>
      <c r="I5">
        <v>12.90835502</v>
      </c>
      <c r="J5">
        <v>14.906976739999999</v>
      </c>
      <c r="K5">
        <v>1.1486394090000001</v>
      </c>
      <c r="L5">
        <v>1.0985834059999999</v>
      </c>
      <c r="M5">
        <v>1.310077519</v>
      </c>
    </row>
    <row r="6" spans="1:13" x14ac:dyDescent="0.2">
      <c r="A6" t="s">
        <v>17</v>
      </c>
      <c r="B6">
        <v>0</v>
      </c>
      <c r="C6">
        <v>23.25581395</v>
      </c>
      <c r="D6">
        <v>0</v>
      </c>
      <c r="E6">
        <v>2.9986052999999999</v>
      </c>
      <c r="F6">
        <v>2.2602739729999999</v>
      </c>
      <c r="G6">
        <v>3.6617842880000002</v>
      </c>
      <c r="H6">
        <v>4.9196787149999999</v>
      </c>
      <c r="I6">
        <v>3.165485211</v>
      </c>
      <c r="J6">
        <v>3.0867163099999999</v>
      </c>
      <c r="K6">
        <v>0.23845381500000001</v>
      </c>
      <c r="L6">
        <v>0.415546321</v>
      </c>
      <c r="M6">
        <v>0.56449675700000002</v>
      </c>
    </row>
    <row r="7" spans="1:13" x14ac:dyDescent="0.2">
      <c r="A7" t="s">
        <v>18</v>
      </c>
      <c r="B7">
        <v>35.267349260000003</v>
      </c>
      <c r="C7">
        <v>23.890784979999999</v>
      </c>
      <c r="D7">
        <v>27.303754269999999</v>
      </c>
      <c r="E7">
        <v>16.856025330000001</v>
      </c>
      <c r="F7">
        <v>15.10777521</v>
      </c>
      <c r="G7">
        <v>12.18214075</v>
      </c>
      <c r="H7">
        <v>3.8057465929999998</v>
      </c>
      <c r="I7">
        <v>2.7644800969999999</v>
      </c>
      <c r="J7">
        <v>3.3245584240000001</v>
      </c>
      <c r="K7">
        <v>0.28268849400000001</v>
      </c>
      <c r="L7">
        <v>8.6255229999999995E-3</v>
      </c>
      <c r="M7">
        <v>6.7934782999999999E-2</v>
      </c>
    </row>
    <row r="8" spans="1:13" x14ac:dyDescent="0.2">
      <c r="A8" t="s">
        <v>19</v>
      </c>
      <c r="B8">
        <v>54.755043229999998</v>
      </c>
      <c r="C8">
        <v>66.28242075</v>
      </c>
      <c r="D8">
        <v>25.93659942</v>
      </c>
      <c r="E8">
        <v>45.53299492</v>
      </c>
      <c r="F8">
        <v>41.050903120000001</v>
      </c>
      <c r="G8">
        <v>39.337016570000003</v>
      </c>
      <c r="H8">
        <v>4.6598758929999997</v>
      </c>
      <c r="I8">
        <v>4.5533283840000003</v>
      </c>
      <c r="J8">
        <v>5.813088746</v>
      </c>
      <c r="K8">
        <v>0.25758107899999999</v>
      </c>
      <c r="L8">
        <v>0.21034397399999999</v>
      </c>
      <c r="M8">
        <v>0</v>
      </c>
    </row>
    <row r="9" spans="1:13" x14ac:dyDescent="0.2">
      <c r="A9" t="s">
        <v>20</v>
      </c>
      <c r="B9">
        <v>29.535864979999999</v>
      </c>
      <c r="C9">
        <v>16.87763713</v>
      </c>
      <c r="D9">
        <v>21.097046410000001</v>
      </c>
      <c r="E9">
        <v>8.8524590159999992</v>
      </c>
      <c r="F9">
        <v>10.163243810000001</v>
      </c>
      <c r="G9">
        <v>10.12591815</v>
      </c>
      <c r="H9">
        <v>5.5401994950000004</v>
      </c>
      <c r="I9">
        <v>5.3628507159999996</v>
      </c>
      <c r="J9">
        <v>5.9408284020000002</v>
      </c>
      <c r="K9">
        <v>0</v>
      </c>
      <c r="L9">
        <v>0</v>
      </c>
      <c r="M9">
        <v>0</v>
      </c>
    </row>
    <row r="10" spans="1:13" x14ac:dyDescent="0.2">
      <c r="A10" t="s">
        <v>21</v>
      </c>
      <c r="B10">
        <v>48.872180450000002</v>
      </c>
      <c r="C10">
        <v>37.59398496</v>
      </c>
      <c r="D10">
        <v>33.834586469999998</v>
      </c>
      <c r="E10">
        <v>21.266233769999999</v>
      </c>
      <c r="F10">
        <v>23.58634743</v>
      </c>
      <c r="G10">
        <v>24</v>
      </c>
      <c r="H10">
        <v>10.309649540000001</v>
      </c>
      <c r="I10">
        <v>11.485727130000001</v>
      </c>
      <c r="J10">
        <v>15.248417209999999</v>
      </c>
      <c r="K10">
        <v>0.57609217499999998</v>
      </c>
      <c r="L10">
        <v>0.57316250800000001</v>
      </c>
      <c r="M10">
        <v>0.61165361100000004</v>
      </c>
    </row>
    <row r="11" spans="1:13" x14ac:dyDescent="0.2">
      <c r="A11" t="s">
        <v>22</v>
      </c>
      <c r="B11">
        <v>35.989717220000003</v>
      </c>
      <c r="C11">
        <v>43.701799489999999</v>
      </c>
      <c r="D11">
        <v>25.70694087</v>
      </c>
      <c r="E11">
        <v>23.626062319999999</v>
      </c>
      <c r="F11">
        <v>29.242081450000001</v>
      </c>
      <c r="G11">
        <v>27.649527809999999</v>
      </c>
      <c r="H11">
        <v>2.246523238</v>
      </c>
      <c r="I11">
        <v>1.8001595079999999</v>
      </c>
      <c r="J11">
        <v>2.0349796499999999</v>
      </c>
      <c r="K11">
        <v>0.499227386</v>
      </c>
      <c r="L11">
        <v>0.53549048600000004</v>
      </c>
      <c r="M11">
        <v>6.5999340000000004E-2</v>
      </c>
    </row>
    <row r="12" spans="1:13" x14ac:dyDescent="0.2">
      <c r="A12" t="s">
        <v>23</v>
      </c>
      <c r="B12">
        <v>6.6518847010000002</v>
      </c>
      <c r="C12">
        <v>2.2172949000000002</v>
      </c>
      <c r="D12">
        <v>0</v>
      </c>
      <c r="E12">
        <v>8.1165452649999992</v>
      </c>
      <c r="F12">
        <v>7.1478626490000003</v>
      </c>
      <c r="G12">
        <v>9.8941219419999999</v>
      </c>
      <c r="H12">
        <v>2.0405251139999998</v>
      </c>
      <c r="I12">
        <v>2.145008448</v>
      </c>
      <c r="J12">
        <v>2.6608910890000002</v>
      </c>
      <c r="K12">
        <v>0.74914383600000001</v>
      </c>
      <c r="L12">
        <v>0.301182693</v>
      </c>
      <c r="M12">
        <v>0.50278465299999997</v>
      </c>
    </row>
    <row r="13" spans="1:13" x14ac:dyDescent="0.2">
      <c r="A13" t="s">
        <v>24</v>
      </c>
      <c r="B13">
        <v>21.126760560000001</v>
      </c>
      <c r="C13">
        <v>35.21126761</v>
      </c>
      <c r="D13">
        <v>14.08450704</v>
      </c>
      <c r="E13">
        <v>21.188630490000001</v>
      </c>
      <c r="F13">
        <v>17.695473249999999</v>
      </c>
      <c r="G13">
        <v>17.40890688</v>
      </c>
      <c r="H13">
        <v>1.988862371</v>
      </c>
      <c r="I13">
        <v>1.796239124</v>
      </c>
      <c r="J13">
        <v>1.7957652099999999</v>
      </c>
      <c r="K13">
        <v>1.2463537520000001</v>
      </c>
      <c r="L13">
        <v>1.1507156890000001</v>
      </c>
      <c r="M13">
        <v>0.804073975</v>
      </c>
    </row>
    <row r="14" spans="1:13" x14ac:dyDescent="0.2">
      <c r="A14" t="s">
        <v>25</v>
      </c>
      <c r="B14">
        <v>25.821596240000002</v>
      </c>
      <c r="C14">
        <v>23.4741784</v>
      </c>
      <c r="D14">
        <v>16.43192488</v>
      </c>
      <c r="E14">
        <v>18.81679389</v>
      </c>
      <c r="F14">
        <v>15.35493827</v>
      </c>
      <c r="G14">
        <v>17.445109779999999</v>
      </c>
      <c r="H14">
        <v>1.7008249E-2</v>
      </c>
      <c r="I14">
        <v>0.84476413500000003</v>
      </c>
      <c r="J14">
        <v>0.98442047600000004</v>
      </c>
      <c r="K14">
        <v>0.53575984399999999</v>
      </c>
      <c r="L14">
        <v>0.510204082</v>
      </c>
      <c r="M14">
        <v>0.35096729999999998</v>
      </c>
    </row>
    <row r="15" spans="1:13" x14ac:dyDescent="0.2">
      <c r="A15" t="s">
        <v>26</v>
      </c>
      <c r="B15">
        <v>10.86956522</v>
      </c>
      <c r="C15">
        <v>32.608695650000001</v>
      </c>
      <c r="D15">
        <v>54.347826089999998</v>
      </c>
      <c r="E15">
        <v>5.4545454549999999</v>
      </c>
      <c r="F15">
        <v>7.0866141730000001</v>
      </c>
      <c r="G15">
        <v>6.8181818180000002</v>
      </c>
      <c r="H15">
        <v>5.4625401660000001</v>
      </c>
      <c r="I15">
        <v>5.764649833</v>
      </c>
      <c r="J15">
        <v>4.959436706</v>
      </c>
      <c r="K15">
        <v>2.6720784709999998</v>
      </c>
      <c r="L15">
        <v>5.2247101789999997</v>
      </c>
      <c r="M15">
        <v>4.1940915350000001</v>
      </c>
    </row>
    <row r="16" spans="1:13" x14ac:dyDescent="0.2">
      <c r="A16" t="s">
        <v>27</v>
      </c>
      <c r="B16">
        <v>33.950617280000003</v>
      </c>
      <c r="C16">
        <v>37.037037040000001</v>
      </c>
      <c r="D16">
        <v>24.691358019999999</v>
      </c>
      <c r="E16">
        <v>15.983393879999999</v>
      </c>
      <c r="F16">
        <v>11.05743425</v>
      </c>
      <c r="G16">
        <v>8.8877338879999996</v>
      </c>
      <c r="H16">
        <v>1.318860878</v>
      </c>
      <c r="I16">
        <v>1.4799154329999999</v>
      </c>
      <c r="J16">
        <v>1.3112745100000001</v>
      </c>
      <c r="K16">
        <v>0.84033613399999996</v>
      </c>
      <c r="L16">
        <v>1.23119015</v>
      </c>
      <c r="M16">
        <v>0.78431372499999996</v>
      </c>
    </row>
    <row r="17" spans="1:13" x14ac:dyDescent="0.2">
      <c r="A17" t="s">
        <v>28</v>
      </c>
      <c r="B17">
        <v>11.11111111</v>
      </c>
      <c r="C17">
        <v>22.222222219999999</v>
      </c>
      <c r="D17">
        <v>0</v>
      </c>
      <c r="E17">
        <v>6.1643835620000003</v>
      </c>
      <c r="F17">
        <v>3.7911746430000002</v>
      </c>
      <c r="G17">
        <v>3.2635467980000001</v>
      </c>
      <c r="H17">
        <v>13.908118310000001</v>
      </c>
      <c r="I17">
        <v>10.57220708</v>
      </c>
      <c r="J17">
        <v>11.03755155</v>
      </c>
      <c r="K17">
        <v>0.44052863399999997</v>
      </c>
      <c r="L17">
        <v>0.32697547700000001</v>
      </c>
      <c r="M17">
        <v>0.35815064000000002</v>
      </c>
    </row>
    <row r="18" spans="1:13" x14ac:dyDescent="0.2">
      <c r="A18" t="s">
        <v>29</v>
      </c>
      <c r="B18">
        <v>37.234042549999998</v>
      </c>
      <c r="C18">
        <v>21.276595740000001</v>
      </c>
      <c r="D18">
        <v>13.29787234</v>
      </c>
      <c r="E18">
        <v>20.340586569999999</v>
      </c>
      <c r="F18">
        <v>18.942937319999999</v>
      </c>
      <c r="G18">
        <v>19.262672810000002</v>
      </c>
      <c r="H18">
        <v>1.4062843330000001</v>
      </c>
      <c r="I18">
        <v>1.443001443</v>
      </c>
      <c r="J18">
        <v>1.024025207</v>
      </c>
      <c r="K18">
        <v>0.12085256</v>
      </c>
      <c r="L18">
        <v>0.10307153199999999</v>
      </c>
      <c r="M18">
        <v>4.9231981000000001E-2</v>
      </c>
    </row>
    <row r="19" spans="1:13" x14ac:dyDescent="0.2">
      <c r="A19" t="s">
        <v>30</v>
      </c>
      <c r="B19">
        <v>17.14285714</v>
      </c>
      <c r="C19">
        <v>17.14285714</v>
      </c>
      <c r="D19">
        <v>20.952380949999998</v>
      </c>
      <c r="E19">
        <v>19.79638009</v>
      </c>
      <c r="F19">
        <v>20.295737899999999</v>
      </c>
      <c r="G19">
        <v>17.763938320000001</v>
      </c>
      <c r="H19">
        <v>5.7463290550000004</v>
      </c>
      <c r="I19">
        <v>5.0915400259999997</v>
      </c>
      <c r="J19">
        <v>4.4991831089999996</v>
      </c>
      <c r="K19">
        <v>1.5088449530000001</v>
      </c>
      <c r="L19">
        <v>0.424793586</v>
      </c>
      <c r="M19">
        <v>0.78547191199999999</v>
      </c>
    </row>
    <row r="20" spans="1:13" x14ac:dyDescent="0.2">
      <c r="A20" t="s">
        <v>31</v>
      </c>
      <c r="B20">
        <v>5.8139534880000001</v>
      </c>
      <c r="C20">
        <v>1.9379844959999999</v>
      </c>
      <c r="D20">
        <v>8.7209302330000007</v>
      </c>
      <c r="E20">
        <v>23.847087380000001</v>
      </c>
      <c r="F20">
        <v>25.95462092</v>
      </c>
      <c r="G20">
        <v>18.991416310000002</v>
      </c>
      <c r="H20">
        <v>5.200531529</v>
      </c>
      <c r="I20">
        <v>4.8925219499999999</v>
      </c>
      <c r="J20">
        <v>5.1898037779999999</v>
      </c>
      <c r="K20">
        <v>0.94829669000000005</v>
      </c>
      <c r="L20">
        <v>0.89615501099999995</v>
      </c>
      <c r="M20">
        <v>0.996393423</v>
      </c>
    </row>
    <row r="21" spans="1:13" x14ac:dyDescent="0.2">
      <c r="A21" t="s">
        <v>32</v>
      </c>
      <c r="B21">
        <v>46.341463410000003</v>
      </c>
      <c r="C21">
        <v>21.951219510000001</v>
      </c>
      <c r="D21">
        <v>31.707317069999998</v>
      </c>
      <c r="E21">
        <v>21.315570359999999</v>
      </c>
      <c r="F21">
        <v>19.269247499999999</v>
      </c>
      <c r="G21">
        <v>19.532265049999999</v>
      </c>
      <c r="H21">
        <v>2.3044043859999999</v>
      </c>
      <c r="I21">
        <v>2.1315236089999998</v>
      </c>
      <c r="J21">
        <v>1.9487179489999999</v>
      </c>
      <c r="K21">
        <v>0</v>
      </c>
      <c r="L21">
        <v>7.6467215000000005E-2</v>
      </c>
      <c r="M21">
        <v>0.111888112</v>
      </c>
    </row>
    <row r="22" spans="1:13" x14ac:dyDescent="0.2">
      <c r="A22" t="s">
        <v>33</v>
      </c>
      <c r="B22">
        <v>16.100178889999999</v>
      </c>
      <c r="C22">
        <v>12.52236136</v>
      </c>
      <c r="D22">
        <v>14.31127013</v>
      </c>
      <c r="E22">
        <v>18.307426599999999</v>
      </c>
      <c r="F22">
        <v>17.17226436</v>
      </c>
      <c r="G22">
        <v>18.768328449999998</v>
      </c>
      <c r="H22">
        <v>0.43084877199999999</v>
      </c>
      <c r="I22">
        <v>1.1770888070000001</v>
      </c>
      <c r="J22">
        <v>1.0232148750000001</v>
      </c>
      <c r="K22">
        <v>0.26928048300000001</v>
      </c>
      <c r="L22">
        <v>0.472937467</v>
      </c>
      <c r="M22">
        <v>0.429090109</v>
      </c>
    </row>
    <row r="23" spans="1:13" x14ac:dyDescent="0.2">
      <c r="A23" t="s">
        <v>34</v>
      </c>
      <c r="B23">
        <v>0</v>
      </c>
      <c r="C23">
        <v>0</v>
      </c>
      <c r="D23">
        <v>0</v>
      </c>
      <c r="E23">
        <v>3.7527593819999998</v>
      </c>
      <c r="F23">
        <v>3.6343612329999999</v>
      </c>
      <c r="G23">
        <v>2.1468926549999998</v>
      </c>
      <c r="H23">
        <v>2.9396325459999999</v>
      </c>
      <c r="I23">
        <v>3.2876003109999998</v>
      </c>
      <c r="J23">
        <v>3.26557377</v>
      </c>
      <c r="K23">
        <v>0.72178477699999999</v>
      </c>
      <c r="L23">
        <v>0.82837173200000003</v>
      </c>
      <c r="M23">
        <v>0.95737704899999998</v>
      </c>
    </row>
    <row r="24" spans="1:13" x14ac:dyDescent="0.2">
      <c r="A24" t="s">
        <v>35</v>
      </c>
      <c r="B24">
        <v>39.800995020000002</v>
      </c>
      <c r="C24">
        <v>36.069651739999998</v>
      </c>
      <c r="D24">
        <v>27.36318408</v>
      </c>
      <c r="E24">
        <v>21.329211749999999</v>
      </c>
      <c r="F24">
        <v>23.893549320000002</v>
      </c>
      <c r="G24">
        <v>23.633879780000001</v>
      </c>
      <c r="H24">
        <v>1.4522423390000001</v>
      </c>
      <c r="I24">
        <v>1.4077728309999999</v>
      </c>
      <c r="J24">
        <v>0.645607563</v>
      </c>
      <c r="K24">
        <v>0.10875823699999999</v>
      </c>
      <c r="L24">
        <v>0.27072554399999998</v>
      </c>
      <c r="M24">
        <v>0.23057412999999999</v>
      </c>
    </row>
    <row r="25" spans="1:13" x14ac:dyDescent="0.2">
      <c r="A25" t="s">
        <v>36</v>
      </c>
      <c r="B25">
        <v>38.567493110000001</v>
      </c>
      <c r="C25">
        <v>44.077134989999998</v>
      </c>
      <c r="D25">
        <v>24.79338843</v>
      </c>
      <c r="E25">
        <v>25.820991630000002</v>
      </c>
      <c r="F25">
        <v>24.180064309999999</v>
      </c>
      <c r="G25">
        <v>24.200626960000001</v>
      </c>
      <c r="H25">
        <v>1.911324925</v>
      </c>
      <c r="I25">
        <v>2.0480404550000002</v>
      </c>
      <c r="J25">
        <v>1.973767987</v>
      </c>
      <c r="K25">
        <v>0.234039787</v>
      </c>
      <c r="L25">
        <v>0.24020227599999999</v>
      </c>
      <c r="M25">
        <v>0.20374379200000001</v>
      </c>
    </row>
    <row r="26" spans="1:13" x14ac:dyDescent="0.2">
      <c r="A26" t="s">
        <v>37</v>
      </c>
      <c r="B26">
        <v>16.84210526</v>
      </c>
      <c r="C26">
        <v>23.15789474</v>
      </c>
      <c r="D26">
        <v>12.63157895</v>
      </c>
      <c r="E26">
        <v>8.697007481</v>
      </c>
      <c r="F26">
        <v>10.920245400000001</v>
      </c>
      <c r="G26">
        <v>8.9976553339999992</v>
      </c>
      <c r="H26">
        <v>1.490324016</v>
      </c>
      <c r="I26">
        <v>1.479773944</v>
      </c>
      <c r="J26">
        <v>1.6370979370000001</v>
      </c>
      <c r="K26">
        <v>0.50418921900000002</v>
      </c>
      <c r="L26">
        <v>0.50565139800000003</v>
      </c>
      <c r="M26">
        <v>0.43271311099999998</v>
      </c>
    </row>
    <row r="27" spans="1:13" x14ac:dyDescent="0.2">
      <c r="A27" t="s">
        <v>38</v>
      </c>
      <c r="B27">
        <v>28.16901408</v>
      </c>
      <c r="C27">
        <v>28.16901408</v>
      </c>
      <c r="D27">
        <v>21.126760560000001</v>
      </c>
      <c r="E27">
        <v>38.104448740000002</v>
      </c>
      <c r="F27">
        <v>31.06134372</v>
      </c>
      <c r="G27">
        <v>26.858275519999999</v>
      </c>
      <c r="H27">
        <v>8.6956521739999992</v>
      </c>
      <c r="I27">
        <v>10.633045320000001</v>
      </c>
      <c r="J27">
        <v>14.69552974</v>
      </c>
      <c r="K27">
        <v>0.159066808</v>
      </c>
      <c r="L27">
        <v>0.42320578399999997</v>
      </c>
      <c r="M27">
        <v>0.40478704700000001</v>
      </c>
    </row>
    <row r="28" spans="1:13" x14ac:dyDescent="0.2">
      <c r="A28" t="s">
        <v>39</v>
      </c>
      <c r="B28">
        <v>31.68316832</v>
      </c>
      <c r="C28">
        <v>19.801980199999999</v>
      </c>
      <c r="D28">
        <v>17.82178218</v>
      </c>
      <c r="E28">
        <v>9.3417099149999991</v>
      </c>
      <c r="F28">
        <v>8.9833849620000006</v>
      </c>
      <c r="G28">
        <v>10.15709642</v>
      </c>
      <c r="H28">
        <v>3.3485728410000002</v>
      </c>
      <c r="I28">
        <v>3.318976438</v>
      </c>
      <c r="J28">
        <v>3.2531912260000002</v>
      </c>
      <c r="K28">
        <v>0.43247250700000001</v>
      </c>
      <c r="L28">
        <v>0.24702305499999999</v>
      </c>
      <c r="M28">
        <v>0</v>
      </c>
    </row>
    <row r="29" spans="1:13" x14ac:dyDescent="0.2">
      <c r="A29" t="s">
        <v>40</v>
      </c>
      <c r="B29">
        <v>68.965517239999997</v>
      </c>
      <c r="C29">
        <v>60.344827590000001</v>
      </c>
      <c r="D29">
        <v>43.103448280000002</v>
      </c>
      <c r="E29">
        <v>9.5599393020000001</v>
      </c>
      <c r="F29">
        <v>9.0090090089999997</v>
      </c>
      <c r="G29">
        <v>6.6525123849999996</v>
      </c>
      <c r="H29">
        <v>17.115884529999999</v>
      </c>
      <c r="I29">
        <v>16.068965519999999</v>
      </c>
      <c r="J29">
        <v>16.861151169999999</v>
      </c>
      <c r="K29">
        <v>9.5772335E-2</v>
      </c>
      <c r="L29">
        <v>0</v>
      </c>
      <c r="M29">
        <v>0</v>
      </c>
    </row>
    <row r="30" spans="1:13" x14ac:dyDescent="0.2">
      <c r="A30" t="s">
        <v>41</v>
      </c>
      <c r="B30">
        <v>14.00560224</v>
      </c>
      <c r="C30">
        <v>8.4033613450000004</v>
      </c>
      <c r="D30">
        <v>25.210084030000001</v>
      </c>
      <c r="E30">
        <v>19.54986761</v>
      </c>
      <c r="F30">
        <v>17.422541540000001</v>
      </c>
      <c r="G30">
        <v>15.471869330000001</v>
      </c>
      <c r="H30">
        <v>0.66331848800000004</v>
      </c>
      <c r="I30">
        <v>0.83364209</v>
      </c>
      <c r="J30">
        <v>0.77772867899999998</v>
      </c>
      <c r="K30">
        <v>0.46432294099999999</v>
      </c>
      <c r="L30">
        <v>0.80585401999999995</v>
      </c>
      <c r="M30">
        <v>0.15908086599999999</v>
      </c>
    </row>
    <row r="31" spans="1:13" x14ac:dyDescent="0.2">
      <c r="A31" t="s">
        <v>42</v>
      </c>
      <c r="B31">
        <v>10</v>
      </c>
      <c r="C31">
        <v>10</v>
      </c>
      <c r="D31">
        <v>10</v>
      </c>
      <c r="E31">
        <v>7.5285770599999999</v>
      </c>
      <c r="F31">
        <v>2.7452563579999998</v>
      </c>
      <c r="G31">
        <v>2.3357086300000001</v>
      </c>
      <c r="H31">
        <v>4.6729672969999996</v>
      </c>
      <c r="I31">
        <v>5.2514792899999998</v>
      </c>
      <c r="J31">
        <v>5.2542497609999996</v>
      </c>
      <c r="K31">
        <v>0.18001800200000001</v>
      </c>
      <c r="L31">
        <v>0.72485207100000004</v>
      </c>
      <c r="M31">
        <v>1.0008094780000001</v>
      </c>
    </row>
    <row r="32" spans="1:13" x14ac:dyDescent="0.2">
      <c r="A32" t="s">
        <v>43</v>
      </c>
      <c r="B32">
        <v>18.26484018</v>
      </c>
      <c r="C32">
        <v>13.698630140000001</v>
      </c>
      <c r="D32">
        <v>11.415525110000001</v>
      </c>
      <c r="E32">
        <v>9.3561010319999998</v>
      </c>
      <c r="F32">
        <v>9.6706377010000004</v>
      </c>
      <c r="G32">
        <v>7.4886799020000003</v>
      </c>
      <c r="H32">
        <v>2.3515963090000001</v>
      </c>
      <c r="I32">
        <v>3.6411349839999998</v>
      </c>
      <c r="J32">
        <v>3.8792045179999999</v>
      </c>
      <c r="K32">
        <v>1.379929779</v>
      </c>
      <c r="L32">
        <v>2.894866328</v>
      </c>
      <c r="M32">
        <v>2.2260414110000002</v>
      </c>
    </row>
    <row r="33" spans="1:13" x14ac:dyDescent="0.2">
      <c r="A33" t="s">
        <v>44</v>
      </c>
      <c r="B33">
        <v>26.119402990000001</v>
      </c>
      <c r="C33">
        <v>41.044776120000002</v>
      </c>
      <c r="D33">
        <v>20.522388060000001</v>
      </c>
      <c r="E33">
        <v>12.1056493</v>
      </c>
      <c r="F33">
        <v>11.56113817</v>
      </c>
      <c r="G33">
        <v>5.3850296179999999</v>
      </c>
      <c r="H33">
        <v>1.753672841</v>
      </c>
      <c r="I33">
        <v>1.8997361479999999</v>
      </c>
      <c r="J33">
        <v>2.0274229460000002</v>
      </c>
      <c r="K33">
        <v>5.8068640000000001E-3</v>
      </c>
      <c r="L33">
        <v>0.37525652300000001</v>
      </c>
      <c r="M33">
        <v>0.98441345400000002</v>
      </c>
    </row>
    <row r="34" spans="1:13" x14ac:dyDescent="0.2">
      <c r="A34" t="s">
        <v>45</v>
      </c>
      <c r="B34">
        <v>53.164556959999999</v>
      </c>
      <c r="C34">
        <v>32.911392409999998</v>
      </c>
      <c r="D34">
        <v>37.974683540000001</v>
      </c>
      <c r="E34">
        <v>32.823871910000001</v>
      </c>
      <c r="F34">
        <v>32.374100720000001</v>
      </c>
      <c r="G34">
        <v>33.742331290000003</v>
      </c>
      <c r="H34">
        <v>7.0099944479999996</v>
      </c>
      <c r="I34">
        <v>9.4053745000000006</v>
      </c>
      <c r="J34">
        <v>8.9364284630000004</v>
      </c>
      <c r="K34">
        <v>1.3881177119999999</v>
      </c>
      <c r="L34">
        <v>0.64322469999999998</v>
      </c>
      <c r="M34">
        <v>1.365498407</v>
      </c>
    </row>
    <row r="35" spans="1:13" x14ac:dyDescent="0.2">
      <c r="A35" t="s">
        <v>46</v>
      </c>
      <c r="B35">
        <v>36.764705880000001</v>
      </c>
      <c r="C35">
        <v>7.3529411759999999</v>
      </c>
      <c r="D35">
        <v>22.058823530000002</v>
      </c>
      <c r="E35">
        <v>7.1387449629999997</v>
      </c>
      <c r="F35">
        <v>7.3941562310000002</v>
      </c>
      <c r="G35">
        <v>5.980484734</v>
      </c>
      <c r="H35">
        <v>4.5179000340000002</v>
      </c>
      <c r="I35">
        <v>4.0351083880000003</v>
      </c>
      <c r="J35">
        <v>3.6645050779999999</v>
      </c>
      <c r="K35">
        <v>0.30881848299999998</v>
      </c>
      <c r="L35">
        <v>0.27097078200000002</v>
      </c>
      <c r="M35">
        <v>0.31200293600000001</v>
      </c>
    </row>
    <row r="36" spans="1:13" x14ac:dyDescent="0.2">
      <c r="A36" t="s">
        <v>47</v>
      </c>
      <c r="B36">
        <v>3.2051282049999998</v>
      </c>
      <c r="C36">
        <v>1.602564103</v>
      </c>
      <c r="D36">
        <v>9.615384615</v>
      </c>
      <c r="E36">
        <v>7.5716603569999998</v>
      </c>
      <c r="F36">
        <v>8.0645161289999994</v>
      </c>
      <c r="G36">
        <v>5.419489317</v>
      </c>
      <c r="H36">
        <v>5.7728239160000001</v>
      </c>
      <c r="I36">
        <v>6.1831966190000003</v>
      </c>
      <c r="J36">
        <v>6.0835015959999996</v>
      </c>
      <c r="K36">
        <v>0.322144192</v>
      </c>
      <c r="L36">
        <v>0.65249813599999995</v>
      </c>
      <c r="M36">
        <v>0.68390542600000004</v>
      </c>
    </row>
    <row r="37" spans="1:13" x14ac:dyDescent="0.2">
      <c r="A37" t="s">
        <v>48</v>
      </c>
      <c r="B37">
        <v>32.71028037</v>
      </c>
      <c r="C37">
        <v>46.728971960000003</v>
      </c>
      <c r="D37">
        <v>28.037383179999999</v>
      </c>
      <c r="E37">
        <v>25.791624110000001</v>
      </c>
      <c r="F37">
        <v>23.637374860000001</v>
      </c>
      <c r="G37">
        <v>22.603878120000001</v>
      </c>
      <c r="H37">
        <v>1.9987174009999999</v>
      </c>
      <c r="I37">
        <v>1.573627383</v>
      </c>
      <c r="J37">
        <v>1.4102984590000001</v>
      </c>
      <c r="K37">
        <v>0.30996152199999999</v>
      </c>
      <c r="L37">
        <v>0.48242591299999998</v>
      </c>
      <c r="M37">
        <v>0.29517874700000002</v>
      </c>
    </row>
    <row r="38" spans="1:13" x14ac:dyDescent="0.2">
      <c r="A38" t="s">
        <v>49</v>
      </c>
      <c r="B38">
        <v>73.891625619999999</v>
      </c>
      <c r="C38">
        <v>19.7044335</v>
      </c>
      <c r="D38">
        <v>68.965517239999997</v>
      </c>
      <c r="E38">
        <v>12.50777847</v>
      </c>
      <c r="F38">
        <v>14.52879581</v>
      </c>
      <c r="G38">
        <v>12.80853903</v>
      </c>
      <c r="H38">
        <v>6.6488004079999996</v>
      </c>
      <c r="I38">
        <v>8.8239133269999996</v>
      </c>
      <c r="J38">
        <v>9.410075698</v>
      </c>
      <c r="K38">
        <v>0.140377744</v>
      </c>
      <c r="L38">
        <v>0.169690641</v>
      </c>
      <c r="M38">
        <v>0.54815974899999997</v>
      </c>
    </row>
    <row r="39" spans="1:13" x14ac:dyDescent="0.2">
      <c r="A39" t="s">
        <v>50</v>
      </c>
      <c r="B39">
        <v>0</v>
      </c>
      <c r="C39">
        <v>0</v>
      </c>
      <c r="D39">
        <v>0</v>
      </c>
      <c r="E39">
        <v>5.0556983720000002</v>
      </c>
      <c r="F39">
        <v>3.7898363480000001</v>
      </c>
      <c r="G39">
        <v>1.996370236</v>
      </c>
      <c r="H39">
        <v>3.5449941570000001</v>
      </c>
      <c r="I39">
        <v>3.6014405759999999</v>
      </c>
      <c r="J39">
        <v>4.2343969499999998</v>
      </c>
      <c r="K39">
        <v>0.37008180800000001</v>
      </c>
      <c r="L39">
        <v>0</v>
      </c>
      <c r="M39">
        <v>0</v>
      </c>
    </row>
    <row r="40" spans="1:13" x14ac:dyDescent="0.2">
      <c r="A40" t="s">
        <v>51</v>
      </c>
      <c r="B40">
        <v>0.78064012500000002</v>
      </c>
      <c r="C40">
        <v>0.78064012500000002</v>
      </c>
      <c r="D40">
        <v>1.56128025</v>
      </c>
      <c r="E40">
        <v>5.8249158249999997</v>
      </c>
      <c r="F40">
        <v>5.7255676209999997</v>
      </c>
      <c r="G40">
        <v>3.4828992780000001</v>
      </c>
      <c r="H40">
        <v>3.5884754729999999</v>
      </c>
      <c r="I40">
        <v>3.3770889959999999</v>
      </c>
      <c r="J40">
        <v>3.8546069319999998</v>
      </c>
      <c r="K40">
        <v>0.603830007</v>
      </c>
      <c r="L40">
        <v>0.58405134999999997</v>
      </c>
      <c r="M40">
        <v>0.72696534199999996</v>
      </c>
    </row>
    <row r="41" spans="1:13" x14ac:dyDescent="0.2">
      <c r="A41" t="s">
        <v>52</v>
      </c>
      <c r="B41">
        <v>6.6964285710000002</v>
      </c>
      <c r="C41">
        <v>8.18452381</v>
      </c>
      <c r="D41">
        <v>6.6964285710000002</v>
      </c>
      <c r="E41">
        <v>7.9745300180000003</v>
      </c>
      <c r="F41">
        <v>7.6044484519999997</v>
      </c>
      <c r="G41">
        <v>6.6090179119999997</v>
      </c>
      <c r="H41">
        <v>2.6786241080000002</v>
      </c>
      <c r="I41">
        <v>3.5273675070000001</v>
      </c>
      <c r="J41">
        <v>4.0873332570000001</v>
      </c>
      <c r="K41">
        <v>0.28910260199999999</v>
      </c>
      <c r="L41">
        <v>0.335939763</v>
      </c>
      <c r="M41">
        <v>0.54155740500000005</v>
      </c>
    </row>
    <row r="42" spans="1:13" x14ac:dyDescent="0.2">
      <c r="A42" t="s">
        <v>53</v>
      </c>
      <c r="B42">
        <v>44.510385759999998</v>
      </c>
      <c r="C42">
        <v>44.510385759999998</v>
      </c>
      <c r="D42">
        <v>20.771513349999999</v>
      </c>
      <c r="E42">
        <v>44.385026740000001</v>
      </c>
      <c r="F42">
        <v>42.5</v>
      </c>
      <c r="G42">
        <v>40.126291620000003</v>
      </c>
      <c r="H42">
        <v>1.1739364569999999</v>
      </c>
      <c r="I42">
        <v>1.4640638859999999</v>
      </c>
      <c r="J42">
        <v>1.6043909649999999</v>
      </c>
      <c r="K42">
        <v>0.172320948</v>
      </c>
      <c r="L42">
        <v>0.31055900600000003</v>
      </c>
      <c r="M42">
        <v>0.189993667</v>
      </c>
    </row>
    <row r="43" spans="1:13" x14ac:dyDescent="0.2">
      <c r="A43" t="s">
        <v>54</v>
      </c>
      <c r="B43">
        <v>126.26262629999999</v>
      </c>
      <c r="C43">
        <v>45.454545449999998</v>
      </c>
      <c r="D43">
        <v>85.858585860000005</v>
      </c>
      <c r="E43">
        <v>13.06921676</v>
      </c>
      <c r="F43">
        <v>13.68267831</v>
      </c>
      <c r="G43">
        <v>13.23671498</v>
      </c>
      <c r="H43">
        <v>31.887159530000002</v>
      </c>
      <c r="I43">
        <v>35.066718999999999</v>
      </c>
      <c r="J43">
        <v>35.22737841</v>
      </c>
      <c r="K43">
        <v>2.3540856030000001</v>
      </c>
      <c r="L43">
        <v>2.394034537</v>
      </c>
      <c r="M43">
        <v>2.2784339249999999</v>
      </c>
    </row>
    <row r="44" spans="1:13" x14ac:dyDescent="0.2">
      <c r="A44" t="s">
        <v>55</v>
      </c>
      <c r="B44">
        <v>59.701492539999997</v>
      </c>
      <c r="C44">
        <v>59.701492539999997</v>
      </c>
      <c r="D44">
        <v>17.412935319999999</v>
      </c>
      <c r="E44">
        <v>26.280623609999999</v>
      </c>
      <c r="F44">
        <v>22.832902990000001</v>
      </c>
      <c r="G44">
        <v>21.687667050000002</v>
      </c>
      <c r="H44">
        <v>15.52700649</v>
      </c>
      <c r="I44">
        <v>17.092793350000001</v>
      </c>
      <c r="J44">
        <v>14.016647860000001</v>
      </c>
      <c r="K44">
        <v>0.63544688500000002</v>
      </c>
      <c r="L44">
        <v>0.736346901</v>
      </c>
      <c r="M44">
        <v>0.246896163</v>
      </c>
    </row>
    <row r="45" spans="1:13" x14ac:dyDescent="0.2">
      <c r="A45" t="s">
        <v>56</v>
      </c>
      <c r="B45">
        <v>32.352941180000002</v>
      </c>
      <c r="C45">
        <v>29.41176471</v>
      </c>
      <c r="D45">
        <v>26.470588240000001</v>
      </c>
      <c r="E45">
        <v>29.26455567</v>
      </c>
      <c r="F45">
        <v>29.424538550000001</v>
      </c>
      <c r="G45">
        <v>25.9645464</v>
      </c>
      <c r="H45">
        <v>1.853252648</v>
      </c>
      <c r="I45">
        <v>2.8454092110000002</v>
      </c>
      <c r="J45">
        <v>2.8763364560000002</v>
      </c>
      <c r="K45">
        <v>0.78479576399999995</v>
      </c>
      <c r="L45">
        <v>0.67468465799999999</v>
      </c>
      <c r="M45">
        <v>0.66231431500000004</v>
      </c>
    </row>
    <row r="46" spans="1:13" x14ac:dyDescent="0.2">
      <c r="A46" t="s">
        <v>57</v>
      </c>
      <c r="B46">
        <v>56.372549020000001</v>
      </c>
      <c r="C46">
        <v>63.725490200000003</v>
      </c>
      <c r="D46">
        <v>24.50980392</v>
      </c>
      <c r="E46">
        <v>17.441860470000002</v>
      </c>
      <c r="F46">
        <v>19</v>
      </c>
      <c r="G46">
        <v>19.119025300000001</v>
      </c>
      <c r="H46">
        <v>0.89851103899999996</v>
      </c>
      <c r="I46">
        <v>0.59907415799999997</v>
      </c>
      <c r="J46">
        <v>0.56769798500000002</v>
      </c>
      <c r="K46">
        <v>0</v>
      </c>
      <c r="L46">
        <v>0.117999455</v>
      </c>
      <c r="M46">
        <v>0.23654082700000001</v>
      </c>
    </row>
    <row r="47" spans="1:13" x14ac:dyDescent="0.2">
      <c r="A47" t="s">
        <v>58</v>
      </c>
      <c r="B47">
        <v>47.619047620000003</v>
      </c>
      <c r="C47">
        <v>35.714285709999999</v>
      </c>
      <c r="D47">
        <v>23.809523810000002</v>
      </c>
      <c r="E47">
        <v>48.72093023</v>
      </c>
      <c r="F47">
        <v>47.654584219999997</v>
      </c>
      <c r="G47">
        <v>44.97237569</v>
      </c>
      <c r="H47">
        <v>1.810414972</v>
      </c>
      <c r="I47">
        <v>2.0343669759999998</v>
      </c>
      <c r="J47">
        <v>1.3653289200000001</v>
      </c>
      <c r="K47">
        <v>8.1366964999999999E-2</v>
      </c>
      <c r="L47">
        <v>9.8755678E-2</v>
      </c>
      <c r="M47">
        <v>0.10343400899999999</v>
      </c>
    </row>
    <row r="48" spans="1:13" x14ac:dyDescent="0.2">
      <c r="A48" t="s">
        <v>59</v>
      </c>
      <c r="B48">
        <v>39.682539679999998</v>
      </c>
      <c r="C48">
        <v>34.920634919999998</v>
      </c>
      <c r="D48">
        <v>33.333333330000002</v>
      </c>
      <c r="E48">
        <v>35.847774379999997</v>
      </c>
      <c r="F48">
        <v>31.822898649999999</v>
      </c>
      <c r="G48">
        <v>35.04508036</v>
      </c>
      <c r="H48">
        <v>0.38020363400000001</v>
      </c>
      <c r="I48">
        <v>0.14129996</v>
      </c>
      <c r="J48">
        <v>0.33323235400000001</v>
      </c>
      <c r="K48">
        <v>1.1857198090000001</v>
      </c>
      <c r="L48">
        <v>1.3457139010000001</v>
      </c>
      <c r="M48">
        <v>1.2950621019999999</v>
      </c>
    </row>
    <row r="49" spans="1:13" x14ac:dyDescent="0.2">
      <c r="A49" t="s">
        <v>60</v>
      </c>
      <c r="B49">
        <v>0</v>
      </c>
      <c r="C49">
        <v>0</v>
      </c>
      <c r="D49">
        <v>15.38461538</v>
      </c>
      <c r="E49">
        <v>3.7010159649999999</v>
      </c>
      <c r="F49">
        <v>0.81190798399999997</v>
      </c>
      <c r="G49">
        <v>0.82644628099999995</v>
      </c>
      <c r="H49">
        <v>5.0162040299999999</v>
      </c>
      <c r="I49">
        <v>4.5942639659999998</v>
      </c>
      <c r="J49">
        <v>3.973054715</v>
      </c>
      <c r="K49">
        <v>0.112723686</v>
      </c>
      <c r="L49">
        <v>9.5147478999999993E-2</v>
      </c>
      <c r="M49">
        <v>0.109980753</v>
      </c>
    </row>
    <row r="50" spans="1:13" x14ac:dyDescent="0.2">
      <c r="A50" t="s">
        <v>61</v>
      </c>
      <c r="B50">
        <v>48.543689319999999</v>
      </c>
      <c r="C50">
        <v>38.834951459999999</v>
      </c>
      <c r="D50">
        <v>33.980582519999999</v>
      </c>
      <c r="E50">
        <v>26.256564139999998</v>
      </c>
      <c r="F50">
        <v>29.448818899999999</v>
      </c>
      <c r="G50">
        <v>30.281690139999998</v>
      </c>
      <c r="H50">
        <v>21.869962390000001</v>
      </c>
      <c r="I50">
        <v>23.304473300000002</v>
      </c>
      <c r="J50">
        <v>25.591789439999999</v>
      </c>
      <c r="K50">
        <v>1.558301988</v>
      </c>
      <c r="L50">
        <v>0.50505050500000004</v>
      </c>
      <c r="M50">
        <v>0.54626717400000002</v>
      </c>
    </row>
    <row r="51" spans="1:13" x14ac:dyDescent="0.2">
      <c r="A51" t="s">
        <v>62</v>
      </c>
      <c r="B51">
        <v>24.20856611</v>
      </c>
      <c r="C51">
        <v>39.106145249999997</v>
      </c>
      <c r="D51">
        <v>26.070763500000002</v>
      </c>
      <c r="E51">
        <v>35.931034480000001</v>
      </c>
      <c r="F51">
        <v>34.870521459999999</v>
      </c>
      <c r="G51">
        <v>31.625755959999999</v>
      </c>
      <c r="H51">
        <v>2.6789900210000002</v>
      </c>
      <c r="I51">
        <v>2.8571428569999999</v>
      </c>
      <c r="J51">
        <v>1.885150812</v>
      </c>
      <c r="K51">
        <v>3.3487375E-2</v>
      </c>
      <c r="L51">
        <v>4.2643923E-2</v>
      </c>
      <c r="M51">
        <v>3.6252899999999998E-2</v>
      </c>
    </row>
    <row r="52" spans="1:13" x14ac:dyDescent="0.2">
      <c r="A52" t="s">
        <v>63</v>
      </c>
      <c r="B52">
        <v>37.908496730000003</v>
      </c>
      <c r="C52">
        <v>26.143790849999998</v>
      </c>
      <c r="D52">
        <v>37.908496730000003</v>
      </c>
      <c r="E52">
        <v>32.983682979999998</v>
      </c>
      <c r="F52">
        <v>36.015981740000001</v>
      </c>
      <c r="G52">
        <v>35.783245090000001</v>
      </c>
      <c r="H52">
        <v>6.1679407130000001</v>
      </c>
      <c r="I52">
        <v>6.4543548480000004</v>
      </c>
      <c r="J52">
        <v>6.7327673219999999</v>
      </c>
      <c r="K52">
        <v>0.75275719200000002</v>
      </c>
      <c r="L52">
        <v>1.0313367710000001</v>
      </c>
      <c r="M52">
        <v>1.0746304099999999</v>
      </c>
    </row>
    <row r="53" spans="1:13" x14ac:dyDescent="0.2">
      <c r="A53" t="s">
        <v>64</v>
      </c>
      <c r="B53">
        <v>26.785714290000001</v>
      </c>
      <c r="C53">
        <v>22.321428569999998</v>
      </c>
      <c r="D53">
        <v>49.107142860000003</v>
      </c>
      <c r="E53">
        <v>14.27672956</v>
      </c>
      <c r="F53">
        <v>18.340348769999999</v>
      </c>
      <c r="G53">
        <v>20.51435407</v>
      </c>
      <c r="H53">
        <v>1.2698819910000001</v>
      </c>
      <c r="I53">
        <v>3.1477301230000001</v>
      </c>
      <c r="J53">
        <v>3.7238544309999999</v>
      </c>
      <c r="K53">
        <v>3.1554643410000001</v>
      </c>
      <c r="L53">
        <v>2.9972410329999999</v>
      </c>
      <c r="M53">
        <v>2.9379760610000001</v>
      </c>
    </row>
    <row r="54" spans="1:13" x14ac:dyDescent="0.2">
      <c r="A54" t="s">
        <v>65</v>
      </c>
      <c r="B54">
        <v>39.473684210000002</v>
      </c>
      <c r="C54">
        <v>26.315789469999999</v>
      </c>
      <c r="D54">
        <v>47.368421050000002</v>
      </c>
      <c r="E54">
        <v>46.646646650000001</v>
      </c>
      <c r="F54">
        <v>44.15</v>
      </c>
      <c r="G54">
        <v>42.982456139999996</v>
      </c>
      <c r="H54">
        <v>0.50640452800000002</v>
      </c>
      <c r="I54">
        <v>0.60476004699999997</v>
      </c>
      <c r="J54">
        <v>0.63663075400000002</v>
      </c>
      <c r="K54">
        <v>0.28795551600000002</v>
      </c>
      <c r="L54">
        <v>0.37065938399999998</v>
      </c>
      <c r="M54">
        <v>0.45053868800000002</v>
      </c>
    </row>
    <row r="55" spans="1:13" x14ac:dyDescent="0.2">
      <c r="A55" t="s">
        <v>66</v>
      </c>
      <c r="B55">
        <v>40.697674419999998</v>
      </c>
      <c r="C55">
        <v>23.25581395</v>
      </c>
      <c r="D55">
        <v>23.25581395</v>
      </c>
      <c r="E55">
        <v>24.740321059999999</v>
      </c>
      <c r="F55">
        <v>24.78873239</v>
      </c>
      <c r="G55">
        <v>22.574257429999999</v>
      </c>
      <c r="H55">
        <v>2.3573433119999998</v>
      </c>
      <c r="I55">
        <v>3.3814589669999999</v>
      </c>
      <c r="J55">
        <v>2.6466777719999999</v>
      </c>
      <c r="K55">
        <v>0</v>
      </c>
      <c r="L55">
        <v>0</v>
      </c>
      <c r="M55">
        <v>0</v>
      </c>
    </row>
    <row r="56" spans="1:13" x14ac:dyDescent="0.2">
      <c r="A56" t="s">
        <v>67</v>
      </c>
      <c r="B56">
        <v>45.801526719999998</v>
      </c>
      <c r="C56">
        <v>61.068702289999997</v>
      </c>
      <c r="D56">
        <v>49.618320609999998</v>
      </c>
      <c r="E56">
        <v>23.705552090000001</v>
      </c>
      <c r="F56">
        <v>19.850187269999999</v>
      </c>
      <c r="G56">
        <v>21.822849810000001</v>
      </c>
      <c r="H56">
        <v>5.6273327589999997</v>
      </c>
      <c r="I56">
        <v>4.2867593270000004</v>
      </c>
      <c r="J56">
        <v>7.4722016309999999</v>
      </c>
      <c r="K56">
        <v>5.7421763000000001E-2</v>
      </c>
      <c r="L56">
        <v>7.3152889999999998E-2</v>
      </c>
      <c r="M5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877B-9FAA-774A-B899-02E3BFAA7571}">
  <dimension ref="A1:O67"/>
  <sheetViews>
    <sheetView workbookViewId="0">
      <selection activeCell="O12" sqref="O12:O67"/>
    </sheetView>
  </sheetViews>
  <sheetFormatPr baseColWidth="10" defaultRowHeight="16" x14ac:dyDescent="0.2"/>
  <cols>
    <col min="2" max="2" width="32.33203125" customWidth="1"/>
    <col min="4" max="4" width="23.83203125" customWidth="1"/>
  </cols>
  <sheetData>
    <row r="1" spans="1:15" x14ac:dyDescent="0.2">
      <c r="D1">
        <v>2</v>
      </c>
      <c r="E1">
        <v>7</v>
      </c>
      <c r="F1">
        <v>8</v>
      </c>
      <c r="G1">
        <v>9</v>
      </c>
      <c r="H1">
        <v>10</v>
      </c>
    </row>
    <row r="2" spans="1:15" x14ac:dyDescent="0.2">
      <c r="A2" t="s">
        <v>75</v>
      </c>
      <c r="B2" t="s">
        <v>76</v>
      </c>
      <c r="C2" t="s">
        <v>72</v>
      </c>
      <c r="D2" t="s">
        <v>77</v>
      </c>
      <c r="E2" t="s">
        <v>68</v>
      </c>
      <c r="F2" t="s">
        <v>69</v>
      </c>
      <c r="G2" t="s">
        <v>70</v>
      </c>
      <c r="H2" t="s">
        <v>71</v>
      </c>
    </row>
    <row r="3" spans="1:15" x14ac:dyDescent="0.2">
      <c r="A3">
        <f>SUM(N13:N67)</f>
        <v>123.76192996550245</v>
      </c>
      <c r="B3">
        <v>1</v>
      </c>
      <c r="C3">
        <v>24</v>
      </c>
      <c r="D3" t="str">
        <f t="shared" ref="D3:H5" si="0">VLOOKUP($C3,cluster,D$1,0)</f>
        <v>Greenmount East</v>
      </c>
      <c r="E3">
        <f t="shared" si="0"/>
        <v>-8.0212157430899055E-3</v>
      </c>
      <c r="F3">
        <f t="shared" si="0"/>
        <v>0.55156253873552274</v>
      </c>
      <c r="G3">
        <f t="shared" si="0"/>
        <v>-0.52755202927276235</v>
      </c>
      <c r="H3">
        <f t="shared" si="0"/>
        <v>-0.54157918177331776</v>
      </c>
    </row>
    <row r="4" spans="1:15" x14ac:dyDescent="0.2">
      <c r="B4">
        <v>2</v>
      </c>
      <c r="C4">
        <v>40</v>
      </c>
      <c r="D4" t="str">
        <f t="shared" si="0"/>
        <v>Northwood</v>
      </c>
      <c r="E4">
        <f t="shared" si="0"/>
        <v>-1.0289202681865128</v>
      </c>
      <c r="F4">
        <f t="shared" si="0"/>
        <v>-0.98259990842845057</v>
      </c>
      <c r="G4">
        <f t="shared" si="0"/>
        <v>-0.20122509022936338</v>
      </c>
      <c r="H4">
        <f t="shared" si="0"/>
        <v>-0.10685723018435589</v>
      </c>
    </row>
    <row r="5" spans="1:15" x14ac:dyDescent="0.2">
      <c r="B5">
        <v>3</v>
      </c>
      <c r="C5">
        <v>4</v>
      </c>
      <c r="D5" t="str">
        <f t="shared" si="0"/>
        <v>Brooklyn/Curtis Bay/Hawkins Point</v>
      </c>
      <c r="E5">
        <f t="shared" si="0"/>
        <v>2.4608558094928226</v>
      </c>
      <c r="F5">
        <f t="shared" si="0"/>
        <v>0.55269447787453962</v>
      </c>
      <c r="G5">
        <f t="shared" si="0"/>
        <v>1.4692892721438648</v>
      </c>
      <c r="H5">
        <f t="shared" si="0"/>
        <v>0.88212767432111017</v>
      </c>
    </row>
    <row r="10" spans="1:15" x14ac:dyDescent="0.2">
      <c r="B10" t="s">
        <v>73</v>
      </c>
      <c r="C10">
        <f>AVERAGE(C13:C67)</f>
        <v>24.935576454345455</v>
      </c>
      <c r="D10">
        <f t="shared" ref="D10:F10" si="1">AVERAGE(D13:D67)</f>
        <v>17.87608644938182</v>
      </c>
      <c r="E10">
        <f t="shared" si="1"/>
        <v>5.3906346743090898</v>
      </c>
      <c r="F10">
        <f t="shared" si="1"/>
        <v>0.62459399165454543</v>
      </c>
    </row>
    <row r="11" spans="1:15" x14ac:dyDescent="0.2">
      <c r="B11" t="s">
        <v>74</v>
      </c>
      <c r="C11">
        <f>STDEV(C13:C67)</f>
        <v>17.726492953134475</v>
      </c>
      <c r="D11">
        <f t="shared" ref="D11:F11" si="2">STDEV(D13:D67)</f>
        <v>11.46658822246598</v>
      </c>
      <c r="E11">
        <f t="shared" si="2"/>
        <v>6.4768335589937678</v>
      </c>
      <c r="F11">
        <f t="shared" si="2"/>
        <v>0.77707972133739722</v>
      </c>
    </row>
    <row r="12" spans="1:15" x14ac:dyDescent="0.2">
      <c r="A12" t="s">
        <v>72</v>
      </c>
      <c r="B12" t="s">
        <v>0</v>
      </c>
      <c r="C12" t="s">
        <v>3</v>
      </c>
      <c r="D12" t="s">
        <v>6</v>
      </c>
      <c r="E12" t="s">
        <v>9</v>
      </c>
      <c r="F12" t="s">
        <v>12</v>
      </c>
      <c r="G12" t="s">
        <v>68</v>
      </c>
      <c r="H12" t="s">
        <v>69</v>
      </c>
      <c r="I12" t="s">
        <v>70</v>
      </c>
      <c r="J12" t="s">
        <v>71</v>
      </c>
      <c r="K12" t="s">
        <v>78</v>
      </c>
      <c r="L12" t="s">
        <v>79</v>
      </c>
      <c r="M12" t="s">
        <v>80</v>
      </c>
      <c r="N12" t="s">
        <v>75</v>
      </c>
      <c r="O12" t="s">
        <v>81</v>
      </c>
    </row>
    <row r="13" spans="1:15" x14ac:dyDescent="0.2">
      <c r="A13">
        <v>1</v>
      </c>
      <c r="B13" t="s">
        <v>13</v>
      </c>
      <c r="C13">
        <v>29.05198777</v>
      </c>
      <c r="D13">
        <v>20.695061410000001</v>
      </c>
      <c r="E13">
        <v>2.0626569410000002</v>
      </c>
      <c r="F13">
        <v>0</v>
      </c>
      <c r="G13">
        <f>STANDARDIZE(C13,$C$10,$C$11)</f>
        <v>0.23221803244091008</v>
      </c>
      <c r="H13">
        <f>STANDARDIZE(D13,$D$10,$D$11)</f>
        <v>0.24584252141322108</v>
      </c>
      <c r="I13">
        <f>STANDARDIZE(E13,$E$10,$E$11)</f>
        <v>-0.51382789182344213</v>
      </c>
      <c r="J13">
        <f>STANDARDIZE(F13,$F$10,$F$11)</f>
        <v>-0.80377080305169279</v>
      </c>
      <c r="K13">
        <f>SUMXMY2(G13:J13,$E$3:$H$3)</f>
        <v>0.22011242357687263</v>
      </c>
      <c r="L13">
        <f>SUMXMY2(G13:J13,$E$4:$H$4)</f>
        <v>3.6829496563559188</v>
      </c>
      <c r="M13">
        <f>SUMXMY2(G13:J13,$E$5:$H$5)</f>
        <v>11.835991826516699</v>
      </c>
      <c r="N13">
        <f>MIN(K13:M13)</f>
        <v>0.22011242357687263</v>
      </c>
      <c r="O13">
        <f>MATCH(N13,K13:M13,0)</f>
        <v>1</v>
      </c>
    </row>
    <row r="14" spans="1:15" x14ac:dyDescent="0.2">
      <c r="A14">
        <f>A13+1</f>
        <v>2</v>
      </c>
      <c r="B14" t="s">
        <v>14</v>
      </c>
      <c r="C14">
        <v>16.042780749999999</v>
      </c>
      <c r="D14">
        <v>10.474907379999999</v>
      </c>
      <c r="E14">
        <v>1.784780823</v>
      </c>
      <c r="F14">
        <v>0.31364349200000002</v>
      </c>
      <c r="G14">
        <f t="shared" ref="G14:G67" si="3">STANDARDIZE(C14,$C$10,$C$11)</f>
        <v>-0.50166695284038088</v>
      </c>
      <c r="H14">
        <f t="shared" ref="H14:H67" si="4">STANDARDIZE(D14,$D$10,$D$11)</f>
        <v>-0.64545607863383614</v>
      </c>
      <c r="I14">
        <f t="shared" ref="I14:I67" si="5">STANDARDIZE(E14,$E$10,$E$11)</f>
        <v>-0.55673097331673449</v>
      </c>
      <c r="J14">
        <f t="shared" ref="J14:J67" si="6">STANDARDIZE(F14,$F$10,$F$11)</f>
        <v>-0.40015263700278059</v>
      </c>
      <c r="K14">
        <f t="shared" ref="K14:K67" si="7">SUMXMY2(G14:J14,$E$3:$H$3)</f>
        <v>1.6973925624244335</v>
      </c>
      <c r="L14">
        <f t="shared" ref="L14:L67" si="8">SUMXMY2(G14:J14,$E$4:$H$4)</f>
        <v>0.60406864908258451</v>
      </c>
      <c r="M14">
        <f t="shared" ref="M14:M67" si="9">SUMXMY2(G14:J14,$E$5:$H$5)</f>
        <v>15.961106705228806</v>
      </c>
      <c r="N14">
        <f t="shared" ref="N14:N67" si="10">MIN(K14:M14)</f>
        <v>0.60406864908258451</v>
      </c>
      <c r="O14">
        <f t="shared" ref="O14:O67" si="11">MATCH(N14,K14:M14,0)</f>
        <v>2</v>
      </c>
    </row>
    <row r="15" spans="1:15" x14ac:dyDescent="0.2">
      <c r="A15">
        <f t="shared" ref="A15:A67" si="12">A14+1</f>
        <v>3</v>
      </c>
      <c r="B15" t="s">
        <v>15</v>
      </c>
      <c r="C15">
        <v>21.621621619999999</v>
      </c>
      <c r="D15">
        <v>20.274577099999998</v>
      </c>
      <c r="E15">
        <v>1.2428078250000001</v>
      </c>
      <c r="F15">
        <v>0.81127733000000002</v>
      </c>
      <c r="G15">
        <f t="shared" si="3"/>
        <v>-0.18694926532320472</v>
      </c>
      <c r="H15">
        <f t="shared" si="4"/>
        <v>0.2091721272347534</v>
      </c>
      <c r="I15">
        <f t="shared" si="5"/>
        <v>-0.64040967110377478</v>
      </c>
      <c r="J15">
        <f t="shared" si="6"/>
        <v>0.2402370480395013</v>
      </c>
      <c r="K15">
        <f t="shared" si="7"/>
        <v>0.77321990533259788</v>
      </c>
      <c r="L15">
        <f t="shared" si="8"/>
        <v>2.4425932887050346</v>
      </c>
      <c r="M15">
        <f t="shared" si="9"/>
        <v>11.991732526858994</v>
      </c>
      <c r="N15">
        <f t="shared" si="10"/>
        <v>0.77321990533259788</v>
      </c>
      <c r="O15">
        <f t="shared" si="11"/>
        <v>1</v>
      </c>
    </row>
    <row r="16" spans="1:15" x14ac:dyDescent="0.2">
      <c r="A16">
        <f t="shared" si="12"/>
        <v>4</v>
      </c>
      <c r="B16" t="s">
        <v>16</v>
      </c>
      <c r="C16">
        <v>68.557919620000007</v>
      </c>
      <c r="D16">
        <v>24.21360644</v>
      </c>
      <c r="E16">
        <v>14.906976739999999</v>
      </c>
      <c r="F16">
        <v>1.310077519</v>
      </c>
      <c r="G16">
        <f t="shared" si="3"/>
        <v>2.4608558094928226</v>
      </c>
      <c r="H16">
        <f t="shared" si="4"/>
        <v>0.55269447787453962</v>
      </c>
      <c r="I16">
        <f t="shared" si="5"/>
        <v>1.4692892721438648</v>
      </c>
      <c r="J16">
        <f t="shared" si="6"/>
        <v>0.88212767432111017</v>
      </c>
      <c r="K16">
        <f t="shared" si="7"/>
        <v>12.109671442157472</v>
      </c>
      <c r="L16">
        <f t="shared" si="8"/>
        <v>18.304375301191364</v>
      </c>
      <c r="M16">
        <f t="shared" si="9"/>
        <v>0</v>
      </c>
      <c r="N16">
        <f t="shared" si="10"/>
        <v>0</v>
      </c>
      <c r="O16">
        <f t="shared" si="11"/>
        <v>3</v>
      </c>
    </row>
    <row r="17" spans="1:15" x14ac:dyDescent="0.2">
      <c r="A17">
        <f t="shared" si="12"/>
        <v>5</v>
      </c>
      <c r="B17" t="s">
        <v>17</v>
      </c>
      <c r="C17">
        <v>0</v>
      </c>
      <c r="D17">
        <v>3.6617842880000002</v>
      </c>
      <c r="E17">
        <v>3.0867163099999999</v>
      </c>
      <c r="F17">
        <v>0.56449675700000002</v>
      </c>
      <c r="G17">
        <f t="shared" si="3"/>
        <v>-1.4066841377067898</v>
      </c>
      <c r="H17">
        <f t="shared" si="4"/>
        <v>-1.2396278549126205</v>
      </c>
      <c r="I17">
        <f t="shared" si="5"/>
        <v>-0.35571677785510725</v>
      </c>
      <c r="J17">
        <f t="shared" si="6"/>
        <v>-7.7337283427129908E-2</v>
      </c>
      <c r="K17">
        <f t="shared" si="7"/>
        <v>5.4096688893832665</v>
      </c>
      <c r="L17">
        <f t="shared" si="8"/>
        <v>0.23350801519080203</v>
      </c>
      <c r="M17">
        <f t="shared" si="9"/>
        <v>22.421504675472072</v>
      </c>
      <c r="N17">
        <f t="shared" si="10"/>
        <v>0.23350801519080203</v>
      </c>
      <c r="O17">
        <f t="shared" si="11"/>
        <v>2</v>
      </c>
    </row>
    <row r="18" spans="1:15" x14ac:dyDescent="0.2">
      <c r="A18">
        <f t="shared" si="12"/>
        <v>6</v>
      </c>
      <c r="B18" t="s">
        <v>18</v>
      </c>
      <c r="C18">
        <v>27.303754269999999</v>
      </c>
      <c r="D18">
        <v>12.18214075</v>
      </c>
      <c r="E18">
        <v>3.3245584240000001</v>
      </c>
      <c r="F18">
        <v>6.7934782999999999E-2</v>
      </c>
      <c r="G18">
        <f t="shared" si="3"/>
        <v>0.13359539430137493</v>
      </c>
      <c r="H18">
        <f t="shared" si="4"/>
        <v>-0.49656842897924275</v>
      </c>
      <c r="I18">
        <f t="shared" si="5"/>
        <v>-0.31899480378650841</v>
      </c>
      <c r="J18">
        <f t="shared" si="6"/>
        <v>-0.71634761964513005</v>
      </c>
      <c r="K18">
        <f t="shared" si="7"/>
        <v>1.1926739129018546</v>
      </c>
      <c r="L18">
        <f t="shared" si="8"/>
        <v>1.9730175048216168</v>
      </c>
      <c r="M18">
        <f t="shared" si="9"/>
        <v>12.270176889462928</v>
      </c>
      <c r="N18">
        <f t="shared" si="10"/>
        <v>1.1926739129018546</v>
      </c>
      <c r="O18">
        <f t="shared" si="11"/>
        <v>1</v>
      </c>
    </row>
    <row r="19" spans="1:15" x14ac:dyDescent="0.2">
      <c r="A19">
        <f t="shared" si="12"/>
        <v>7</v>
      </c>
      <c r="B19" t="s">
        <v>19</v>
      </c>
      <c r="C19">
        <v>25.93659942</v>
      </c>
      <c r="D19">
        <v>39.337016570000003</v>
      </c>
      <c r="E19">
        <v>5.813088746</v>
      </c>
      <c r="F19">
        <v>0</v>
      </c>
      <c r="G19">
        <f t="shared" si="3"/>
        <v>5.6470446145273218E-2</v>
      </c>
      <c r="H19">
        <f t="shared" si="4"/>
        <v>1.8716055468505211</v>
      </c>
      <c r="I19">
        <f t="shared" si="5"/>
        <v>6.5225401863891974E-2</v>
      </c>
      <c r="J19">
        <f t="shared" si="6"/>
        <v>-0.80377080305169279</v>
      </c>
      <c r="K19">
        <f t="shared" si="7"/>
        <v>2.1668022468599699</v>
      </c>
      <c r="L19">
        <f t="shared" si="8"/>
        <v>9.8812461764853605</v>
      </c>
      <c r="M19">
        <f t="shared" si="9"/>
        <v>12.334244411180805</v>
      </c>
      <c r="N19">
        <f t="shared" si="10"/>
        <v>2.1668022468599699</v>
      </c>
      <c r="O19">
        <f t="shared" si="11"/>
        <v>1</v>
      </c>
    </row>
    <row r="20" spans="1:15" x14ac:dyDescent="0.2">
      <c r="A20">
        <f t="shared" si="12"/>
        <v>8</v>
      </c>
      <c r="B20" t="s">
        <v>20</v>
      </c>
      <c r="C20">
        <v>21.097046410000001</v>
      </c>
      <c r="D20">
        <v>10.12591815</v>
      </c>
      <c r="E20">
        <v>5.9408284020000002</v>
      </c>
      <c r="F20">
        <v>0</v>
      </c>
      <c r="G20">
        <f t="shared" si="3"/>
        <v>-0.21654198912857767</v>
      </c>
      <c r="H20">
        <f t="shared" si="4"/>
        <v>-0.67589139411121935</v>
      </c>
      <c r="I20">
        <f t="shared" si="5"/>
        <v>8.4947949129695985E-2</v>
      </c>
      <c r="J20">
        <f t="shared" si="6"/>
        <v>-0.80377080305169279</v>
      </c>
      <c r="K20">
        <f t="shared" si="7"/>
        <v>1.9940247400058115</v>
      </c>
      <c r="L20">
        <f t="shared" si="8"/>
        <v>1.3216121175425344</v>
      </c>
      <c r="M20">
        <f t="shared" si="9"/>
        <v>13.436536791518282</v>
      </c>
      <c r="N20">
        <f t="shared" si="10"/>
        <v>1.3216121175425344</v>
      </c>
      <c r="O20">
        <f t="shared" si="11"/>
        <v>2</v>
      </c>
    </row>
    <row r="21" spans="1:15" x14ac:dyDescent="0.2">
      <c r="A21">
        <f t="shared" si="12"/>
        <v>9</v>
      </c>
      <c r="B21" t="s">
        <v>21</v>
      </c>
      <c r="C21">
        <v>33.834586469999998</v>
      </c>
      <c r="D21">
        <v>24</v>
      </c>
      <c r="E21">
        <v>15.248417209999999</v>
      </c>
      <c r="F21">
        <v>0.61165361100000004</v>
      </c>
      <c r="G21">
        <f t="shared" si="3"/>
        <v>0.50201751915519088</v>
      </c>
      <c r="H21">
        <f t="shared" si="4"/>
        <v>0.53406588183047043</v>
      </c>
      <c r="I21">
        <f t="shared" si="5"/>
        <v>1.5220064628652277</v>
      </c>
      <c r="J21">
        <f t="shared" si="6"/>
        <v>-1.665257797780938E-2</v>
      </c>
      <c r="K21">
        <f t="shared" si="7"/>
        <v>4.7366835961667295</v>
      </c>
      <c r="L21">
        <f t="shared" si="8"/>
        <v>7.6217094929129292</v>
      </c>
      <c r="M21">
        <f t="shared" si="9"/>
        <v>4.6479795164034918</v>
      </c>
      <c r="N21">
        <f t="shared" si="10"/>
        <v>4.6479795164034918</v>
      </c>
      <c r="O21">
        <f t="shared" si="11"/>
        <v>3</v>
      </c>
    </row>
    <row r="22" spans="1:15" x14ac:dyDescent="0.2">
      <c r="A22">
        <f t="shared" si="12"/>
        <v>10</v>
      </c>
      <c r="B22" t="s">
        <v>22</v>
      </c>
      <c r="C22">
        <v>25.70694087</v>
      </c>
      <c r="D22">
        <v>27.649527809999999</v>
      </c>
      <c r="E22">
        <v>2.0349796499999999</v>
      </c>
      <c r="F22">
        <v>6.5999340000000004E-2</v>
      </c>
      <c r="G22">
        <f t="shared" si="3"/>
        <v>4.3514778568659269E-2</v>
      </c>
      <c r="H22">
        <f t="shared" si="4"/>
        <v>0.85234083329769417</v>
      </c>
      <c r="I22">
        <f t="shared" si="5"/>
        <v>-0.51810116683474261</v>
      </c>
      <c r="J22">
        <f t="shared" si="6"/>
        <v>-0.71883828173147168</v>
      </c>
      <c r="K22">
        <f t="shared" si="7"/>
        <v>0.12463364850822617</v>
      </c>
      <c r="L22">
        <f t="shared" si="8"/>
        <v>4.992055710532795</v>
      </c>
      <c r="M22">
        <f t="shared" si="9"/>
        <v>12.446138347490816</v>
      </c>
      <c r="N22">
        <f t="shared" si="10"/>
        <v>0.12463364850822617</v>
      </c>
      <c r="O22">
        <f t="shared" si="11"/>
        <v>1</v>
      </c>
    </row>
    <row r="23" spans="1:15" x14ac:dyDescent="0.2">
      <c r="A23">
        <f t="shared" si="12"/>
        <v>11</v>
      </c>
      <c r="B23" t="s">
        <v>23</v>
      </c>
      <c r="C23">
        <v>0</v>
      </c>
      <c r="D23">
        <v>9.8941219419999999</v>
      </c>
      <c r="E23">
        <v>2.6608910890000002</v>
      </c>
      <c r="F23">
        <v>0.50278465299999997</v>
      </c>
      <c r="G23">
        <f t="shared" si="3"/>
        <v>-1.4066841377067898</v>
      </c>
      <c r="H23">
        <f t="shared" si="4"/>
        <v>-0.69610631798420297</v>
      </c>
      <c r="I23">
        <f t="shared" si="5"/>
        <v>-0.42146267314813923</v>
      </c>
      <c r="J23">
        <f t="shared" si="6"/>
        <v>-0.15675269256145927</v>
      </c>
      <c r="K23">
        <f t="shared" si="7"/>
        <v>3.6722819235864042</v>
      </c>
      <c r="L23">
        <f t="shared" si="8"/>
        <v>0.27577826857629872</v>
      </c>
      <c r="M23">
        <f t="shared" si="9"/>
        <v>21.171584006241769</v>
      </c>
      <c r="N23">
        <f t="shared" si="10"/>
        <v>0.27577826857629872</v>
      </c>
      <c r="O23">
        <f t="shared" si="11"/>
        <v>2</v>
      </c>
    </row>
    <row r="24" spans="1:15" x14ac:dyDescent="0.2">
      <c r="A24">
        <f t="shared" si="12"/>
        <v>12</v>
      </c>
      <c r="B24" t="s">
        <v>24</v>
      </c>
      <c r="C24">
        <v>14.08450704</v>
      </c>
      <c r="D24">
        <v>17.40890688</v>
      </c>
      <c r="E24">
        <v>1.7957652099999999</v>
      </c>
      <c r="F24">
        <v>0.804073975</v>
      </c>
      <c r="G24">
        <f t="shared" si="3"/>
        <v>-0.61213853428501896</v>
      </c>
      <c r="H24">
        <f t="shared" si="4"/>
        <v>-4.074268302985673E-2</v>
      </c>
      <c r="I24">
        <f t="shared" si="5"/>
        <v>-0.55503502314294206</v>
      </c>
      <c r="J24">
        <f t="shared" si="6"/>
        <v>0.2309672719763676</v>
      </c>
      <c r="K24">
        <f t="shared" si="7"/>
        <v>1.313366548446109</v>
      </c>
      <c r="L24">
        <f t="shared" si="8"/>
        <v>1.3001089096379248</v>
      </c>
      <c r="M24">
        <f t="shared" si="9"/>
        <v>14.317360622903069</v>
      </c>
      <c r="N24">
        <f t="shared" si="10"/>
        <v>1.3001089096379248</v>
      </c>
      <c r="O24">
        <f t="shared" si="11"/>
        <v>2</v>
      </c>
    </row>
    <row r="25" spans="1:15" x14ac:dyDescent="0.2">
      <c r="A25">
        <f t="shared" si="12"/>
        <v>13</v>
      </c>
      <c r="B25" t="s">
        <v>25</v>
      </c>
      <c r="C25">
        <v>16.43192488</v>
      </c>
      <c r="D25">
        <v>17.445109779999999</v>
      </c>
      <c r="E25">
        <v>0.98442047600000004</v>
      </c>
      <c r="F25">
        <v>0.35096729999999998</v>
      </c>
      <c r="G25">
        <f t="shared" si="3"/>
        <v>-0.47971426704805714</v>
      </c>
      <c r="H25">
        <f t="shared" si="4"/>
        <v>-3.7585431779736098E-2</v>
      </c>
      <c r="I25">
        <f t="shared" si="5"/>
        <v>-0.68030375617582384</v>
      </c>
      <c r="J25">
        <f t="shared" si="6"/>
        <v>-0.35212177610762868</v>
      </c>
      <c r="K25">
        <f t="shared" si="7"/>
        <v>0.62881686444507967</v>
      </c>
      <c r="L25">
        <f t="shared" si="8"/>
        <v>1.4843506584141266</v>
      </c>
      <c r="M25">
        <f t="shared" si="9"/>
        <v>15.139504640073348</v>
      </c>
      <c r="N25">
        <f t="shared" si="10"/>
        <v>0.62881686444507967</v>
      </c>
      <c r="O25">
        <f t="shared" si="11"/>
        <v>1</v>
      </c>
    </row>
    <row r="26" spans="1:15" x14ac:dyDescent="0.2">
      <c r="A26">
        <f t="shared" si="12"/>
        <v>14</v>
      </c>
      <c r="B26" t="s">
        <v>26</v>
      </c>
      <c r="C26">
        <v>54.347826089999998</v>
      </c>
      <c r="D26">
        <v>6.8181818180000002</v>
      </c>
      <c r="E26">
        <v>4.959436706</v>
      </c>
      <c r="F26">
        <v>4.1940915350000001</v>
      </c>
      <c r="G26">
        <f t="shared" si="3"/>
        <v>1.6592255283329318</v>
      </c>
      <c r="H26">
        <f t="shared" si="4"/>
        <v>-0.96435874532553256</v>
      </c>
      <c r="I26">
        <f t="shared" si="5"/>
        <v>-6.6575428314091217E-2</v>
      </c>
      <c r="J26">
        <f t="shared" si="6"/>
        <v>4.5934766348067244</v>
      </c>
      <c r="K26">
        <f t="shared" si="7"/>
        <v>31.65902671112535</v>
      </c>
      <c r="L26">
        <f t="shared" si="8"/>
        <v>29.33772953721239</v>
      </c>
      <c r="M26">
        <f t="shared" si="9"/>
        <v>19.077053074304672</v>
      </c>
      <c r="N26">
        <f t="shared" si="10"/>
        <v>19.077053074304672</v>
      </c>
      <c r="O26">
        <f t="shared" si="11"/>
        <v>3</v>
      </c>
    </row>
    <row r="27" spans="1:15" x14ac:dyDescent="0.2">
      <c r="A27">
        <f t="shared" si="12"/>
        <v>15</v>
      </c>
      <c r="B27" t="s">
        <v>27</v>
      </c>
      <c r="C27">
        <v>24.691358019999999</v>
      </c>
      <c r="D27">
        <v>8.8877338879999996</v>
      </c>
      <c r="E27">
        <v>1.3112745100000001</v>
      </c>
      <c r="F27">
        <v>0.78431372499999996</v>
      </c>
      <c r="G27">
        <f t="shared" si="3"/>
        <v>-1.3777030515349169E-2</v>
      </c>
      <c r="H27">
        <f t="shared" si="4"/>
        <v>-0.78387331846201103</v>
      </c>
      <c r="I27">
        <f t="shared" si="5"/>
        <v>-0.62983865914609893</v>
      </c>
      <c r="J27">
        <f t="shared" si="6"/>
        <v>0.20553841383296945</v>
      </c>
      <c r="K27">
        <f t="shared" si="7"/>
        <v>2.3520693144079692</v>
      </c>
      <c r="L27">
        <f t="shared" si="8"/>
        <v>1.351308680409723</v>
      </c>
      <c r="M27">
        <f t="shared" si="9"/>
        <v>12.774332266380423</v>
      </c>
      <c r="N27">
        <f t="shared" si="10"/>
        <v>1.351308680409723</v>
      </c>
      <c r="O27">
        <f t="shared" si="11"/>
        <v>2</v>
      </c>
    </row>
    <row r="28" spans="1:15" x14ac:dyDescent="0.2">
      <c r="A28">
        <f t="shared" si="12"/>
        <v>16</v>
      </c>
      <c r="B28" t="s">
        <v>28</v>
      </c>
      <c r="C28">
        <v>0</v>
      </c>
      <c r="D28">
        <v>3.2635467980000001</v>
      </c>
      <c r="E28">
        <v>11.03755155</v>
      </c>
      <c r="F28">
        <v>0.35815064000000002</v>
      </c>
      <c r="G28">
        <f t="shared" si="3"/>
        <v>-1.4066841377067898</v>
      </c>
      <c r="H28">
        <f t="shared" si="4"/>
        <v>-1.2743581061672831</v>
      </c>
      <c r="I28">
        <f t="shared" si="5"/>
        <v>0.87186382423700992</v>
      </c>
      <c r="J28">
        <f t="shared" si="6"/>
        <v>-0.34287775673258036</v>
      </c>
      <c r="K28">
        <f t="shared" si="7"/>
        <v>7.2880911581260177</v>
      </c>
      <c r="L28">
        <f t="shared" si="8"/>
        <v>1.4350538943654649</v>
      </c>
      <c r="M28">
        <f t="shared" si="9"/>
        <v>20.153541859956427</v>
      </c>
      <c r="N28">
        <f t="shared" si="10"/>
        <v>1.4350538943654649</v>
      </c>
      <c r="O28">
        <f t="shared" si="11"/>
        <v>2</v>
      </c>
    </row>
    <row r="29" spans="1:15" x14ac:dyDescent="0.2">
      <c r="A29">
        <f t="shared" si="12"/>
        <v>17</v>
      </c>
      <c r="B29" t="s">
        <v>29</v>
      </c>
      <c r="C29">
        <v>13.29787234</v>
      </c>
      <c r="D29">
        <v>19.262672810000002</v>
      </c>
      <c r="E29">
        <v>1.024025207</v>
      </c>
      <c r="F29">
        <v>4.9231981000000001E-2</v>
      </c>
      <c r="G29">
        <f t="shared" si="3"/>
        <v>-0.65651475140138349</v>
      </c>
      <c r="H29">
        <f t="shared" si="4"/>
        <v>0.12092405637288905</v>
      </c>
      <c r="I29">
        <f t="shared" si="5"/>
        <v>-0.67418892697120358</v>
      </c>
      <c r="J29">
        <f t="shared" si="6"/>
        <v>-0.74041568047138784</v>
      </c>
      <c r="K29">
        <f t="shared" si="7"/>
        <v>0.66703170126331768</v>
      </c>
      <c r="L29">
        <f t="shared" si="8"/>
        <v>1.9815421106185354</v>
      </c>
      <c r="M29">
        <f t="shared" si="9"/>
        <v>17.13157063907644</v>
      </c>
      <c r="N29">
        <f t="shared" si="10"/>
        <v>0.66703170126331768</v>
      </c>
      <c r="O29">
        <f t="shared" si="11"/>
        <v>1</v>
      </c>
    </row>
    <row r="30" spans="1:15" x14ac:dyDescent="0.2">
      <c r="A30">
        <f t="shared" si="12"/>
        <v>18</v>
      </c>
      <c r="B30" t="s">
        <v>30</v>
      </c>
      <c r="C30">
        <v>20.952380949999998</v>
      </c>
      <c r="D30">
        <v>17.763938320000001</v>
      </c>
      <c r="E30">
        <v>4.4991831089999996</v>
      </c>
      <c r="F30">
        <v>0.78547191199999999</v>
      </c>
      <c r="G30">
        <f t="shared" si="3"/>
        <v>-0.22470296379979271</v>
      </c>
      <c r="H30">
        <f t="shared" si="4"/>
        <v>-9.7804270290348123E-3</v>
      </c>
      <c r="I30">
        <f t="shared" si="5"/>
        <v>-0.13763694206271759</v>
      </c>
      <c r="J30">
        <f t="shared" si="6"/>
        <v>0.20702884907172039</v>
      </c>
      <c r="K30">
        <f t="shared" si="7"/>
        <v>1.07450466423396</v>
      </c>
      <c r="L30">
        <f t="shared" si="8"/>
        <v>1.6957111394032858</v>
      </c>
      <c r="M30">
        <f t="shared" si="9"/>
        <v>10.566574225212626</v>
      </c>
      <c r="N30">
        <f t="shared" si="10"/>
        <v>1.07450466423396</v>
      </c>
      <c r="O30">
        <f t="shared" si="11"/>
        <v>1</v>
      </c>
    </row>
    <row r="31" spans="1:15" x14ac:dyDescent="0.2">
      <c r="A31">
        <f t="shared" si="12"/>
        <v>19</v>
      </c>
      <c r="B31" t="s">
        <v>31</v>
      </c>
      <c r="C31">
        <v>8.7209302330000007</v>
      </c>
      <c r="D31">
        <v>18.991416310000002</v>
      </c>
      <c r="E31">
        <v>5.1898037779999999</v>
      </c>
      <c r="F31">
        <v>0.996393423</v>
      </c>
      <c r="G31">
        <f t="shared" si="3"/>
        <v>-0.91471258664722566</v>
      </c>
      <c r="H31">
        <f t="shared" si="4"/>
        <v>9.7267804422676102E-2</v>
      </c>
      <c r="I31">
        <f t="shared" si="5"/>
        <v>-3.1007574068383306E-2</v>
      </c>
      <c r="J31">
        <f t="shared" si="6"/>
        <v>0.47845725623307628</v>
      </c>
      <c r="K31">
        <f t="shared" si="7"/>
        <v>2.3155036785513867</v>
      </c>
      <c r="L31">
        <f t="shared" si="8"/>
        <v>1.5507247225990186</v>
      </c>
      <c r="M31">
        <f t="shared" si="9"/>
        <v>14.015715885104715</v>
      </c>
      <c r="N31">
        <f t="shared" si="10"/>
        <v>1.5507247225990186</v>
      </c>
      <c r="O31">
        <f t="shared" si="11"/>
        <v>2</v>
      </c>
    </row>
    <row r="32" spans="1:15" x14ac:dyDescent="0.2">
      <c r="A32">
        <f t="shared" si="12"/>
        <v>20</v>
      </c>
      <c r="B32" t="s">
        <v>32</v>
      </c>
      <c r="C32">
        <v>31.707317069999998</v>
      </c>
      <c r="D32">
        <v>19.532265049999999</v>
      </c>
      <c r="E32">
        <v>1.9487179489999999</v>
      </c>
      <c r="F32">
        <v>0.111888112</v>
      </c>
      <c r="G32">
        <f t="shared" si="3"/>
        <v>0.38201242815246966</v>
      </c>
      <c r="H32">
        <f t="shared" si="4"/>
        <v>0.14443516837670181</v>
      </c>
      <c r="I32">
        <f t="shared" si="5"/>
        <v>-0.53141966579172395</v>
      </c>
      <c r="J32">
        <f t="shared" si="6"/>
        <v>-0.65978543201738704</v>
      </c>
      <c r="K32">
        <f t="shared" si="7"/>
        <v>0.33186661527474309</v>
      </c>
      <c r="L32">
        <f t="shared" si="8"/>
        <v>3.6756971920607042</v>
      </c>
      <c r="M32">
        <f t="shared" si="9"/>
        <v>10.868597749768028</v>
      </c>
      <c r="N32">
        <f t="shared" si="10"/>
        <v>0.33186661527474309</v>
      </c>
      <c r="O32">
        <f t="shared" si="11"/>
        <v>1</v>
      </c>
    </row>
    <row r="33" spans="1:15" x14ac:dyDescent="0.2">
      <c r="A33">
        <f t="shared" si="12"/>
        <v>21</v>
      </c>
      <c r="B33" t="s">
        <v>33</v>
      </c>
      <c r="C33">
        <v>14.31127013</v>
      </c>
      <c r="D33">
        <v>18.768328449999998</v>
      </c>
      <c r="E33">
        <v>1.0232148750000001</v>
      </c>
      <c r="F33">
        <v>0.429090109</v>
      </c>
      <c r="G33">
        <f t="shared" si="3"/>
        <v>-0.59934620753434587</v>
      </c>
      <c r="H33">
        <f t="shared" si="4"/>
        <v>7.7812334698655047E-2</v>
      </c>
      <c r="I33">
        <f t="shared" si="5"/>
        <v>-0.67431403934171907</v>
      </c>
      <c r="J33">
        <f t="shared" si="6"/>
        <v>-0.25158793529970441</v>
      </c>
      <c r="K33">
        <f t="shared" si="7"/>
        <v>0.67973851237270311</v>
      </c>
      <c r="L33">
        <f t="shared" si="8"/>
        <v>1.5537681297344705</v>
      </c>
      <c r="M33">
        <f t="shared" si="9"/>
        <v>15.470695675434326</v>
      </c>
      <c r="N33">
        <f t="shared" si="10"/>
        <v>0.67973851237270311</v>
      </c>
      <c r="O33">
        <f t="shared" si="11"/>
        <v>1</v>
      </c>
    </row>
    <row r="34" spans="1:15" x14ac:dyDescent="0.2">
      <c r="A34">
        <f t="shared" si="12"/>
        <v>22</v>
      </c>
      <c r="B34" t="s">
        <v>34</v>
      </c>
      <c r="C34">
        <v>0</v>
      </c>
      <c r="D34">
        <v>2.1468926549999998</v>
      </c>
      <c r="E34">
        <v>3.26557377</v>
      </c>
      <c r="F34">
        <v>0.95737704899999998</v>
      </c>
      <c r="G34">
        <f t="shared" si="3"/>
        <v>-1.4066841377067898</v>
      </c>
      <c r="H34">
        <f t="shared" si="4"/>
        <v>-1.3717414011226379</v>
      </c>
      <c r="I34">
        <f t="shared" si="5"/>
        <v>-0.32810182397820276</v>
      </c>
      <c r="J34">
        <f t="shared" si="6"/>
        <v>0.42824828419498129</v>
      </c>
      <c r="K34">
        <f t="shared" si="7"/>
        <v>6.6357017124884923</v>
      </c>
      <c r="L34">
        <f t="shared" si="8"/>
        <v>0.59657225953714199</v>
      </c>
      <c r="M34">
        <f t="shared" si="9"/>
        <v>22.097939948756576</v>
      </c>
      <c r="N34">
        <f t="shared" si="10"/>
        <v>0.59657225953714199</v>
      </c>
      <c r="O34">
        <f t="shared" si="11"/>
        <v>2</v>
      </c>
    </row>
    <row r="35" spans="1:15" x14ac:dyDescent="0.2">
      <c r="A35">
        <f t="shared" si="12"/>
        <v>23</v>
      </c>
      <c r="B35" t="s">
        <v>35</v>
      </c>
      <c r="C35">
        <v>27.36318408</v>
      </c>
      <c r="D35">
        <v>23.633879780000001</v>
      </c>
      <c r="E35">
        <v>0.645607563</v>
      </c>
      <c r="F35">
        <v>0.23057412999999999</v>
      </c>
      <c r="G35">
        <f t="shared" si="3"/>
        <v>0.13694799259349746</v>
      </c>
      <c r="H35">
        <f t="shared" si="4"/>
        <v>0.50213657444654647</v>
      </c>
      <c r="I35">
        <f t="shared" si="5"/>
        <v>-0.73261526146833256</v>
      </c>
      <c r="J35">
        <f t="shared" si="6"/>
        <v>-0.50705204477143662</v>
      </c>
      <c r="K35">
        <f t="shared" si="7"/>
        <v>6.6702049699673041E-2</v>
      </c>
      <c r="L35">
        <f t="shared" si="8"/>
        <v>4.0062226287859914</v>
      </c>
      <c r="M35">
        <f t="shared" si="9"/>
        <v>12.181307510124817</v>
      </c>
      <c r="N35">
        <f t="shared" si="10"/>
        <v>6.6702049699673041E-2</v>
      </c>
      <c r="O35">
        <f t="shared" si="11"/>
        <v>1</v>
      </c>
    </row>
    <row r="36" spans="1:15" x14ac:dyDescent="0.2">
      <c r="A36">
        <f t="shared" si="12"/>
        <v>24</v>
      </c>
      <c r="B36" t="s">
        <v>36</v>
      </c>
      <c r="C36">
        <v>24.79338843</v>
      </c>
      <c r="D36">
        <v>24.200626960000001</v>
      </c>
      <c r="E36">
        <v>1.973767987</v>
      </c>
      <c r="F36">
        <v>0.20374379200000001</v>
      </c>
      <c r="G36">
        <f t="shared" si="3"/>
        <v>-8.0212157430899055E-3</v>
      </c>
      <c r="H36">
        <f t="shared" si="4"/>
        <v>0.55156253873552274</v>
      </c>
      <c r="I36">
        <f t="shared" si="5"/>
        <v>-0.52755202927276235</v>
      </c>
      <c r="J36">
        <f t="shared" si="6"/>
        <v>-0.54157918177331776</v>
      </c>
      <c r="K36">
        <f t="shared" si="7"/>
        <v>0</v>
      </c>
      <c r="L36">
        <f t="shared" si="8"/>
        <v>3.6913617359067801</v>
      </c>
      <c r="M36">
        <f t="shared" si="9"/>
        <v>12.109671442157472</v>
      </c>
      <c r="N36">
        <f t="shared" si="10"/>
        <v>0</v>
      </c>
      <c r="O36">
        <f t="shared" si="11"/>
        <v>1</v>
      </c>
    </row>
    <row r="37" spans="1:15" x14ac:dyDescent="0.2">
      <c r="A37">
        <f t="shared" si="12"/>
        <v>25</v>
      </c>
      <c r="B37" t="s">
        <v>37</v>
      </c>
      <c r="C37">
        <v>12.63157895</v>
      </c>
      <c r="D37">
        <v>8.9976553339999992</v>
      </c>
      <c r="E37">
        <v>1.6370979370000001</v>
      </c>
      <c r="F37">
        <v>0.43271311099999998</v>
      </c>
      <c r="G37">
        <f t="shared" si="3"/>
        <v>-0.69410218574395499</v>
      </c>
      <c r="H37">
        <f t="shared" si="4"/>
        <v>-0.77428708026566284</v>
      </c>
      <c r="I37">
        <f t="shared" si="5"/>
        <v>-0.57953268416121451</v>
      </c>
      <c r="J37">
        <f t="shared" si="6"/>
        <v>-0.24692560542476624</v>
      </c>
      <c r="K37">
        <f t="shared" si="7"/>
        <v>2.3181070281405409</v>
      </c>
      <c r="L37">
        <f t="shared" si="8"/>
        <v>0.31823316807668534</v>
      </c>
      <c r="M37">
        <f t="shared" si="9"/>
        <v>17.187072724495359</v>
      </c>
      <c r="N37">
        <f t="shared" si="10"/>
        <v>0.31823316807668534</v>
      </c>
      <c r="O37">
        <f t="shared" si="11"/>
        <v>2</v>
      </c>
    </row>
    <row r="38" spans="1:15" x14ac:dyDescent="0.2">
      <c r="A38">
        <f t="shared" si="12"/>
        <v>26</v>
      </c>
      <c r="B38" t="s">
        <v>38</v>
      </c>
      <c r="C38">
        <v>21.126760560000001</v>
      </c>
      <c r="D38">
        <v>26.858275519999999</v>
      </c>
      <c r="E38">
        <v>14.69552974</v>
      </c>
      <c r="F38">
        <v>0.40478704700000001</v>
      </c>
      <c r="G38">
        <f t="shared" si="3"/>
        <v>-0.21486573257413349</v>
      </c>
      <c r="H38">
        <f t="shared" si="4"/>
        <v>0.78333580105543288</v>
      </c>
      <c r="I38">
        <f t="shared" si="5"/>
        <v>1.4366426095310232</v>
      </c>
      <c r="J38">
        <f t="shared" si="6"/>
        <v>-0.28286279852502844</v>
      </c>
      <c r="K38">
        <f t="shared" si="7"/>
        <v>4.0214982453360903</v>
      </c>
      <c r="L38">
        <f t="shared" si="8"/>
        <v>6.4948022789867359</v>
      </c>
      <c r="M38">
        <f t="shared" si="9"/>
        <v>8.5709497970418287</v>
      </c>
      <c r="N38">
        <f t="shared" si="10"/>
        <v>4.0214982453360903</v>
      </c>
      <c r="O38">
        <f t="shared" si="11"/>
        <v>1</v>
      </c>
    </row>
    <row r="39" spans="1:15" x14ac:dyDescent="0.2">
      <c r="A39">
        <f t="shared" si="12"/>
        <v>27</v>
      </c>
      <c r="B39" t="s">
        <v>39</v>
      </c>
      <c r="C39">
        <v>17.82178218</v>
      </c>
      <c r="D39">
        <v>10.15709642</v>
      </c>
      <c r="E39">
        <v>3.2531912260000002</v>
      </c>
      <c r="F39">
        <v>0</v>
      </c>
      <c r="G39">
        <f t="shared" si="3"/>
        <v>-0.40130861153150788</v>
      </c>
      <c r="H39">
        <f t="shared" si="4"/>
        <v>-0.67317234033557982</v>
      </c>
      <c r="I39">
        <f t="shared" si="5"/>
        <v>-0.33001364460586202</v>
      </c>
      <c r="J39">
        <f t="shared" si="6"/>
        <v>-0.80377080305169279</v>
      </c>
      <c r="K39">
        <f t="shared" si="7"/>
        <v>1.7624163593847351</v>
      </c>
      <c r="L39">
        <f t="shared" si="8"/>
        <v>0.99191683125021324</v>
      </c>
      <c r="M39">
        <f t="shared" si="9"/>
        <v>15.774479291198153</v>
      </c>
      <c r="N39">
        <f t="shared" si="10"/>
        <v>0.99191683125021324</v>
      </c>
      <c r="O39">
        <f t="shared" si="11"/>
        <v>2</v>
      </c>
    </row>
    <row r="40" spans="1:15" x14ac:dyDescent="0.2">
      <c r="A40">
        <f t="shared" si="12"/>
        <v>28</v>
      </c>
      <c r="B40" t="s">
        <v>40</v>
      </c>
      <c r="C40">
        <v>43.103448280000002</v>
      </c>
      <c r="D40">
        <v>6.6525123849999996</v>
      </c>
      <c r="E40">
        <v>16.861151169999999</v>
      </c>
      <c r="F40">
        <v>0</v>
      </c>
      <c r="G40">
        <f t="shared" si="3"/>
        <v>1.0248993906288737</v>
      </c>
      <c r="H40">
        <f t="shared" si="4"/>
        <v>-0.97880675983392929</v>
      </c>
      <c r="I40">
        <f t="shared" si="5"/>
        <v>1.7710068340050031</v>
      </c>
      <c r="J40">
        <f t="shared" si="6"/>
        <v>-0.80377080305169279</v>
      </c>
      <c r="K40">
        <f t="shared" si="7"/>
        <v>8.7610724632931394</v>
      </c>
      <c r="L40">
        <f t="shared" si="8"/>
        <v>8.5935768699287198</v>
      </c>
      <c r="M40">
        <f t="shared" si="9"/>
        <v>7.3407540411225138</v>
      </c>
      <c r="N40">
        <f t="shared" si="10"/>
        <v>7.3407540411225138</v>
      </c>
      <c r="O40">
        <f t="shared" si="11"/>
        <v>3</v>
      </c>
    </row>
    <row r="41" spans="1:15" x14ac:dyDescent="0.2">
      <c r="A41">
        <f t="shared" si="12"/>
        <v>29</v>
      </c>
      <c r="B41" t="s">
        <v>41</v>
      </c>
      <c r="C41">
        <v>25.210084030000001</v>
      </c>
      <c r="D41">
        <v>15.471869330000001</v>
      </c>
      <c r="E41">
        <v>0.77772867899999998</v>
      </c>
      <c r="F41">
        <v>0.15908086599999999</v>
      </c>
      <c r="G41">
        <f t="shared" si="3"/>
        <v>1.5485723903780215E-2</v>
      </c>
      <c r="H41">
        <f t="shared" si="4"/>
        <v>-0.20967153199687966</v>
      </c>
      <c r="I41">
        <f t="shared" si="5"/>
        <v>-0.71221623240627863</v>
      </c>
      <c r="J41">
        <f t="shared" si="6"/>
        <v>-0.59905452796190795</v>
      </c>
      <c r="K41">
        <f t="shared" si="7"/>
        <v>0.6174341699938205</v>
      </c>
      <c r="L41">
        <f t="shared" si="8"/>
        <v>2.191572278730046</v>
      </c>
      <c r="M41">
        <f t="shared" si="9"/>
        <v>13.513903771243578</v>
      </c>
      <c r="N41">
        <f t="shared" si="10"/>
        <v>0.6174341699938205</v>
      </c>
      <c r="O41">
        <f t="shared" si="11"/>
        <v>1</v>
      </c>
    </row>
    <row r="42" spans="1:15" x14ac:dyDescent="0.2">
      <c r="A42">
        <f t="shared" si="12"/>
        <v>30</v>
      </c>
      <c r="B42" t="s">
        <v>42</v>
      </c>
      <c r="C42">
        <v>10</v>
      </c>
      <c r="D42">
        <v>2.3357086300000001</v>
      </c>
      <c r="E42">
        <v>5.2542497609999996</v>
      </c>
      <c r="F42">
        <v>1.0008094780000001</v>
      </c>
      <c r="G42">
        <f t="shared" si="3"/>
        <v>-0.84255675918707218</v>
      </c>
      <c r="H42">
        <f t="shared" si="4"/>
        <v>-1.3552747790257476</v>
      </c>
      <c r="I42">
        <f t="shared" si="5"/>
        <v>-2.1057344158505562E-2</v>
      </c>
      <c r="J42">
        <f t="shared" si="6"/>
        <v>0.4841401416291844</v>
      </c>
      <c r="K42">
        <f t="shared" si="7"/>
        <v>5.6411151261286161</v>
      </c>
      <c r="L42">
        <f t="shared" si="8"/>
        <v>0.55535622687606168</v>
      </c>
      <c r="M42">
        <f t="shared" si="9"/>
        <v>16.93240839709107</v>
      </c>
      <c r="N42">
        <f t="shared" si="10"/>
        <v>0.55535622687606168</v>
      </c>
      <c r="O42">
        <f t="shared" si="11"/>
        <v>2</v>
      </c>
    </row>
    <row r="43" spans="1:15" x14ac:dyDescent="0.2">
      <c r="A43">
        <f t="shared" si="12"/>
        <v>31</v>
      </c>
      <c r="B43" t="s">
        <v>43</v>
      </c>
      <c r="C43">
        <v>11.415525110000001</v>
      </c>
      <c r="D43">
        <v>7.4886799020000003</v>
      </c>
      <c r="E43">
        <v>3.8792045179999999</v>
      </c>
      <c r="F43">
        <v>2.2260414110000002</v>
      </c>
      <c r="G43">
        <f t="shared" si="3"/>
        <v>-0.76270311223375853</v>
      </c>
      <c r="H43">
        <f t="shared" si="4"/>
        <v>-0.9058846751843963</v>
      </c>
      <c r="I43">
        <f t="shared" si="5"/>
        <v>-0.23335942517934702</v>
      </c>
      <c r="J43">
        <f t="shared" si="6"/>
        <v>2.0608534431824768</v>
      </c>
      <c r="K43">
        <f t="shared" si="7"/>
        <v>9.5529020019912583</v>
      </c>
      <c r="L43">
        <f t="shared" si="8"/>
        <v>4.7767589800464272</v>
      </c>
      <c r="M43">
        <f t="shared" si="9"/>
        <v>16.807192292255412</v>
      </c>
      <c r="N43">
        <f t="shared" si="10"/>
        <v>4.7767589800464272</v>
      </c>
      <c r="O43">
        <f t="shared" si="11"/>
        <v>2</v>
      </c>
    </row>
    <row r="44" spans="1:15" x14ac:dyDescent="0.2">
      <c r="A44">
        <f t="shared" si="12"/>
        <v>32</v>
      </c>
      <c r="B44" t="s">
        <v>44</v>
      </c>
      <c r="C44">
        <v>20.522388060000001</v>
      </c>
      <c r="D44">
        <v>5.3850296179999999</v>
      </c>
      <c r="E44">
        <v>2.0274229460000002</v>
      </c>
      <c r="F44">
        <v>0.98441345400000002</v>
      </c>
      <c r="G44">
        <f t="shared" si="3"/>
        <v>-0.24896003998157429</v>
      </c>
      <c r="H44">
        <f t="shared" si="4"/>
        <v>-1.0893438038446905</v>
      </c>
      <c r="I44">
        <f t="shared" si="5"/>
        <v>-0.51926789497916226</v>
      </c>
      <c r="J44">
        <f t="shared" si="6"/>
        <v>0.46304060248308293</v>
      </c>
      <c r="K44">
        <f t="shared" si="7"/>
        <v>3.7599546799457668</v>
      </c>
      <c r="L44">
        <f t="shared" si="8"/>
        <v>1.0456669821222957</v>
      </c>
      <c r="M44">
        <f t="shared" si="9"/>
        <v>14.16938523739222</v>
      </c>
      <c r="N44">
        <f t="shared" si="10"/>
        <v>1.0456669821222957</v>
      </c>
      <c r="O44">
        <f t="shared" si="11"/>
        <v>2</v>
      </c>
    </row>
    <row r="45" spans="1:15" x14ac:dyDescent="0.2">
      <c r="A45">
        <f t="shared" si="12"/>
        <v>33</v>
      </c>
      <c r="B45" t="s">
        <v>45</v>
      </c>
      <c r="C45">
        <v>37.974683540000001</v>
      </c>
      <c r="D45">
        <v>33.742331290000003</v>
      </c>
      <c r="E45">
        <v>8.9364284630000004</v>
      </c>
      <c r="F45">
        <v>1.365498407</v>
      </c>
      <c r="G45">
        <f t="shared" si="3"/>
        <v>0.73557172984681751</v>
      </c>
      <c r="H45">
        <f t="shared" si="4"/>
        <v>1.3836936090137213</v>
      </c>
      <c r="I45">
        <f t="shared" si="5"/>
        <v>0.54745791387015053</v>
      </c>
      <c r="J45">
        <f t="shared" si="6"/>
        <v>0.95344711102525892</v>
      </c>
      <c r="K45">
        <f t="shared" si="7"/>
        <v>4.6361225808685997</v>
      </c>
      <c r="L45">
        <f t="shared" si="8"/>
        <v>10.397548558427928</v>
      </c>
      <c r="M45">
        <f t="shared" si="9"/>
        <v>4.5220242265825963</v>
      </c>
      <c r="N45">
        <f t="shared" si="10"/>
        <v>4.5220242265825963</v>
      </c>
      <c r="O45">
        <f t="shared" si="11"/>
        <v>3</v>
      </c>
    </row>
    <row r="46" spans="1:15" x14ac:dyDescent="0.2">
      <c r="A46">
        <f t="shared" si="12"/>
        <v>34</v>
      </c>
      <c r="B46" t="s">
        <v>46</v>
      </c>
      <c r="C46">
        <v>22.058823530000002</v>
      </c>
      <c r="D46">
        <v>5.980484734</v>
      </c>
      <c r="E46">
        <v>3.6645050779999999</v>
      </c>
      <c r="F46">
        <v>0.31200293600000001</v>
      </c>
      <c r="G46">
        <f t="shared" si="3"/>
        <v>-0.16228550858599322</v>
      </c>
      <c r="H46">
        <f t="shared" si="4"/>
        <v>-1.0374142233585482</v>
      </c>
      <c r="I46">
        <f t="shared" si="5"/>
        <v>-0.26650825292741642</v>
      </c>
      <c r="J46">
        <f t="shared" si="6"/>
        <v>-0.40226381807590977</v>
      </c>
      <c r="K46">
        <f t="shared" si="7"/>
        <v>2.6361972462520589</v>
      </c>
      <c r="L46">
        <f t="shared" si="8"/>
        <v>0.84558735917069716</v>
      </c>
      <c r="M46">
        <f t="shared" si="9"/>
        <v>14.071970610134873</v>
      </c>
      <c r="N46">
        <f t="shared" si="10"/>
        <v>0.84558735917069716</v>
      </c>
      <c r="O46">
        <f t="shared" si="11"/>
        <v>2</v>
      </c>
    </row>
    <row r="47" spans="1:15" x14ac:dyDescent="0.2">
      <c r="A47">
        <f t="shared" si="12"/>
        <v>35</v>
      </c>
      <c r="B47" t="s">
        <v>47</v>
      </c>
      <c r="C47">
        <v>9.615384615</v>
      </c>
      <c r="D47">
        <v>5.419489317</v>
      </c>
      <c r="E47">
        <v>6.0835015959999996</v>
      </c>
      <c r="F47">
        <v>0.68390542600000004</v>
      </c>
      <c r="G47">
        <f t="shared" si="3"/>
        <v>-0.86425396607491234</v>
      </c>
      <c r="H47">
        <f t="shared" si="4"/>
        <v>-1.0863385769776017</v>
      </c>
      <c r="I47">
        <f t="shared" si="5"/>
        <v>0.10697618139789787</v>
      </c>
      <c r="J47">
        <f t="shared" si="6"/>
        <v>7.6326061170887777E-2</v>
      </c>
      <c r="K47">
        <f t="shared" si="7"/>
        <v>4.2002875269899427</v>
      </c>
      <c r="L47">
        <f t="shared" si="8"/>
        <v>0.16642084446786048</v>
      </c>
      <c r="M47">
        <f t="shared" si="9"/>
        <v>16.247997571447385</v>
      </c>
      <c r="N47">
        <f t="shared" si="10"/>
        <v>0.16642084446786048</v>
      </c>
      <c r="O47">
        <f t="shared" si="11"/>
        <v>2</v>
      </c>
    </row>
    <row r="48" spans="1:15" x14ac:dyDescent="0.2">
      <c r="A48">
        <f t="shared" si="12"/>
        <v>36</v>
      </c>
      <c r="B48" t="s">
        <v>48</v>
      </c>
      <c r="C48">
        <v>28.037383179999999</v>
      </c>
      <c r="D48">
        <v>22.603878120000001</v>
      </c>
      <c r="E48">
        <v>1.4102984590000001</v>
      </c>
      <c r="F48">
        <v>0.29517874700000002</v>
      </c>
      <c r="G48">
        <f t="shared" si="3"/>
        <v>0.17498140968183273</v>
      </c>
      <c r="H48">
        <f t="shared" si="4"/>
        <v>0.41231023377600917</v>
      </c>
      <c r="I48">
        <f t="shared" si="5"/>
        <v>-0.61454971461818286</v>
      </c>
      <c r="J48">
        <f t="shared" si="6"/>
        <v>-0.423914349595436</v>
      </c>
      <c r="K48">
        <f t="shared" si="7"/>
        <v>7.4294775335861776E-2</v>
      </c>
      <c r="L48">
        <f t="shared" si="8"/>
        <v>3.6665160168944944</v>
      </c>
      <c r="M48">
        <f t="shared" si="9"/>
        <v>11.293060198687874</v>
      </c>
      <c r="N48">
        <f t="shared" si="10"/>
        <v>7.4294775335861776E-2</v>
      </c>
      <c r="O48">
        <f t="shared" si="11"/>
        <v>1</v>
      </c>
    </row>
    <row r="49" spans="1:15" x14ac:dyDescent="0.2">
      <c r="A49">
        <f t="shared" si="12"/>
        <v>37</v>
      </c>
      <c r="B49" t="s">
        <v>49</v>
      </c>
      <c r="C49">
        <v>68.965517239999997</v>
      </c>
      <c r="D49">
        <v>12.80853903</v>
      </c>
      <c r="E49">
        <v>9.410075698</v>
      </c>
      <c r="F49">
        <v>0.54815974899999997</v>
      </c>
      <c r="G49">
        <f t="shared" si="3"/>
        <v>2.4838495071789697</v>
      </c>
      <c r="H49">
        <f t="shared" si="4"/>
        <v>-0.44194029828795961</v>
      </c>
      <c r="I49">
        <f t="shared" si="5"/>
        <v>0.62058735755367556</v>
      </c>
      <c r="J49">
        <f t="shared" si="6"/>
        <v>-9.8360876697435748E-2</v>
      </c>
      <c r="K49">
        <f t="shared" si="7"/>
        <v>8.7111341044663426</v>
      </c>
      <c r="L49">
        <f t="shared" si="8"/>
        <v>13.307312196112255</v>
      </c>
      <c r="M49">
        <f t="shared" si="9"/>
        <v>2.6714797865926077</v>
      </c>
      <c r="N49">
        <f t="shared" si="10"/>
        <v>2.6714797865926077</v>
      </c>
      <c r="O49">
        <f t="shared" si="11"/>
        <v>3</v>
      </c>
    </row>
    <row r="50" spans="1:15" x14ac:dyDescent="0.2">
      <c r="A50">
        <f t="shared" si="12"/>
        <v>38</v>
      </c>
      <c r="B50" t="s">
        <v>50</v>
      </c>
      <c r="C50">
        <v>0</v>
      </c>
      <c r="D50">
        <v>1.996370236</v>
      </c>
      <c r="E50">
        <v>4.2343969499999998</v>
      </c>
      <c r="F50">
        <v>0</v>
      </c>
      <c r="G50">
        <f t="shared" si="3"/>
        <v>-1.4066841377067898</v>
      </c>
      <c r="H50">
        <f t="shared" si="4"/>
        <v>-1.3848684460709413</v>
      </c>
      <c r="I50">
        <f t="shared" si="5"/>
        <v>-0.17851898057555174</v>
      </c>
      <c r="J50">
        <f t="shared" si="6"/>
        <v>-0.80377080305169279</v>
      </c>
      <c r="K50">
        <f t="shared" si="7"/>
        <v>5.8965914435460194</v>
      </c>
      <c r="L50">
        <f t="shared" si="8"/>
        <v>0.79072961295428867</v>
      </c>
      <c r="M50">
        <f t="shared" si="9"/>
        <v>24.269541041171092</v>
      </c>
      <c r="N50">
        <f t="shared" si="10"/>
        <v>0.79072961295428867</v>
      </c>
      <c r="O50">
        <f t="shared" si="11"/>
        <v>2</v>
      </c>
    </row>
    <row r="51" spans="1:15" x14ac:dyDescent="0.2">
      <c r="A51">
        <f t="shared" si="12"/>
        <v>39</v>
      </c>
      <c r="B51" t="s">
        <v>51</v>
      </c>
      <c r="C51">
        <v>1.56128025</v>
      </c>
      <c r="D51">
        <v>3.4828992780000001</v>
      </c>
      <c r="E51">
        <v>3.8546069319999998</v>
      </c>
      <c r="F51">
        <v>0.72696534199999996</v>
      </c>
      <c r="G51">
        <f t="shared" si="3"/>
        <v>-1.3186080442500789</v>
      </c>
      <c r="H51">
        <f t="shared" si="4"/>
        <v>-1.2552283985555428</v>
      </c>
      <c r="I51">
        <f t="shared" si="5"/>
        <v>-0.23715720472331009</v>
      </c>
      <c r="J51">
        <f t="shared" si="6"/>
        <v>0.13173854307929664</v>
      </c>
      <c r="K51">
        <f t="shared" si="7"/>
        <v>5.519817238858943</v>
      </c>
      <c r="L51">
        <f t="shared" si="8"/>
        <v>0.21646436110091921</v>
      </c>
      <c r="M51">
        <f t="shared" si="9"/>
        <v>21.027975575566604</v>
      </c>
      <c r="N51">
        <f t="shared" si="10"/>
        <v>0.21646436110091921</v>
      </c>
      <c r="O51">
        <f t="shared" si="11"/>
        <v>2</v>
      </c>
    </row>
    <row r="52" spans="1:15" x14ac:dyDescent="0.2">
      <c r="A52">
        <f t="shared" si="12"/>
        <v>40</v>
      </c>
      <c r="B52" t="s">
        <v>52</v>
      </c>
      <c r="C52">
        <v>6.6964285710000002</v>
      </c>
      <c r="D52">
        <v>6.6090179119999997</v>
      </c>
      <c r="E52">
        <v>4.0873332570000001</v>
      </c>
      <c r="F52">
        <v>0.54155740500000005</v>
      </c>
      <c r="G52">
        <f t="shared" si="3"/>
        <v>-1.0289202681865128</v>
      </c>
      <c r="H52">
        <f t="shared" si="4"/>
        <v>-0.98259990842845057</v>
      </c>
      <c r="I52">
        <f t="shared" si="5"/>
        <v>-0.20122509022936338</v>
      </c>
      <c r="J52">
        <f t="shared" si="6"/>
        <v>-0.10685723018435589</v>
      </c>
      <c r="K52">
        <f t="shared" si="7"/>
        <v>3.6913617359067801</v>
      </c>
      <c r="L52">
        <f t="shared" si="8"/>
        <v>0</v>
      </c>
      <c r="M52">
        <f t="shared" si="9"/>
        <v>18.304375301191364</v>
      </c>
      <c r="N52">
        <f t="shared" si="10"/>
        <v>0</v>
      </c>
      <c r="O52">
        <f t="shared" si="11"/>
        <v>2</v>
      </c>
    </row>
    <row r="53" spans="1:15" x14ac:dyDescent="0.2">
      <c r="A53">
        <f t="shared" si="12"/>
        <v>41</v>
      </c>
      <c r="B53" t="s">
        <v>53</v>
      </c>
      <c r="C53">
        <v>20.771513349999999</v>
      </c>
      <c r="D53">
        <v>40.126291620000003</v>
      </c>
      <c r="E53">
        <v>1.6043909649999999</v>
      </c>
      <c r="F53">
        <v>0.189993667</v>
      </c>
      <c r="G53">
        <f t="shared" si="3"/>
        <v>-0.23490620030450793</v>
      </c>
      <c r="H53">
        <f t="shared" si="4"/>
        <v>1.9404381441922141</v>
      </c>
      <c r="I53">
        <f t="shared" si="5"/>
        <v>-0.58458252397909627</v>
      </c>
      <c r="J53">
        <f t="shared" si="6"/>
        <v>-0.55927379485154272</v>
      </c>
      <c r="K53">
        <f t="shared" si="7"/>
        <v>1.9840178203105632</v>
      </c>
      <c r="L53">
        <f t="shared" si="8"/>
        <v>9.5262534670593766</v>
      </c>
      <c r="M53">
        <f t="shared" si="9"/>
        <v>15.488992847113803</v>
      </c>
      <c r="N53">
        <f t="shared" si="10"/>
        <v>1.9840178203105632</v>
      </c>
      <c r="O53">
        <f t="shared" si="11"/>
        <v>1</v>
      </c>
    </row>
    <row r="54" spans="1:15" x14ac:dyDescent="0.2">
      <c r="A54">
        <f t="shared" si="12"/>
        <v>42</v>
      </c>
      <c r="B54" t="s">
        <v>54</v>
      </c>
      <c r="C54">
        <v>85.858585860000005</v>
      </c>
      <c r="D54">
        <v>13.23671498</v>
      </c>
      <c r="E54">
        <v>35.22737841</v>
      </c>
      <c r="F54">
        <v>2.2784339249999999</v>
      </c>
      <c r="G54">
        <f t="shared" si="3"/>
        <v>3.4368337587544007</v>
      </c>
      <c r="H54">
        <f t="shared" si="4"/>
        <v>-0.40459911696245476</v>
      </c>
      <c r="I54">
        <f t="shared" si="5"/>
        <v>4.6066868113755124</v>
      </c>
      <c r="J54">
        <f t="shared" si="6"/>
        <v>2.1282757585014624</v>
      </c>
      <c r="K54">
        <f t="shared" si="7"/>
        <v>46.269804782078197</v>
      </c>
      <c r="L54">
        <f t="shared" si="8"/>
        <v>48.388880274779716</v>
      </c>
      <c r="M54">
        <f t="shared" si="9"/>
        <v>13.265092351043933</v>
      </c>
      <c r="N54">
        <f t="shared" si="10"/>
        <v>13.265092351043933</v>
      </c>
      <c r="O54">
        <f t="shared" si="11"/>
        <v>3</v>
      </c>
    </row>
    <row r="55" spans="1:15" x14ac:dyDescent="0.2">
      <c r="A55">
        <f t="shared" si="12"/>
        <v>43</v>
      </c>
      <c r="B55" t="s">
        <v>55</v>
      </c>
      <c r="C55">
        <v>17.412935319999999</v>
      </c>
      <c r="D55">
        <v>21.687667050000002</v>
      </c>
      <c r="E55">
        <v>14.016647860000001</v>
      </c>
      <c r="F55">
        <v>0.246896163</v>
      </c>
      <c r="G55">
        <f t="shared" si="3"/>
        <v>-0.42437278226628972</v>
      </c>
      <c r="H55">
        <f t="shared" si="4"/>
        <v>0.33240755895902152</v>
      </c>
      <c r="I55">
        <f t="shared" si="5"/>
        <v>1.3318256686884877</v>
      </c>
      <c r="J55">
        <f t="shared" si="6"/>
        <v>-0.4860477223681845</v>
      </c>
      <c r="K55">
        <f t="shared" si="7"/>
        <v>3.6817466987665028</v>
      </c>
      <c r="L55">
        <f t="shared" si="8"/>
        <v>4.5887523607984892</v>
      </c>
      <c r="M55">
        <f t="shared" si="9"/>
        <v>10.263870511730412</v>
      </c>
      <c r="N55">
        <f t="shared" si="10"/>
        <v>3.6817466987665028</v>
      </c>
      <c r="O55">
        <f t="shared" si="11"/>
        <v>1</v>
      </c>
    </row>
    <row r="56" spans="1:15" x14ac:dyDescent="0.2">
      <c r="A56">
        <f t="shared" si="12"/>
        <v>44</v>
      </c>
      <c r="B56" t="s">
        <v>56</v>
      </c>
      <c r="C56">
        <v>26.470588240000001</v>
      </c>
      <c r="D56">
        <v>25.9645464</v>
      </c>
      <c r="E56">
        <v>2.8763364560000002</v>
      </c>
      <c r="F56">
        <v>0.66231431500000004</v>
      </c>
      <c r="G56">
        <f t="shared" si="3"/>
        <v>8.6594217463817014E-2</v>
      </c>
      <c r="H56">
        <f t="shared" si="4"/>
        <v>0.70539377482578625</v>
      </c>
      <c r="I56">
        <f t="shared" si="5"/>
        <v>-0.38819867693183513</v>
      </c>
      <c r="J56">
        <f t="shared" si="6"/>
        <v>4.8541124301295424E-2</v>
      </c>
      <c r="K56">
        <f t="shared" si="7"/>
        <v>0.40027746184823881</v>
      </c>
      <c r="L56">
        <f t="shared" si="8"/>
        <v>4.1528030131031599</v>
      </c>
      <c r="M56">
        <f t="shared" si="9"/>
        <v>9.8055632000088995</v>
      </c>
      <c r="N56">
        <f t="shared" si="10"/>
        <v>0.40027746184823881</v>
      </c>
      <c r="O56">
        <f t="shared" si="11"/>
        <v>1</v>
      </c>
    </row>
    <row r="57" spans="1:15" x14ac:dyDescent="0.2">
      <c r="A57">
        <f t="shared" si="12"/>
        <v>45</v>
      </c>
      <c r="B57" t="s">
        <v>57</v>
      </c>
      <c r="C57">
        <v>24.50980392</v>
      </c>
      <c r="D57">
        <v>19.119025300000001</v>
      </c>
      <c r="E57">
        <v>0.56769798500000002</v>
      </c>
      <c r="F57">
        <v>0.23654082700000001</v>
      </c>
      <c r="G57">
        <f t="shared" si="3"/>
        <v>-2.4018994364599814E-2</v>
      </c>
      <c r="H57">
        <f t="shared" si="4"/>
        <v>0.10839657154365635</v>
      </c>
      <c r="I57">
        <f t="shared" si="5"/>
        <v>-0.7446442224243871</v>
      </c>
      <c r="J57">
        <f t="shared" si="6"/>
        <v>-0.49937368586415359</v>
      </c>
      <c r="K57">
        <f t="shared" si="7"/>
        <v>0.2455623276102461</v>
      </c>
      <c r="L57">
        <f t="shared" si="8"/>
        <v>2.6494734106554545</v>
      </c>
      <c r="M57">
        <f t="shared" si="9"/>
        <v>13.182050946980395</v>
      </c>
      <c r="N57">
        <f t="shared" si="10"/>
        <v>0.2455623276102461</v>
      </c>
      <c r="O57">
        <f t="shared" si="11"/>
        <v>1</v>
      </c>
    </row>
    <row r="58" spans="1:15" x14ac:dyDescent="0.2">
      <c r="A58">
        <f t="shared" si="12"/>
        <v>46</v>
      </c>
      <c r="B58" t="s">
        <v>58</v>
      </c>
      <c r="C58">
        <v>23.809523810000002</v>
      </c>
      <c r="D58">
        <v>44.97237569</v>
      </c>
      <c r="E58">
        <v>1.3653289200000001</v>
      </c>
      <c r="F58">
        <v>0.10343400899999999</v>
      </c>
      <c r="G58">
        <f t="shared" si="3"/>
        <v>-6.3523712632979637E-2</v>
      </c>
      <c r="H58">
        <f t="shared" si="4"/>
        <v>2.3630646461629814</v>
      </c>
      <c r="I58">
        <f t="shared" si="5"/>
        <v>-0.62149285104285668</v>
      </c>
      <c r="J58">
        <f t="shared" si="6"/>
        <v>-0.67066475722413688</v>
      </c>
      <c r="K58">
        <f t="shared" si="7"/>
        <v>3.3101083761594459</v>
      </c>
      <c r="L58">
        <f t="shared" si="8"/>
        <v>12.619965739650013</v>
      </c>
      <c r="M58">
        <f t="shared" si="9"/>
        <v>16.432466340058191</v>
      </c>
      <c r="N58">
        <f t="shared" si="10"/>
        <v>3.3101083761594459</v>
      </c>
      <c r="O58">
        <f t="shared" si="11"/>
        <v>1</v>
      </c>
    </row>
    <row r="59" spans="1:15" x14ac:dyDescent="0.2">
      <c r="A59">
        <f t="shared" si="12"/>
        <v>47</v>
      </c>
      <c r="B59" t="s">
        <v>59</v>
      </c>
      <c r="C59">
        <v>33.333333330000002</v>
      </c>
      <c r="D59">
        <v>35.04508036</v>
      </c>
      <c r="E59">
        <v>0.33323235400000001</v>
      </c>
      <c r="F59">
        <v>1.2950621019999999</v>
      </c>
      <c r="G59">
        <f t="shared" si="3"/>
        <v>0.47374045717089347</v>
      </c>
      <c r="H59">
        <f t="shared" si="4"/>
        <v>1.4973062237448913</v>
      </c>
      <c r="I59">
        <f t="shared" si="5"/>
        <v>-0.78084487956099358</v>
      </c>
      <c r="J59">
        <f t="shared" si="6"/>
        <v>0.86280479587286329</v>
      </c>
      <c r="K59">
        <f t="shared" si="7"/>
        <v>3.162977051900425</v>
      </c>
      <c r="L59">
        <f t="shared" si="8"/>
        <v>9.6841272248848238</v>
      </c>
      <c r="M59">
        <f t="shared" si="9"/>
        <v>9.9043958481698073</v>
      </c>
      <c r="N59">
        <f t="shared" si="10"/>
        <v>3.162977051900425</v>
      </c>
      <c r="O59">
        <f t="shared" si="11"/>
        <v>1</v>
      </c>
    </row>
    <row r="60" spans="1:15" x14ac:dyDescent="0.2">
      <c r="A60">
        <f t="shared" si="12"/>
        <v>48</v>
      </c>
      <c r="B60" t="s">
        <v>60</v>
      </c>
      <c r="C60">
        <v>15.38461538</v>
      </c>
      <c r="D60">
        <v>0.82644628099999995</v>
      </c>
      <c r="E60">
        <v>3.973054715</v>
      </c>
      <c r="F60">
        <v>0.109980753</v>
      </c>
      <c r="G60">
        <f t="shared" si="3"/>
        <v>-0.53879586332143681</v>
      </c>
      <c r="H60">
        <f t="shared" si="4"/>
        <v>-1.4868973959470537</v>
      </c>
      <c r="I60">
        <f t="shared" si="5"/>
        <v>-0.21886928950654141</v>
      </c>
      <c r="J60">
        <f t="shared" si="6"/>
        <v>-0.66223995366764632</v>
      </c>
      <c r="K60">
        <f t="shared" si="7"/>
        <v>4.546884687521727</v>
      </c>
      <c r="L60">
        <f t="shared" si="8"/>
        <v>0.8032991754737705</v>
      </c>
      <c r="M60">
        <f t="shared" si="9"/>
        <v>18.392795869629651</v>
      </c>
      <c r="N60">
        <f t="shared" si="10"/>
        <v>0.8032991754737705</v>
      </c>
      <c r="O60">
        <f t="shared" si="11"/>
        <v>2</v>
      </c>
    </row>
    <row r="61" spans="1:15" x14ac:dyDescent="0.2">
      <c r="A61">
        <f t="shared" si="12"/>
        <v>49</v>
      </c>
      <c r="B61" t="s">
        <v>61</v>
      </c>
      <c r="C61">
        <v>33.980582519999999</v>
      </c>
      <c r="D61">
        <v>30.281690139999998</v>
      </c>
      <c r="E61">
        <v>25.591789439999999</v>
      </c>
      <c r="F61">
        <v>0.54626717400000002</v>
      </c>
      <c r="G61">
        <f t="shared" si="3"/>
        <v>0.51025355605126432</v>
      </c>
      <c r="H61">
        <f t="shared" si="4"/>
        <v>1.0818914440750935</v>
      </c>
      <c r="I61">
        <f t="shared" si="5"/>
        <v>3.1189862425350534</v>
      </c>
      <c r="J61">
        <f t="shared" si="6"/>
        <v>-0.10079637327266837</v>
      </c>
      <c r="K61">
        <f t="shared" si="7"/>
        <v>14.04138833894601</v>
      </c>
      <c r="L61">
        <f t="shared" si="8"/>
        <v>17.655020633984428</v>
      </c>
      <c r="M61">
        <f t="shared" si="9"/>
        <v>7.7725383576231586</v>
      </c>
      <c r="N61">
        <f t="shared" si="10"/>
        <v>7.7725383576231586</v>
      </c>
      <c r="O61">
        <f t="shared" si="11"/>
        <v>3</v>
      </c>
    </row>
    <row r="62" spans="1:15" x14ac:dyDescent="0.2">
      <c r="A62">
        <f t="shared" si="12"/>
        <v>50</v>
      </c>
      <c r="B62" t="s">
        <v>62</v>
      </c>
      <c r="C62">
        <v>26.070763500000002</v>
      </c>
      <c r="D62">
        <v>31.625755959999999</v>
      </c>
      <c r="E62">
        <v>1.885150812</v>
      </c>
      <c r="F62">
        <v>3.6252899999999998E-2</v>
      </c>
      <c r="G62">
        <f t="shared" si="3"/>
        <v>6.403900921946426E-2</v>
      </c>
      <c r="H62">
        <f t="shared" si="4"/>
        <v>1.1991072883980485</v>
      </c>
      <c r="I62">
        <f t="shared" si="5"/>
        <v>-0.54123420501386132</v>
      </c>
      <c r="J62">
        <f t="shared" si="6"/>
        <v>-0.75711806073381738</v>
      </c>
      <c r="K62">
        <f t="shared" si="7"/>
        <v>0.47115108911371628</v>
      </c>
      <c r="L62">
        <f t="shared" si="8"/>
        <v>6.4928516206357498</v>
      </c>
      <c r="M62">
        <f t="shared" si="9"/>
        <v>12.891911527779685</v>
      </c>
      <c r="N62">
        <f t="shared" si="10"/>
        <v>0.47115108911371628</v>
      </c>
      <c r="O62">
        <f t="shared" si="11"/>
        <v>1</v>
      </c>
    </row>
    <row r="63" spans="1:15" x14ac:dyDescent="0.2">
      <c r="A63">
        <f t="shared" si="12"/>
        <v>51</v>
      </c>
      <c r="B63" t="s">
        <v>63</v>
      </c>
      <c r="C63">
        <v>37.908496730000003</v>
      </c>
      <c r="D63">
        <v>35.783245090000001</v>
      </c>
      <c r="E63">
        <v>6.7327673219999999</v>
      </c>
      <c r="F63">
        <v>1.0746304099999999</v>
      </c>
      <c r="G63">
        <f t="shared" si="3"/>
        <v>0.73183795068502933</v>
      </c>
      <c r="H63">
        <f t="shared" si="4"/>
        <v>1.5616814952448956</v>
      </c>
      <c r="I63">
        <f t="shared" si="5"/>
        <v>0.20722049369745146</v>
      </c>
      <c r="J63">
        <f t="shared" si="6"/>
        <v>0.57913802919849322</v>
      </c>
      <c r="K63">
        <f t="shared" si="7"/>
        <v>3.3636296199277442</v>
      </c>
      <c r="L63">
        <f t="shared" si="8"/>
        <v>10.211054657326757</v>
      </c>
      <c r="M63">
        <f t="shared" si="9"/>
        <v>5.6921778838789647</v>
      </c>
      <c r="N63">
        <f t="shared" si="10"/>
        <v>3.3636296199277442</v>
      </c>
      <c r="O63">
        <f t="shared" si="11"/>
        <v>1</v>
      </c>
    </row>
    <row r="64" spans="1:15" x14ac:dyDescent="0.2">
      <c r="A64">
        <f t="shared" si="12"/>
        <v>52</v>
      </c>
      <c r="B64" t="s">
        <v>64</v>
      </c>
      <c r="C64">
        <v>49.107142860000003</v>
      </c>
      <c r="D64">
        <v>20.51435407</v>
      </c>
      <c r="E64">
        <v>3.7238544309999999</v>
      </c>
      <c r="F64">
        <v>2.9379760610000001</v>
      </c>
      <c r="G64">
        <f t="shared" si="3"/>
        <v>1.3635842391137176</v>
      </c>
      <c r="H64">
        <f t="shared" si="4"/>
        <v>0.23008305255517406</v>
      </c>
      <c r="I64">
        <f t="shared" si="5"/>
        <v>-0.257344924510927</v>
      </c>
      <c r="J64">
        <f t="shared" si="6"/>
        <v>2.9770202539373898</v>
      </c>
      <c r="K64">
        <f t="shared" si="7"/>
        <v>14.438204452275215</v>
      </c>
      <c r="L64">
        <f t="shared" si="8"/>
        <v>16.708127554184788</v>
      </c>
      <c r="M64">
        <f t="shared" si="9"/>
        <v>8.677923600097909</v>
      </c>
      <c r="N64">
        <f t="shared" si="10"/>
        <v>8.677923600097909</v>
      </c>
      <c r="O64">
        <f t="shared" si="11"/>
        <v>3</v>
      </c>
    </row>
    <row r="65" spans="1:15" x14ac:dyDescent="0.2">
      <c r="A65">
        <f t="shared" si="12"/>
        <v>53</v>
      </c>
      <c r="B65" t="s">
        <v>65</v>
      </c>
      <c r="C65">
        <v>47.368421050000002</v>
      </c>
      <c r="D65">
        <v>42.982456139999996</v>
      </c>
      <c r="E65">
        <v>0.63663075400000002</v>
      </c>
      <c r="F65">
        <v>0.45053868800000002</v>
      </c>
      <c r="G65">
        <f t="shared" si="3"/>
        <v>1.2654981814486816</v>
      </c>
      <c r="H65">
        <f t="shared" si="4"/>
        <v>2.1895239633205259</v>
      </c>
      <c r="I65">
        <f t="shared" si="5"/>
        <v>-0.73400124875953521</v>
      </c>
      <c r="J65">
        <f t="shared" si="6"/>
        <v>-0.22398641847838546</v>
      </c>
      <c r="K65">
        <f t="shared" si="7"/>
        <v>4.4482557269762344</v>
      </c>
      <c r="L65">
        <f t="shared" si="8"/>
        <v>15.624295561594669</v>
      </c>
      <c r="M65">
        <f t="shared" si="9"/>
        <v>10.186068129141113</v>
      </c>
      <c r="N65">
        <f t="shared" si="10"/>
        <v>4.4482557269762344</v>
      </c>
      <c r="O65">
        <f t="shared" si="11"/>
        <v>1</v>
      </c>
    </row>
    <row r="66" spans="1:15" x14ac:dyDescent="0.2">
      <c r="A66">
        <f t="shared" si="12"/>
        <v>54</v>
      </c>
      <c r="B66" t="s">
        <v>66</v>
      </c>
      <c r="C66">
        <v>23.25581395</v>
      </c>
      <c r="D66">
        <v>22.574257429999999</v>
      </c>
      <c r="E66">
        <v>2.6466777719999999</v>
      </c>
      <c r="F66">
        <v>0</v>
      </c>
      <c r="G66">
        <f t="shared" si="3"/>
        <v>-9.4760001811211705E-2</v>
      </c>
      <c r="H66">
        <f t="shared" si="4"/>
        <v>0.40972701639475123</v>
      </c>
      <c r="I66">
        <f t="shared" si="5"/>
        <v>-0.42365715859701469</v>
      </c>
      <c r="J66">
        <f t="shared" si="6"/>
        <v>-0.80377080305169279</v>
      </c>
      <c r="K66">
        <f t="shared" si="7"/>
        <v>0.10717952282756406</v>
      </c>
      <c r="L66">
        <f t="shared" si="8"/>
        <v>3.346394221947036</v>
      </c>
      <c r="M66">
        <f t="shared" si="9"/>
        <v>12.977111735691722</v>
      </c>
      <c r="N66">
        <f t="shared" si="10"/>
        <v>0.10717952282756406</v>
      </c>
      <c r="O66">
        <f t="shared" si="11"/>
        <v>1</v>
      </c>
    </row>
    <row r="67" spans="1:15" x14ac:dyDescent="0.2">
      <c r="A67">
        <f t="shared" si="12"/>
        <v>55</v>
      </c>
      <c r="B67" t="s">
        <v>67</v>
      </c>
      <c r="C67">
        <v>49.618320609999998</v>
      </c>
      <c r="D67">
        <v>21.822849810000001</v>
      </c>
      <c r="E67">
        <v>7.4722016309999999</v>
      </c>
      <c r="F67">
        <v>0</v>
      </c>
      <c r="G67">
        <f t="shared" si="3"/>
        <v>1.392421175520228</v>
      </c>
      <c r="H67">
        <f t="shared" si="4"/>
        <v>0.34419683379625182</v>
      </c>
      <c r="I67">
        <f t="shared" si="5"/>
        <v>0.32138651359975656</v>
      </c>
      <c r="J67">
        <f t="shared" si="6"/>
        <v>-0.80377080305169279</v>
      </c>
      <c r="K67">
        <f t="shared" si="7"/>
        <v>2.7936805226753791</v>
      </c>
      <c r="L67">
        <f t="shared" si="8"/>
        <v>8.3820953986934885</v>
      </c>
      <c r="M67">
        <f t="shared" si="9"/>
        <v>5.3449582537394571</v>
      </c>
      <c r="N67">
        <f t="shared" si="10"/>
        <v>2.7936805226753791</v>
      </c>
      <c r="O67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D9C9-86D0-5944-B3AC-BA754273DEF7}">
  <dimension ref="A1:E56"/>
  <sheetViews>
    <sheetView tabSelected="1" workbookViewId="0">
      <selection activeCell="A48" sqref="A48:A56"/>
    </sheetView>
  </sheetViews>
  <sheetFormatPr baseColWidth="10" defaultRowHeight="16" x14ac:dyDescent="0.2"/>
  <cols>
    <col min="1" max="1" width="32.1640625" customWidth="1"/>
  </cols>
  <sheetData>
    <row r="1" spans="1:5" x14ac:dyDescent="0.2">
      <c r="A1" t="s">
        <v>0</v>
      </c>
      <c r="B1" t="s">
        <v>81</v>
      </c>
      <c r="D1" t="s">
        <v>76</v>
      </c>
      <c r="E1" t="s">
        <v>82</v>
      </c>
    </row>
    <row r="2" spans="1:5" x14ac:dyDescent="0.2">
      <c r="A2" t="s">
        <v>13</v>
      </c>
      <c r="B2">
        <v>1</v>
      </c>
      <c r="D2" t="s">
        <v>83</v>
      </c>
      <c r="E2">
        <f>COUNTIF(B2:B56,1)</f>
        <v>26</v>
      </c>
    </row>
    <row r="3" spans="1:5" x14ac:dyDescent="0.2">
      <c r="A3" t="s">
        <v>15</v>
      </c>
      <c r="B3">
        <v>1</v>
      </c>
      <c r="D3" t="s">
        <v>84</v>
      </c>
      <c r="E3">
        <f>COUNTIF(B2:B56,2)</f>
        <v>20</v>
      </c>
    </row>
    <row r="4" spans="1:5" x14ac:dyDescent="0.2">
      <c r="A4" t="s">
        <v>18</v>
      </c>
      <c r="B4">
        <v>1</v>
      </c>
      <c r="D4" t="s">
        <v>85</v>
      </c>
      <c r="E4">
        <f>COUNTIF(B2:B56,3)</f>
        <v>9</v>
      </c>
    </row>
    <row r="5" spans="1:5" x14ac:dyDescent="0.2">
      <c r="A5" t="s">
        <v>19</v>
      </c>
      <c r="B5">
        <v>1</v>
      </c>
    </row>
    <row r="6" spans="1:5" x14ac:dyDescent="0.2">
      <c r="A6" t="s">
        <v>22</v>
      </c>
      <c r="B6">
        <v>1</v>
      </c>
    </row>
    <row r="7" spans="1:5" x14ac:dyDescent="0.2">
      <c r="A7" t="s">
        <v>25</v>
      </c>
      <c r="B7">
        <v>1</v>
      </c>
    </row>
    <row r="8" spans="1:5" x14ac:dyDescent="0.2">
      <c r="A8" t="s">
        <v>29</v>
      </c>
      <c r="B8">
        <v>1</v>
      </c>
    </row>
    <row r="9" spans="1:5" x14ac:dyDescent="0.2">
      <c r="A9" t="s">
        <v>30</v>
      </c>
      <c r="B9">
        <v>1</v>
      </c>
    </row>
    <row r="10" spans="1:5" x14ac:dyDescent="0.2">
      <c r="A10" t="s">
        <v>32</v>
      </c>
      <c r="B10">
        <v>1</v>
      </c>
    </row>
    <row r="11" spans="1:5" x14ac:dyDescent="0.2">
      <c r="A11" t="s">
        <v>33</v>
      </c>
      <c r="B11">
        <v>1</v>
      </c>
    </row>
    <row r="12" spans="1:5" x14ac:dyDescent="0.2">
      <c r="A12" t="s">
        <v>35</v>
      </c>
      <c r="B12">
        <v>1</v>
      </c>
    </row>
    <row r="13" spans="1:5" x14ac:dyDescent="0.2">
      <c r="A13" t="s">
        <v>36</v>
      </c>
      <c r="B13">
        <v>1</v>
      </c>
    </row>
    <row r="14" spans="1:5" x14ac:dyDescent="0.2">
      <c r="A14" t="s">
        <v>38</v>
      </c>
      <c r="B14">
        <v>1</v>
      </c>
    </row>
    <row r="15" spans="1:5" x14ac:dyDescent="0.2">
      <c r="A15" t="s">
        <v>41</v>
      </c>
      <c r="B15">
        <v>1</v>
      </c>
    </row>
    <row r="16" spans="1:5" x14ac:dyDescent="0.2">
      <c r="A16" t="s">
        <v>48</v>
      </c>
      <c r="B16">
        <v>1</v>
      </c>
    </row>
    <row r="17" spans="1:2" x14ac:dyDescent="0.2">
      <c r="A17" t="s">
        <v>53</v>
      </c>
      <c r="B17">
        <v>1</v>
      </c>
    </row>
    <row r="18" spans="1:2" x14ac:dyDescent="0.2">
      <c r="A18" t="s">
        <v>55</v>
      </c>
      <c r="B18">
        <v>1</v>
      </c>
    </row>
    <row r="19" spans="1:2" x14ac:dyDescent="0.2">
      <c r="A19" t="s">
        <v>56</v>
      </c>
      <c r="B19">
        <v>1</v>
      </c>
    </row>
    <row r="20" spans="1:2" x14ac:dyDescent="0.2">
      <c r="A20" t="s">
        <v>57</v>
      </c>
      <c r="B20">
        <v>1</v>
      </c>
    </row>
    <row r="21" spans="1:2" x14ac:dyDescent="0.2">
      <c r="A21" t="s">
        <v>58</v>
      </c>
      <c r="B21">
        <v>1</v>
      </c>
    </row>
    <row r="22" spans="1:2" x14ac:dyDescent="0.2">
      <c r="A22" t="s">
        <v>59</v>
      </c>
      <c r="B22">
        <v>1</v>
      </c>
    </row>
    <row r="23" spans="1:2" x14ac:dyDescent="0.2">
      <c r="A23" t="s">
        <v>62</v>
      </c>
      <c r="B23">
        <v>1</v>
      </c>
    </row>
    <row r="24" spans="1:2" x14ac:dyDescent="0.2">
      <c r="A24" t="s">
        <v>63</v>
      </c>
      <c r="B24">
        <v>1</v>
      </c>
    </row>
    <row r="25" spans="1:2" x14ac:dyDescent="0.2">
      <c r="A25" t="s">
        <v>65</v>
      </c>
      <c r="B25">
        <v>1</v>
      </c>
    </row>
    <row r="26" spans="1:2" x14ac:dyDescent="0.2">
      <c r="A26" t="s">
        <v>66</v>
      </c>
      <c r="B26">
        <v>1</v>
      </c>
    </row>
    <row r="27" spans="1:2" x14ac:dyDescent="0.2">
      <c r="A27" t="s">
        <v>67</v>
      </c>
      <c r="B27">
        <v>1</v>
      </c>
    </row>
    <row r="28" spans="1:2" x14ac:dyDescent="0.2">
      <c r="A28" t="s">
        <v>14</v>
      </c>
      <c r="B28">
        <v>2</v>
      </c>
    </row>
    <row r="29" spans="1:2" x14ac:dyDescent="0.2">
      <c r="A29" t="s">
        <v>17</v>
      </c>
      <c r="B29">
        <v>2</v>
      </c>
    </row>
    <row r="30" spans="1:2" x14ac:dyDescent="0.2">
      <c r="A30" t="s">
        <v>20</v>
      </c>
      <c r="B30">
        <v>2</v>
      </c>
    </row>
    <row r="31" spans="1:2" x14ac:dyDescent="0.2">
      <c r="A31" t="s">
        <v>23</v>
      </c>
      <c r="B31">
        <v>2</v>
      </c>
    </row>
    <row r="32" spans="1:2" x14ac:dyDescent="0.2">
      <c r="A32" t="s">
        <v>24</v>
      </c>
      <c r="B32">
        <v>2</v>
      </c>
    </row>
    <row r="33" spans="1:2" x14ac:dyDescent="0.2">
      <c r="A33" t="s">
        <v>27</v>
      </c>
      <c r="B33">
        <v>2</v>
      </c>
    </row>
    <row r="34" spans="1:2" x14ac:dyDescent="0.2">
      <c r="A34" t="s">
        <v>28</v>
      </c>
      <c r="B34">
        <v>2</v>
      </c>
    </row>
    <row r="35" spans="1:2" x14ac:dyDescent="0.2">
      <c r="A35" t="s">
        <v>31</v>
      </c>
      <c r="B35">
        <v>2</v>
      </c>
    </row>
    <row r="36" spans="1:2" x14ac:dyDescent="0.2">
      <c r="A36" t="s">
        <v>34</v>
      </c>
      <c r="B36">
        <v>2</v>
      </c>
    </row>
    <row r="37" spans="1:2" x14ac:dyDescent="0.2">
      <c r="A37" t="s">
        <v>37</v>
      </c>
      <c r="B37">
        <v>2</v>
      </c>
    </row>
    <row r="38" spans="1:2" x14ac:dyDescent="0.2">
      <c r="A38" t="s">
        <v>39</v>
      </c>
      <c r="B38">
        <v>2</v>
      </c>
    </row>
    <row r="39" spans="1:2" x14ac:dyDescent="0.2">
      <c r="A39" t="s">
        <v>42</v>
      </c>
      <c r="B39">
        <v>2</v>
      </c>
    </row>
    <row r="40" spans="1:2" x14ac:dyDescent="0.2">
      <c r="A40" t="s">
        <v>43</v>
      </c>
      <c r="B40">
        <v>2</v>
      </c>
    </row>
    <row r="41" spans="1:2" x14ac:dyDescent="0.2">
      <c r="A41" t="s">
        <v>44</v>
      </c>
      <c r="B41">
        <v>2</v>
      </c>
    </row>
    <row r="42" spans="1:2" x14ac:dyDescent="0.2">
      <c r="A42" t="s">
        <v>46</v>
      </c>
      <c r="B42">
        <v>2</v>
      </c>
    </row>
    <row r="43" spans="1:2" x14ac:dyDescent="0.2">
      <c r="A43" t="s">
        <v>47</v>
      </c>
      <c r="B43">
        <v>2</v>
      </c>
    </row>
    <row r="44" spans="1:2" x14ac:dyDescent="0.2">
      <c r="A44" t="s">
        <v>50</v>
      </c>
      <c r="B44">
        <v>2</v>
      </c>
    </row>
    <row r="45" spans="1:2" x14ac:dyDescent="0.2">
      <c r="A45" t="s">
        <v>51</v>
      </c>
      <c r="B45">
        <v>2</v>
      </c>
    </row>
    <row r="46" spans="1:2" x14ac:dyDescent="0.2">
      <c r="A46" t="s">
        <v>52</v>
      </c>
      <c r="B46">
        <v>2</v>
      </c>
    </row>
    <row r="47" spans="1:2" x14ac:dyDescent="0.2">
      <c r="A47" t="s">
        <v>60</v>
      </c>
      <c r="B47">
        <v>2</v>
      </c>
    </row>
    <row r="48" spans="1:2" x14ac:dyDescent="0.2">
      <c r="A48" t="s">
        <v>16</v>
      </c>
      <c r="B48">
        <v>3</v>
      </c>
    </row>
    <row r="49" spans="1:2" x14ac:dyDescent="0.2">
      <c r="A49" t="s">
        <v>21</v>
      </c>
      <c r="B49">
        <v>3</v>
      </c>
    </row>
    <row r="50" spans="1:2" x14ac:dyDescent="0.2">
      <c r="A50" t="s">
        <v>26</v>
      </c>
      <c r="B50">
        <v>3</v>
      </c>
    </row>
    <row r="51" spans="1:2" x14ac:dyDescent="0.2">
      <c r="A51" t="s">
        <v>40</v>
      </c>
      <c r="B51">
        <v>3</v>
      </c>
    </row>
    <row r="52" spans="1:2" x14ac:dyDescent="0.2">
      <c r="A52" t="s">
        <v>45</v>
      </c>
      <c r="B52">
        <v>3</v>
      </c>
    </row>
    <row r="53" spans="1:2" x14ac:dyDescent="0.2">
      <c r="A53" t="s">
        <v>49</v>
      </c>
      <c r="B53">
        <v>3</v>
      </c>
    </row>
    <row r="54" spans="1:2" x14ac:dyDescent="0.2">
      <c r="A54" t="s">
        <v>54</v>
      </c>
      <c r="B54">
        <v>3</v>
      </c>
    </row>
    <row r="55" spans="1:2" x14ac:dyDescent="0.2">
      <c r="A55" t="s">
        <v>61</v>
      </c>
      <c r="B55">
        <v>3</v>
      </c>
    </row>
    <row r="56" spans="1:2" x14ac:dyDescent="0.2">
      <c r="A56" t="s">
        <v>64</v>
      </c>
      <c r="B56">
        <v>3</v>
      </c>
    </row>
  </sheetData>
  <autoFilter ref="A1:B56" xr:uid="{2BC7142B-B08E-C84E-A1AE-C02EB177F259}"/>
  <sortState xmlns:xlrd2="http://schemas.microsoft.com/office/spreadsheetml/2017/richdata2" ref="A2:B56">
    <sortCondition ref="B2:B56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2017</vt:lpstr>
      <vt:lpstr>visuals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Qiutong Shi</dc:creator>
  <cp:lastModifiedBy>Qiutong Shi</cp:lastModifiedBy>
  <dcterms:created xsi:type="dcterms:W3CDTF">2020-12-16T23:55:41Z</dcterms:created>
  <dcterms:modified xsi:type="dcterms:W3CDTF">2020-12-17T03:15:05Z</dcterms:modified>
</cp:coreProperties>
</file>