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FS\TRANSFER\AUFSPRD\RESEARCHREPORTS\PRESS\3365949_0_1087\"/>
    </mc:Choice>
  </mc:AlternateContent>
  <bookViews>
    <workbookView xWindow="555" yWindow="1815" windowWidth="26865" windowHeight="12420" tabRatio="599"/>
  </bookViews>
  <sheets>
    <sheet name="Sheet1" sheetId="1" r:id="rId1"/>
  </sheets>
  <definedNames>
    <definedName name="DESC">Sheet1!#REF!</definedName>
    <definedName name="NAME">Sheet1!$Q$7</definedName>
    <definedName name="NvsASD">"V2017-10-07"</definedName>
    <definedName name="NvsAutoDrillOk">"VY"</definedName>
    <definedName name="NvsDrillHyperLink" localSheetId="0">"https://www.finance.ps.auckland.ac.nz/psp/ps_newwin/EMPLOYEE/ERP/c/REPORT_BOOKS.IC_RUN_DRILLDOWN.GBL?Action=A&amp;NVS_INSTANCE=3365949_4585020"</definedName>
    <definedName name="NvsElapsedTime">0.000185185184818693</definedName>
    <definedName name="NvsEndTime">43015.723587963</definedName>
    <definedName name="NvsInstLang">"VENG"</definedName>
    <definedName name="NvsInstSpec">"%,FPROJECT_ID,VYZHA947"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"VUOA"</definedName>
    <definedName name="NvsPanelEffdt">"V1997-01-01"</definedName>
    <definedName name="NvsPanelSetid">"VUOFAK"</definedName>
    <definedName name="NvsReqBU">"VUOA"</definedName>
    <definedName name="NvsReqBUOnly">"VY"</definedName>
    <definedName name="NvsSheetType" localSheetId="0">"M"</definedName>
    <definedName name="NvsTransLed">"VN"</definedName>
    <definedName name="NvsTree.ACCT_CONSOLID" localSheetId="0">"YNNYN"</definedName>
    <definedName name="NvsTree.BUD_ACCT" localSheetId="0">"YNNYN"</definedName>
    <definedName name="NvsTree.DEPARTMENTS" localSheetId="0">"YNNYN"</definedName>
    <definedName name="NvsTree.DEPT_CONSOLID" localSheetId="0">"YNNYN"</definedName>
    <definedName name="NvsTree.DEPTSOR" localSheetId="0">"YNNYN"</definedName>
    <definedName name="NvsTreeASD">"V2017-10-07"</definedName>
    <definedName name="NvsValTbl.ACCOUNT">"UOA_ACC_EXT_VW"</definedName>
    <definedName name="NvsValTbl.DEPTID">"DEPARTMENT_TBL"</definedName>
    <definedName name="NvsValTbl.END_DT">"PROJECT_STATUS"</definedName>
    <definedName name="NvsValTbl.SCENARIO">"BD_SCENARIO_TBL"</definedName>
    <definedName name="NvsValTbl.START_DT">"PROJECT_STATUS"</definedName>
    <definedName name="OPE">Sheet1!$Q$4</definedName>
    <definedName name="PEREND">Sheet1!$Q$2</definedName>
    <definedName name="_xlnm.Print_Area" localSheetId="0">Sheet1!$B$2:$O$34</definedName>
    <definedName name="_xlnm.Print_Titles" localSheetId="0">Sheet1!$B:$B,Sheet1!$2:$11</definedName>
    <definedName name="PROJ">Sheet1!$Q$5</definedName>
    <definedName name="PROJDESC">Sheet1!$Q$6</definedName>
    <definedName name="RPTID">Sheet1!$Q$3</definedName>
    <definedName name="SCD">Sheet1!$S$6</definedName>
  </definedNames>
  <calcPr calcId="152511"/>
</workbook>
</file>

<file path=xl/calcChain.xml><?xml version="1.0" encoding="utf-8"?>
<calcChain xmlns="http://schemas.openxmlformats.org/spreadsheetml/2006/main">
  <c r="K34" i="1" l="1"/>
  <c r="K33" i="1"/>
  <c r="K35" i="1" s="1"/>
  <c r="K28" i="1"/>
  <c r="J28" i="1"/>
  <c r="I28" i="1"/>
  <c r="H28" i="1"/>
  <c r="G28" i="1"/>
  <c r="F28" i="1"/>
  <c r="E28" i="1"/>
  <c r="K16" i="1"/>
  <c r="K31" i="1" s="1"/>
  <c r="J16" i="1"/>
  <c r="J31" i="1" s="1"/>
  <c r="I16" i="1"/>
  <c r="I31" i="1" s="1"/>
  <c r="H16" i="1"/>
  <c r="H31" i="1" s="1"/>
  <c r="G16" i="1"/>
  <c r="G31" i="1" s="1"/>
  <c r="F16" i="1"/>
  <c r="F31" i="1" s="1"/>
  <c r="E16" i="1"/>
  <c r="E31" i="1" s="1"/>
  <c r="O5" i="1"/>
  <c r="O4" i="1"/>
  <c r="B4" i="1"/>
  <c r="O3" i="1"/>
  <c r="R2" i="1"/>
  <c r="B5" i="1" s="1"/>
  <c r="O2" i="1"/>
</calcChain>
</file>

<file path=xl/sharedStrings.xml><?xml version="1.0" encoding="utf-8"?>
<sst xmlns="http://schemas.openxmlformats.org/spreadsheetml/2006/main" count="80" uniqueCount="78">
  <si>
    <t/>
  </si>
  <si>
    <t>%,ATF,FDESCR</t>
  </si>
  <si>
    <t>%,AFF,FACCOUNT</t>
  </si>
  <si>
    <t>THE UNIVERSITY OF AUCKLAND</t>
  </si>
  <si>
    <t>GL A/C</t>
  </si>
  <si>
    <t>TOTAL</t>
  </si>
  <si>
    <t>ACTUALS</t>
  </si>
  <si>
    <t>Net Transactions</t>
  </si>
  <si>
    <t>ALLOCATIONS</t>
  </si>
  <si>
    <t>%,FACCOUNT,R,V312000</t>
  </si>
  <si>
    <t>PReSS allocated expenses external</t>
  </si>
  <si>
    <t>Total Allocations</t>
  </si>
  <si>
    <t>EXPENDITURE</t>
  </si>
  <si>
    <t>%,FACCOUNT,V312775</t>
  </si>
  <si>
    <t>Consumables supplies and services (external)</t>
  </si>
  <si>
    <t>%,FACCOUNT,V312770</t>
  </si>
  <si>
    <t>%,FACCOUNT,V312795</t>
  </si>
  <si>
    <t>Equipment hire (external)</t>
  </si>
  <si>
    <t>%,FACCOUNT,V312820</t>
  </si>
  <si>
    <t>Photocopying &amp; printing (external)</t>
  </si>
  <si>
    <t>%,FACCOUNT,V312860</t>
  </si>
  <si>
    <t>Total Expenditure</t>
  </si>
  <si>
    <t>COMMITMENTS</t>
  </si>
  <si>
    <t>%,QUOA_NVS_BUDAVAIL1,CC.MERCH_AMT_BSE</t>
  </si>
  <si>
    <t>%,QUOA_NVS_BUDAVAIL2,CF.MERCH_AMT_BSE</t>
  </si>
  <si>
    <t>%,QUOA_NVS_BUDAVAIL3,CF.MERCH_AMT_BSE</t>
  </si>
  <si>
    <t>DRILL DOWN SECTION</t>
  </si>
  <si>
    <t>PURCHASING</t>
  </si>
  <si>
    <t>RECEIPT</t>
  </si>
  <si>
    <t xml:space="preserve">PARTIALLY </t>
  </si>
  <si>
    <t>ACCRUAL</t>
  </si>
  <si>
    <t>RECEIVED</t>
  </si>
  <si>
    <r>
      <t xml:space="preserve">Conferences </t>
    </r>
    <r>
      <rPr>
        <sz val="9"/>
        <color indexed="54"/>
        <rFont val="Arial"/>
        <family val="2"/>
      </rPr>
      <t>(Historical Reference Only)</t>
    </r>
  </si>
  <si>
    <r>
      <t xml:space="preserve">Travel &amp; accommodation </t>
    </r>
    <r>
      <rPr>
        <sz val="9"/>
        <color indexed="54"/>
        <rFont val="Arial"/>
        <family val="2"/>
      </rPr>
      <t>(Historical Reference Only)</t>
    </r>
  </si>
  <si>
    <t>Conferences - Domestic</t>
  </si>
  <si>
    <t>Conferences - International</t>
  </si>
  <si>
    <t>%,FACCOUNT,V312772</t>
  </si>
  <si>
    <t>%,FACCOUNT,V312771</t>
  </si>
  <si>
    <t>Field Trips - Domestic</t>
  </si>
  <si>
    <t>Field Trips - International</t>
  </si>
  <si>
    <t>%,FACCOUNT,V312774</t>
  </si>
  <si>
    <t>%,FACCOUNT,V312773</t>
  </si>
  <si>
    <t>PRESS ACCOUNT STATEMENT</t>
  </si>
  <si>
    <t>%,LACTUALS,S1_YR_AGO</t>
  </si>
  <si>
    <t>%,LACTUALS,S2_YR_AGO</t>
  </si>
  <si>
    <t>%,LACTUALS,S3_YR_AGO</t>
  </si>
  <si>
    <t>%,LACTUALS,S4_YR_AGO</t>
  </si>
  <si>
    <t>ACTUALS FROM PREVIOUS YEARS</t>
  </si>
  <si>
    <t>1  Year Ago</t>
  </si>
  <si>
    <t>2 Years Ago</t>
  </si>
  <si>
    <t>3 Years Ago</t>
  </si>
  <si>
    <t>4 Years Ago</t>
  </si>
  <si>
    <t>5 Years Ago and Prior Years</t>
  </si>
  <si>
    <t>YTD ACTUALS</t>
  </si>
  <si>
    <t>Note: This report does not include Purchase Order commitments or invoices not yet entered in the system</t>
  </si>
  <si>
    <t xml:space="preserve">                           Total Allocations :</t>
  </si>
  <si>
    <t xml:space="preserve">                           Total Expenditure :</t>
  </si>
  <si>
    <t xml:space="preserve">                                 Total Balance :</t>
  </si>
  <si>
    <t>%,LACTUALS,S5YBALDEC</t>
  </si>
  <si>
    <t>%,LACTUALS,SLASTMTH</t>
  </si>
  <si>
    <t>%,LACTUALS,SYTD_LESS1</t>
  </si>
  <si>
    <t>312000</t>
  </si>
  <si>
    <t>312775</t>
  </si>
  <si>
    <t>312770</t>
  </si>
  <si>
    <t>312772</t>
  </si>
  <si>
    <t>312771</t>
  </si>
  <si>
    <t>312795</t>
  </si>
  <si>
    <t>312820</t>
  </si>
  <si>
    <t>312860</t>
  </si>
  <si>
    <t>312774</t>
  </si>
  <si>
    <t>312773</t>
  </si>
  <si>
    <t>2017-10-31</t>
  </si>
  <si>
    <t>ONP_0003</t>
  </si>
  <si>
    <t>DAILY</t>
  </si>
  <si>
    <t>YZHA947</t>
  </si>
  <si>
    <t>PRESS, BIOENGINST, 6732843 Zha</t>
  </si>
  <si>
    <t>UOA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</si>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</sst>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##0,_C_R;#,##0,&quot;CR&quot;;0_C_R"/>
    <numFmt numFmtId="165" formatCode="#,##0_C_R;#,##0&quot;CR&quot;;0_C_R"/>
    <numFmt numFmtId="166" formatCode="#,##0.00;[Black]\(#,##0.00\);\-"/>
    <numFmt numFmtId="167" formatCode="#,##0;[Black]\(#,##0\);\-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i/>
      <sz val="9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indexed="54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5" fontId="1" fillId="0" borderId="0" applyFill="0" applyBorder="0"/>
    <xf numFmtId="165" fontId="2" fillId="0" borderId="0" applyFill="0" applyBorder="0"/>
    <xf numFmtId="165" fontId="2" fillId="0" borderId="0" applyFill="0" applyBorder="0"/>
    <xf numFmtId="165" fontId="2" fillId="0" borderId="0" applyFill="0" applyBorder="0"/>
  </cellStyleXfs>
  <cellXfs count="76">
    <xf numFmtId="0" fontId="0" fillId="0" borderId="0" xfId="0"/>
    <xf numFmtId="0" fontId="3" fillId="0" borderId="0" xfId="0" applyFont="1" applyFill="1"/>
    <xf numFmtId="165" fontId="3" fillId="0" borderId="0" xfId="2" applyFont="1" applyFill="1"/>
    <xf numFmtId="165" fontId="4" fillId="0" borderId="0" xfId="2" applyFont="1" applyFill="1"/>
    <xf numFmtId="0" fontId="5" fillId="0" borderId="0" xfId="0" applyFont="1" applyFill="1"/>
    <xf numFmtId="165" fontId="4" fillId="0" borderId="0" xfId="2" applyFont="1" applyFill="1" applyAlignment="1">
      <alignment horizontal="right"/>
    </xf>
    <xf numFmtId="165" fontId="3" fillId="0" borderId="0" xfId="2" applyFont="1" applyFill="1" applyBorder="1"/>
    <xf numFmtId="0" fontId="4" fillId="0" borderId="0" xfId="0" applyFont="1" applyFill="1"/>
    <xf numFmtId="165" fontId="4" fillId="0" borderId="0" xfId="2" applyFont="1" applyFill="1" applyBorder="1" applyAlignment="1">
      <alignment horizontal="center"/>
    </xf>
    <xf numFmtId="165" fontId="3" fillId="0" borderId="0" xfId="2" applyFont="1" applyFill="1" applyAlignment="1">
      <alignment horizontal="centerContinuous"/>
    </xf>
    <xf numFmtId="0" fontId="4" fillId="0" borderId="0" xfId="0" applyFont="1" applyFill="1" applyAlignment="1">
      <alignment horizontal="center"/>
    </xf>
    <xf numFmtId="164" fontId="3" fillId="0" borderId="0" xfId="0" applyNumberFormat="1" applyFont="1" applyFill="1"/>
    <xf numFmtId="164" fontId="4" fillId="0" borderId="0" xfId="0" applyNumberFormat="1" applyFont="1" applyFill="1"/>
    <xf numFmtId="164" fontId="3" fillId="0" borderId="0" xfId="2" applyNumberFormat="1" applyFont="1" applyFill="1" applyBorder="1"/>
    <xf numFmtId="164" fontId="4" fillId="0" borderId="0" xfId="3" applyNumberFormat="1" applyFont="1" applyFill="1" applyBorder="1"/>
    <xf numFmtId="164" fontId="3" fillId="0" borderId="0" xfId="1" applyNumberFormat="1" applyFont="1" applyFill="1"/>
    <xf numFmtId="164" fontId="4" fillId="0" borderId="0" xfId="1" applyNumberFormat="1" applyFont="1" applyFill="1"/>
    <xf numFmtId="164" fontId="6" fillId="0" borderId="0" xfId="0" applyNumberFormat="1" applyFont="1" applyFill="1" applyBorder="1"/>
    <xf numFmtId="164" fontId="6" fillId="0" borderId="0" xfId="0" applyNumberFormat="1" applyFont="1" applyFill="1"/>
    <xf numFmtId="165" fontId="4" fillId="0" borderId="0" xfId="5" applyFont="1" applyFill="1"/>
    <xf numFmtId="165" fontId="7" fillId="0" borderId="0" xfId="5" applyFont="1" applyFill="1" applyBorder="1"/>
    <xf numFmtId="164" fontId="8" fillId="0" borderId="0" xfId="0" applyNumberFormat="1" applyFont="1" applyFill="1" applyAlignment="1">
      <alignment horizontal="left"/>
    </xf>
    <xf numFmtId="166" fontId="4" fillId="0" borderId="0" xfId="0" applyNumberFormat="1" applyFont="1" applyFill="1" applyBorder="1"/>
    <xf numFmtId="164" fontId="8" fillId="0" borderId="0" xfId="0" applyNumberFormat="1" applyFont="1" applyFill="1"/>
    <xf numFmtId="0" fontId="3" fillId="0" borderId="0" xfId="0" applyFont="1" applyFill="1" applyAlignment="1">
      <alignment horizontal="left"/>
    </xf>
    <xf numFmtId="167" fontId="3" fillId="0" borderId="0" xfId="2" applyNumberFormat="1" applyFont="1" applyFill="1" applyAlignment="1">
      <alignment horizontal="right"/>
    </xf>
    <xf numFmtId="167" fontId="3" fillId="0" borderId="0" xfId="0" applyNumberFormat="1" applyFont="1" applyFill="1" applyAlignment="1">
      <alignment horizontal="right"/>
    </xf>
    <xf numFmtId="167" fontId="3" fillId="0" borderId="0" xfId="0" applyNumberFormat="1" applyFont="1" applyFill="1"/>
    <xf numFmtId="167" fontId="3" fillId="0" borderId="0" xfId="2" applyNumberFormat="1" applyFont="1" applyFill="1" applyBorder="1"/>
    <xf numFmtId="167" fontId="3" fillId="0" borderId="0" xfId="0" applyNumberFormat="1" applyFont="1" applyFill="1" applyBorder="1"/>
    <xf numFmtId="167" fontId="4" fillId="0" borderId="0" xfId="0" applyNumberFormat="1" applyFont="1" applyFill="1" applyBorder="1"/>
    <xf numFmtId="167" fontId="4" fillId="0" borderId="0" xfId="3" applyNumberFormat="1" applyFont="1" applyFill="1" applyBorder="1"/>
    <xf numFmtId="167" fontId="4" fillId="0" borderId="0" xfId="4" applyNumberFormat="1" applyFont="1" applyFill="1" applyBorder="1"/>
    <xf numFmtId="167" fontId="4" fillId="0" borderId="1" xfId="3" applyNumberFormat="1" applyFont="1" applyFill="1" applyBorder="1"/>
    <xf numFmtId="167" fontId="4" fillId="0" borderId="0" xfId="0" applyNumberFormat="1" applyFont="1" applyFill="1"/>
    <xf numFmtId="167" fontId="4" fillId="0" borderId="2" xfId="0" applyNumberFormat="1" applyFont="1" applyFill="1" applyBorder="1"/>
    <xf numFmtId="164" fontId="9" fillId="0" borderId="0" xfId="0" applyNumberFormat="1" applyFont="1" applyFill="1"/>
    <xf numFmtId="167" fontId="8" fillId="0" borderId="0" xfId="0" applyNumberFormat="1" applyFont="1" applyFill="1"/>
    <xf numFmtId="167" fontId="8" fillId="0" borderId="0" xfId="2" applyNumberFormat="1" applyFont="1" applyFill="1" applyBorder="1"/>
    <xf numFmtId="165" fontId="10" fillId="2" borderId="3" xfId="2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167" fontId="8" fillId="0" borderId="1" xfId="2" applyNumberFormat="1" applyFont="1" applyFill="1" applyBorder="1"/>
    <xf numFmtId="164" fontId="3" fillId="0" borderId="0" xfId="0" applyNumberFormat="1" applyFont="1" applyFill="1" applyBorder="1"/>
    <xf numFmtId="164" fontId="9" fillId="0" borderId="0" xfId="1" applyNumberFormat="1" applyFont="1" applyFill="1"/>
    <xf numFmtId="167" fontId="8" fillId="0" borderId="1" xfId="0" applyNumberFormat="1" applyFont="1" applyFill="1" applyBorder="1"/>
    <xf numFmtId="167" fontId="3" fillId="0" borderId="0" xfId="2" applyNumberFormat="1" applyFont="1" applyFill="1" applyBorder="1" applyAlignment="1">
      <alignment horizontal="right"/>
    </xf>
    <xf numFmtId="0" fontId="5" fillId="0" borderId="0" xfId="0" applyFont="1" applyFill="1" applyBorder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3" fillId="0" borderId="0" xfId="0" applyFont="1" applyFill="1" applyBorder="1"/>
    <xf numFmtId="0" fontId="10" fillId="0" borderId="0" xfId="0" applyFont="1" applyFill="1" applyBorder="1" applyAlignment="1">
      <alignment horizontal="center"/>
    </xf>
    <xf numFmtId="49" fontId="10" fillId="2" borderId="9" xfId="2" applyNumberFormat="1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49" fontId="10" fillId="2" borderId="10" xfId="2" applyNumberFormat="1" applyFont="1" applyFill="1" applyBorder="1" applyAlignment="1">
      <alignment horizontal="center"/>
    </xf>
    <xf numFmtId="165" fontId="4" fillId="0" borderId="10" xfId="2" applyFont="1" applyFill="1" applyBorder="1"/>
    <xf numFmtId="0" fontId="3" fillId="0" borderId="10" xfId="0" applyFont="1" applyFill="1" applyBorder="1"/>
    <xf numFmtId="167" fontId="3" fillId="0" borderId="10" xfId="2" applyNumberFormat="1" applyFont="1" applyFill="1" applyBorder="1"/>
    <xf numFmtId="0" fontId="1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164" fontId="12" fillId="0" borderId="0" xfId="0" applyNumberFormat="1" applyFont="1" applyFill="1"/>
    <xf numFmtId="164" fontId="12" fillId="0" borderId="0" xfId="1" applyNumberFormat="1" applyFont="1" applyFill="1"/>
    <xf numFmtId="167" fontId="4" fillId="0" borderId="0" xfId="2" applyNumberFormat="1" applyFont="1" applyFill="1" applyBorder="1"/>
    <xf numFmtId="167" fontId="4" fillId="0" borderId="1" xfId="0" applyNumberFormat="1" applyFont="1" applyFill="1" applyBorder="1"/>
    <xf numFmtId="167" fontId="4" fillId="0" borderId="1" xfId="2" applyNumberFormat="1" applyFont="1" applyFill="1" applyBorder="1"/>
    <xf numFmtId="165" fontId="4" fillId="0" borderId="11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3" fillId="0" borderId="0" xfId="0" quotePrefix="1" applyFont="1" applyFill="1"/>
    <xf numFmtId="49" fontId="10" fillId="2" borderId="9" xfId="2" quotePrefix="1" applyNumberFormat="1" applyFont="1" applyFill="1" applyBorder="1" applyAlignment="1">
      <alignment horizontal="center"/>
    </xf>
  </cellXfs>
  <cellStyles count="6">
    <cellStyle name="Comma" xfId="1" builtinId="3"/>
    <cellStyle name="Comma_CR" xfId="2"/>
    <cellStyle name="Expense" xfId="3"/>
    <cellStyle name="Expense_Var" xfId="4"/>
    <cellStyle name="Normal" xfId="0" builtinId="0"/>
    <cellStyle name="Revenue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abSelected="1" topLeftCell="B2" zoomScale="75" zoomScaleNormal="75" workbookViewId="0">
      <selection activeCell="K15" sqref="K15"/>
    </sheetView>
  </sheetViews>
  <sheetFormatPr defaultRowHeight="12" x14ac:dyDescent="0.2"/>
  <cols>
    <col min="1" max="1" width="5.85546875" style="1" hidden="1" customWidth="1"/>
    <col min="2" max="2" width="44.140625" style="1" customWidth="1"/>
    <col min="3" max="3" width="11.5703125" style="1" customWidth="1"/>
    <col min="4" max="4" width="2.7109375" style="1" customWidth="1"/>
    <col min="5" max="5" width="24.7109375" style="1" bestFit="1" customWidth="1"/>
    <col min="6" max="11" width="17.7109375" style="2" customWidth="1"/>
    <col min="12" max="13" width="1.5703125" style="1" customWidth="1"/>
    <col min="14" max="14" width="17.28515625" style="2" customWidth="1"/>
    <col min="15" max="15" width="2.5703125" style="2" customWidth="1"/>
    <col min="16" max="16" width="1" style="2" customWidth="1"/>
    <col min="17" max="17" width="33.140625" style="62" bestFit="1" customWidth="1"/>
    <col min="18" max="18" width="8.5703125" style="62" bestFit="1" customWidth="1"/>
    <col min="19" max="26" width="9.140625" style="1"/>
    <col min="27" max="27" width="17.5703125" style="1" hidden="1" customWidth="1"/>
    <col min="28" max="28" width="13.140625" style="1" hidden="1" customWidth="1"/>
    <col min="29" max="29" width="13.85546875" style="1" hidden="1" customWidth="1"/>
    <col min="30" max="16384" width="9.140625" style="1"/>
  </cols>
  <sheetData>
    <row r="1" spans="1:29" ht="57" hidden="1" customHeight="1" x14ac:dyDescent="0.2">
      <c r="A1" s="1" t="s">
        <v>0</v>
      </c>
      <c r="B1" s="1" t="s">
        <v>1</v>
      </c>
      <c r="C1" s="1" t="s">
        <v>2</v>
      </c>
      <c r="D1" s="24"/>
      <c r="E1" s="25" t="s">
        <v>58</v>
      </c>
      <c r="F1" s="25" t="s">
        <v>46</v>
      </c>
      <c r="G1" s="25" t="s">
        <v>45</v>
      </c>
      <c r="H1" s="25" t="s">
        <v>44</v>
      </c>
      <c r="I1" s="25" t="s">
        <v>43</v>
      </c>
      <c r="J1" s="25" t="s">
        <v>60</v>
      </c>
      <c r="K1" s="25" t="s">
        <v>59</v>
      </c>
      <c r="L1" s="26"/>
      <c r="M1" s="26"/>
      <c r="N1" s="25"/>
      <c r="O1" s="25"/>
      <c r="T1" s="1" t="s">
        <v>0</v>
      </c>
      <c r="AA1" s="46" t="s">
        <v>23</v>
      </c>
      <c r="AB1" s="46" t="s">
        <v>24</v>
      </c>
      <c r="AC1" s="46" t="s">
        <v>25</v>
      </c>
    </row>
    <row r="2" spans="1:29" x14ac:dyDescent="0.2">
      <c r="B2" s="3" t="s">
        <v>3</v>
      </c>
      <c r="C2" s="3"/>
      <c r="D2" s="3"/>
      <c r="E2" s="4"/>
      <c r="O2" s="5" t="str">
        <f>"Report ID : "&amp;RPTID</f>
        <v>Report ID : ONP_0003</v>
      </c>
      <c r="P2" s="6"/>
      <c r="Q2" s="74" t="s">
        <v>71</v>
      </c>
      <c r="R2" s="62">
        <f>EOMONTH(PEREND,-1)</f>
        <v>43008</v>
      </c>
      <c r="U2" s="7"/>
      <c r="AA2" s="47"/>
      <c r="AB2" s="47"/>
      <c r="AC2" s="47"/>
    </row>
    <row r="3" spans="1:29" x14ac:dyDescent="0.2">
      <c r="B3" s="3" t="s">
        <v>42</v>
      </c>
      <c r="C3" s="3"/>
      <c r="D3" s="3"/>
      <c r="E3" s="4"/>
      <c r="O3" s="5" t="str">
        <f>"Run by Operator : "&amp;OPE</f>
        <v>Run by Operator : DAILY</v>
      </c>
      <c r="P3" s="6"/>
      <c r="Q3" s="74" t="s">
        <v>72</v>
      </c>
      <c r="AA3" s="47"/>
      <c r="AB3" s="47"/>
      <c r="AC3" s="47"/>
    </row>
    <row r="4" spans="1:29" ht="12.75" x14ac:dyDescent="0.2">
      <c r="B4" s="7" t="str">
        <f>"Report on "&amp;"Project: "&amp;PROJ&amp;"  "&amp;PROJDESC</f>
        <v>Report on Project: YZHA947  PRESS, BIOENGINST, 6732843 Zha</v>
      </c>
      <c r="C4" s="7"/>
      <c r="D4" s="7"/>
      <c r="E4" s="4"/>
      <c r="O4" s="5" t="str">
        <f>"Run Date : "&amp;TEXT(NvsEndTime,"dd mmm yyyy")</f>
        <v>Run Date : 07 Oct 2017</v>
      </c>
      <c r="P4" s="6"/>
      <c r="Q4" s="74" t="s">
        <v>73</v>
      </c>
      <c r="AA4" s="70" t="s">
        <v>26</v>
      </c>
      <c r="AB4" s="71"/>
      <c r="AC4" s="72"/>
    </row>
    <row r="5" spans="1:29" x14ac:dyDescent="0.2">
      <c r="B5" s="3" t="str">
        <f>"Life to date - Period ended "&amp;TEXT(R2,"dd mmmm yyyy")</f>
        <v>Life to date - Period ended 30 September 2017</v>
      </c>
      <c r="C5" s="3"/>
      <c r="D5" s="3"/>
      <c r="E5" s="4"/>
      <c r="O5" s="5" t="str">
        <f>"Run Time : "&amp;TEXT(NvsEndTime,"hh:mm:ss")</f>
        <v>Run Time : 17:21:58</v>
      </c>
      <c r="P5" s="6"/>
      <c r="Q5" s="74" t="s">
        <v>74</v>
      </c>
      <c r="AA5" s="4"/>
      <c r="AB5" s="4"/>
      <c r="AC5" s="4"/>
    </row>
    <row r="6" spans="1:29" x14ac:dyDescent="0.2">
      <c r="B6" s="4"/>
      <c r="C6" s="4"/>
      <c r="D6" s="4"/>
      <c r="E6" s="4"/>
      <c r="F6" s="1"/>
      <c r="G6" s="1"/>
      <c r="H6" s="1"/>
      <c r="I6" s="1"/>
      <c r="J6" s="1"/>
      <c r="K6" s="1"/>
      <c r="N6" s="1"/>
      <c r="P6" s="6"/>
      <c r="Q6" s="74" t="s">
        <v>75</v>
      </c>
      <c r="AA6" s="4"/>
      <c r="AB6" s="4"/>
      <c r="AC6" s="4"/>
    </row>
    <row r="7" spans="1:29" x14ac:dyDescent="0.2">
      <c r="B7" s="7"/>
      <c r="C7" s="4"/>
      <c r="D7" s="4"/>
      <c r="E7" s="4"/>
      <c r="P7" s="6"/>
      <c r="Q7" s="74" t="s">
        <v>76</v>
      </c>
      <c r="AA7" s="4"/>
      <c r="AB7" s="4"/>
      <c r="AC7" s="4"/>
    </row>
    <row r="8" spans="1:29" x14ac:dyDescent="0.2">
      <c r="B8" s="7"/>
      <c r="C8" s="4"/>
      <c r="D8" s="4"/>
      <c r="E8" s="4"/>
      <c r="Q8" s="63"/>
      <c r="AA8" s="4"/>
      <c r="AB8" s="4"/>
      <c r="AC8" s="4"/>
    </row>
    <row r="9" spans="1:29" x14ac:dyDescent="0.2">
      <c r="F9" s="9"/>
      <c r="G9" s="9"/>
      <c r="H9" s="9"/>
      <c r="I9" s="9"/>
      <c r="J9" s="9"/>
      <c r="K9" s="1"/>
      <c r="N9" s="1"/>
    </row>
    <row r="10" spans="1:29" s="10" customFormat="1" ht="12.75" x14ac:dyDescent="0.2">
      <c r="B10" s="1"/>
      <c r="C10" s="10" t="s">
        <v>4</v>
      </c>
      <c r="E10" s="73" t="s">
        <v>47</v>
      </c>
      <c r="F10" s="71"/>
      <c r="G10" s="71"/>
      <c r="H10" s="71"/>
      <c r="I10" s="72"/>
      <c r="J10" s="39" t="s">
        <v>53</v>
      </c>
      <c r="K10" s="40" t="s">
        <v>5</v>
      </c>
      <c r="L10" s="1"/>
      <c r="M10" s="54"/>
      <c r="N10" s="55"/>
      <c r="O10" s="2"/>
      <c r="P10" s="2"/>
      <c r="Q10" s="64"/>
      <c r="R10" s="64"/>
      <c r="AA10" s="48" t="s">
        <v>27</v>
      </c>
      <c r="AB10" s="49" t="s">
        <v>28</v>
      </c>
      <c r="AC10" s="50" t="s">
        <v>29</v>
      </c>
    </row>
    <row r="11" spans="1:29" s="10" customFormat="1" ht="12" customHeight="1" x14ac:dyDescent="0.2">
      <c r="C11" s="1"/>
      <c r="D11" s="1"/>
      <c r="E11" s="57" t="s">
        <v>52</v>
      </c>
      <c r="F11" s="58" t="s">
        <v>51</v>
      </c>
      <c r="G11" s="58" t="s">
        <v>50</v>
      </c>
      <c r="H11" s="58" t="s">
        <v>49</v>
      </c>
      <c r="I11" s="56" t="s">
        <v>48</v>
      </c>
      <c r="J11" s="75" t="s">
        <v>77</v>
      </c>
      <c r="K11" s="41" t="s">
        <v>6</v>
      </c>
      <c r="L11" s="1"/>
      <c r="M11" s="54"/>
      <c r="N11" s="55"/>
      <c r="O11" s="8"/>
      <c r="P11" s="8"/>
      <c r="Q11" s="64"/>
      <c r="R11" s="64"/>
      <c r="AA11" s="51" t="s">
        <v>22</v>
      </c>
      <c r="AB11" s="52" t="s">
        <v>30</v>
      </c>
      <c r="AC11" s="53" t="s">
        <v>31</v>
      </c>
    </row>
    <row r="12" spans="1:29" x14ac:dyDescent="0.2">
      <c r="A12" s="1" t="s">
        <v>0</v>
      </c>
      <c r="B12" s="10"/>
      <c r="E12" s="27"/>
      <c r="F12" s="28"/>
      <c r="G12" s="28"/>
      <c r="H12" s="28"/>
      <c r="I12" s="28"/>
      <c r="J12" s="28"/>
      <c r="K12" s="28"/>
      <c r="L12" s="27"/>
      <c r="M12" s="29"/>
      <c r="N12" s="28"/>
      <c r="O12" s="28"/>
      <c r="P12" s="6"/>
      <c r="AA12" s="28"/>
      <c r="AB12" s="28"/>
      <c r="AC12" s="28"/>
    </row>
    <row r="13" spans="1:29" s="11" customFormat="1" x14ac:dyDescent="0.2">
      <c r="C13" s="36"/>
      <c r="E13" s="29"/>
      <c r="F13" s="28"/>
      <c r="G13" s="28"/>
      <c r="H13" s="28"/>
      <c r="I13" s="28"/>
      <c r="J13" s="28"/>
      <c r="K13" s="28"/>
      <c r="L13" s="27"/>
      <c r="M13" s="29"/>
      <c r="N13" s="28"/>
      <c r="O13" s="28"/>
      <c r="P13" s="13"/>
      <c r="Q13" s="65"/>
      <c r="R13" s="65"/>
      <c r="AA13" s="28"/>
      <c r="AB13" s="28"/>
      <c r="AC13" s="28"/>
    </row>
    <row r="14" spans="1:29" s="11" customFormat="1" x14ac:dyDescent="0.2">
      <c r="B14" s="12" t="s">
        <v>8</v>
      </c>
      <c r="C14" s="36"/>
      <c r="E14" s="43"/>
      <c r="F14" s="43"/>
      <c r="G14" s="43"/>
      <c r="H14" s="43"/>
      <c r="I14" s="43"/>
      <c r="J14" s="43"/>
      <c r="K14" s="43"/>
      <c r="L14" s="29"/>
      <c r="M14" s="29"/>
      <c r="N14" s="43"/>
      <c r="O14" s="28"/>
      <c r="P14" s="13"/>
      <c r="Q14" s="65"/>
      <c r="R14" s="65"/>
      <c r="AA14" s="43"/>
      <c r="AB14" s="43"/>
      <c r="AC14" s="43"/>
    </row>
    <row r="15" spans="1:29" s="11" customFormat="1" x14ac:dyDescent="0.2">
      <c r="A15" s="15" t="s">
        <v>9</v>
      </c>
      <c r="B15" s="36" t="s">
        <v>10</v>
      </c>
      <c r="C15" s="36" t="s">
        <v>61</v>
      </c>
      <c r="D15" s="12"/>
      <c r="E15" s="45">
        <v>0</v>
      </c>
      <c r="F15" s="42">
        <v>0</v>
      </c>
      <c r="G15" s="42">
        <v>2900</v>
      </c>
      <c r="H15" s="42">
        <v>2900</v>
      </c>
      <c r="I15" s="42">
        <v>2900</v>
      </c>
      <c r="J15" s="42">
        <v>2900</v>
      </c>
      <c r="K15" s="33">
        <v>11600</v>
      </c>
      <c r="L15" s="29"/>
      <c r="M15" s="29"/>
      <c r="N15" s="31"/>
      <c r="O15" s="30"/>
      <c r="P15" s="22"/>
      <c r="Q15" s="65"/>
      <c r="R15" s="65"/>
      <c r="AA15" s="33">
        <v>0</v>
      </c>
      <c r="AB15" s="33">
        <v>0</v>
      </c>
      <c r="AC15" s="33">
        <v>0</v>
      </c>
    </row>
    <row r="16" spans="1:29" s="11" customFormat="1" x14ac:dyDescent="0.2">
      <c r="A16" s="15"/>
      <c r="B16" s="21" t="s">
        <v>11</v>
      </c>
      <c r="C16" s="36"/>
      <c r="E16" s="30">
        <f t="shared" ref="E16:K16" si="0">SUM(E15:E15)</f>
        <v>0</v>
      </c>
      <c r="F16" s="30">
        <f t="shared" si="0"/>
        <v>0</v>
      </c>
      <c r="G16" s="30">
        <f t="shared" si="0"/>
        <v>2900</v>
      </c>
      <c r="H16" s="30">
        <f t="shared" si="0"/>
        <v>2900</v>
      </c>
      <c r="I16" s="30">
        <f t="shared" si="0"/>
        <v>2900</v>
      </c>
      <c r="J16" s="30">
        <f t="shared" si="0"/>
        <v>2900</v>
      </c>
      <c r="K16" s="30">
        <f t="shared" si="0"/>
        <v>11600</v>
      </c>
      <c r="L16" s="29"/>
      <c r="M16" s="29"/>
      <c r="N16" s="30"/>
      <c r="O16" s="28"/>
      <c r="P16" s="13"/>
      <c r="Q16" s="65"/>
      <c r="R16" s="65"/>
      <c r="AA16" s="30"/>
      <c r="AB16" s="30"/>
      <c r="AC16" s="30"/>
    </row>
    <row r="17" spans="1:29" s="11" customFormat="1" x14ac:dyDescent="0.2">
      <c r="B17" s="12"/>
      <c r="C17" s="36"/>
      <c r="E17" s="29"/>
      <c r="F17" s="28"/>
      <c r="G17" s="28"/>
      <c r="H17" s="28"/>
      <c r="I17" s="28"/>
      <c r="J17" s="28"/>
      <c r="K17" s="28"/>
      <c r="L17" s="29"/>
      <c r="M17" s="29"/>
      <c r="N17" s="28"/>
      <c r="O17" s="28"/>
      <c r="P17" s="13"/>
      <c r="Q17" s="65"/>
      <c r="R17" s="65"/>
      <c r="AA17" s="28"/>
      <c r="AB17" s="28"/>
      <c r="AC17" s="28"/>
    </row>
    <row r="18" spans="1:29" s="11" customFormat="1" x14ac:dyDescent="0.2">
      <c r="B18" s="12" t="s">
        <v>12</v>
      </c>
      <c r="C18" s="36"/>
      <c r="D18" s="12"/>
      <c r="E18" s="30"/>
      <c r="F18" s="30"/>
      <c r="G18" s="30"/>
      <c r="H18" s="30"/>
      <c r="I18" s="30"/>
      <c r="J18" s="30"/>
      <c r="K18" s="31"/>
      <c r="L18" s="29"/>
      <c r="M18" s="29"/>
      <c r="N18" s="31"/>
      <c r="O18" s="30"/>
      <c r="P18" s="22"/>
      <c r="Q18" s="65"/>
      <c r="R18" s="65"/>
      <c r="AA18" s="31"/>
      <c r="AB18" s="31"/>
      <c r="AC18" s="31"/>
    </row>
    <row r="19" spans="1:29" s="11" customFormat="1" x14ac:dyDescent="0.2">
      <c r="A19" s="15" t="s">
        <v>13</v>
      </c>
      <c r="B19" s="36" t="s">
        <v>14</v>
      </c>
      <c r="C19" s="36" t="s">
        <v>62</v>
      </c>
      <c r="D19" s="12"/>
      <c r="E19" s="37">
        <v>0</v>
      </c>
      <c r="F19" s="38">
        <v>0</v>
      </c>
      <c r="G19" s="38">
        <v>300</v>
      </c>
      <c r="H19" s="38">
        <v>900</v>
      </c>
      <c r="I19" s="38">
        <v>1200</v>
      </c>
      <c r="J19" s="38">
        <v>1200</v>
      </c>
      <c r="K19" s="31">
        <v>3600</v>
      </c>
      <c r="L19" s="27"/>
      <c r="M19" s="29"/>
      <c r="N19" s="31"/>
      <c r="O19" s="30"/>
      <c r="P19" s="22"/>
      <c r="Q19" s="65"/>
      <c r="R19" s="65"/>
      <c r="AA19" s="31">
        <v>0</v>
      </c>
      <c r="AB19" s="31">
        <v>0</v>
      </c>
      <c r="AC19" s="31">
        <v>0</v>
      </c>
    </row>
    <row r="20" spans="1:29" s="11" customFormat="1" x14ac:dyDescent="0.2">
      <c r="A20" s="15" t="s">
        <v>15</v>
      </c>
      <c r="B20" s="36" t="s">
        <v>32</v>
      </c>
      <c r="C20" s="36" t="s">
        <v>63</v>
      </c>
      <c r="E20" s="37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1">
        <v>0</v>
      </c>
      <c r="L20" s="27"/>
      <c r="M20" s="29"/>
      <c r="N20" s="31"/>
      <c r="O20" s="32"/>
      <c r="P20" s="13"/>
      <c r="Q20" s="65"/>
      <c r="R20" s="65"/>
      <c r="AA20" s="31">
        <v>0</v>
      </c>
      <c r="AB20" s="31">
        <v>0</v>
      </c>
      <c r="AC20" s="31">
        <v>0</v>
      </c>
    </row>
    <row r="21" spans="1:29" s="11" customFormat="1" x14ac:dyDescent="0.2">
      <c r="A21" s="15" t="s">
        <v>36</v>
      </c>
      <c r="B21" s="36" t="s">
        <v>34</v>
      </c>
      <c r="C21" s="36" t="s">
        <v>64</v>
      </c>
      <c r="E21" s="37">
        <v>0</v>
      </c>
      <c r="F21" s="38">
        <v>0</v>
      </c>
      <c r="G21" s="38">
        <v>0</v>
      </c>
      <c r="H21" s="38">
        <v>0</v>
      </c>
      <c r="I21" s="38">
        <v>675.38</v>
      </c>
      <c r="J21" s="38">
        <v>0</v>
      </c>
      <c r="K21" s="31">
        <v>675.38</v>
      </c>
      <c r="L21" s="27"/>
      <c r="M21" s="29"/>
      <c r="N21" s="31"/>
      <c r="O21" s="32"/>
      <c r="P21" s="13"/>
      <c r="Q21" s="65"/>
      <c r="R21" s="65"/>
      <c r="AA21" s="31">
        <v>0</v>
      </c>
      <c r="AB21" s="31">
        <v>0</v>
      </c>
      <c r="AC21" s="31">
        <v>0</v>
      </c>
    </row>
    <row r="22" spans="1:29" s="11" customFormat="1" x14ac:dyDescent="0.2">
      <c r="A22" s="15" t="s">
        <v>37</v>
      </c>
      <c r="B22" s="36" t="s">
        <v>35</v>
      </c>
      <c r="C22" s="36" t="s">
        <v>65</v>
      </c>
      <c r="E22" s="37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1">
        <v>0</v>
      </c>
      <c r="L22" s="27"/>
      <c r="M22" s="29"/>
      <c r="N22" s="31"/>
      <c r="O22" s="32"/>
      <c r="P22" s="13"/>
      <c r="Q22" s="65"/>
      <c r="R22" s="65"/>
      <c r="AA22" s="31">
        <v>0</v>
      </c>
      <c r="AB22" s="31">
        <v>0</v>
      </c>
      <c r="AC22" s="31">
        <v>0</v>
      </c>
    </row>
    <row r="23" spans="1:29" s="11" customFormat="1" x14ac:dyDescent="0.2">
      <c r="A23" s="15" t="s">
        <v>16</v>
      </c>
      <c r="B23" s="36" t="s">
        <v>17</v>
      </c>
      <c r="C23" s="36" t="s">
        <v>66</v>
      </c>
      <c r="E23" s="34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31">
        <v>0</v>
      </c>
      <c r="L23" s="27"/>
      <c r="M23" s="29"/>
      <c r="N23" s="31"/>
      <c r="O23" s="32"/>
      <c r="P23" s="13"/>
      <c r="Q23" s="65"/>
      <c r="R23" s="65"/>
      <c r="AA23" s="31">
        <v>0</v>
      </c>
      <c r="AB23" s="31">
        <v>0</v>
      </c>
      <c r="AC23" s="31">
        <v>0</v>
      </c>
    </row>
    <row r="24" spans="1:29" s="11" customFormat="1" x14ac:dyDescent="0.2">
      <c r="A24" s="15" t="s">
        <v>18</v>
      </c>
      <c r="B24" s="36" t="s">
        <v>19</v>
      </c>
      <c r="C24" s="36" t="s">
        <v>67</v>
      </c>
      <c r="E24" s="34">
        <v>0</v>
      </c>
      <c r="F24" s="67">
        <v>0</v>
      </c>
      <c r="G24" s="67">
        <v>0</v>
      </c>
      <c r="H24" s="67">
        <v>0</v>
      </c>
      <c r="I24" s="67">
        <v>0</v>
      </c>
      <c r="J24" s="67">
        <v>0</v>
      </c>
      <c r="K24" s="31">
        <v>0</v>
      </c>
      <c r="L24" s="27"/>
      <c r="M24" s="29"/>
      <c r="N24" s="31"/>
      <c r="O24" s="32"/>
      <c r="P24" s="13"/>
      <c r="Q24" s="65"/>
      <c r="R24" s="65"/>
      <c r="AA24" s="31">
        <v>0</v>
      </c>
      <c r="AB24" s="31">
        <v>0</v>
      </c>
      <c r="AC24" s="31">
        <v>0</v>
      </c>
    </row>
    <row r="25" spans="1:29" s="11" customFormat="1" x14ac:dyDescent="0.2">
      <c r="A25" s="15" t="s">
        <v>20</v>
      </c>
      <c r="B25" s="36" t="s">
        <v>33</v>
      </c>
      <c r="C25" s="36" t="s">
        <v>68</v>
      </c>
      <c r="E25" s="34">
        <v>0</v>
      </c>
      <c r="F25" s="67">
        <v>0</v>
      </c>
      <c r="G25" s="67">
        <v>0</v>
      </c>
      <c r="H25" s="67">
        <v>0</v>
      </c>
      <c r="I25" s="67">
        <v>0</v>
      </c>
      <c r="J25" s="67">
        <v>0</v>
      </c>
      <c r="K25" s="31">
        <v>0</v>
      </c>
      <c r="L25" s="27"/>
      <c r="M25" s="29"/>
      <c r="N25" s="31"/>
      <c r="O25" s="32"/>
      <c r="P25" s="13"/>
      <c r="Q25" s="65"/>
      <c r="R25" s="65"/>
      <c r="AA25" s="31">
        <v>0</v>
      </c>
      <c r="AB25" s="31">
        <v>0</v>
      </c>
      <c r="AC25" s="31">
        <v>0</v>
      </c>
    </row>
    <row r="26" spans="1:29" s="11" customFormat="1" x14ac:dyDescent="0.2">
      <c r="A26" s="15" t="s">
        <v>40</v>
      </c>
      <c r="B26" s="36" t="s">
        <v>38</v>
      </c>
      <c r="C26" s="36" t="s">
        <v>69</v>
      </c>
      <c r="E26" s="34">
        <v>0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31">
        <v>0</v>
      </c>
      <c r="L26" s="27"/>
      <c r="M26" s="29"/>
      <c r="N26" s="31"/>
      <c r="O26" s="32"/>
      <c r="P26" s="13"/>
      <c r="Q26" s="65"/>
      <c r="R26" s="65"/>
      <c r="AA26" s="31">
        <v>0</v>
      </c>
      <c r="AB26" s="31">
        <v>0</v>
      </c>
      <c r="AC26" s="31">
        <v>0</v>
      </c>
    </row>
    <row r="27" spans="1:29" s="11" customFormat="1" x14ac:dyDescent="0.2">
      <c r="A27" s="15" t="s">
        <v>41</v>
      </c>
      <c r="B27" s="36" t="s">
        <v>39</v>
      </c>
      <c r="C27" s="36" t="s">
        <v>70</v>
      </c>
      <c r="D27" s="12"/>
      <c r="E27" s="68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33">
        <v>0</v>
      </c>
      <c r="L27" s="27"/>
      <c r="M27" s="29"/>
      <c r="N27" s="31"/>
      <c r="O27" s="30"/>
      <c r="P27" s="22"/>
      <c r="Q27" s="65"/>
      <c r="R27" s="65"/>
      <c r="AA27" s="33">
        <v>0</v>
      </c>
      <c r="AB27" s="33">
        <v>0</v>
      </c>
      <c r="AC27" s="33">
        <v>0</v>
      </c>
    </row>
    <row r="28" spans="1:29" s="15" customFormat="1" x14ac:dyDescent="0.2">
      <c r="A28" s="11"/>
      <c r="B28" s="21" t="s">
        <v>21</v>
      </c>
      <c r="C28" s="44"/>
      <c r="D28" s="16"/>
      <c r="E28" s="30">
        <f t="shared" ref="E28:K28" si="1">SUM(E19:E27)</f>
        <v>0</v>
      </c>
      <c r="F28" s="30">
        <f t="shared" si="1"/>
        <v>0</v>
      </c>
      <c r="G28" s="30">
        <f t="shared" si="1"/>
        <v>300</v>
      </c>
      <c r="H28" s="30">
        <f t="shared" si="1"/>
        <v>900</v>
      </c>
      <c r="I28" s="30">
        <f t="shared" si="1"/>
        <v>1875.38</v>
      </c>
      <c r="J28" s="30">
        <f t="shared" si="1"/>
        <v>1200</v>
      </c>
      <c r="K28" s="30">
        <f t="shared" si="1"/>
        <v>4275.38</v>
      </c>
      <c r="L28" s="27"/>
      <c r="M28" s="29"/>
      <c r="N28" s="30"/>
      <c r="O28" s="30"/>
      <c r="P28" s="22"/>
      <c r="Q28" s="66"/>
      <c r="R28" s="66"/>
      <c r="AA28" s="30"/>
      <c r="AB28" s="30"/>
      <c r="AC28" s="30"/>
    </row>
    <row r="29" spans="1:29" s="15" customFormat="1" x14ac:dyDescent="0.2">
      <c r="A29" s="11"/>
      <c r="B29" s="18"/>
      <c r="C29" s="44"/>
      <c r="D29" s="16"/>
      <c r="E29" s="30"/>
      <c r="F29" s="30"/>
      <c r="G29" s="30"/>
      <c r="H29" s="30"/>
      <c r="I29" s="30"/>
      <c r="J29" s="30"/>
      <c r="K29" s="31"/>
      <c r="L29" s="27"/>
      <c r="M29" s="29"/>
      <c r="N29" s="31"/>
      <c r="O29" s="30"/>
      <c r="P29" s="22"/>
      <c r="Q29" s="66"/>
      <c r="R29" s="66"/>
      <c r="AA29" s="31"/>
      <c r="AB29" s="31"/>
      <c r="AC29" s="31"/>
    </row>
    <row r="30" spans="1:29" s="11" customFormat="1" x14ac:dyDescent="0.2">
      <c r="B30" s="12"/>
      <c r="C30" s="12"/>
      <c r="D30" s="12"/>
      <c r="E30" s="34"/>
      <c r="F30" s="28"/>
      <c r="G30" s="28"/>
      <c r="H30" s="28"/>
      <c r="I30" s="28"/>
      <c r="J30" s="28"/>
      <c r="K30" s="28"/>
      <c r="L30" s="27"/>
      <c r="M30" s="29"/>
      <c r="N30" s="28"/>
      <c r="O30" s="28"/>
      <c r="P30" s="13"/>
      <c r="Q30" s="65"/>
      <c r="R30" s="65"/>
      <c r="AA30" s="28"/>
      <c r="AB30" s="28"/>
      <c r="AC30" s="28"/>
    </row>
    <row r="31" spans="1:29" s="11" customFormat="1" x14ac:dyDescent="0.2">
      <c r="B31" s="23" t="s">
        <v>7</v>
      </c>
      <c r="C31" s="17"/>
      <c r="D31" s="14"/>
      <c r="E31" s="35">
        <f t="shared" ref="E31:K31" si="2">E16-E28</f>
        <v>0</v>
      </c>
      <c r="F31" s="35">
        <f t="shared" si="2"/>
        <v>0</v>
      </c>
      <c r="G31" s="35">
        <f t="shared" si="2"/>
        <v>2600</v>
      </c>
      <c r="H31" s="35">
        <f t="shared" si="2"/>
        <v>2000</v>
      </c>
      <c r="I31" s="35">
        <f t="shared" si="2"/>
        <v>1024.6199999999999</v>
      </c>
      <c r="J31" s="35">
        <f t="shared" si="2"/>
        <v>1700</v>
      </c>
      <c r="K31" s="35">
        <f t="shared" si="2"/>
        <v>7324.62</v>
      </c>
      <c r="L31" s="27"/>
      <c r="M31" s="29"/>
      <c r="N31" s="30"/>
      <c r="O31" s="30"/>
      <c r="P31" s="22"/>
      <c r="Q31" s="65"/>
      <c r="R31" s="65"/>
      <c r="AA31" s="35"/>
      <c r="AB31" s="35"/>
      <c r="AC31" s="35"/>
    </row>
    <row r="32" spans="1:29" x14ac:dyDescent="0.2">
      <c r="B32" s="19"/>
      <c r="C32" s="19"/>
      <c r="D32" s="19"/>
      <c r="E32" s="20"/>
      <c r="M32" s="54"/>
      <c r="N32" s="6"/>
    </row>
    <row r="33" spans="2:14" x14ac:dyDescent="0.2">
      <c r="B33" s="19"/>
      <c r="C33" s="19"/>
      <c r="D33" s="19"/>
      <c r="E33" s="20"/>
      <c r="I33" s="59" t="s">
        <v>55</v>
      </c>
      <c r="J33" s="59"/>
      <c r="K33" s="61">
        <f>SUM(K15:K15)</f>
        <v>11600</v>
      </c>
      <c r="M33" s="54"/>
      <c r="N33" s="6"/>
    </row>
    <row r="34" spans="2:14" x14ac:dyDescent="0.2">
      <c r="B34" s="19"/>
      <c r="C34" s="19"/>
      <c r="D34" s="19"/>
      <c r="E34" s="19"/>
      <c r="I34" s="59" t="s">
        <v>56</v>
      </c>
      <c r="J34" s="60"/>
      <c r="K34" s="61">
        <f>SUM(K19:K27)</f>
        <v>4275.38</v>
      </c>
      <c r="M34" s="54"/>
      <c r="N34" s="6"/>
    </row>
    <row r="35" spans="2:14" x14ac:dyDescent="0.2">
      <c r="B35" s="19"/>
      <c r="C35" s="19"/>
      <c r="D35" s="19"/>
      <c r="E35" s="19"/>
      <c r="I35" s="59" t="s">
        <v>57</v>
      </c>
      <c r="J35" s="60"/>
      <c r="K35" s="61">
        <f>K33-K34</f>
        <v>7324.62</v>
      </c>
      <c r="M35" s="54"/>
      <c r="N35" s="6"/>
    </row>
    <row r="36" spans="2:14" x14ac:dyDescent="0.2">
      <c r="B36" s="19"/>
      <c r="C36" s="19"/>
      <c r="D36" s="19"/>
      <c r="E36" s="19"/>
      <c r="M36" s="54"/>
      <c r="N36" s="6"/>
    </row>
    <row r="37" spans="2:14" x14ac:dyDescent="0.2">
      <c r="B37" s="1" t="s">
        <v>54</v>
      </c>
      <c r="M37" s="54"/>
      <c r="N37" s="6"/>
    </row>
    <row r="38" spans="2:14" x14ac:dyDescent="0.2">
      <c r="M38" s="54"/>
      <c r="N38" s="6"/>
    </row>
    <row r="39" spans="2:14" x14ac:dyDescent="0.2">
      <c r="M39" s="54"/>
      <c r="N39" s="6"/>
    </row>
    <row r="40" spans="2:14" x14ac:dyDescent="0.2">
      <c r="M40" s="54"/>
      <c r="N40" s="6"/>
    </row>
    <row r="41" spans="2:14" x14ac:dyDescent="0.2">
      <c r="M41" s="54"/>
      <c r="N41" s="6"/>
    </row>
    <row r="42" spans="2:14" x14ac:dyDescent="0.2">
      <c r="M42" s="54"/>
      <c r="N42" s="6"/>
    </row>
    <row r="43" spans="2:14" x14ac:dyDescent="0.2">
      <c r="M43" s="54"/>
      <c r="N43" s="6"/>
    </row>
  </sheetData>
  <mergeCells count="2">
    <mergeCell ref="AA4:AC4"/>
    <mergeCell ref="E10:I10"/>
  </mergeCells>
  <phoneticPr fontId="0" type="noConversion"/>
  <pageMargins left="0.4" right="0.28000000000000003" top="0.55000000000000004" bottom="0.54" header="0.27" footer="0.24"/>
  <pageSetup paperSize="9" scale="75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NAME</vt:lpstr>
      <vt:lpstr>OPE</vt:lpstr>
      <vt:lpstr>PEREND</vt:lpstr>
      <vt:lpstr>Sheet1!Print_Area</vt:lpstr>
      <vt:lpstr>Sheet1!Print_Titles</vt:lpstr>
      <vt:lpstr>PROJ</vt:lpstr>
      <vt:lpstr>PROJDESC</vt:lpstr>
      <vt:lpstr>RPTID</vt:lpstr>
      <vt:lpstr>SCD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lastModifiedBy>psadmin</cp:lastModifiedBy>
  <cp:lastPrinted>2010-09-19T23:04:26Z</cp:lastPrinted>
  <dcterms:created xsi:type="dcterms:W3CDTF">1997-07-22T01:19:56Z</dcterms:created>
  <dcterms:modified xsi:type="dcterms:W3CDTF">2017-10-07T04:21:59Z</dcterms:modified>
</cp:coreProperties>
</file>