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qduan/Documents/GitHub/ptg-covid/"/>
    </mc:Choice>
  </mc:AlternateContent>
  <xr:revisionPtr revIDLastSave="0" documentId="13_ncr:1_{890E301E-F1E6-0141-BEEB-88F752CC9398}" xr6:coauthVersionLast="47" xr6:coauthVersionMax="47" xr10:uidLastSave="{00000000-0000-0000-0000-000000000000}"/>
  <bookViews>
    <workbookView xWindow="0" yWindow="780" windowWidth="34200" windowHeight="21360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41" i="1"/>
  <c r="C73" i="1"/>
  <c r="C69" i="1"/>
  <c r="C67" i="1"/>
  <c r="C64" i="1"/>
  <c r="C58" i="1"/>
  <c r="C57" i="1"/>
  <c r="C53" i="1"/>
  <c r="C52" i="1"/>
  <c r="C50" i="1"/>
  <c r="C49" i="1"/>
  <c r="E30" i="1"/>
  <c r="C30" i="1"/>
  <c r="E9" i="1"/>
  <c r="C5" i="1"/>
  <c r="E4" i="1"/>
  <c r="E3" i="1"/>
  <c r="E2" i="1"/>
</calcChain>
</file>

<file path=xl/sharedStrings.xml><?xml version="1.0" encoding="utf-8"?>
<sst xmlns="http://schemas.openxmlformats.org/spreadsheetml/2006/main" count="142" uniqueCount="96">
  <si>
    <t xml:space="preserve">Source </t>
  </si>
  <si>
    <t>scale type</t>
  </si>
  <si>
    <t>effect size</t>
  </si>
  <si>
    <t>sd</t>
  </si>
  <si>
    <t>sample size</t>
  </si>
  <si>
    <t xml:space="preserve">Adjorlolo et al. (2022) </t>
  </si>
  <si>
    <t>PTGI-SF</t>
  </si>
  <si>
    <t>n/a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</si>
  <si>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</si>
  <si>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</si>
  <si>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</si>
  <si>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</si>
  <si>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</si>
  <si>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</si>
  <si>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</si>
  <si>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</si>
  <si>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</si>
  <si>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</si>
  <si>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</si>
  <si>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</si>
  <si>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</si>
  <si>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</si>
  <si>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</si>
  <si>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</si>
  <si>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</si>
  <si>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</si>
  <si>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</si>
  <si>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Yao et al. (2023)</t>
  </si>
  <si>
    <t>El-Khoury Malhame et al. (2023)</t>
  </si>
  <si>
    <t xml:space="preserve">Das et al. (2023) 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</si>
  <si>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</si>
  <si>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</si>
  <si>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</si>
  <si>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</si>
  <si>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</si>
  <si>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</si>
  <si>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</si>
  <si>
    <t>Tu et al. (2023)</t>
  </si>
  <si>
    <t>Akdag et al. (2023)</t>
  </si>
  <si>
    <t>Atay et al. (2023)</t>
  </si>
  <si>
    <t xml:space="preserve">Azman et al. (2023) </t>
  </si>
  <si>
    <t xml:space="preserve">Bai et al. (2024) </t>
  </si>
  <si>
    <t>Cardinali et al. (2023)</t>
  </si>
  <si>
    <t>Carola et al. (2022)</t>
  </si>
  <si>
    <t>Dahan et al. (2022)</t>
  </si>
  <si>
    <t>Deitz (2024)</t>
  </si>
  <si>
    <t>Deleuil (2022)</t>
  </si>
  <si>
    <t xml:space="preserve">Gaboardi et al. (2024) </t>
  </si>
  <si>
    <t>Gesi et al. (2024)</t>
  </si>
  <si>
    <t xml:space="preserve"> Kalaitzaki et al. (2024)</t>
  </si>
  <si>
    <t>Kapur et al. (2022)</t>
  </si>
  <si>
    <t>Levinsky et al. (2024)</t>
  </si>
  <si>
    <t xml:space="preserve">Liu G. et al (2024) </t>
  </si>
  <si>
    <t>Liu S. et al (2024)</t>
  </si>
  <si>
    <t>Moreno-Jimenez et al. (2021)</t>
  </si>
  <si>
    <t>Nie et al. (2021)</t>
  </si>
  <si>
    <t>Nowicki et al. (2024)</t>
  </si>
  <si>
    <t xml:space="preserve">Özönder et al. (2023) </t>
  </si>
  <si>
    <t xml:space="preserve">Petrocchi et al. (2023) </t>
  </si>
  <si>
    <t>Pfeiffer et al. (2023)</t>
  </si>
  <si>
    <t xml:space="preserve">Read et al. (2022) </t>
  </si>
  <si>
    <t xml:space="preserve">Sarialioglu et al. (2022) </t>
  </si>
  <si>
    <t xml:space="preserve">Uziel et al. (2021) </t>
  </si>
  <si>
    <t>Israel: 364l Canada: 126l France 47</t>
  </si>
  <si>
    <t xml:space="preserve">Veronese et al. (2022) </t>
  </si>
  <si>
    <t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</si>
  <si>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</si>
  <si>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</si>
  <si>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</si>
  <si>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</si>
  <si>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>Zurko et al. (2022)</t>
  </si>
  <si>
    <t xml:space="preserve">Paeizi et al. (2024) </t>
  </si>
  <si>
    <t xml:space="preserve">Foster et al. (2024) </t>
  </si>
  <si>
    <t>N/A</t>
  </si>
  <si>
    <t>three groups: (62.24), (47.40), (55.71)</t>
  </si>
  <si>
    <t>(2.18), (3.18), (1.63)</t>
  </si>
  <si>
    <t>(1.2-3.4)</t>
  </si>
  <si>
    <t>Intervention group: (2.73), Control group (2.81)</t>
  </si>
  <si>
    <t>Israel: 10.30, France:11.13, Canda:12.17</t>
  </si>
  <si>
    <t>Israel: 17.83,France:20.50, Canda: 21.43</t>
  </si>
  <si>
    <t xml:space="preserve">Kalaitzaki et al. (2021) </t>
  </si>
  <si>
    <t>Liu et al. (2021)</t>
  </si>
  <si>
    <t>Li et al. (2022)</t>
  </si>
  <si>
    <t>Kowalski et al. (2021)</t>
  </si>
  <si>
    <t>Fino et al. (2023)</t>
  </si>
  <si>
    <t xml:space="preserve">Ottavani et al. (2024) </t>
  </si>
  <si>
    <t xml:space="preserve">Jiang et al. (2022) </t>
  </si>
  <si>
    <t>outside province (18.07) within (18.47)</t>
  </si>
  <si>
    <t xml:space="preserve">Song et al. (2024) </t>
  </si>
  <si>
    <t xml:space="preserve">Sun et al. (2022) </t>
  </si>
  <si>
    <t xml:space="preserve">Aggar et al. (2022) </t>
  </si>
  <si>
    <t xml:space="preserve">Lafuenti et al. (2024) </t>
  </si>
  <si>
    <t xml:space="preserve">5  PTGI values not sure which one to put in here? </t>
  </si>
  <si>
    <t>same here. &lt;</t>
  </si>
  <si>
    <t xml:space="preserve">Peng et al. (2021) </t>
  </si>
  <si>
    <t>Cui et al.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</si>
</sst>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zoomScale="125" zoomScaleNormal="100" workbookViewId="0">
      <selection activeCell="E14" sqref="E14"/>
    </sheetView>
  </sheetViews>
  <sheetFormatPr baseColWidth="10" defaultColWidth="11.5" defaultRowHeight="13" x14ac:dyDescent="0.15"/>
  <cols>
    <col min="1" max="1" width="29.6640625" customWidth="1"/>
    <col min="2" max="2" width="9.6640625" customWidth="1"/>
    <col min="3" max="3" width="42" customWidth="1"/>
    <col min="4" max="4" width="36.5" customWidth="1"/>
    <col min="5" max="5" width="29.164062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 t="s">
        <v>6</v>
      </c>
      <c r="C2">
        <v>22.257999999999999</v>
      </c>
      <c r="D2">
        <v>5.0519999999999996</v>
      </c>
      <c r="E2">
        <f>226+155</f>
        <v>381</v>
      </c>
    </row>
    <row r="3" spans="1:5" x14ac:dyDescent="0.15">
      <c r="A3" t="s">
        <v>8</v>
      </c>
      <c r="B3" t="s">
        <v>9</v>
      </c>
      <c r="C3">
        <v>65.194999999999993</v>
      </c>
      <c r="D3">
        <v>17.943999999999999</v>
      </c>
      <c r="E3">
        <f>94+141+84+46</f>
        <v>365</v>
      </c>
    </row>
    <row r="4" spans="1:5" x14ac:dyDescent="0.15">
      <c r="A4" t="s">
        <v>10</v>
      </c>
      <c r="B4" t="s">
        <v>9</v>
      </c>
      <c r="C4">
        <v>55.78</v>
      </c>
      <c r="D4">
        <v>19.100000000000001</v>
      </c>
      <c r="E4">
        <f>517+399</f>
        <v>916</v>
      </c>
    </row>
    <row r="5" spans="1:5" x14ac:dyDescent="0.15">
      <c r="A5" t="s">
        <v>11</v>
      </c>
      <c r="B5" t="s">
        <v>9</v>
      </c>
      <c r="C5">
        <f>38.09*10.7/100+73.78*20.1/100+57.91*42.2/100+79.47*27/100</f>
        <v>64.800330000000002</v>
      </c>
      <c r="D5">
        <v>10.44</v>
      </c>
      <c r="E5">
        <v>422</v>
      </c>
    </row>
    <row r="6" spans="1:5" x14ac:dyDescent="0.15">
      <c r="A6" t="s">
        <v>12</v>
      </c>
      <c r="B6" t="s">
        <v>6</v>
      </c>
      <c r="C6">
        <v>28</v>
      </c>
      <c r="D6">
        <v>11.5</v>
      </c>
      <c r="E6">
        <v>12596</v>
      </c>
    </row>
    <row r="7" spans="1:5" x14ac:dyDescent="0.15">
      <c r="A7" t="s">
        <v>13</v>
      </c>
      <c r="B7" t="s">
        <v>9</v>
      </c>
      <c r="C7">
        <v>45.57</v>
      </c>
      <c r="D7">
        <v>11.7</v>
      </c>
      <c r="E7">
        <v>300</v>
      </c>
    </row>
    <row r="8" spans="1:5" x14ac:dyDescent="0.15">
      <c r="A8" t="s">
        <v>14</v>
      </c>
      <c r="B8" t="s">
        <v>9</v>
      </c>
      <c r="C8">
        <v>47.73</v>
      </c>
      <c r="D8">
        <v>24.63</v>
      </c>
      <c r="E8">
        <v>352</v>
      </c>
    </row>
    <row r="9" spans="1:5" x14ac:dyDescent="0.15">
      <c r="A9" t="s">
        <v>15</v>
      </c>
      <c r="B9" t="s">
        <v>9</v>
      </c>
      <c r="C9">
        <v>53.13</v>
      </c>
      <c r="D9">
        <v>17.22</v>
      </c>
      <c r="E9">
        <f>235+92</f>
        <v>327</v>
      </c>
    </row>
    <row r="10" spans="1:5" x14ac:dyDescent="0.15">
      <c r="A10" t="s">
        <v>16</v>
      </c>
      <c r="B10" t="s">
        <v>6</v>
      </c>
      <c r="C10">
        <v>12.64</v>
      </c>
      <c r="D10">
        <v>11.01</v>
      </c>
      <c r="E10">
        <v>1424</v>
      </c>
    </row>
    <row r="11" spans="1:5" x14ac:dyDescent="0.15">
      <c r="A11" t="s">
        <v>17</v>
      </c>
      <c r="B11" t="s">
        <v>9</v>
      </c>
      <c r="C11">
        <v>78.400000000000006</v>
      </c>
      <c r="D11">
        <v>14</v>
      </c>
      <c r="E11">
        <v>251</v>
      </c>
    </row>
    <row r="12" spans="1:5" x14ac:dyDescent="0.15">
      <c r="A12" t="s">
        <v>18</v>
      </c>
      <c r="B12" t="s">
        <v>9</v>
      </c>
      <c r="C12">
        <v>96.26</v>
      </c>
      <c r="D12">
        <v>21.57</v>
      </c>
      <c r="E12">
        <v>266</v>
      </c>
    </row>
    <row r="13" spans="1:5" x14ac:dyDescent="0.15">
      <c r="A13" t="s">
        <v>19</v>
      </c>
      <c r="B13" t="s">
        <v>9</v>
      </c>
      <c r="C13">
        <v>47</v>
      </c>
      <c r="D13">
        <v>28.2</v>
      </c>
      <c r="E13">
        <v>296</v>
      </c>
    </row>
    <row r="14" spans="1:5" x14ac:dyDescent="0.15">
      <c r="A14" t="s">
        <v>20</v>
      </c>
      <c r="B14" t="s">
        <v>6</v>
      </c>
      <c r="C14">
        <v>21.6</v>
      </c>
      <c r="D14">
        <v>6.8</v>
      </c>
      <c r="E14">
        <v>12686</v>
      </c>
    </row>
    <row r="15" spans="1:5" x14ac:dyDescent="0.15">
      <c r="A15" t="s">
        <v>21</v>
      </c>
      <c r="B15" t="s">
        <v>6</v>
      </c>
      <c r="C15">
        <v>36.51</v>
      </c>
      <c r="D15">
        <v>7.6</v>
      </c>
      <c r="E15">
        <v>1951</v>
      </c>
    </row>
    <row r="16" spans="1:5" x14ac:dyDescent="0.15">
      <c r="A16" t="s">
        <v>22</v>
      </c>
      <c r="B16" t="s">
        <v>9</v>
      </c>
      <c r="C16">
        <v>47.95</v>
      </c>
      <c r="D16">
        <v>24.48</v>
      </c>
      <c r="E16">
        <v>176</v>
      </c>
    </row>
    <row r="17" spans="1:5" x14ac:dyDescent="0.15">
      <c r="A17" t="s">
        <v>23</v>
      </c>
      <c r="B17" t="s">
        <v>6</v>
      </c>
      <c r="C17">
        <v>21.9</v>
      </c>
      <c r="D17">
        <v>9.6999999999999993</v>
      </c>
      <c r="E17">
        <v>1510</v>
      </c>
    </row>
    <row r="18" spans="1:5" x14ac:dyDescent="0.15">
      <c r="A18" t="s">
        <v>24</v>
      </c>
      <c r="B18" t="s">
        <v>9</v>
      </c>
      <c r="C18">
        <v>63.49</v>
      </c>
      <c r="D18">
        <v>20.64</v>
      </c>
      <c r="E18">
        <v>292</v>
      </c>
    </row>
    <row r="19" spans="1:5" x14ac:dyDescent="0.15">
      <c r="A19" t="s">
        <v>25</v>
      </c>
      <c r="B19" t="s">
        <v>9</v>
      </c>
      <c r="C19">
        <v>67.17</v>
      </c>
      <c r="D19">
        <v>14.79</v>
      </c>
      <c r="E19">
        <v>1790</v>
      </c>
    </row>
    <row r="20" spans="1:5" x14ac:dyDescent="0.15">
      <c r="A20" t="s">
        <v>26</v>
      </c>
      <c r="B20" t="s">
        <v>9</v>
      </c>
      <c r="C20">
        <v>58.34</v>
      </c>
      <c r="D20">
        <v>26.76</v>
      </c>
      <c r="E20">
        <v>442</v>
      </c>
    </row>
    <row r="21" spans="1:5" x14ac:dyDescent="0.15">
      <c r="A21" t="s">
        <v>27</v>
      </c>
      <c r="B21" t="s">
        <v>9</v>
      </c>
      <c r="C21">
        <v>71.75</v>
      </c>
      <c r="D21">
        <v>18.53</v>
      </c>
      <c r="E21">
        <v>1512</v>
      </c>
    </row>
    <row r="22" spans="1:5" x14ac:dyDescent="0.15">
      <c r="A22" t="s">
        <v>28</v>
      </c>
      <c r="B22" t="s">
        <v>6</v>
      </c>
      <c r="C22">
        <v>30.33</v>
      </c>
      <c r="D22">
        <v>11.65</v>
      </c>
      <c r="E22">
        <v>252</v>
      </c>
    </row>
    <row r="23" spans="1:5" x14ac:dyDescent="0.15">
      <c r="A23" t="s">
        <v>29</v>
      </c>
      <c r="B23" t="s">
        <v>9</v>
      </c>
      <c r="C23">
        <v>64.81</v>
      </c>
      <c r="D23">
        <v>20.27</v>
      </c>
      <c r="E23">
        <v>166</v>
      </c>
    </row>
    <row r="24" spans="1:5" x14ac:dyDescent="0.15">
      <c r="A24" s="1" t="s">
        <v>37</v>
      </c>
      <c r="B24" s="1" t="s">
        <v>6</v>
      </c>
      <c r="C24">
        <v>46.81</v>
      </c>
      <c r="D24">
        <v>11.93</v>
      </c>
      <c r="E24">
        <v>290</v>
      </c>
    </row>
    <row r="25" spans="1:5" x14ac:dyDescent="0.15">
      <c r="A25" t="s">
        <v>30</v>
      </c>
      <c r="B25" t="s">
        <v>9</v>
      </c>
      <c r="C25">
        <v>63.36</v>
      </c>
      <c r="D25">
        <v>20.91</v>
      </c>
      <c r="E25">
        <v>100</v>
      </c>
    </row>
    <row r="26" spans="1:5" x14ac:dyDescent="0.15">
      <c r="A26" s="1" t="s">
        <v>31</v>
      </c>
      <c r="B26" t="s">
        <v>9</v>
      </c>
      <c r="C26">
        <v>31.82</v>
      </c>
      <c r="D26">
        <v>23.1</v>
      </c>
      <c r="E26">
        <v>733</v>
      </c>
    </row>
    <row r="27" spans="1:5" x14ac:dyDescent="0.15">
      <c r="A27" t="s">
        <v>32</v>
      </c>
      <c r="B27" t="s">
        <v>6</v>
      </c>
      <c r="C27">
        <v>20.350000000000001</v>
      </c>
      <c r="D27">
        <v>10.92</v>
      </c>
      <c r="E27">
        <v>854</v>
      </c>
    </row>
    <row r="28" spans="1:5" x14ac:dyDescent="0.15">
      <c r="A28" t="s">
        <v>33</v>
      </c>
      <c r="B28" t="s">
        <v>9</v>
      </c>
      <c r="C28">
        <v>51.44</v>
      </c>
      <c r="D28">
        <v>12.5</v>
      </c>
      <c r="E28">
        <v>785</v>
      </c>
    </row>
    <row r="29" spans="1:5" x14ac:dyDescent="0.15">
      <c r="A29" t="s">
        <v>34</v>
      </c>
      <c r="B29" t="s">
        <v>9</v>
      </c>
      <c r="C29">
        <v>62.83</v>
      </c>
      <c r="D29">
        <v>23.19</v>
      </c>
      <c r="E29">
        <v>115</v>
      </c>
    </row>
    <row r="30" spans="1:5" x14ac:dyDescent="0.15">
      <c r="A30" t="s">
        <v>35</v>
      </c>
      <c r="B30" t="s">
        <v>9</v>
      </c>
      <c r="C30">
        <f>(53.97*253+45.56*176)/(253+176)</f>
        <v>50.519743589743591</v>
      </c>
      <c r="D30">
        <v>20</v>
      </c>
      <c r="E30">
        <f>253+176</f>
        <v>429</v>
      </c>
    </row>
    <row r="31" spans="1:5" x14ac:dyDescent="0.15">
      <c r="A31" t="s">
        <v>36</v>
      </c>
      <c r="B31" t="s">
        <v>9</v>
      </c>
      <c r="C31">
        <v>75.47</v>
      </c>
      <c r="D31">
        <v>21.8</v>
      </c>
      <c r="E31">
        <v>407</v>
      </c>
    </row>
    <row r="32" spans="1:5" x14ac:dyDescent="0.15">
      <c r="A32" s="1" t="s">
        <v>38</v>
      </c>
      <c r="C32">
        <v>70.91</v>
      </c>
      <c r="D32">
        <v>22.54</v>
      </c>
      <c r="E32">
        <v>184</v>
      </c>
    </row>
    <row r="33" spans="1:5" x14ac:dyDescent="0.15">
      <c r="A33" s="1" t="s">
        <v>39</v>
      </c>
      <c r="C33">
        <v>69.95</v>
      </c>
      <c r="D33">
        <v>15.73</v>
      </c>
      <c r="E33">
        <v>263</v>
      </c>
    </row>
    <row r="34" spans="1:5" x14ac:dyDescent="0.15">
      <c r="A34" s="1" t="s">
        <v>40</v>
      </c>
      <c r="E34">
        <v>152</v>
      </c>
    </row>
    <row r="35" spans="1:5" x14ac:dyDescent="0.15">
      <c r="A35" s="1" t="s">
        <v>41</v>
      </c>
      <c r="C35">
        <v>73.92</v>
      </c>
      <c r="D35">
        <v>22.12</v>
      </c>
      <c r="E35">
        <v>692</v>
      </c>
    </row>
    <row r="36" spans="1:5" x14ac:dyDescent="0.15">
      <c r="A36" s="1" t="s">
        <v>42</v>
      </c>
      <c r="C36">
        <v>43.05</v>
      </c>
      <c r="D36">
        <v>26.59</v>
      </c>
      <c r="E36">
        <v>118</v>
      </c>
    </row>
    <row r="37" spans="1:5" x14ac:dyDescent="0.15">
      <c r="A37" s="1" t="s">
        <v>43</v>
      </c>
      <c r="C37" s="1" t="s">
        <v>73</v>
      </c>
      <c r="D37" s="1" t="s">
        <v>73</v>
      </c>
      <c r="E37">
        <v>35</v>
      </c>
    </row>
    <row r="38" spans="1:5" x14ac:dyDescent="0.15">
      <c r="A38" s="1" t="s">
        <v>44</v>
      </c>
      <c r="C38">
        <f xml:space="preserve"> 3.01 * 21</f>
        <v>63.209999999999994</v>
      </c>
      <c r="D38">
        <v>0.81</v>
      </c>
      <c r="E38">
        <v>183</v>
      </c>
    </row>
    <row r="39" spans="1:5" x14ac:dyDescent="0.15">
      <c r="A39" s="1" t="s">
        <v>45</v>
      </c>
      <c r="C39" s="1" t="s">
        <v>73</v>
      </c>
      <c r="D39" s="1" t="s">
        <v>73</v>
      </c>
      <c r="E39">
        <v>436</v>
      </c>
    </row>
    <row r="40" spans="1:5" x14ac:dyDescent="0.15">
      <c r="A40" s="1" t="s">
        <v>46</v>
      </c>
      <c r="C40" s="1" t="s">
        <v>73</v>
      </c>
      <c r="D40" s="1" t="s">
        <v>73</v>
      </c>
      <c r="E40">
        <v>892</v>
      </c>
    </row>
    <row r="41" spans="1:5" x14ac:dyDescent="0.15">
      <c r="A41" s="1" t="s">
        <v>47</v>
      </c>
      <c r="C41">
        <f xml:space="preserve"> 3.62 *21</f>
        <v>76.02</v>
      </c>
      <c r="D41">
        <v>1.22</v>
      </c>
      <c r="E41">
        <v>295</v>
      </c>
    </row>
    <row r="42" spans="1:5" x14ac:dyDescent="0.15">
      <c r="A42" s="1" t="s">
        <v>48</v>
      </c>
      <c r="C42" s="1" t="s">
        <v>73</v>
      </c>
      <c r="D42" s="1" t="s">
        <v>73</v>
      </c>
      <c r="E42">
        <v>931</v>
      </c>
    </row>
    <row r="43" spans="1:5" x14ac:dyDescent="0.15">
      <c r="A43" s="1" t="s">
        <v>49</v>
      </c>
      <c r="C43" s="1" t="s">
        <v>74</v>
      </c>
      <c r="D43" s="1" t="s">
        <v>75</v>
      </c>
      <c r="E43">
        <v>429</v>
      </c>
    </row>
    <row r="44" spans="1:5" x14ac:dyDescent="0.15">
      <c r="A44" s="1" t="s">
        <v>50</v>
      </c>
      <c r="C44">
        <v>47.4</v>
      </c>
      <c r="D44">
        <v>27</v>
      </c>
      <c r="E44">
        <v>213</v>
      </c>
    </row>
    <row r="45" spans="1:5" x14ac:dyDescent="0.15">
      <c r="A45" s="1" t="s">
        <v>51</v>
      </c>
      <c r="C45" s="1" t="s">
        <v>7</v>
      </c>
      <c r="D45" s="1" t="s">
        <v>7</v>
      </c>
      <c r="E45">
        <v>369</v>
      </c>
    </row>
    <row r="46" spans="1:5" x14ac:dyDescent="0.15">
      <c r="A46" s="1" t="s">
        <v>52</v>
      </c>
      <c r="C46" s="1" t="s">
        <v>7</v>
      </c>
      <c r="D46" s="1" t="s">
        <v>73</v>
      </c>
      <c r="E46">
        <v>575</v>
      </c>
    </row>
    <row r="47" spans="1:5" x14ac:dyDescent="0.15">
      <c r="A47" s="1" t="s">
        <v>53</v>
      </c>
      <c r="E47">
        <v>669</v>
      </c>
    </row>
    <row r="48" spans="1:5" x14ac:dyDescent="0.15">
      <c r="A48" s="1" t="s">
        <v>54</v>
      </c>
      <c r="E48">
        <v>172</v>
      </c>
    </row>
    <row r="49" spans="1:5" x14ac:dyDescent="0.15">
      <c r="A49" s="1" t="s">
        <v>55</v>
      </c>
      <c r="C49">
        <f xml:space="preserve"> 3.98 * 21</f>
        <v>83.58</v>
      </c>
      <c r="D49">
        <v>0.73</v>
      </c>
      <c r="E49">
        <v>760</v>
      </c>
    </row>
    <row r="50" spans="1:5" x14ac:dyDescent="0.15">
      <c r="A50" s="1" t="s">
        <v>56</v>
      </c>
      <c r="C50">
        <f xml:space="preserve"> 2.74 * 21</f>
        <v>57.540000000000006</v>
      </c>
      <c r="D50">
        <v>1.21</v>
      </c>
      <c r="E50">
        <v>120</v>
      </c>
    </row>
    <row r="51" spans="1:5" x14ac:dyDescent="0.15">
      <c r="A51" s="1" t="s">
        <v>57</v>
      </c>
      <c r="C51">
        <v>58.09</v>
      </c>
      <c r="D51">
        <v>9.69</v>
      </c>
      <c r="E51">
        <v>253</v>
      </c>
    </row>
    <row r="52" spans="1:5" x14ac:dyDescent="0.15">
      <c r="A52" s="1" t="s">
        <v>58</v>
      </c>
      <c r="C52">
        <f xml:space="preserve"> 3.25 * 21</f>
        <v>68.25</v>
      </c>
      <c r="D52">
        <v>2.27</v>
      </c>
      <c r="E52">
        <v>4934</v>
      </c>
    </row>
    <row r="53" spans="1:5" x14ac:dyDescent="0.15">
      <c r="A53" s="1" t="s">
        <v>59</v>
      </c>
      <c r="C53">
        <f xml:space="preserve"> 2.4 * 21</f>
        <v>50.4</v>
      </c>
      <c r="D53" s="1" t="s">
        <v>76</v>
      </c>
      <c r="E53">
        <v>163</v>
      </c>
    </row>
    <row r="54" spans="1:5" x14ac:dyDescent="0.15">
      <c r="A54" s="1" t="s">
        <v>60</v>
      </c>
      <c r="C54" s="1">
        <v>67.489999999999995</v>
      </c>
      <c r="D54" s="1" t="s">
        <v>77</v>
      </c>
      <c r="E54">
        <v>109</v>
      </c>
    </row>
    <row r="55" spans="1:5" x14ac:dyDescent="0.15">
      <c r="A55" s="1" t="s">
        <v>61</v>
      </c>
      <c r="C55">
        <v>50.98</v>
      </c>
      <c r="D55">
        <v>25.3</v>
      </c>
      <c r="E55">
        <v>175</v>
      </c>
    </row>
    <row r="56" spans="1:5" x14ac:dyDescent="0.15">
      <c r="A56" s="1" t="s">
        <v>62</v>
      </c>
      <c r="C56" s="1" t="s">
        <v>79</v>
      </c>
      <c r="D56" s="1" t="s">
        <v>78</v>
      </c>
      <c r="E56" s="1" t="s">
        <v>63</v>
      </c>
    </row>
    <row r="57" spans="1:5" x14ac:dyDescent="0.15">
      <c r="A57" s="1" t="s">
        <v>64</v>
      </c>
      <c r="C57">
        <f xml:space="preserve"> 3.62 * 21</f>
        <v>76.02</v>
      </c>
      <c r="D57">
        <v>0.9</v>
      </c>
      <c r="E57">
        <v>441</v>
      </c>
    </row>
    <row r="58" spans="1:5" x14ac:dyDescent="0.15">
      <c r="A58" s="1" t="s">
        <v>65</v>
      </c>
      <c r="C58" s="1">
        <f>4.2*21</f>
        <v>88.2</v>
      </c>
      <c r="D58">
        <v>0.99</v>
      </c>
      <c r="E58">
        <v>1711</v>
      </c>
    </row>
    <row r="59" spans="1:5" x14ac:dyDescent="0.15">
      <c r="A59" s="1" t="s">
        <v>66</v>
      </c>
      <c r="C59">
        <v>37.86</v>
      </c>
      <c r="D59">
        <v>26.28</v>
      </c>
      <c r="E59">
        <v>66</v>
      </c>
    </row>
    <row r="60" spans="1:5" x14ac:dyDescent="0.15">
      <c r="A60" s="1" t="s">
        <v>67</v>
      </c>
      <c r="C60" s="1">
        <v>43.8</v>
      </c>
      <c r="D60">
        <v>14.65</v>
      </c>
      <c r="E60">
        <v>100</v>
      </c>
    </row>
    <row r="61" spans="1:5" x14ac:dyDescent="0.15">
      <c r="A61" s="1" t="s">
        <v>68</v>
      </c>
      <c r="C61">
        <v>76.739999999999995</v>
      </c>
      <c r="D61">
        <v>27.13</v>
      </c>
      <c r="E61">
        <v>589</v>
      </c>
    </row>
    <row r="62" spans="1:5" x14ac:dyDescent="0.15">
      <c r="A62" s="1" t="s">
        <v>69</v>
      </c>
      <c r="C62" s="1">
        <v>25.19</v>
      </c>
      <c r="D62">
        <v>9.48</v>
      </c>
      <c r="E62">
        <v>2267</v>
      </c>
    </row>
    <row r="63" spans="1:5" x14ac:dyDescent="0.15">
      <c r="A63" s="1" t="s">
        <v>70</v>
      </c>
      <c r="C63" s="1" t="s">
        <v>73</v>
      </c>
      <c r="D63" s="1" t="s">
        <v>73</v>
      </c>
      <c r="E63">
        <v>1206</v>
      </c>
    </row>
    <row r="64" spans="1:5" x14ac:dyDescent="0.15">
      <c r="A64" s="1" t="s">
        <v>71</v>
      </c>
      <c r="C64" s="1">
        <f>2.6*21</f>
        <v>54.6</v>
      </c>
      <c r="D64">
        <v>0.52</v>
      </c>
      <c r="E64">
        <v>700</v>
      </c>
    </row>
    <row r="65" spans="1:5" x14ac:dyDescent="0.15">
      <c r="A65" s="1" t="s">
        <v>72</v>
      </c>
      <c r="C65" s="1">
        <v>61.03</v>
      </c>
      <c r="D65">
        <v>21.28</v>
      </c>
      <c r="E65">
        <v>144</v>
      </c>
    </row>
    <row r="66" spans="1:5" x14ac:dyDescent="0.15">
      <c r="A66" s="1" t="s">
        <v>80</v>
      </c>
      <c r="C66" s="1">
        <v>46.6</v>
      </c>
      <c r="D66">
        <v>24.61</v>
      </c>
      <c r="E66">
        <v>673</v>
      </c>
    </row>
    <row r="67" spans="1:5" x14ac:dyDescent="0.15">
      <c r="A67" s="1" t="s">
        <v>81</v>
      </c>
      <c r="C67" s="1">
        <f>3.18*21</f>
        <v>66.78</v>
      </c>
      <c r="D67">
        <v>1.06</v>
      </c>
      <c r="E67">
        <v>200</v>
      </c>
    </row>
    <row r="68" spans="1:5" x14ac:dyDescent="0.15">
      <c r="A68" s="1" t="s">
        <v>82</v>
      </c>
      <c r="C68" s="1" t="s">
        <v>73</v>
      </c>
      <c r="D68" s="1" t="s">
        <v>73</v>
      </c>
      <c r="E68">
        <v>879</v>
      </c>
    </row>
    <row r="69" spans="1:5" x14ac:dyDescent="0.15">
      <c r="A69" s="1" t="s">
        <v>83</v>
      </c>
      <c r="C69" s="1">
        <f>2.24*21</f>
        <v>47.040000000000006</v>
      </c>
      <c r="D69">
        <v>1.24</v>
      </c>
      <c r="E69">
        <v>179</v>
      </c>
    </row>
    <row r="70" spans="1:5" x14ac:dyDescent="0.15">
      <c r="A70" s="1" t="s">
        <v>84</v>
      </c>
      <c r="C70" s="1" t="s">
        <v>73</v>
      </c>
      <c r="D70" s="1" t="s">
        <v>73</v>
      </c>
      <c r="E70">
        <v>202</v>
      </c>
    </row>
    <row r="71" spans="1:5" x14ac:dyDescent="0.15">
      <c r="A71" s="1" t="s">
        <v>85</v>
      </c>
      <c r="C71" s="1" t="s">
        <v>73</v>
      </c>
      <c r="D71" s="1" t="s">
        <v>73</v>
      </c>
      <c r="E71">
        <v>200</v>
      </c>
    </row>
    <row r="72" spans="1:5" x14ac:dyDescent="0.15">
      <c r="A72" s="1" t="s">
        <v>86</v>
      </c>
      <c r="C72" s="1">
        <v>97.09</v>
      </c>
      <c r="D72" s="1" t="s">
        <v>87</v>
      </c>
      <c r="E72" s="2">
        <v>2750</v>
      </c>
    </row>
    <row r="73" spans="1:5" x14ac:dyDescent="0.15">
      <c r="A73" s="1" t="s">
        <v>88</v>
      </c>
      <c r="C73">
        <f>3.65*21</f>
        <v>76.649999999999991</v>
      </c>
      <c r="D73">
        <v>0.77</v>
      </c>
      <c r="E73">
        <v>338</v>
      </c>
    </row>
    <row r="74" spans="1:5" x14ac:dyDescent="0.15">
      <c r="A74" s="1" t="s">
        <v>89</v>
      </c>
      <c r="C74">
        <v>76.180000000000007</v>
      </c>
      <c r="D74">
        <v>16.004000000000001</v>
      </c>
      <c r="E74">
        <v>233</v>
      </c>
    </row>
    <row r="75" spans="1:5" x14ac:dyDescent="0.15">
      <c r="A75" s="1" t="s">
        <v>90</v>
      </c>
      <c r="C75">
        <v>21.6</v>
      </c>
      <c r="D75">
        <v>11.72</v>
      </c>
      <c r="E75">
        <v>767</v>
      </c>
    </row>
    <row r="76" spans="1:5" x14ac:dyDescent="0.15">
      <c r="A76" s="1" t="s">
        <v>91</v>
      </c>
      <c r="C76" s="1" t="s">
        <v>92</v>
      </c>
      <c r="D76" s="1" t="s">
        <v>93</v>
      </c>
      <c r="E76">
        <v>146</v>
      </c>
    </row>
    <row r="77" spans="1:5" x14ac:dyDescent="0.15">
      <c r="A77" s="1" t="s">
        <v>94</v>
      </c>
      <c r="C77">
        <v>65.650000000000006</v>
      </c>
      <c r="D77">
        <v>11.5</v>
      </c>
      <c r="E77">
        <v>116</v>
      </c>
    </row>
    <row r="78" spans="1:5" x14ac:dyDescent="0.15">
      <c r="A78" s="1" t="s">
        <v>95</v>
      </c>
      <c r="C78">
        <v>70.53</v>
      </c>
      <c r="D78">
        <v>17.260000000000002</v>
      </c>
      <c r="E78">
        <v>179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Ai</dc:creator>
  <cp:keywords/>
  <dc:description/>
  <cp:lastModifiedBy>Microsoft Office User</cp:lastModifiedBy>
  <cp:revision>7</cp:revision>
  <dcterms:created xsi:type="dcterms:W3CDTF">2023-08-27T05:21:00Z</dcterms:created>
  <dcterms:modified xsi:type="dcterms:W3CDTF">2024-06-10T01:58:16Z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