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三点估算" sheetId="2" r:id="rId1"/>
    <sheet name="旧版本" sheetId="3" r:id="rId2"/>
  </sheets>
  <calcPr calcId="144525"/>
</workbook>
</file>

<file path=xl/sharedStrings.xml><?xml version="1.0" encoding="utf-8"?>
<sst xmlns="http://schemas.openxmlformats.org/spreadsheetml/2006/main" count="81">
  <si>
    <t>开发项目预算估算</t>
  </si>
  <si>
    <t>项目名称</t>
  </si>
  <si>
    <t>项目经理</t>
  </si>
  <si>
    <t>项目周期</t>
  </si>
  <si>
    <t>经费估算人</t>
  </si>
  <si>
    <t>估算日期</t>
  </si>
  <si>
    <t>估算成本</t>
  </si>
  <si>
    <t>里程碑</t>
  </si>
  <si>
    <t>工作描述</t>
  </si>
  <si>
    <t>开始时间</t>
  </si>
  <si>
    <t>交付时间</t>
  </si>
  <si>
    <t>备注</t>
  </si>
  <si>
    <t>工作量估算(人天)</t>
  </si>
  <si>
    <t>人员级别</t>
  </si>
  <si>
    <t>人员单价</t>
  </si>
  <si>
    <t>人员个数</t>
  </si>
  <si>
    <t>费用(元)</t>
  </si>
  <si>
    <t>最小工作量</t>
  </si>
  <si>
    <t>最可能工作量</t>
  </si>
  <si>
    <t>最大工作量</t>
  </si>
  <si>
    <t>估算结果</t>
  </si>
  <si>
    <t>项目管理</t>
  </si>
  <si>
    <t>详细开发计划</t>
  </si>
  <si>
    <t>高级工程师</t>
  </si>
  <si>
    <t>初级工程是师</t>
  </si>
  <si>
    <t>软件测试计划</t>
  </si>
  <si>
    <t>项目监控计划</t>
  </si>
  <si>
    <t>需求分析</t>
  </si>
  <si>
    <t>需求调查</t>
  </si>
  <si>
    <t>中级工程师</t>
  </si>
  <si>
    <t>需求分析文档</t>
  </si>
  <si>
    <t>系统设计</t>
  </si>
  <si>
    <t>数据结构设计</t>
  </si>
  <si>
    <t>系统原型设计</t>
  </si>
  <si>
    <t>模块详细设计</t>
  </si>
  <si>
    <t>功能研发</t>
  </si>
  <si>
    <t>其他费用</t>
  </si>
  <si>
    <t>项目管理费</t>
  </si>
  <si>
    <t>奖金</t>
  </si>
  <si>
    <t>差旅费</t>
  </si>
  <si>
    <t>培训费</t>
  </si>
  <si>
    <t>注：</t>
  </si>
  <si>
    <t>初级工程师</t>
  </si>
  <si>
    <t>元(人/天)</t>
  </si>
  <si>
    <r>
      <rPr>
        <b/>
        <sz val="11"/>
        <color theme="1"/>
        <rFont val="微软雅黑"/>
        <charset val="134"/>
      </rPr>
      <t>2018年</t>
    </r>
    <r>
      <rPr>
        <b/>
        <u/>
        <sz val="11"/>
        <color indexed="8"/>
        <rFont val="微软雅黑"/>
        <charset val="134"/>
      </rPr>
      <t xml:space="preserve">                </t>
    </r>
    <r>
      <rPr>
        <b/>
        <sz val="11"/>
        <color indexed="8"/>
        <rFont val="微软雅黑"/>
        <charset val="134"/>
      </rPr>
      <t>产品研发预算表</t>
    </r>
  </si>
  <si>
    <t xml:space="preserve">编制部门：    </t>
  </si>
  <si>
    <r>
      <rPr>
        <sz val="11"/>
        <color theme="1"/>
        <rFont val="微软雅黑"/>
        <charset val="134"/>
      </rPr>
      <t>研发支出承担者：</t>
    </r>
    <r>
      <rPr>
        <sz val="11"/>
        <color indexed="8"/>
        <rFont val="微软雅黑"/>
        <charset val="134"/>
      </rPr>
      <t>①研发中心②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事业部</t>
    </r>
    <r>
      <rPr>
        <u/>
        <sz val="11"/>
        <color indexed="8"/>
        <rFont val="微软雅黑"/>
        <charset val="134"/>
      </rPr>
      <t xml:space="preserve">   </t>
    </r>
    <r>
      <rPr>
        <sz val="11"/>
        <color indexed="8"/>
        <rFont val="微软雅黑"/>
        <charset val="134"/>
      </rPr>
      <t>子公司</t>
    </r>
  </si>
  <si>
    <r>
      <rPr>
        <sz val="11"/>
        <color theme="1"/>
        <rFont val="微软雅黑"/>
        <charset val="134"/>
      </rPr>
      <t>研发自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 xml:space="preserve"> 年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月</t>
    </r>
    <r>
      <rPr>
        <u/>
        <sz val="11"/>
        <color indexed="8"/>
        <rFont val="微软雅黑"/>
        <charset val="134"/>
      </rPr>
      <t xml:space="preserve">  </t>
    </r>
    <r>
      <rPr>
        <sz val="11"/>
        <color indexed="8"/>
        <rFont val="微软雅黑"/>
        <charset val="134"/>
      </rPr>
      <t>日起至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年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月</t>
    </r>
    <r>
      <rPr>
        <u/>
        <sz val="11"/>
        <color indexed="8"/>
        <rFont val="微软雅黑"/>
        <charset val="134"/>
      </rPr>
      <t xml:space="preserve">  </t>
    </r>
    <r>
      <rPr>
        <sz val="11"/>
        <color indexed="8"/>
        <rFont val="微软雅黑"/>
        <charset val="134"/>
      </rPr>
      <t>日</t>
    </r>
  </si>
  <si>
    <r>
      <rPr>
        <sz val="11"/>
        <color theme="1"/>
        <rFont val="微软雅黑"/>
        <charset val="134"/>
      </rPr>
      <t>2017年末已投入</t>
    </r>
    <r>
      <rPr>
        <u/>
        <sz val="11"/>
        <color indexed="8"/>
        <rFont val="微软雅黑"/>
        <charset val="134"/>
      </rPr>
      <t xml:space="preserve">      </t>
    </r>
    <r>
      <rPr>
        <sz val="11"/>
        <color indexed="8"/>
        <rFont val="微软雅黑"/>
        <charset val="134"/>
      </rPr>
      <t>元</t>
    </r>
    <r>
      <rPr>
        <u/>
        <sz val="11"/>
        <color indexed="8"/>
        <rFont val="微软雅黑"/>
        <charset val="134"/>
      </rPr>
      <t xml:space="preserve">     </t>
    </r>
    <r>
      <rPr>
        <sz val="11"/>
        <color indexed="8"/>
        <rFont val="微软雅黑"/>
        <charset val="134"/>
      </rPr>
      <t xml:space="preserve">人  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天已完成</t>
    </r>
    <r>
      <rPr>
        <u/>
        <sz val="11"/>
        <color indexed="8"/>
        <rFont val="微软雅黑"/>
        <charset val="134"/>
      </rPr>
      <t xml:space="preserve">     %</t>
    </r>
  </si>
  <si>
    <r>
      <rPr>
        <sz val="11"/>
        <color theme="1"/>
        <rFont val="微软雅黑"/>
        <charset val="134"/>
      </rPr>
      <t xml:space="preserve">2018年预计完成 </t>
    </r>
    <r>
      <rPr>
        <u/>
        <sz val="11"/>
        <color indexed="8"/>
        <rFont val="微软雅黑"/>
        <charset val="134"/>
      </rPr>
      <t xml:space="preserve">      </t>
    </r>
    <r>
      <rPr>
        <sz val="11"/>
        <color indexed="8"/>
        <rFont val="微软雅黑"/>
        <charset val="134"/>
      </rPr>
      <t>%</t>
    </r>
  </si>
  <si>
    <r>
      <rPr>
        <sz val="11"/>
        <color theme="1"/>
        <rFont val="微软雅黑"/>
        <charset val="134"/>
      </rPr>
      <t>继续研发需再投入</t>
    </r>
    <r>
      <rPr>
        <u/>
        <sz val="11"/>
        <color indexed="8"/>
        <rFont val="微软雅黑"/>
        <charset val="134"/>
      </rPr>
      <t xml:space="preserve">      </t>
    </r>
    <r>
      <rPr>
        <sz val="11"/>
        <color indexed="8"/>
        <rFont val="微软雅黑"/>
        <charset val="134"/>
      </rPr>
      <t xml:space="preserve">元 </t>
    </r>
    <r>
      <rPr>
        <u/>
        <sz val="11"/>
        <color indexed="8"/>
        <rFont val="微软雅黑"/>
        <charset val="134"/>
      </rPr>
      <t xml:space="preserve">    </t>
    </r>
    <r>
      <rPr>
        <sz val="11"/>
        <color indexed="8"/>
        <rFont val="微软雅黑"/>
        <charset val="134"/>
      </rPr>
      <t>人</t>
    </r>
    <r>
      <rPr>
        <u/>
        <sz val="11"/>
        <color indexed="8"/>
        <rFont val="微软雅黑"/>
        <charset val="134"/>
      </rPr>
      <t xml:space="preserve">   </t>
    </r>
    <r>
      <rPr>
        <sz val="11"/>
        <color indexed="8"/>
        <rFont val="微软雅黑"/>
        <charset val="134"/>
      </rPr>
      <t>天</t>
    </r>
  </si>
  <si>
    <t>研发投入</t>
  </si>
  <si>
    <t>直接人工成本</t>
  </si>
  <si>
    <t>制造费用</t>
  </si>
  <si>
    <t>外购硬件及软件分摊成本</t>
  </si>
  <si>
    <t>时间/天</t>
  </si>
  <si>
    <t>人工成本/天</t>
  </si>
  <si>
    <t>研发人员工资=B*C</t>
  </si>
  <si>
    <t>研发产品奖金</t>
  </si>
  <si>
    <t>小计</t>
  </si>
  <si>
    <t>调研/差旅</t>
  </si>
  <si>
    <t>培训/学习/其它</t>
  </si>
  <si>
    <t>研发设备折旧</t>
  </si>
  <si>
    <t>委托开发</t>
  </si>
  <si>
    <t>一、在职现有人员</t>
  </si>
  <si>
    <t>张三</t>
  </si>
  <si>
    <t>李四</t>
  </si>
  <si>
    <t>王五</t>
  </si>
  <si>
    <t>二、需招聘人员</t>
  </si>
  <si>
    <t>高级工程师（）人</t>
  </si>
  <si>
    <t>中级工程师（）人</t>
  </si>
  <si>
    <t>初级工程师（）人</t>
  </si>
  <si>
    <t>合计</t>
  </si>
  <si>
    <t>制表人：</t>
  </si>
  <si>
    <t>本产品研发负责人：</t>
  </si>
  <si>
    <t>研发中心/事业部/负责人</t>
  </si>
  <si>
    <t>审批人：</t>
  </si>
  <si>
    <t>2018年   月  日</t>
  </si>
  <si>
    <t>*人工成本/天=（应发工资+交通费补助+电话费补助+公司负担五险一金）/22天。人工成本参考：高级工程师800元/天；中级工程师600元/天；初级工程师400元/天</t>
  </si>
  <si>
    <t>*继续研发需再投入=直接人工成本+制造费用+外购硬件及软件需分摊成本</t>
  </si>
  <si>
    <t>实际与预算差异原因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</si>
</sst>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u/>
      <sz val="11"/>
      <color indexed="8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7" fillId="17" borderId="16" applyNumberFormat="0" applyAlignment="0" applyProtection="0">
      <alignment vertical="center"/>
    </xf>
    <xf numFmtId="0" fontId="22" fillId="26" borderId="2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abSelected="1" workbookViewId="0">
      <selection activeCell="F26" sqref="F26"/>
    </sheetView>
  </sheetViews>
  <sheetFormatPr defaultColWidth="9" defaultRowHeight="13.5"/>
  <cols>
    <col min="1" max="1" width="13.375" customWidth="1"/>
    <col min="2" max="2" width="16.5166666666667" customWidth="1"/>
    <col min="3" max="3" width="11.25" customWidth="1"/>
    <col min="4" max="4" width="11.7416666666667" customWidth="1"/>
    <col min="7" max="7" width="11.25" customWidth="1"/>
    <col min="9" max="10" width="10.75" customWidth="1"/>
    <col min="11" max="11" width="9" hidden="1" customWidth="1"/>
    <col min="12" max="12" width="9" style="19" customWidth="1"/>
    <col min="13" max="13" width="10.875" customWidth="1"/>
  </cols>
  <sheetData>
    <row r="1" spans="1:13">
      <c r="A1" s="20" t="s">
        <v>0</v>
      </c>
      <c r="B1" s="20"/>
      <c r="C1" s="20"/>
      <c r="D1" s="20"/>
      <c r="E1" s="21"/>
      <c r="F1" s="21"/>
      <c r="G1" s="21"/>
      <c r="H1" s="21"/>
      <c r="I1" s="21"/>
      <c r="J1" s="21"/>
      <c r="M1" s="21"/>
    </row>
    <row r="2" spans="1:13">
      <c r="A2" s="22" t="s">
        <v>1</v>
      </c>
      <c r="B2" s="22"/>
      <c r="C2" s="22"/>
      <c r="D2" s="22" t="s">
        <v>2</v>
      </c>
      <c r="E2" s="22"/>
      <c r="F2" s="22"/>
      <c r="G2" s="22"/>
      <c r="H2" s="22" t="s">
        <v>3</v>
      </c>
      <c r="I2" s="31">
        <f>SUM(I6:I18)</f>
        <v>7.26666666666667</v>
      </c>
      <c r="J2" s="31"/>
      <c r="K2" s="25"/>
      <c r="L2" s="20"/>
      <c r="M2" s="31"/>
    </row>
    <row r="3" spans="1:13">
      <c r="A3" s="22" t="s">
        <v>4</v>
      </c>
      <c r="B3" s="22"/>
      <c r="C3" s="22"/>
      <c r="D3" s="22" t="s">
        <v>5</v>
      </c>
      <c r="E3" s="22"/>
      <c r="F3" s="22"/>
      <c r="G3" s="22"/>
      <c r="H3" s="22" t="s">
        <v>6</v>
      </c>
      <c r="I3" s="32">
        <f>SUM(M6:M18)/10000</f>
        <v>1.7872</v>
      </c>
      <c r="J3" s="32"/>
      <c r="K3" s="25"/>
      <c r="L3" s="20"/>
      <c r="M3" s="32"/>
    </row>
    <row r="4" spans="1:13">
      <c r="A4" s="22" t="s">
        <v>7</v>
      </c>
      <c r="B4" s="22" t="s">
        <v>8</v>
      </c>
      <c r="C4" s="22" t="s">
        <v>9</v>
      </c>
      <c r="D4" s="22" t="s">
        <v>10</v>
      </c>
      <c r="E4" s="22" t="s">
        <v>11</v>
      </c>
      <c r="F4" s="22" t="s">
        <v>12</v>
      </c>
      <c r="G4" s="22"/>
      <c r="H4" s="22"/>
      <c r="I4" s="22"/>
      <c r="J4" s="22" t="s">
        <v>13</v>
      </c>
      <c r="K4" s="22" t="s">
        <v>14</v>
      </c>
      <c r="L4" s="22" t="s">
        <v>15</v>
      </c>
      <c r="M4" s="22" t="s">
        <v>16</v>
      </c>
    </row>
    <row r="5" spans="1:13">
      <c r="A5" s="22"/>
      <c r="B5" s="22"/>
      <c r="C5" s="22"/>
      <c r="D5" s="22"/>
      <c r="E5" s="22"/>
      <c r="F5" s="22" t="s">
        <v>17</v>
      </c>
      <c r="G5" s="22" t="s">
        <v>18</v>
      </c>
      <c r="H5" s="22" t="s">
        <v>19</v>
      </c>
      <c r="I5" s="22" t="s">
        <v>20</v>
      </c>
      <c r="J5" s="22"/>
      <c r="K5" s="22"/>
      <c r="L5" s="22"/>
      <c r="M5" s="22"/>
    </row>
    <row r="6" spans="1:13">
      <c r="A6" s="23" t="s">
        <v>21</v>
      </c>
      <c r="B6" s="24" t="s">
        <v>22</v>
      </c>
      <c r="C6" s="24"/>
      <c r="D6" s="24"/>
      <c r="E6" s="25"/>
      <c r="F6" s="20">
        <v>1</v>
      </c>
      <c r="G6" s="20">
        <v>1</v>
      </c>
      <c r="H6" s="20">
        <v>2</v>
      </c>
      <c r="I6" s="31">
        <f>(F6+G6*4+H6)/6</f>
        <v>1.16666666666667</v>
      </c>
      <c r="J6" s="22" t="s">
        <v>23</v>
      </c>
      <c r="K6" s="24"/>
      <c r="L6" s="22">
        <v>1</v>
      </c>
      <c r="M6" s="33">
        <f>I6*10450*L6</f>
        <v>12191.6666666667</v>
      </c>
    </row>
    <row r="7" spans="1:13">
      <c r="A7" s="26"/>
      <c r="C7" s="24"/>
      <c r="D7" s="24"/>
      <c r="E7" s="25"/>
      <c r="F7" s="20">
        <v>1</v>
      </c>
      <c r="G7" s="20">
        <v>1</v>
      </c>
      <c r="H7" s="20">
        <v>2</v>
      </c>
      <c r="I7" s="31">
        <f>(F7+G7*4+H7)/6</f>
        <v>1.16666666666667</v>
      </c>
      <c r="J7" s="22" t="s">
        <v>24</v>
      </c>
      <c r="K7" s="24"/>
      <c r="L7" s="22">
        <v>1</v>
      </c>
      <c r="M7" s="33">
        <f>I7*450*L7</f>
        <v>525</v>
      </c>
    </row>
    <row r="8" spans="1:13">
      <c r="A8" s="26"/>
      <c r="B8" s="24" t="s">
        <v>25</v>
      </c>
      <c r="C8" s="24"/>
      <c r="D8" s="24"/>
      <c r="E8" s="25"/>
      <c r="F8" s="20">
        <v>0.5</v>
      </c>
      <c r="G8" s="20">
        <v>0.6</v>
      </c>
      <c r="H8" s="20">
        <v>0.8</v>
      </c>
      <c r="I8" s="31">
        <f>(F8+G8*4+H8)/6</f>
        <v>0.616666666666667</v>
      </c>
      <c r="J8" s="22" t="s">
        <v>23</v>
      </c>
      <c r="K8" s="24"/>
      <c r="L8" s="22">
        <v>1</v>
      </c>
      <c r="M8" s="33">
        <f t="shared" ref="M8:M13" si="0">I8*1045</f>
        <v>644.416666666667</v>
      </c>
    </row>
    <row r="9" spans="1:13">
      <c r="A9" s="27"/>
      <c r="B9" s="24" t="s">
        <v>26</v>
      </c>
      <c r="C9" s="24"/>
      <c r="D9" s="24"/>
      <c r="E9" s="25"/>
      <c r="F9" s="20">
        <v>0.1</v>
      </c>
      <c r="G9" s="20">
        <v>0.2</v>
      </c>
      <c r="H9" s="20">
        <v>0.5</v>
      </c>
      <c r="I9" s="31">
        <f t="shared" ref="I9:I18" si="1">(F9+G9*4+H9)/6</f>
        <v>0.233333333333333</v>
      </c>
      <c r="J9" s="22" t="s">
        <v>23</v>
      </c>
      <c r="K9" s="24"/>
      <c r="L9" s="22">
        <v>1</v>
      </c>
      <c r="M9" s="33">
        <f t="shared" si="0"/>
        <v>243.833333333333</v>
      </c>
    </row>
    <row r="10" spans="1:13">
      <c r="A10" s="23" t="s">
        <v>27</v>
      </c>
      <c r="B10" s="24" t="s">
        <v>28</v>
      </c>
      <c r="C10" s="24"/>
      <c r="D10" s="24"/>
      <c r="E10" s="25"/>
      <c r="F10" s="20">
        <v>1</v>
      </c>
      <c r="G10" s="20">
        <v>1.5</v>
      </c>
      <c r="H10" s="20">
        <v>2</v>
      </c>
      <c r="I10" s="31">
        <f t="shared" si="1"/>
        <v>1.5</v>
      </c>
      <c r="J10" s="22" t="s">
        <v>29</v>
      </c>
      <c r="K10" s="24"/>
      <c r="L10" s="22">
        <v>1</v>
      </c>
      <c r="M10" s="33">
        <f t="shared" si="0"/>
        <v>1567.5</v>
      </c>
    </row>
    <row r="11" spans="1:13">
      <c r="A11" s="26"/>
      <c r="B11" s="24" t="s">
        <v>27</v>
      </c>
      <c r="C11" s="24"/>
      <c r="D11" s="24"/>
      <c r="E11" s="25"/>
      <c r="F11" s="20">
        <v>0.25</v>
      </c>
      <c r="G11" s="20">
        <v>0.5</v>
      </c>
      <c r="H11" s="20">
        <v>1</v>
      </c>
      <c r="I11" s="31">
        <f t="shared" si="1"/>
        <v>0.541666666666667</v>
      </c>
      <c r="J11" s="22" t="s">
        <v>29</v>
      </c>
      <c r="K11" s="24"/>
      <c r="L11" s="22">
        <v>1</v>
      </c>
      <c r="M11" s="33">
        <f t="shared" si="0"/>
        <v>566.041666666667</v>
      </c>
    </row>
    <row r="12" spans="1:13">
      <c r="A12" s="27"/>
      <c r="B12" s="24" t="s">
        <v>30</v>
      </c>
      <c r="C12" s="24"/>
      <c r="D12" s="24"/>
      <c r="E12" s="25"/>
      <c r="F12" s="20">
        <v>0.25</v>
      </c>
      <c r="G12" s="20">
        <v>0.5</v>
      </c>
      <c r="H12" s="20">
        <v>1</v>
      </c>
      <c r="I12" s="31">
        <f t="shared" si="1"/>
        <v>0.541666666666667</v>
      </c>
      <c r="J12" s="22" t="s">
        <v>23</v>
      </c>
      <c r="K12" s="24"/>
      <c r="L12" s="22">
        <v>1</v>
      </c>
      <c r="M12" s="33">
        <f t="shared" si="0"/>
        <v>566.041666666667</v>
      </c>
    </row>
    <row r="13" spans="1:13">
      <c r="A13" s="23" t="s">
        <v>31</v>
      </c>
      <c r="B13" s="24" t="s">
        <v>32</v>
      </c>
      <c r="C13" s="24"/>
      <c r="D13" s="24"/>
      <c r="E13" s="25"/>
      <c r="F13" s="20">
        <v>1</v>
      </c>
      <c r="G13" s="20">
        <v>1.5</v>
      </c>
      <c r="H13" s="20">
        <v>2</v>
      </c>
      <c r="I13" s="31">
        <f t="shared" si="1"/>
        <v>1.5</v>
      </c>
      <c r="J13" s="22" t="s">
        <v>23</v>
      </c>
      <c r="K13" s="24"/>
      <c r="L13" s="22">
        <v>1</v>
      </c>
      <c r="M13" s="33">
        <f t="shared" si="0"/>
        <v>1567.5</v>
      </c>
    </row>
    <row r="14" spans="1:13">
      <c r="A14" s="26"/>
      <c r="B14" s="24" t="s">
        <v>33</v>
      </c>
      <c r="C14" s="24"/>
      <c r="D14" s="24"/>
      <c r="E14" s="25"/>
      <c r="F14" s="20"/>
      <c r="G14" s="20"/>
      <c r="H14" s="20"/>
      <c r="I14" s="31"/>
      <c r="J14" s="31"/>
      <c r="K14" s="25"/>
      <c r="L14" s="20"/>
      <c r="M14" s="20"/>
    </row>
    <row r="15" spans="1:13">
      <c r="A15" s="27"/>
      <c r="B15" s="24" t="s">
        <v>34</v>
      </c>
      <c r="C15" s="24"/>
      <c r="D15" s="24"/>
      <c r="E15" s="25"/>
      <c r="F15" s="20"/>
      <c r="G15" s="20"/>
      <c r="H15" s="20"/>
      <c r="I15" s="31"/>
      <c r="J15" s="31"/>
      <c r="K15" s="25"/>
      <c r="L15" s="20"/>
      <c r="M15" s="20"/>
    </row>
    <row r="16" spans="1:13">
      <c r="A16" s="23" t="s">
        <v>35</v>
      </c>
      <c r="B16" s="24"/>
      <c r="C16" s="24"/>
      <c r="D16" s="24"/>
      <c r="E16" s="25"/>
      <c r="F16" s="20"/>
      <c r="G16" s="20"/>
      <c r="H16" s="20"/>
      <c r="I16" s="31"/>
      <c r="J16" s="31"/>
      <c r="K16" s="25"/>
      <c r="L16" s="20"/>
      <c r="M16" s="20"/>
    </row>
    <row r="17" spans="1:13">
      <c r="A17" s="26"/>
      <c r="B17" s="24"/>
      <c r="C17" s="24"/>
      <c r="D17" s="24"/>
      <c r="E17" s="25"/>
      <c r="F17" s="20"/>
      <c r="G17" s="20"/>
      <c r="H17" s="20"/>
      <c r="I17" s="31"/>
      <c r="J17" s="31"/>
      <c r="K17" s="25"/>
      <c r="L17" s="20"/>
      <c r="M17" s="20"/>
    </row>
    <row r="18" spans="1:13">
      <c r="A18" s="26"/>
      <c r="B18" s="28"/>
      <c r="C18" s="28"/>
      <c r="D18" s="28"/>
      <c r="E18" s="29"/>
      <c r="F18" s="21"/>
      <c r="G18" s="21"/>
      <c r="H18" s="21"/>
      <c r="I18" s="34"/>
      <c r="J18" s="34"/>
      <c r="K18" s="29"/>
      <c r="L18" s="21"/>
      <c r="M18" s="21"/>
    </row>
    <row r="19" spans="1:13">
      <c r="A19" s="20" t="s">
        <v>36</v>
      </c>
      <c r="B19" s="24" t="s">
        <v>37</v>
      </c>
      <c r="C19" s="24"/>
      <c r="D19" s="24"/>
      <c r="E19" s="25"/>
      <c r="F19" s="20"/>
      <c r="G19" s="20"/>
      <c r="H19" s="20"/>
      <c r="I19" s="31"/>
      <c r="J19" s="31"/>
      <c r="K19" s="25"/>
      <c r="L19" s="20"/>
      <c r="M19" s="20"/>
    </row>
    <row r="20" spans="1:13">
      <c r="A20" s="20"/>
      <c r="B20" s="24" t="s">
        <v>38</v>
      </c>
      <c r="C20" s="24"/>
      <c r="D20" s="24"/>
      <c r="E20" s="25"/>
      <c r="F20" s="20"/>
      <c r="G20" s="20"/>
      <c r="H20" s="20"/>
      <c r="I20" s="31"/>
      <c r="J20" s="31"/>
      <c r="K20" s="25"/>
      <c r="L20" s="20"/>
      <c r="M20" s="20"/>
    </row>
    <row r="21" spans="1:13">
      <c r="A21" s="20"/>
      <c r="B21" s="24" t="s">
        <v>39</v>
      </c>
      <c r="C21" s="24"/>
      <c r="D21" s="24"/>
      <c r="E21" s="25"/>
      <c r="F21" s="20"/>
      <c r="G21" s="20"/>
      <c r="H21" s="20"/>
      <c r="I21" s="31"/>
      <c r="J21" s="31"/>
      <c r="K21" s="25"/>
      <c r="L21" s="20"/>
      <c r="M21" s="20"/>
    </row>
    <row r="22" spans="1:13">
      <c r="A22" s="20"/>
      <c r="B22" s="24" t="s">
        <v>40</v>
      </c>
      <c r="C22" s="25"/>
      <c r="D22" s="25"/>
      <c r="E22" s="25"/>
      <c r="F22" s="25"/>
      <c r="G22" s="25"/>
      <c r="H22" s="25"/>
      <c r="I22" s="25"/>
      <c r="J22" s="25"/>
      <c r="K22" s="25"/>
      <c r="L22" s="20"/>
      <c r="M22" s="25"/>
    </row>
    <row r="23" spans="1:4">
      <c r="A23" s="30" t="s">
        <v>41</v>
      </c>
      <c r="B23" s="19"/>
      <c r="C23" s="19"/>
      <c r="D23" s="19"/>
    </row>
    <row r="24" spans="2:4">
      <c r="B24" s="19" t="s">
        <v>42</v>
      </c>
      <c r="C24" s="19">
        <v>450</v>
      </c>
      <c r="D24" t="s">
        <v>43</v>
      </c>
    </row>
    <row r="25" spans="2:4">
      <c r="B25" s="19" t="s">
        <v>29</v>
      </c>
      <c r="C25" s="19">
        <v>650</v>
      </c>
      <c r="D25" t="s">
        <v>43</v>
      </c>
    </row>
    <row r="26" spans="2:4">
      <c r="B26" s="19" t="s">
        <v>23</v>
      </c>
      <c r="C26" s="19">
        <v>1045</v>
      </c>
      <c r="D26" t="s">
        <v>43</v>
      </c>
    </row>
  </sheetData>
  <mergeCells count="20">
    <mergeCell ref="A1:M1"/>
    <mergeCell ref="E2:G2"/>
    <mergeCell ref="I2:M2"/>
    <mergeCell ref="E3:G3"/>
    <mergeCell ref="I3:M3"/>
    <mergeCell ref="F4:I4"/>
    <mergeCell ref="A4:A5"/>
    <mergeCell ref="A6:A9"/>
    <mergeCell ref="A10:A12"/>
    <mergeCell ref="A13:A15"/>
    <mergeCell ref="A16:A18"/>
    <mergeCell ref="A19:A22"/>
    <mergeCell ref="B4:B5"/>
    <mergeCell ref="C4:C5"/>
    <mergeCell ref="D4:D5"/>
    <mergeCell ref="E4:E5"/>
    <mergeCell ref="J4:J5"/>
    <mergeCell ref="K4:K5"/>
    <mergeCell ref="L4:L5"/>
    <mergeCell ref="M4:M5"/>
  </mergeCells>
  <dataValidations count="1">
    <dataValidation type="list" allowBlank="1" showInputMessage="1" showErrorMessage="1" sqref="J19 J20 J21 J14:J18">
      <formula1>$B$24:$B$26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N7" sqref="N7"/>
    </sheetView>
  </sheetViews>
  <sheetFormatPr defaultColWidth="9" defaultRowHeight="27.95" customHeight="1"/>
  <cols>
    <col min="1" max="1" width="15.25" style="1" customWidth="1"/>
    <col min="2" max="2" width="9" style="1"/>
    <col min="3" max="3" width="11" style="1" customWidth="1"/>
    <col min="4" max="4" width="16.875" style="1" customWidth="1"/>
    <col min="5" max="5" width="12.75" style="1" customWidth="1"/>
    <col min="6" max="6" width="13.5" style="1" customWidth="1"/>
    <col min="7" max="7" width="9" style="1"/>
    <col min="8" max="8" width="15.125" style="1" customWidth="1"/>
    <col min="9" max="9" width="12.875" style="1" customWidth="1"/>
    <col min="10" max="10" width="13.375" style="1" customWidth="1"/>
    <col min="11" max="11" width="15.875" style="1" customWidth="1"/>
    <col min="12" max="12" width="14.5" style="1" customWidth="1"/>
    <col min="13" max="16384" width="9" style="1"/>
  </cols>
  <sheetData>
    <row r="1" s="1" customFormat="1" customHeight="1" spans="1:12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customHeight="1" spans="1:12">
      <c r="A2" s="3" t="s">
        <v>45</v>
      </c>
      <c r="B2" s="3"/>
      <c r="C2" s="3"/>
      <c r="D2" s="3"/>
      <c r="E2" s="3"/>
      <c r="F2" s="3" t="s">
        <v>46</v>
      </c>
      <c r="G2" s="3"/>
      <c r="H2" s="3"/>
      <c r="I2" s="3"/>
      <c r="J2" s="3" t="s">
        <v>47</v>
      </c>
      <c r="K2" s="3"/>
      <c r="L2" s="3"/>
    </row>
    <row r="3" s="1" customFormat="1" customHeight="1" spans="1:12">
      <c r="A3" s="3" t="s">
        <v>48</v>
      </c>
      <c r="B3" s="3"/>
      <c r="C3" s="3"/>
      <c r="D3" s="3"/>
      <c r="E3" s="3"/>
      <c r="F3" s="3" t="s">
        <v>49</v>
      </c>
      <c r="G3" s="3"/>
      <c r="H3" s="3"/>
      <c r="I3" s="3"/>
      <c r="J3" s="3" t="s">
        <v>50</v>
      </c>
      <c r="K3" s="3"/>
      <c r="L3" s="3"/>
    </row>
    <row r="4" s="1" customFormat="1" customHeight="1" spans="1:12">
      <c r="A4" s="4" t="s">
        <v>51</v>
      </c>
      <c r="B4" s="4" t="s">
        <v>52</v>
      </c>
      <c r="C4" s="4"/>
      <c r="D4" s="4"/>
      <c r="E4" s="4"/>
      <c r="F4" s="4"/>
      <c r="G4" s="4" t="s">
        <v>53</v>
      </c>
      <c r="H4" s="4"/>
      <c r="I4" s="4"/>
      <c r="J4" s="4" t="s">
        <v>54</v>
      </c>
      <c r="K4" s="4"/>
      <c r="L4" s="4"/>
    </row>
    <row r="5" s="1" customFormat="1" customHeight="1" spans="1:12">
      <c r="A5" s="4"/>
      <c r="B5" s="4" t="s">
        <v>55</v>
      </c>
      <c r="C5" s="5" t="s">
        <v>56</v>
      </c>
      <c r="D5" s="5" t="s">
        <v>57</v>
      </c>
      <c r="E5" s="5" t="s">
        <v>58</v>
      </c>
      <c r="F5" s="4" t="s">
        <v>59</v>
      </c>
      <c r="G5" s="4" t="s">
        <v>60</v>
      </c>
      <c r="H5" s="4" t="s">
        <v>61</v>
      </c>
      <c r="I5" s="4" t="s">
        <v>59</v>
      </c>
      <c r="J5" s="5" t="s">
        <v>62</v>
      </c>
      <c r="K5" s="4" t="s">
        <v>63</v>
      </c>
      <c r="L5" s="4" t="s">
        <v>59</v>
      </c>
    </row>
    <row r="6" s="1" customFormat="1" customHeight="1" spans="1:12">
      <c r="A6" s="5" t="s">
        <v>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="1" customFormat="1" customHeight="1" spans="1:12">
      <c r="A7" s="4" t="s">
        <v>65</v>
      </c>
      <c r="B7" s="5">
        <v>5</v>
      </c>
      <c r="C7" s="5">
        <v>200</v>
      </c>
      <c r="D7" s="5"/>
      <c r="E7" s="5"/>
      <c r="F7" s="5">
        <f>B7*C7</f>
        <v>1000</v>
      </c>
      <c r="G7" s="5"/>
      <c r="H7" s="5"/>
      <c r="I7" s="5"/>
      <c r="J7" s="5"/>
      <c r="K7" s="5"/>
      <c r="L7" s="5"/>
    </row>
    <row r="8" s="1" customFormat="1" customHeight="1" spans="1:12">
      <c r="A8" s="4" t="s">
        <v>66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="1" customFormat="1" customHeight="1" spans="1:12">
      <c r="A9" s="4" t="s">
        <v>67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="1" customFormat="1" customHeight="1" spans="1:12">
      <c r="A10" s="4" t="s">
        <v>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="1" customFormat="1" customHeight="1" spans="1:12">
      <c r="A11" s="5" t="s">
        <v>68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="1" customFormat="1" customHeight="1" spans="1:12">
      <c r="A12" s="5" t="s">
        <v>69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="1" customFormat="1" customHeight="1" spans="1:12">
      <c r="A13" s="5" t="s">
        <v>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="1" customFormat="1" customHeight="1" spans="1:12">
      <c r="A14" s="5" t="s">
        <v>71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="1" customFormat="1" customHeight="1" spans="1:12">
      <c r="A15" s="4" t="s">
        <v>59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="1" customFormat="1" customHeight="1" spans="1:12">
      <c r="A16" s="2" t="s">
        <v>72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="1" customFormat="1" customHeight="1" spans="1:12">
      <c r="A17" s="3" t="s">
        <v>73</v>
      </c>
      <c r="B17" s="3"/>
      <c r="C17" s="3"/>
      <c r="D17" s="5" t="s">
        <v>74</v>
      </c>
      <c r="E17" s="5"/>
      <c r="F17" s="3" t="s">
        <v>75</v>
      </c>
      <c r="G17" s="3"/>
      <c r="H17" s="3"/>
      <c r="I17" s="3"/>
      <c r="J17" s="5" t="s">
        <v>76</v>
      </c>
      <c r="K17" s="5"/>
      <c r="L17" s="5" t="s">
        <v>77</v>
      </c>
    </row>
    <row r="18" s="1" customFormat="1" customHeight="1" spans="1:12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="1" customFormat="1" customHeight="1" spans="1:12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="1" customFormat="1" customHeight="1" spans="1:12">
      <c r="A20" s="6" t="s">
        <v>80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6"/>
    </row>
    <row r="21" s="1" customFormat="1" customHeight="1" spans="1:1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17"/>
    </row>
    <row r="22" s="1" customFormat="1" customHeight="1" spans="1:1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8"/>
    </row>
    <row r="23" s="1" customFormat="1" customHeight="1" spans="1:12">
      <c r="A23" s="5" t="s">
        <v>73</v>
      </c>
      <c r="B23" s="12"/>
      <c r="C23" s="13"/>
      <c r="D23" s="5" t="s">
        <v>74</v>
      </c>
      <c r="E23" s="5"/>
      <c r="F23" s="14" t="s">
        <v>75</v>
      </c>
      <c r="G23" s="15"/>
      <c r="H23" s="12"/>
      <c r="I23" s="13"/>
      <c r="J23" s="5" t="s">
        <v>76</v>
      </c>
      <c r="K23" s="5"/>
      <c r="L23" s="5" t="s">
        <v>77</v>
      </c>
    </row>
  </sheetData>
  <mergeCells count="19">
    <mergeCell ref="A1:L1"/>
    <mergeCell ref="A2:E2"/>
    <mergeCell ref="F2:I2"/>
    <mergeCell ref="J2:L2"/>
    <mergeCell ref="A3:E3"/>
    <mergeCell ref="F3:I3"/>
    <mergeCell ref="J3:L3"/>
    <mergeCell ref="B4:F4"/>
    <mergeCell ref="G4:I4"/>
    <mergeCell ref="J4:L4"/>
    <mergeCell ref="A17:C17"/>
    <mergeCell ref="F17:I17"/>
    <mergeCell ref="A18:L18"/>
    <mergeCell ref="A19:L19"/>
    <mergeCell ref="B23:C23"/>
    <mergeCell ref="F23:G23"/>
    <mergeCell ref="H23:I23"/>
    <mergeCell ref="A4:A5"/>
    <mergeCell ref="A20:L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三点估算</vt:lpstr>
      <vt:lpstr>旧版本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2021-03-01T14:51:00Z</dcterms:created>
  <dcterms:modified xsi:type="dcterms:W3CDTF">2021-03-11T06:52:42Z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