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tmiyahara\dev\fs\fs-training\public\"/>
    </mc:Choice>
  </mc:AlternateContent>
  <xr:revisionPtr revIDLastSave="0" documentId="13_ncr:1_{5A0653D4-F32C-4B6A-8D8A-678A6E7D5AA1}" xr6:coauthVersionLast="47" xr6:coauthVersionMax="47" xr10:uidLastSave="{00000000-0000-0000-0000-000000000000}"/>
  <bookViews>
    <workbookView xWindow="30315" yWindow="1440" windowWidth="21600" windowHeight="12405" xr2:uid="{E62929CF-20DF-4E31-892A-2A26F9304DDF}"/>
  </bookViews>
  <sheets>
    <sheet name="PL" sheetId="4" r:id="rId1"/>
    <sheet name="BS" sheetId="5" r:id="rId2"/>
    <sheet name="CAPEX" sheetId="7" r:id="rId3"/>
    <sheet name="CS" sheetId="6" r:id="rId4"/>
    <sheet name="Sheet1" sheetId="8" r:id="rId5"/>
  </sheet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J2" i="8"/>
  <c r="I2" i="8"/>
  <c r="H2" i="8"/>
  <c r="G2" i="8"/>
  <c r="F2" i="8"/>
  <c r="E2" i="8"/>
  <c r="D2" i="8"/>
  <c r="C2" i="8"/>
  <c r="C1" i="8"/>
  <c r="E20" i="5"/>
  <c r="F20" i="5"/>
  <c r="G20" i="5" s="1"/>
  <c r="E21" i="5"/>
  <c r="D21" i="5"/>
  <c r="D20" i="5"/>
  <c r="D19" i="5"/>
  <c r="E19" i="5"/>
  <c r="F19" i="5" s="1"/>
  <c r="G19" i="5" s="1"/>
  <c r="H19" i="5" s="1"/>
  <c r="I19" i="5" s="1"/>
  <c r="J19" i="5" s="1"/>
  <c r="K19" i="5" s="1"/>
  <c r="C21" i="5"/>
  <c r="C17" i="5"/>
  <c r="D16" i="5"/>
  <c r="E16" i="5" s="1"/>
  <c r="F16" i="5" s="1"/>
  <c r="G16" i="5" s="1"/>
  <c r="H16" i="5" s="1"/>
  <c r="I16" i="5" s="1"/>
  <c r="J16" i="5" s="1"/>
  <c r="K16" i="5" s="1"/>
  <c r="D15" i="5"/>
  <c r="E15" i="5" s="1"/>
  <c r="F15" i="5" s="1"/>
  <c r="G15" i="5" s="1"/>
  <c r="H15" i="5" s="1"/>
  <c r="I15" i="5" s="1"/>
  <c r="J15" i="5" s="1"/>
  <c r="K15" i="5" s="1"/>
  <c r="K17" i="5" s="1"/>
  <c r="E4" i="6"/>
  <c r="F4" i="6"/>
  <c r="G4" i="6"/>
  <c r="H4" i="6"/>
  <c r="I4" i="6"/>
  <c r="J4" i="6"/>
  <c r="K4" i="6"/>
  <c r="D4" i="6"/>
  <c r="D8" i="5"/>
  <c r="E8" i="5" s="1"/>
  <c r="F8" i="5" s="1"/>
  <c r="G8" i="5" s="1"/>
  <c r="H8" i="5" s="1"/>
  <c r="I8" i="5" s="1"/>
  <c r="J8" i="5" s="1"/>
  <c r="K8" i="5" s="1"/>
  <c r="D12" i="4"/>
  <c r="E12" i="4" s="1"/>
  <c r="F12" i="4" s="1"/>
  <c r="G12" i="4" s="1"/>
  <c r="H12" i="4" s="1"/>
  <c r="I12" i="4" s="1"/>
  <c r="J12" i="4" s="1"/>
  <c r="K12" i="4" s="1"/>
  <c r="D13" i="4"/>
  <c r="E13" i="4" s="1"/>
  <c r="F13" i="4" s="1"/>
  <c r="G13" i="4" s="1"/>
  <c r="H13" i="4" s="1"/>
  <c r="I13" i="4" s="1"/>
  <c r="J13" i="4" s="1"/>
  <c r="K13" i="4" s="1"/>
  <c r="E8" i="6"/>
  <c r="F8" i="6"/>
  <c r="G8" i="6"/>
  <c r="H8" i="6"/>
  <c r="I8" i="6"/>
  <c r="J8" i="6"/>
  <c r="K8" i="6"/>
  <c r="D8" i="6"/>
  <c r="D4" i="7"/>
  <c r="E4" i="7"/>
  <c r="F4" i="7"/>
  <c r="G4" i="7"/>
  <c r="H4" i="7"/>
  <c r="I4" i="7"/>
  <c r="J4" i="7"/>
  <c r="K4" i="7"/>
  <c r="C4" i="7"/>
  <c r="D3" i="7"/>
  <c r="E3" i="7" s="1"/>
  <c r="F3" i="7" s="1"/>
  <c r="G3" i="7" s="1"/>
  <c r="H3" i="7" s="1"/>
  <c r="I3" i="7" s="1"/>
  <c r="J3" i="7" s="1"/>
  <c r="K3" i="7" s="1"/>
  <c r="C9" i="5"/>
  <c r="E3" i="6"/>
  <c r="F3" i="6"/>
  <c r="H3" i="6"/>
  <c r="C5" i="5"/>
  <c r="C14" i="5"/>
  <c r="D2" i="7"/>
  <c r="E2" i="7" s="1"/>
  <c r="F2" i="7" s="1"/>
  <c r="G2" i="7" s="1"/>
  <c r="H2" i="7" s="1"/>
  <c r="I2" i="7" s="1"/>
  <c r="J2" i="7" s="1"/>
  <c r="K2" i="7" s="1"/>
  <c r="D1" i="7"/>
  <c r="E1" i="7" s="1"/>
  <c r="F1" i="7" s="1"/>
  <c r="G1" i="7" s="1"/>
  <c r="H1" i="7" s="1"/>
  <c r="I1" i="7" s="1"/>
  <c r="J1" i="7" s="1"/>
  <c r="K1" i="7" s="1"/>
  <c r="D1" i="6"/>
  <c r="E1" i="6" s="1"/>
  <c r="F1" i="6" s="1"/>
  <c r="G1" i="6" s="1"/>
  <c r="H1" i="6" s="1"/>
  <c r="I1" i="6" s="1"/>
  <c r="J1" i="6" s="1"/>
  <c r="K1" i="6" s="1"/>
  <c r="D1" i="5"/>
  <c r="E1" i="5" s="1"/>
  <c r="F1" i="5" s="1"/>
  <c r="G1" i="5" s="1"/>
  <c r="H1" i="5" s="1"/>
  <c r="I1" i="5" s="1"/>
  <c r="J1" i="5" s="1"/>
  <c r="K1" i="5" s="1"/>
  <c r="D2" i="4"/>
  <c r="E2" i="4" s="1"/>
  <c r="F2" i="4" s="1"/>
  <c r="G2" i="4" s="1"/>
  <c r="H2" i="4" s="1"/>
  <c r="I2" i="4" s="1"/>
  <c r="J2" i="4" s="1"/>
  <c r="K2" i="4" s="1"/>
  <c r="D3" i="4"/>
  <c r="E3" i="4" s="1"/>
  <c r="F3" i="4" s="1"/>
  <c r="G3" i="4" s="1"/>
  <c r="H3" i="4" s="1"/>
  <c r="I3" i="4" s="1"/>
  <c r="J3" i="4" s="1"/>
  <c r="K3" i="4" s="1"/>
  <c r="C14" i="4"/>
  <c r="D10" i="4"/>
  <c r="E10" i="4" s="1"/>
  <c r="F10" i="4" s="1"/>
  <c r="G10" i="4" s="1"/>
  <c r="H10" i="4" s="1"/>
  <c r="I10" i="4" s="1"/>
  <c r="J10" i="4" s="1"/>
  <c r="K10" i="4" s="1"/>
  <c r="D9" i="4"/>
  <c r="E9" i="4" s="1"/>
  <c r="D11" i="4"/>
  <c r="E11" i="4" s="1"/>
  <c r="F11" i="4" s="1"/>
  <c r="G11" i="4" s="1"/>
  <c r="H11" i="4" s="1"/>
  <c r="I11" i="4" s="1"/>
  <c r="J11" i="4" s="1"/>
  <c r="K11" i="4" s="1"/>
  <c r="K3" i="6" s="1"/>
  <c r="D6" i="4"/>
  <c r="D5" i="4"/>
  <c r="E5" i="4" s="1"/>
  <c r="C7" i="4"/>
  <c r="C4" i="4"/>
  <c r="D1" i="4"/>
  <c r="E1" i="4" s="1"/>
  <c r="F1" i="4" s="1"/>
  <c r="G1" i="4" s="1"/>
  <c r="H1" i="4" s="1"/>
  <c r="I1" i="4" s="1"/>
  <c r="J1" i="4" s="1"/>
  <c r="K1" i="4" s="1"/>
  <c r="H20" i="5" l="1"/>
  <c r="G21" i="5"/>
  <c r="F21" i="5"/>
  <c r="J17" i="5"/>
  <c r="I17" i="5"/>
  <c r="H17" i="5"/>
  <c r="F17" i="5"/>
  <c r="G17" i="5"/>
  <c r="E17" i="5"/>
  <c r="D17" i="5"/>
  <c r="C18" i="5"/>
  <c r="C10" i="5"/>
  <c r="I3" i="6"/>
  <c r="G3" i="6"/>
  <c r="D7" i="5"/>
  <c r="D3" i="6"/>
  <c r="J3" i="6"/>
  <c r="F9" i="4"/>
  <c r="G9" i="4" s="1"/>
  <c r="H9" i="4" s="1"/>
  <c r="I9" i="4" s="1"/>
  <c r="J9" i="4" s="1"/>
  <c r="K9" i="4" s="1"/>
  <c r="E14" i="4"/>
  <c r="G4" i="4"/>
  <c r="D4" i="4"/>
  <c r="I4" i="4"/>
  <c r="H4" i="4"/>
  <c r="F4" i="4"/>
  <c r="E4" i="4"/>
  <c r="K4" i="4"/>
  <c r="J4" i="4"/>
  <c r="D14" i="4"/>
  <c r="F5" i="4"/>
  <c r="G5" i="4" s="1"/>
  <c r="H5" i="4" s="1"/>
  <c r="D7" i="4"/>
  <c r="E6" i="4"/>
  <c r="F6" i="4" s="1"/>
  <c r="G6" i="4" s="1"/>
  <c r="H6" i="4" s="1"/>
  <c r="I6" i="4" s="1"/>
  <c r="J6" i="4" s="1"/>
  <c r="K6" i="4" s="1"/>
  <c r="C8" i="4"/>
  <c r="C15" i="4" s="1"/>
  <c r="I20" i="5" l="1"/>
  <c r="H21" i="5"/>
  <c r="E7" i="5"/>
  <c r="D9" i="5"/>
  <c r="D13" i="5"/>
  <c r="E13" i="5" s="1"/>
  <c r="F13" i="5" s="1"/>
  <c r="G13" i="5" s="1"/>
  <c r="H13" i="5" s="1"/>
  <c r="I13" i="5" s="1"/>
  <c r="J13" i="5" s="1"/>
  <c r="K13" i="5" s="1"/>
  <c r="D12" i="5"/>
  <c r="D4" i="5"/>
  <c r="E4" i="5" s="1"/>
  <c r="F4" i="5" s="1"/>
  <c r="G4" i="5" s="1"/>
  <c r="H4" i="5" s="1"/>
  <c r="I4" i="5" s="1"/>
  <c r="J4" i="5" s="1"/>
  <c r="K4" i="5" s="1"/>
  <c r="D3" i="5"/>
  <c r="F14" i="4"/>
  <c r="H14" i="4"/>
  <c r="G14" i="4"/>
  <c r="I14" i="4"/>
  <c r="J14" i="4"/>
  <c r="K14" i="4"/>
  <c r="G7" i="4"/>
  <c r="F7" i="4"/>
  <c r="E7" i="4"/>
  <c r="E8" i="4" s="1"/>
  <c r="E15" i="4" s="1"/>
  <c r="E2" i="6" s="1"/>
  <c r="D8" i="4"/>
  <c r="D15" i="4" s="1"/>
  <c r="D2" i="6" s="1"/>
  <c r="H7" i="4"/>
  <c r="I5" i="4"/>
  <c r="J20" i="5" l="1"/>
  <c r="I21" i="5"/>
  <c r="C22" i="5"/>
  <c r="F7" i="5"/>
  <c r="E9" i="5"/>
  <c r="E3" i="5"/>
  <c r="D5" i="6"/>
  <c r="D6" i="6" s="1"/>
  <c r="E12" i="5"/>
  <c r="D14" i="5"/>
  <c r="D18" i="5" s="1"/>
  <c r="D22" i="5" s="1"/>
  <c r="J5" i="4"/>
  <c r="I7" i="4"/>
  <c r="F8" i="4"/>
  <c r="F15" i="4" s="1"/>
  <c r="F2" i="6" s="1"/>
  <c r="D3" i="8" l="1"/>
  <c r="D2" i="5" s="1"/>
  <c r="D5" i="5" s="1"/>
  <c r="D10" i="5" s="1"/>
  <c r="D1" i="8" s="1"/>
  <c r="K20" i="5"/>
  <c r="K21" i="5" s="1"/>
  <c r="J21" i="5"/>
  <c r="G7" i="5"/>
  <c r="F9" i="5"/>
  <c r="E14" i="5"/>
  <c r="E18" i="5" s="1"/>
  <c r="E22" i="5" s="1"/>
  <c r="F12" i="5"/>
  <c r="E5" i="6"/>
  <c r="E6" i="6" s="1"/>
  <c r="F3" i="5"/>
  <c r="K5" i="4"/>
  <c r="J7" i="4"/>
  <c r="G8" i="4"/>
  <c r="G15" i="4" s="1"/>
  <c r="G2" i="6" s="1"/>
  <c r="E3" i="8" l="1"/>
  <c r="E2" i="5" s="1"/>
  <c r="E5" i="5" s="1"/>
  <c r="H7" i="5"/>
  <c r="G9" i="5"/>
  <c r="F5" i="6"/>
  <c r="F6" i="6" s="1"/>
  <c r="G3" i="5"/>
  <c r="F14" i="5"/>
  <c r="F18" i="5" s="1"/>
  <c r="F22" i="5" s="1"/>
  <c r="G12" i="5"/>
  <c r="K7" i="4"/>
  <c r="H8" i="4"/>
  <c r="H15" i="4" s="1"/>
  <c r="H2" i="6" s="1"/>
  <c r="F3" i="8" l="1"/>
  <c r="F2" i="5" s="1"/>
  <c r="F5" i="5" s="1"/>
  <c r="I7" i="5"/>
  <c r="H9" i="5"/>
  <c r="E10" i="5"/>
  <c r="E1" i="8" s="1"/>
  <c r="G14" i="5"/>
  <c r="G18" i="5" s="1"/>
  <c r="G22" i="5" s="1"/>
  <c r="H12" i="5"/>
  <c r="G5" i="6"/>
  <c r="G6" i="6" s="1"/>
  <c r="H3" i="5"/>
  <c r="I8" i="4"/>
  <c r="I15" i="4" s="1"/>
  <c r="I2" i="6" s="1"/>
  <c r="G3" i="8" l="1"/>
  <c r="G2" i="5" s="1"/>
  <c r="G5" i="5" s="1"/>
  <c r="J7" i="5"/>
  <c r="I9" i="5"/>
  <c r="F10" i="5"/>
  <c r="F1" i="8" s="1"/>
  <c r="H5" i="6"/>
  <c r="H6" i="6" s="1"/>
  <c r="I3" i="5"/>
  <c r="I12" i="5"/>
  <c r="H14" i="5"/>
  <c r="H18" i="5" s="1"/>
  <c r="H22" i="5" s="1"/>
  <c r="J8" i="4"/>
  <c r="J15" i="4" s="1"/>
  <c r="J2" i="6" s="1"/>
  <c r="H3" i="8" l="1"/>
  <c r="H2" i="5" s="1"/>
  <c r="H5" i="5" s="1"/>
  <c r="K7" i="5"/>
  <c r="K9" i="5" s="1"/>
  <c r="J9" i="5"/>
  <c r="G10" i="5"/>
  <c r="G1" i="8" s="1"/>
  <c r="J12" i="5"/>
  <c r="I14" i="5"/>
  <c r="I18" i="5" s="1"/>
  <c r="I22" i="5" s="1"/>
  <c r="I5" i="6"/>
  <c r="I6" i="6" s="1"/>
  <c r="J3" i="5"/>
  <c r="K8" i="4"/>
  <c r="K15" i="4" s="1"/>
  <c r="K2" i="6" s="1"/>
  <c r="I3" i="8" l="1"/>
  <c r="I2" i="5" s="1"/>
  <c r="I5" i="5" s="1"/>
  <c r="H10" i="5"/>
  <c r="H1" i="8" s="1"/>
  <c r="K12" i="5"/>
  <c r="J14" i="5"/>
  <c r="J18" i="5" s="1"/>
  <c r="J22" i="5" s="1"/>
  <c r="J5" i="6"/>
  <c r="J6" i="6" s="1"/>
  <c r="K3" i="5"/>
  <c r="J3" i="8" l="1"/>
  <c r="J2" i="5" s="1"/>
  <c r="J5" i="5" s="1"/>
  <c r="I10" i="5"/>
  <c r="I1" i="8" s="1"/>
  <c r="K5" i="6"/>
  <c r="K6" i="6" s="1"/>
  <c r="K14" i="5"/>
  <c r="K18" i="5" s="1"/>
  <c r="K22" i="5" s="1"/>
  <c r="K3" i="8" l="1"/>
  <c r="K2" i="5" s="1"/>
  <c r="K5" i="5" s="1"/>
  <c r="J10" i="5"/>
  <c r="J1" i="8" s="1"/>
  <c r="K10" i="5" l="1"/>
  <c r="K1" i="8" s="1"/>
</calcChain>
</file>

<file path=xl/sharedStrings.xml><?xml version="1.0" encoding="utf-8"?>
<sst xmlns="http://schemas.openxmlformats.org/spreadsheetml/2006/main" count="97" uniqueCount="57">
  <si>
    <t>売上総利益</t>
    <rPh sb="0" eb="5">
      <t>ウリアゲソウリエキ</t>
    </rPh>
    <phoneticPr fontId="2"/>
  </si>
  <si>
    <t>営業利益</t>
    <rPh sb="0" eb="4">
      <t>エイギョウリエキ</t>
    </rPh>
    <phoneticPr fontId="2"/>
  </si>
  <si>
    <t>年度</t>
    <rPh sb="0" eb="2">
      <t>ネンド</t>
    </rPh>
    <phoneticPr fontId="2"/>
  </si>
  <si>
    <t>商品売上</t>
    <rPh sb="0" eb="4">
      <t>ショウヒンウリアゲ</t>
    </rPh>
    <phoneticPr fontId="2"/>
  </si>
  <si>
    <t>サービス売上</t>
    <rPh sb="4" eb="6">
      <t>ウリアゲ</t>
    </rPh>
    <phoneticPr fontId="2"/>
  </si>
  <si>
    <t>売上高合計</t>
    <rPh sb="0" eb="3">
      <t>ウリアゲダカ</t>
    </rPh>
    <rPh sb="3" eb="5">
      <t>ゴウケイ</t>
    </rPh>
    <phoneticPr fontId="2"/>
  </si>
  <si>
    <t>材料費</t>
    <rPh sb="0" eb="3">
      <t>ザイリョウヒ</t>
    </rPh>
    <phoneticPr fontId="2"/>
  </si>
  <si>
    <t>労務費</t>
    <rPh sb="0" eb="3">
      <t>ロウムヒ</t>
    </rPh>
    <phoneticPr fontId="2"/>
  </si>
  <si>
    <t>売上原価合計</t>
    <rPh sb="0" eb="4">
      <t>ウリアゲゲンカ</t>
    </rPh>
    <rPh sb="4" eb="6">
      <t>ゴウケイ</t>
    </rPh>
    <phoneticPr fontId="2"/>
  </si>
  <si>
    <t>人件費</t>
    <rPh sb="0" eb="3">
      <t>ジンケンヒ</t>
    </rPh>
    <phoneticPr fontId="2"/>
  </si>
  <si>
    <t>物流費</t>
    <rPh sb="0" eb="3">
      <t>ブツリュウヒ</t>
    </rPh>
    <phoneticPr fontId="2"/>
  </si>
  <si>
    <t>その他販管費</t>
    <phoneticPr fontId="2"/>
  </si>
  <si>
    <t>減価償却費</t>
    <rPh sb="0" eb="5">
      <t>ゲンカショウキャクヒ</t>
    </rPh>
    <phoneticPr fontId="2"/>
  </si>
  <si>
    <t>販管費合計</t>
    <rPh sb="3" eb="5">
      <t>ゴウケイ</t>
    </rPh>
    <phoneticPr fontId="2"/>
  </si>
  <si>
    <t>属性</t>
    <rPh sb="0" eb="2">
      <t>ゾクセイ</t>
    </rPh>
    <phoneticPr fontId="2"/>
  </si>
  <si>
    <t>販管費</t>
    <rPh sb="0" eb="3">
      <t>ハンカンヒ</t>
    </rPh>
    <phoneticPr fontId="2"/>
  </si>
  <si>
    <t>売上高合計</t>
    <rPh sb="0" eb="2">
      <t>ウリアゲ</t>
    </rPh>
    <rPh sb="2" eb="3">
      <t>ダカ</t>
    </rPh>
    <rPh sb="3" eb="5">
      <t>ゴウケイ</t>
    </rPh>
    <phoneticPr fontId="2"/>
  </si>
  <si>
    <t>売上原価</t>
    <rPh sb="0" eb="2">
      <t>ウリアゲ</t>
    </rPh>
    <rPh sb="2" eb="4">
      <t>ゲンカ</t>
    </rPh>
    <phoneticPr fontId="2"/>
  </si>
  <si>
    <t>現預金</t>
    <rPh sb="0" eb="3">
      <t>ゲンヨキン</t>
    </rPh>
    <phoneticPr fontId="2"/>
  </si>
  <si>
    <t>売掛金</t>
    <rPh sb="0" eb="3">
      <t>ウリカケキン</t>
    </rPh>
    <phoneticPr fontId="2"/>
  </si>
  <si>
    <t>棚卸資産</t>
    <rPh sb="0" eb="4">
      <t>タナオロシシサン</t>
    </rPh>
    <phoneticPr fontId="2"/>
  </si>
  <si>
    <t>流動資産合計</t>
    <rPh sb="0" eb="4">
      <t>リュウドウシサン</t>
    </rPh>
    <rPh sb="4" eb="6">
      <t>ゴウケイ</t>
    </rPh>
    <phoneticPr fontId="2"/>
  </si>
  <si>
    <t>設備投資</t>
    <rPh sb="0" eb="4">
      <t>セツビトウシ</t>
    </rPh>
    <phoneticPr fontId="2"/>
  </si>
  <si>
    <t>資産合計</t>
    <rPh sb="0" eb="4">
      <t>シサンゴウケイ</t>
    </rPh>
    <phoneticPr fontId="2"/>
  </si>
  <si>
    <t>買掛金</t>
    <rPh sb="0" eb="3">
      <t>カイカケキン</t>
    </rPh>
    <phoneticPr fontId="2"/>
  </si>
  <si>
    <t>支払手形</t>
    <rPh sb="0" eb="4">
      <t>シハライテガタ</t>
    </rPh>
    <phoneticPr fontId="2"/>
  </si>
  <si>
    <t>運転資本</t>
    <rPh sb="0" eb="4">
      <t>ウンテンシホン</t>
    </rPh>
    <phoneticPr fontId="2"/>
  </si>
  <si>
    <t>流動負債合計</t>
    <rPh sb="0" eb="2">
      <t>リュウドウ</t>
    </rPh>
    <rPh sb="2" eb="4">
      <t>フサイ</t>
    </rPh>
    <rPh sb="4" eb="6">
      <t>ゴウケイ</t>
    </rPh>
    <phoneticPr fontId="2"/>
  </si>
  <si>
    <t>固定負債</t>
    <rPh sb="0" eb="4">
      <t>コテイフサイ</t>
    </rPh>
    <phoneticPr fontId="2"/>
  </si>
  <si>
    <t>負債合計</t>
    <rPh sb="0" eb="4">
      <t>フサイゴウケイ</t>
    </rPh>
    <phoneticPr fontId="2"/>
  </si>
  <si>
    <t>負債・純資産合計</t>
    <rPh sb="0" eb="2">
      <t>フサイ</t>
    </rPh>
    <rPh sb="3" eb="6">
      <t>ジュンシサン</t>
    </rPh>
    <rPh sb="6" eb="8">
      <t>ゴウケイ</t>
    </rPh>
    <phoneticPr fontId="2"/>
  </si>
  <si>
    <t>運転資本増減</t>
    <rPh sb="0" eb="4">
      <t>ウンテンシホン</t>
    </rPh>
    <rPh sb="4" eb="6">
      <t>ゾウゲン</t>
    </rPh>
    <phoneticPr fontId="2"/>
  </si>
  <si>
    <t>営業CF合計</t>
    <rPh sb="0" eb="2">
      <t>エイギョウ</t>
    </rPh>
    <rPh sb="4" eb="6">
      <t>ゴウケイ</t>
    </rPh>
    <phoneticPr fontId="2"/>
  </si>
  <si>
    <t>現預金増減</t>
    <rPh sb="0" eb="5">
      <t>ゲンヨキンゾウゲン</t>
    </rPh>
    <phoneticPr fontId="2"/>
  </si>
  <si>
    <t>check</t>
    <phoneticPr fontId="2"/>
  </si>
  <si>
    <t>設備投資合計</t>
    <rPh sb="0" eb="4">
      <t>セツビトウシ</t>
    </rPh>
    <rPh sb="4" eb="6">
      <t>ゴウケイ</t>
    </rPh>
    <phoneticPr fontId="2"/>
  </si>
  <si>
    <t>営業CF</t>
    <rPh sb="0" eb="2">
      <t>エイギョウ</t>
    </rPh>
    <phoneticPr fontId="2"/>
  </si>
  <si>
    <t>投資CF合計</t>
    <rPh sb="0" eb="2">
      <t>トウシ</t>
    </rPh>
    <rPh sb="4" eb="6">
      <t>ゴウケイ</t>
    </rPh>
    <phoneticPr fontId="2"/>
  </si>
  <si>
    <t>投資CF</t>
    <rPh sb="0" eb="2">
      <t>トウシ</t>
    </rPh>
    <phoneticPr fontId="2"/>
  </si>
  <si>
    <t>流動資産</t>
    <rPh sb="0" eb="4">
      <t>リュウドウシサン</t>
    </rPh>
    <phoneticPr fontId="2"/>
  </si>
  <si>
    <t>流動負債</t>
    <rPh sb="0" eb="4">
      <t>リュウドウフサイ</t>
    </rPh>
    <phoneticPr fontId="2"/>
  </si>
  <si>
    <t>固定資産</t>
    <rPh sb="0" eb="2">
      <t>コテイ</t>
    </rPh>
    <rPh sb="2" eb="4">
      <t>シサン</t>
    </rPh>
    <phoneticPr fontId="2"/>
  </si>
  <si>
    <t>有形固定資産</t>
    <rPh sb="0" eb="2">
      <t>ユウケイ</t>
    </rPh>
    <rPh sb="2" eb="4">
      <t>コテイ</t>
    </rPh>
    <rPh sb="4" eb="6">
      <t>シサン</t>
    </rPh>
    <phoneticPr fontId="2"/>
  </si>
  <si>
    <t>無形固定資産</t>
    <rPh sb="0" eb="2">
      <t>ムケイ</t>
    </rPh>
    <rPh sb="2" eb="4">
      <t>コテイ</t>
    </rPh>
    <rPh sb="4" eb="6">
      <t>シサン</t>
    </rPh>
    <phoneticPr fontId="2"/>
  </si>
  <si>
    <t>固定資産合計</t>
    <rPh sb="0" eb="6">
      <t>コテイシサンゴウケイ</t>
    </rPh>
    <phoneticPr fontId="2"/>
  </si>
  <si>
    <t>無形資産投資</t>
    <rPh sb="0" eb="6">
      <t>ムケイシサントウシ</t>
    </rPh>
    <phoneticPr fontId="2"/>
  </si>
  <si>
    <t>有形資産投資</t>
    <rPh sb="0" eb="2">
      <t>ユウケイ</t>
    </rPh>
    <rPh sb="2" eb="4">
      <t>シサン</t>
    </rPh>
    <rPh sb="4" eb="6">
      <t>トウシ</t>
    </rPh>
    <phoneticPr fontId="2"/>
  </si>
  <si>
    <t>無形固定資産償却費</t>
    <rPh sb="0" eb="6">
      <t>ムケイコテイシサン</t>
    </rPh>
    <rPh sb="6" eb="9">
      <t>ショウキャクヒ</t>
    </rPh>
    <phoneticPr fontId="2"/>
  </si>
  <si>
    <t>無形資産償却費</t>
    <rPh sb="0" eb="4">
      <t>ムケイシサン</t>
    </rPh>
    <rPh sb="4" eb="7">
      <t>ショウキャクヒ</t>
    </rPh>
    <phoneticPr fontId="2"/>
  </si>
  <si>
    <t>長期借入金</t>
    <rPh sb="0" eb="2">
      <t>チョウキ</t>
    </rPh>
    <rPh sb="2" eb="4">
      <t>カリイレ</t>
    </rPh>
    <rPh sb="4" eb="5">
      <t>キン</t>
    </rPh>
    <phoneticPr fontId="2"/>
  </si>
  <si>
    <t>社債</t>
    <rPh sb="0" eb="2">
      <t>シャサイ</t>
    </rPh>
    <phoneticPr fontId="2"/>
  </si>
  <si>
    <t>固定負債合計</t>
    <rPh sb="0" eb="4">
      <t>コテイフサイ</t>
    </rPh>
    <rPh sb="4" eb="6">
      <t>ゴウケイ</t>
    </rPh>
    <phoneticPr fontId="2"/>
  </si>
  <si>
    <t>資本金</t>
    <rPh sb="0" eb="3">
      <t>シホンキン</t>
    </rPh>
    <phoneticPr fontId="2"/>
  </si>
  <si>
    <t>利益剰余金</t>
    <rPh sb="0" eb="5">
      <t>リエキジョウヨキン</t>
    </rPh>
    <phoneticPr fontId="2"/>
  </si>
  <si>
    <t>純資産合計</t>
    <rPh sb="0" eb="3">
      <t>ジュンシサン</t>
    </rPh>
    <rPh sb="3" eb="5">
      <t>ゴウケイ</t>
    </rPh>
    <phoneticPr fontId="2"/>
  </si>
  <si>
    <t>純資産</t>
    <rPh sb="0" eb="3">
      <t>ジュンシサン</t>
    </rPh>
    <phoneticPr fontId="2"/>
  </si>
  <si>
    <t>売上高</t>
    <rPh sb="0" eb="2">
      <t>ウリアゲ</t>
    </rPh>
    <rPh sb="2" eb="3">
      <t>ダカ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</si>
</sst>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[Red]\(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2">
    <cellStyle name="標準" xfId="0" builtinId="0"/>
    <cellStyle name="標準 2" xfId="1" xr:uid="{7B73E6C2-3371-41BC-872C-DAEECC9C4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09E6-695B-450A-923F-9747A4C93811}">
  <dimension ref="A1:K15"/>
  <sheetViews>
    <sheetView tabSelected="1" workbookViewId="0">
      <selection activeCell="F8" sqref="F8"/>
    </sheetView>
  </sheetViews>
  <sheetFormatPr defaultRowHeight="16.5" x14ac:dyDescent="0.4"/>
  <cols>
    <col min="1" max="1" width="16.75" style="1" bestFit="1" customWidth="1"/>
    <col min="2" max="2" width="9" style="1"/>
    <col min="3" max="11" width="10.25" style="1" bestFit="1" customWidth="1"/>
    <col min="12" max="16384" width="9" style="1"/>
  </cols>
  <sheetData>
    <row r="1" spans="1:11" x14ac:dyDescent="0.4">
      <c r="A1" s="1" t="s">
        <v>2</v>
      </c>
      <c r="B1" s="1" t="s">
        <v>14</v>
      </c>
      <c r="C1" s="2">
        <v>2019</v>
      </c>
      <c r="D1" s="2">
        <f>+C1+1</f>
        <v>2020</v>
      </c>
      <c r="E1" s="2">
        <f t="shared" ref="E1:K1" si="0">+D1+1</f>
        <v>2021</v>
      </c>
      <c r="F1" s="2">
        <f t="shared" si="0"/>
        <v>2022</v>
      </c>
      <c r="G1" s="2">
        <f t="shared" si="0"/>
        <v>2023</v>
      </c>
      <c r="H1" s="2">
        <f t="shared" si="0"/>
        <v>2024</v>
      </c>
      <c r="I1" s="2">
        <f t="shared" si="0"/>
        <v>2025</v>
      </c>
      <c r="J1" s="2">
        <f t="shared" si="0"/>
        <v>2026</v>
      </c>
      <c r="K1" s="2">
        <f t="shared" si="0"/>
        <v>2027</v>
      </c>
    </row>
    <row r="2" spans="1:11" x14ac:dyDescent="0.4">
      <c r="A2" s="1" t="s">
        <v>3</v>
      </c>
      <c r="B2" s="1" t="s">
        <v>56</v>
      </c>
      <c r="C2" s="3">
        <v>100</v>
      </c>
      <c r="D2" s="3">
        <f>+C2+20</f>
        <v>120</v>
      </c>
      <c r="E2" s="3">
        <f t="shared" ref="E2:K2" si="1">+D2+20</f>
        <v>140</v>
      </c>
      <c r="F2" s="3">
        <f t="shared" si="1"/>
        <v>160</v>
      </c>
      <c r="G2" s="3">
        <f t="shared" si="1"/>
        <v>180</v>
      </c>
      <c r="H2" s="3">
        <f t="shared" si="1"/>
        <v>200</v>
      </c>
      <c r="I2" s="3">
        <f t="shared" si="1"/>
        <v>220</v>
      </c>
      <c r="J2" s="3">
        <f t="shared" si="1"/>
        <v>240</v>
      </c>
      <c r="K2" s="3">
        <f t="shared" si="1"/>
        <v>260</v>
      </c>
    </row>
    <row r="3" spans="1:11" x14ac:dyDescent="0.4">
      <c r="A3" s="1" t="s">
        <v>4</v>
      </c>
      <c r="B3" s="1" t="s">
        <v>56</v>
      </c>
      <c r="C3" s="3">
        <v>10</v>
      </c>
      <c r="D3" s="3">
        <f>+C3+15</f>
        <v>25</v>
      </c>
      <c r="E3" s="3">
        <f t="shared" ref="E3:K3" si="2">+D3+10</f>
        <v>35</v>
      </c>
      <c r="F3" s="3">
        <f t="shared" si="2"/>
        <v>45</v>
      </c>
      <c r="G3" s="3">
        <f t="shared" si="2"/>
        <v>55</v>
      </c>
      <c r="H3" s="3">
        <f t="shared" si="2"/>
        <v>65</v>
      </c>
      <c r="I3" s="3">
        <f t="shared" si="2"/>
        <v>75</v>
      </c>
      <c r="J3" s="3">
        <f t="shared" si="2"/>
        <v>85</v>
      </c>
      <c r="K3" s="3">
        <f t="shared" si="2"/>
        <v>95</v>
      </c>
    </row>
    <row r="4" spans="1:11" x14ac:dyDescent="0.4">
      <c r="A4" s="1" t="s">
        <v>5</v>
      </c>
      <c r="B4" s="1" t="s">
        <v>16</v>
      </c>
      <c r="C4" s="3">
        <f>+C2+C3</f>
        <v>110</v>
      </c>
      <c r="D4" s="3">
        <f t="shared" ref="D4:K4" si="3">+D2+D3</f>
        <v>145</v>
      </c>
      <c r="E4" s="3">
        <f t="shared" si="3"/>
        <v>175</v>
      </c>
      <c r="F4" s="3">
        <f t="shared" si="3"/>
        <v>205</v>
      </c>
      <c r="G4" s="3">
        <f t="shared" si="3"/>
        <v>235</v>
      </c>
      <c r="H4" s="3">
        <f t="shared" si="3"/>
        <v>265</v>
      </c>
      <c r="I4" s="3">
        <f t="shared" si="3"/>
        <v>295</v>
      </c>
      <c r="J4" s="3">
        <f t="shared" si="3"/>
        <v>325</v>
      </c>
      <c r="K4" s="3">
        <f t="shared" si="3"/>
        <v>355</v>
      </c>
    </row>
    <row r="5" spans="1:11" x14ac:dyDescent="0.4">
      <c r="A5" s="1" t="s">
        <v>6</v>
      </c>
      <c r="B5" s="1" t="s">
        <v>17</v>
      </c>
      <c r="C5" s="3">
        <v>10</v>
      </c>
      <c r="D5" s="3">
        <f>+C5+5</f>
        <v>15</v>
      </c>
      <c r="E5" s="3">
        <f t="shared" ref="E5:K5" si="4">+D5+5</f>
        <v>20</v>
      </c>
      <c r="F5" s="3">
        <f t="shared" si="4"/>
        <v>25</v>
      </c>
      <c r="G5" s="3">
        <f t="shared" si="4"/>
        <v>30</v>
      </c>
      <c r="H5" s="3">
        <f t="shared" si="4"/>
        <v>35</v>
      </c>
      <c r="I5" s="3">
        <f t="shared" si="4"/>
        <v>40</v>
      </c>
      <c r="J5" s="3">
        <f t="shared" si="4"/>
        <v>45</v>
      </c>
      <c r="K5" s="3">
        <f t="shared" si="4"/>
        <v>50</v>
      </c>
    </row>
    <row r="6" spans="1:11" x14ac:dyDescent="0.4">
      <c r="A6" s="1" t="s">
        <v>7</v>
      </c>
      <c r="B6" s="1" t="s">
        <v>17</v>
      </c>
      <c r="C6" s="3">
        <v>30</v>
      </c>
      <c r="D6" s="3">
        <f>+C6+5</f>
        <v>35</v>
      </c>
      <c r="E6" s="3">
        <f t="shared" ref="E6:K6" si="5">+D6+5</f>
        <v>40</v>
      </c>
      <c r="F6" s="3">
        <f t="shared" si="5"/>
        <v>45</v>
      </c>
      <c r="G6" s="3">
        <f t="shared" si="5"/>
        <v>50</v>
      </c>
      <c r="H6" s="3">
        <f t="shared" si="5"/>
        <v>55</v>
      </c>
      <c r="I6" s="3">
        <f t="shared" si="5"/>
        <v>60</v>
      </c>
      <c r="J6" s="3">
        <f t="shared" si="5"/>
        <v>65</v>
      </c>
      <c r="K6" s="3">
        <f t="shared" si="5"/>
        <v>70</v>
      </c>
    </row>
    <row r="7" spans="1:11" x14ac:dyDescent="0.4">
      <c r="A7" s="1" t="s">
        <v>8</v>
      </c>
      <c r="B7" s="1" t="s">
        <v>8</v>
      </c>
      <c r="C7" s="3">
        <f>+C5+C6</f>
        <v>40</v>
      </c>
      <c r="D7" s="3">
        <f>+D5+D6</f>
        <v>50</v>
      </c>
      <c r="E7" s="3">
        <f t="shared" ref="E7:K7" si="6">+E5+E6</f>
        <v>60</v>
      </c>
      <c r="F7" s="3">
        <f t="shared" si="6"/>
        <v>70</v>
      </c>
      <c r="G7" s="3">
        <f t="shared" si="6"/>
        <v>80</v>
      </c>
      <c r="H7" s="3">
        <f t="shared" si="6"/>
        <v>90</v>
      </c>
      <c r="I7" s="3">
        <f t="shared" si="6"/>
        <v>100</v>
      </c>
      <c r="J7" s="3">
        <f t="shared" si="6"/>
        <v>110</v>
      </c>
      <c r="K7" s="3">
        <f t="shared" si="6"/>
        <v>120</v>
      </c>
    </row>
    <row r="8" spans="1:11" x14ac:dyDescent="0.4">
      <c r="A8" s="1" t="s">
        <v>0</v>
      </c>
      <c r="B8" s="1" t="s">
        <v>0</v>
      </c>
      <c r="C8" s="3">
        <f>+C4-C7</f>
        <v>70</v>
      </c>
      <c r="D8" s="3">
        <f t="shared" ref="D8:K8" si="7">+D4-D7</f>
        <v>95</v>
      </c>
      <c r="E8" s="3">
        <f t="shared" si="7"/>
        <v>115</v>
      </c>
      <c r="F8" s="3">
        <f t="shared" si="7"/>
        <v>135</v>
      </c>
      <c r="G8" s="3">
        <f t="shared" si="7"/>
        <v>155</v>
      </c>
      <c r="H8" s="3">
        <f t="shared" si="7"/>
        <v>175</v>
      </c>
      <c r="I8" s="3">
        <f t="shared" si="7"/>
        <v>195</v>
      </c>
      <c r="J8" s="3">
        <f t="shared" si="7"/>
        <v>215</v>
      </c>
      <c r="K8" s="3">
        <f t="shared" si="7"/>
        <v>235</v>
      </c>
    </row>
    <row r="9" spans="1:11" x14ac:dyDescent="0.4">
      <c r="A9" s="1" t="s">
        <v>9</v>
      </c>
      <c r="B9" s="1" t="s">
        <v>15</v>
      </c>
      <c r="C9" s="3">
        <v>10</v>
      </c>
      <c r="D9" s="3">
        <f>+C9+5</f>
        <v>15</v>
      </c>
      <c r="E9" s="3">
        <f t="shared" ref="E9:K9" si="8">+D9+5</f>
        <v>20</v>
      </c>
      <c r="F9" s="3">
        <f t="shared" si="8"/>
        <v>25</v>
      </c>
      <c r="G9" s="3">
        <f t="shared" si="8"/>
        <v>30</v>
      </c>
      <c r="H9" s="3">
        <f t="shared" si="8"/>
        <v>35</v>
      </c>
      <c r="I9" s="3">
        <f t="shared" si="8"/>
        <v>40</v>
      </c>
      <c r="J9" s="3">
        <f t="shared" si="8"/>
        <v>45</v>
      </c>
      <c r="K9" s="3">
        <f t="shared" si="8"/>
        <v>50</v>
      </c>
    </row>
    <row r="10" spans="1:11" x14ac:dyDescent="0.4">
      <c r="A10" s="1" t="s">
        <v>10</v>
      </c>
      <c r="B10" s="1" t="s">
        <v>15</v>
      </c>
      <c r="C10" s="3">
        <v>5</v>
      </c>
      <c r="D10" s="3">
        <f>+C10+5</f>
        <v>10</v>
      </c>
      <c r="E10" s="3">
        <f t="shared" ref="E10:K10" si="9">+D10+5</f>
        <v>15</v>
      </c>
      <c r="F10" s="3">
        <f t="shared" si="9"/>
        <v>20</v>
      </c>
      <c r="G10" s="3">
        <f t="shared" si="9"/>
        <v>25</v>
      </c>
      <c r="H10" s="3">
        <f t="shared" si="9"/>
        <v>30</v>
      </c>
      <c r="I10" s="3">
        <f t="shared" si="9"/>
        <v>35</v>
      </c>
      <c r="J10" s="3">
        <f t="shared" si="9"/>
        <v>40</v>
      </c>
      <c r="K10" s="3">
        <f t="shared" si="9"/>
        <v>45</v>
      </c>
    </row>
    <row r="11" spans="1:11" x14ac:dyDescent="0.4">
      <c r="A11" s="1" t="s">
        <v>12</v>
      </c>
      <c r="B11" s="1" t="s">
        <v>15</v>
      </c>
      <c r="C11" s="3">
        <v>10</v>
      </c>
      <c r="D11" s="3">
        <f t="shared" ref="D11:K11" si="10">+C11</f>
        <v>10</v>
      </c>
      <c r="E11" s="3">
        <f t="shared" si="10"/>
        <v>10</v>
      </c>
      <c r="F11" s="3">
        <f t="shared" si="10"/>
        <v>10</v>
      </c>
      <c r="G11" s="3">
        <f t="shared" si="10"/>
        <v>10</v>
      </c>
      <c r="H11" s="3">
        <f t="shared" si="10"/>
        <v>10</v>
      </c>
      <c r="I11" s="3">
        <f t="shared" si="10"/>
        <v>10</v>
      </c>
      <c r="J11" s="3">
        <f t="shared" si="10"/>
        <v>10</v>
      </c>
      <c r="K11" s="3">
        <f t="shared" si="10"/>
        <v>10</v>
      </c>
    </row>
    <row r="12" spans="1:11" x14ac:dyDescent="0.4">
      <c r="A12" s="1" t="s">
        <v>47</v>
      </c>
      <c r="B12" s="1" t="s">
        <v>15</v>
      </c>
      <c r="C12" s="3">
        <v>5</v>
      </c>
      <c r="D12" s="3">
        <f t="shared" ref="D12:K12" si="11">+C12</f>
        <v>5</v>
      </c>
      <c r="E12" s="3">
        <f t="shared" si="11"/>
        <v>5</v>
      </c>
      <c r="F12" s="3">
        <f t="shared" si="11"/>
        <v>5</v>
      </c>
      <c r="G12" s="3">
        <f t="shared" si="11"/>
        <v>5</v>
      </c>
      <c r="H12" s="3">
        <f t="shared" si="11"/>
        <v>5</v>
      </c>
      <c r="I12" s="3">
        <f t="shared" si="11"/>
        <v>5</v>
      </c>
      <c r="J12" s="3">
        <f t="shared" si="11"/>
        <v>5</v>
      </c>
      <c r="K12" s="3">
        <f t="shared" si="11"/>
        <v>5</v>
      </c>
    </row>
    <row r="13" spans="1:11" x14ac:dyDescent="0.4">
      <c r="A13" s="1" t="s">
        <v>11</v>
      </c>
      <c r="B13" s="1" t="s">
        <v>15</v>
      </c>
      <c r="C13" s="3">
        <v>10</v>
      </c>
      <c r="D13" s="3">
        <f>+C13</f>
        <v>10</v>
      </c>
      <c r="E13" s="3">
        <f t="shared" ref="E13:K13" si="12">+D13</f>
        <v>10</v>
      </c>
      <c r="F13" s="3">
        <f t="shared" si="12"/>
        <v>10</v>
      </c>
      <c r="G13" s="3">
        <f t="shared" si="12"/>
        <v>10</v>
      </c>
      <c r="H13" s="3">
        <f t="shared" si="12"/>
        <v>10</v>
      </c>
      <c r="I13" s="3">
        <f t="shared" si="12"/>
        <v>10</v>
      </c>
      <c r="J13" s="3">
        <f t="shared" si="12"/>
        <v>10</v>
      </c>
      <c r="K13" s="3">
        <f t="shared" si="12"/>
        <v>10</v>
      </c>
    </row>
    <row r="14" spans="1:11" x14ac:dyDescent="0.4">
      <c r="A14" s="1" t="s">
        <v>13</v>
      </c>
      <c r="B14" s="1" t="s">
        <v>13</v>
      </c>
      <c r="C14" s="3">
        <f>+SUM(C9:C13)</f>
        <v>40</v>
      </c>
      <c r="D14" s="3">
        <f t="shared" ref="D14:K14" si="13">+SUM(D9:D13)</f>
        <v>50</v>
      </c>
      <c r="E14" s="3">
        <f t="shared" si="13"/>
        <v>60</v>
      </c>
      <c r="F14" s="3">
        <f t="shared" si="13"/>
        <v>70</v>
      </c>
      <c r="G14" s="3">
        <f t="shared" si="13"/>
        <v>80</v>
      </c>
      <c r="H14" s="3">
        <f t="shared" si="13"/>
        <v>90</v>
      </c>
      <c r="I14" s="3">
        <f t="shared" si="13"/>
        <v>100</v>
      </c>
      <c r="J14" s="3">
        <f t="shared" si="13"/>
        <v>110</v>
      </c>
      <c r="K14" s="3">
        <f t="shared" si="13"/>
        <v>120</v>
      </c>
    </row>
    <row r="15" spans="1:11" x14ac:dyDescent="0.4">
      <c r="A15" s="1" t="s">
        <v>1</v>
      </c>
      <c r="B15" s="1" t="s">
        <v>1</v>
      </c>
      <c r="C15" s="3">
        <f>+C8-C14</f>
        <v>30</v>
      </c>
      <c r="D15" s="3">
        <f t="shared" ref="D15:K15" si="14">+D8-D14</f>
        <v>45</v>
      </c>
      <c r="E15" s="3">
        <f t="shared" si="14"/>
        <v>55</v>
      </c>
      <c r="F15" s="3">
        <f t="shared" si="14"/>
        <v>65</v>
      </c>
      <c r="G15" s="3">
        <f t="shared" si="14"/>
        <v>75</v>
      </c>
      <c r="H15" s="3">
        <f t="shared" si="14"/>
        <v>85</v>
      </c>
      <c r="I15" s="3">
        <f t="shared" si="14"/>
        <v>95</v>
      </c>
      <c r="J15" s="3">
        <f t="shared" si="14"/>
        <v>105</v>
      </c>
      <c r="K15" s="3">
        <f t="shared" si="14"/>
        <v>115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2F84-BC5E-4F9A-95E1-AA222193FD28}">
  <dimension ref="A1:K44"/>
  <sheetViews>
    <sheetView workbookViewId="0">
      <selection activeCell="D2" sqref="D2"/>
    </sheetView>
  </sheetViews>
  <sheetFormatPr defaultRowHeight="16.5" x14ac:dyDescent="0.4"/>
  <cols>
    <col min="1" max="16384" width="9" style="1"/>
  </cols>
  <sheetData>
    <row r="1" spans="1:11" x14ac:dyDescent="0.4">
      <c r="A1" s="1" t="s">
        <v>2</v>
      </c>
      <c r="B1" s="1" t="s">
        <v>14</v>
      </c>
      <c r="C1" s="2">
        <v>2019</v>
      </c>
      <c r="D1" s="2">
        <f>+C1+1</f>
        <v>2020</v>
      </c>
      <c r="E1" s="2">
        <f t="shared" ref="E1:K1" si="0">+D1+1</f>
        <v>2021</v>
      </c>
      <c r="F1" s="2">
        <f t="shared" si="0"/>
        <v>2022</v>
      </c>
      <c r="G1" s="2">
        <f t="shared" si="0"/>
        <v>2023</v>
      </c>
      <c r="H1" s="2">
        <f t="shared" si="0"/>
        <v>2024</v>
      </c>
      <c r="I1" s="2">
        <f t="shared" si="0"/>
        <v>2025</v>
      </c>
      <c r="J1" s="2">
        <f t="shared" si="0"/>
        <v>2026</v>
      </c>
      <c r="K1" s="2">
        <f t="shared" si="0"/>
        <v>2027</v>
      </c>
    </row>
    <row r="2" spans="1:11" x14ac:dyDescent="0.4">
      <c r="A2" s="1" t="s">
        <v>18</v>
      </c>
      <c r="B2" s="1" t="s">
        <v>39</v>
      </c>
      <c r="C2" s="3">
        <v>100</v>
      </c>
      <c r="D2" s="3">
        <f>+C2+Sheet1!D3</f>
        <v>138.40909090909091</v>
      </c>
      <c r="E2" s="3">
        <f>+D2+Sheet1!E3</f>
        <v>187.04545454545456</v>
      </c>
      <c r="F2" s="3">
        <f>+E2+Sheet1!F3</f>
        <v>245.68181818181819</v>
      </c>
      <c r="G2" s="3">
        <f>+F2+Sheet1!G3</f>
        <v>314.31818181818181</v>
      </c>
      <c r="H2" s="3">
        <f>+G2+Sheet1!H3</f>
        <v>392.9545454545455</v>
      </c>
      <c r="I2" s="3">
        <f>+H2+Sheet1!I3</f>
        <v>481.59090909090912</v>
      </c>
      <c r="J2" s="3">
        <f>+I2+Sheet1!J3</f>
        <v>580.22727272727275</v>
      </c>
      <c r="K2" s="3">
        <f>+J2+Sheet1!K3</f>
        <v>688.86363636363637</v>
      </c>
    </row>
    <row r="3" spans="1:11" x14ac:dyDescent="0.4">
      <c r="A3" s="1" t="s">
        <v>19</v>
      </c>
      <c r="B3" s="1" t="s">
        <v>39</v>
      </c>
      <c r="C3" s="3">
        <v>20</v>
      </c>
      <c r="D3" s="3">
        <f>+C3*(PL!D$4/PL!C$4)</f>
        <v>26.363636363636363</v>
      </c>
      <c r="E3" s="3">
        <f>+D3*(PL!E$4/PL!D$4)</f>
        <v>31.818181818181817</v>
      </c>
      <c r="F3" s="3">
        <f>+E3*(PL!F$4/PL!E$4)</f>
        <v>37.272727272727273</v>
      </c>
      <c r="G3" s="3">
        <f>+F3*(PL!G$4/PL!F$4)</f>
        <v>42.727272727272727</v>
      </c>
      <c r="H3" s="3">
        <f>+G3*(PL!H$4/PL!G$4)</f>
        <v>48.18181818181818</v>
      </c>
      <c r="I3" s="3">
        <f>+H3*(PL!I$4/PL!H$4)</f>
        <v>53.636363636363633</v>
      </c>
      <c r="J3" s="3">
        <f>+I3*(PL!J$4/PL!I$4)</f>
        <v>59.090909090909086</v>
      </c>
      <c r="K3" s="3">
        <f>+J3*(PL!K$4/PL!J$4)</f>
        <v>64.545454545454533</v>
      </c>
    </row>
    <row r="4" spans="1:11" x14ac:dyDescent="0.4">
      <c r="A4" s="1" t="s">
        <v>20</v>
      </c>
      <c r="B4" s="1" t="s">
        <v>39</v>
      </c>
      <c r="C4" s="3">
        <v>30</v>
      </c>
      <c r="D4" s="3">
        <f>+C4*(PL!D$4/PL!C$4)</f>
        <v>39.545454545454547</v>
      </c>
      <c r="E4" s="3">
        <f>+D4*(PL!E$4/PL!D$4)</f>
        <v>47.727272727272727</v>
      </c>
      <c r="F4" s="3">
        <f>+E4*(PL!F$4/PL!E$4)</f>
        <v>55.909090909090914</v>
      </c>
      <c r="G4" s="3">
        <f>+F4*(PL!G$4/PL!F$4)</f>
        <v>64.090909090909093</v>
      </c>
      <c r="H4" s="3">
        <f>+G4*(PL!H$4/PL!G$4)</f>
        <v>72.272727272727266</v>
      </c>
      <c r="I4" s="3">
        <f>+H4*(PL!I$4/PL!H$4)</f>
        <v>80.454545454545439</v>
      </c>
      <c r="J4" s="3">
        <f>+I4*(PL!J$4/PL!I$4)</f>
        <v>88.636363636363612</v>
      </c>
      <c r="K4" s="3">
        <f>+J4*(PL!K$4/PL!J$4)</f>
        <v>96.818181818181785</v>
      </c>
    </row>
    <row r="5" spans="1:11" x14ac:dyDescent="0.4">
      <c r="A5" s="1" t="s">
        <v>21</v>
      </c>
      <c r="B5" s="1" t="s">
        <v>21</v>
      </c>
      <c r="C5" s="3">
        <f>+SUM(C2:C4)</f>
        <v>150</v>
      </c>
      <c r="D5" s="3">
        <f t="shared" ref="D5:K5" si="1">+SUM(D2:D4)</f>
        <v>204.31818181818181</v>
      </c>
      <c r="E5" s="3">
        <f t="shared" si="1"/>
        <v>266.59090909090912</v>
      </c>
      <c r="F5" s="3">
        <f t="shared" si="1"/>
        <v>338.86363636363637</v>
      </c>
      <c r="G5" s="3">
        <f t="shared" si="1"/>
        <v>421.13636363636363</v>
      </c>
      <c r="H5" s="3">
        <f t="shared" si="1"/>
        <v>513.40909090909099</v>
      </c>
      <c r="I5" s="3">
        <f t="shared" si="1"/>
        <v>615.68181818181824</v>
      </c>
      <c r="J5" s="3">
        <f t="shared" si="1"/>
        <v>727.9545454545455</v>
      </c>
      <c r="K5" s="3">
        <f t="shared" si="1"/>
        <v>850.22727272727263</v>
      </c>
    </row>
    <row r="6" spans="1:11" x14ac:dyDescent="0.4">
      <c r="C6" s="3"/>
      <c r="D6" s="3"/>
      <c r="E6" s="3"/>
      <c r="F6" s="3"/>
      <c r="G6" s="3"/>
      <c r="H6" s="3"/>
      <c r="I6" s="3"/>
      <c r="J6" s="3"/>
      <c r="K6" s="3"/>
    </row>
    <row r="7" spans="1:11" x14ac:dyDescent="0.4">
      <c r="A7" s="1" t="s">
        <v>42</v>
      </c>
      <c r="B7" s="1" t="s">
        <v>41</v>
      </c>
      <c r="C7" s="3">
        <v>20</v>
      </c>
      <c r="D7" s="3">
        <f>+C7+CAPEX!D2-PL!D11</f>
        <v>25</v>
      </c>
      <c r="E7" s="3">
        <f>+D7+CAPEX!E2-PL!E11</f>
        <v>30</v>
      </c>
      <c r="F7" s="3">
        <f>+E7+CAPEX!F2-PL!F11</f>
        <v>35</v>
      </c>
      <c r="G7" s="3">
        <f>+F7+CAPEX!G2-PL!G11</f>
        <v>40</v>
      </c>
      <c r="H7" s="3">
        <f>+G7+CAPEX!H2-PL!H11</f>
        <v>45</v>
      </c>
      <c r="I7" s="3">
        <f>+H7+CAPEX!I2-PL!I11</f>
        <v>50</v>
      </c>
      <c r="J7" s="3">
        <f>+I7+CAPEX!J2-PL!J11</f>
        <v>55</v>
      </c>
      <c r="K7" s="3">
        <f>+J7+CAPEX!K2-PL!K11</f>
        <v>60</v>
      </c>
    </row>
    <row r="8" spans="1:11" x14ac:dyDescent="0.4">
      <c r="A8" s="1" t="s">
        <v>43</v>
      </c>
      <c r="B8" s="1" t="s">
        <v>41</v>
      </c>
      <c r="C8" s="3">
        <v>15</v>
      </c>
      <c r="D8" s="3">
        <f>+C8+CAPEX!D3-PL!D12</f>
        <v>15</v>
      </c>
      <c r="E8" s="3">
        <f t="shared" ref="E8:K8" si="2">+D8</f>
        <v>15</v>
      </c>
      <c r="F8" s="3">
        <f t="shared" si="2"/>
        <v>15</v>
      </c>
      <c r="G8" s="3">
        <f t="shared" si="2"/>
        <v>15</v>
      </c>
      <c r="H8" s="3">
        <f t="shared" si="2"/>
        <v>15</v>
      </c>
      <c r="I8" s="3">
        <f t="shared" si="2"/>
        <v>15</v>
      </c>
      <c r="J8" s="3">
        <f t="shared" si="2"/>
        <v>15</v>
      </c>
      <c r="K8" s="3">
        <f t="shared" si="2"/>
        <v>15</v>
      </c>
    </row>
    <row r="9" spans="1:11" x14ac:dyDescent="0.4">
      <c r="A9" s="1" t="s">
        <v>44</v>
      </c>
      <c r="B9" s="1" t="s">
        <v>44</v>
      </c>
      <c r="C9" s="3">
        <f>+C7+C8</f>
        <v>35</v>
      </c>
      <c r="D9" s="3">
        <f t="shared" ref="D9:K9" si="3">+D7+D8</f>
        <v>40</v>
      </c>
      <c r="E9" s="3">
        <f t="shared" si="3"/>
        <v>45</v>
      </c>
      <c r="F9" s="3">
        <f t="shared" si="3"/>
        <v>50</v>
      </c>
      <c r="G9" s="3">
        <f t="shared" si="3"/>
        <v>55</v>
      </c>
      <c r="H9" s="3">
        <f t="shared" si="3"/>
        <v>60</v>
      </c>
      <c r="I9" s="3">
        <f t="shared" si="3"/>
        <v>65</v>
      </c>
      <c r="J9" s="3">
        <f t="shared" si="3"/>
        <v>70</v>
      </c>
      <c r="K9" s="3">
        <f t="shared" si="3"/>
        <v>75</v>
      </c>
    </row>
    <row r="10" spans="1:11" x14ac:dyDescent="0.4">
      <c r="A10" s="1" t="s">
        <v>23</v>
      </c>
      <c r="B10" s="1" t="s">
        <v>23</v>
      </c>
      <c r="C10" s="3">
        <f>+C5+C9</f>
        <v>185</v>
      </c>
      <c r="D10" s="3">
        <f t="shared" ref="D10:K10" si="4">+D5+D9</f>
        <v>244.31818181818181</v>
      </c>
      <c r="E10" s="3">
        <f t="shared" si="4"/>
        <v>311.59090909090912</v>
      </c>
      <c r="F10" s="3">
        <f t="shared" si="4"/>
        <v>388.86363636363637</v>
      </c>
      <c r="G10" s="3">
        <f t="shared" si="4"/>
        <v>476.13636363636363</v>
      </c>
      <c r="H10" s="3">
        <f t="shared" si="4"/>
        <v>573.40909090909099</v>
      </c>
      <c r="I10" s="3">
        <f t="shared" si="4"/>
        <v>680.68181818181824</v>
      </c>
      <c r="J10" s="3">
        <f t="shared" si="4"/>
        <v>797.9545454545455</v>
      </c>
      <c r="K10" s="3">
        <f t="shared" si="4"/>
        <v>925.22727272727263</v>
      </c>
    </row>
    <row r="11" spans="1:11" x14ac:dyDescent="0.4"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4">
      <c r="A12" s="1" t="s">
        <v>24</v>
      </c>
      <c r="B12" s="1" t="s">
        <v>40</v>
      </c>
      <c r="C12" s="3">
        <v>25</v>
      </c>
      <c r="D12" s="3">
        <f>+C12*(PL!D$4/PL!C$4)</f>
        <v>32.954545454545453</v>
      </c>
      <c r="E12" s="3">
        <f>+D12*(PL!E$4/PL!D$4)</f>
        <v>39.772727272727273</v>
      </c>
      <c r="F12" s="3">
        <f>+E12*(PL!F$4/PL!E$4)</f>
        <v>46.590909090909093</v>
      </c>
      <c r="G12" s="3">
        <f>+F12*(PL!G$4/PL!F$4)</f>
        <v>53.409090909090907</v>
      </c>
      <c r="H12" s="3">
        <f>+G12*(PL!H$4/PL!G$4)</f>
        <v>60.22727272727272</v>
      </c>
      <c r="I12" s="3">
        <f>+H12*(PL!I$4/PL!H$4)</f>
        <v>67.045454545454533</v>
      </c>
      <c r="J12" s="3">
        <f>+I12*(PL!J$4/PL!I$4)</f>
        <v>73.863636363636346</v>
      </c>
      <c r="K12" s="3">
        <f>+J12*(PL!K$4/PL!J$4)</f>
        <v>80.681818181818159</v>
      </c>
    </row>
    <row r="13" spans="1:11" x14ac:dyDescent="0.4">
      <c r="A13" s="1" t="s">
        <v>25</v>
      </c>
      <c r="B13" s="1" t="s">
        <v>40</v>
      </c>
      <c r="C13" s="3">
        <v>20</v>
      </c>
      <c r="D13" s="3">
        <f>+C13*(PL!D$4/PL!C$4)</f>
        <v>26.363636363636363</v>
      </c>
      <c r="E13" s="3">
        <f>+D13*(PL!E$4/PL!D$4)</f>
        <v>31.818181818181817</v>
      </c>
      <c r="F13" s="3">
        <f>+E13*(PL!F$4/PL!E$4)</f>
        <v>37.272727272727273</v>
      </c>
      <c r="G13" s="3">
        <f>+F13*(PL!G$4/PL!F$4)</f>
        <v>42.727272727272727</v>
      </c>
      <c r="H13" s="3">
        <f>+G13*(PL!H$4/PL!G$4)</f>
        <v>48.18181818181818</v>
      </c>
      <c r="I13" s="3">
        <f>+H13*(PL!I$4/PL!H$4)</f>
        <v>53.636363636363633</v>
      </c>
      <c r="J13" s="3">
        <f>+I13*(PL!J$4/PL!I$4)</f>
        <v>59.090909090909086</v>
      </c>
      <c r="K13" s="3">
        <f>+J13*(PL!K$4/PL!J$4)</f>
        <v>64.545454545454533</v>
      </c>
    </row>
    <row r="14" spans="1:11" x14ac:dyDescent="0.4">
      <c r="A14" s="1" t="s">
        <v>27</v>
      </c>
      <c r="B14" s="1" t="s">
        <v>27</v>
      </c>
      <c r="C14" s="3">
        <f>+C12+C13</f>
        <v>45</v>
      </c>
      <c r="D14" s="3">
        <f t="shared" ref="D14:K14" si="5">+D12+D13</f>
        <v>59.318181818181813</v>
      </c>
      <c r="E14" s="3">
        <f t="shared" si="5"/>
        <v>71.590909090909093</v>
      </c>
      <c r="F14" s="3">
        <f t="shared" si="5"/>
        <v>83.863636363636374</v>
      </c>
      <c r="G14" s="3">
        <f t="shared" si="5"/>
        <v>96.136363636363626</v>
      </c>
      <c r="H14" s="3">
        <f t="shared" si="5"/>
        <v>108.40909090909091</v>
      </c>
      <c r="I14" s="3">
        <f t="shared" si="5"/>
        <v>120.68181818181816</v>
      </c>
      <c r="J14" s="3">
        <f t="shared" si="5"/>
        <v>132.95454545454544</v>
      </c>
      <c r="K14" s="3">
        <f t="shared" si="5"/>
        <v>145.22727272727269</v>
      </c>
    </row>
    <row r="15" spans="1:11" x14ac:dyDescent="0.4">
      <c r="A15" s="1" t="s">
        <v>49</v>
      </c>
      <c r="B15" s="1" t="s">
        <v>28</v>
      </c>
      <c r="C15" s="3">
        <v>10</v>
      </c>
      <c r="D15" s="3">
        <f t="shared" ref="D15:K16" si="6">+C15</f>
        <v>10</v>
      </c>
      <c r="E15" s="3">
        <f t="shared" si="6"/>
        <v>10</v>
      </c>
      <c r="F15" s="3">
        <f t="shared" si="6"/>
        <v>10</v>
      </c>
      <c r="G15" s="3">
        <f t="shared" si="6"/>
        <v>10</v>
      </c>
      <c r="H15" s="3">
        <f t="shared" si="6"/>
        <v>10</v>
      </c>
      <c r="I15" s="3">
        <f t="shared" si="6"/>
        <v>10</v>
      </c>
      <c r="J15" s="3">
        <f t="shared" si="6"/>
        <v>10</v>
      </c>
      <c r="K15" s="3">
        <f t="shared" si="6"/>
        <v>10</v>
      </c>
    </row>
    <row r="16" spans="1:11" x14ac:dyDescent="0.4">
      <c r="A16" s="1" t="s">
        <v>50</v>
      </c>
      <c r="B16" s="1" t="s">
        <v>28</v>
      </c>
      <c r="C16" s="3">
        <v>5</v>
      </c>
      <c r="D16" s="3">
        <f t="shared" si="6"/>
        <v>5</v>
      </c>
      <c r="E16" s="3">
        <f t="shared" si="6"/>
        <v>5</v>
      </c>
      <c r="F16" s="3">
        <f t="shared" si="6"/>
        <v>5</v>
      </c>
      <c r="G16" s="3">
        <f t="shared" si="6"/>
        <v>5</v>
      </c>
      <c r="H16" s="3">
        <f t="shared" si="6"/>
        <v>5</v>
      </c>
      <c r="I16" s="3">
        <f t="shared" si="6"/>
        <v>5</v>
      </c>
      <c r="J16" s="3">
        <f t="shared" si="6"/>
        <v>5</v>
      </c>
      <c r="K16" s="3">
        <f t="shared" si="6"/>
        <v>5</v>
      </c>
    </row>
    <row r="17" spans="1:11" x14ac:dyDescent="0.4">
      <c r="A17" s="1" t="s">
        <v>51</v>
      </c>
      <c r="B17" s="1" t="s">
        <v>51</v>
      </c>
      <c r="C17" s="3">
        <f>+SUM(C15:C16)</f>
        <v>15</v>
      </c>
      <c r="D17" s="3">
        <f t="shared" ref="D17:K17" si="7">+SUM(D15:D16)</f>
        <v>15</v>
      </c>
      <c r="E17" s="3">
        <f t="shared" si="7"/>
        <v>15</v>
      </c>
      <c r="F17" s="3">
        <f t="shared" si="7"/>
        <v>15</v>
      </c>
      <c r="G17" s="3">
        <f t="shared" si="7"/>
        <v>15</v>
      </c>
      <c r="H17" s="3">
        <f t="shared" si="7"/>
        <v>15</v>
      </c>
      <c r="I17" s="3">
        <f t="shared" si="7"/>
        <v>15</v>
      </c>
      <c r="J17" s="3">
        <f t="shared" si="7"/>
        <v>15</v>
      </c>
      <c r="K17" s="3">
        <f t="shared" si="7"/>
        <v>15</v>
      </c>
    </row>
    <row r="18" spans="1:11" x14ac:dyDescent="0.4">
      <c r="A18" s="1" t="s">
        <v>29</v>
      </c>
      <c r="B18" s="1" t="s">
        <v>29</v>
      </c>
      <c r="C18" s="3">
        <f t="shared" ref="C18:K18" si="8">+C14+C17</f>
        <v>60</v>
      </c>
      <c r="D18" s="3">
        <f t="shared" si="8"/>
        <v>74.318181818181813</v>
      </c>
      <c r="E18" s="3">
        <f t="shared" si="8"/>
        <v>86.590909090909093</v>
      </c>
      <c r="F18" s="3">
        <f t="shared" si="8"/>
        <v>98.863636363636374</v>
      </c>
      <c r="G18" s="3">
        <f t="shared" si="8"/>
        <v>111.13636363636363</v>
      </c>
      <c r="H18" s="3">
        <f t="shared" si="8"/>
        <v>123.40909090909091</v>
      </c>
      <c r="I18" s="3">
        <f t="shared" si="8"/>
        <v>135.68181818181816</v>
      </c>
      <c r="J18" s="3">
        <f t="shared" si="8"/>
        <v>147.95454545454544</v>
      </c>
      <c r="K18" s="3">
        <f t="shared" si="8"/>
        <v>160.22727272727269</v>
      </c>
    </row>
    <row r="19" spans="1:11" x14ac:dyDescent="0.4">
      <c r="A19" s="1" t="s">
        <v>52</v>
      </c>
      <c r="B19" s="1" t="s">
        <v>55</v>
      </c>
      <c r="C19" s="3">
        <v>50</v>
      </c>
      <c r="D19" s="3">
        <f t="shared" ref="D19:K19" si="9">+C19</f>
        <v>50</v>
      </c>
      <c r="E19" s="3">
        <f t="shared" si="9"/>
        <v>50</v>
      </c>
      <c r="F19" s="3">
        <f t="shared" si="9"/>
        <v>50</v>
      </c>
      <c r="G19" s="3">
        <f t="shared" si="9"/>
        <v>50</v>
      </c>
      <c r="H19" s="3">
        <f t="shared" si="9"/>
        <v>50</v>
      </c>
      <c r="I19" s="3">
        <f t="shared" si="9"/>
        <v>50</v>
      </c>
      <c r="J19" s="3">
        <f t="shared" si="9"/>
        <v>50</v>
      </c>
      <c r="K19" s="3">
        <f t="shared" si="9"/>
        <v>50</v>
      </c>
    </row>
    <row r="20" spans="1:11" x14ac:dyDescent="0.4">
      <c r="A20" s="1" t="s">
        <v>53</v>
      </c>
      <c r="B20" s="1" t="s">
        <v>55</v>
      </c>
      <c r="C20" s="3">
        <v>75</v>
      </c>
      <c r="D20" s="3">
        <f>+C20+PL!D15</f>
        <v>120</v>
      </c>
      <c r="E20" s="3">
        <f>+D20+PL!E15</f>
        <v>175</v>
      </c>
      <c r="F20" s="3">
        <f>+E20+PL!F15</f>
        <v>240</v>
      </c>
      <c r="G20" s="3">
        <f>+F20+PL!G15</f>
        <v>315</v>
      </c>
      <c r="H20" s="3">
        <f>+G20+PL!H15</f>
        <v>400</v>
      </c>
      <c r="I20" s="3">
        <f>+H20+PL!I15</f>
        <v>495</v>
      </c>
      <c r="J20" s="3">
        <f>+I20+PL!J15</f>
        <v>600</v>
      </c>
      <c r="K20" s="3">
        <f>+J20+PL!K15</f>
        <v>715</v>
      </c>
    </row>
    <row r="21" spans="1:11" x14ac:dyDescent="0.4">
      <c r="A21" s="1" t="s">
        <v>54</v>
      </c>
      <c r="B21" s="1" t="s">
        <v>54</v>
      </c>
      <c r="C21" s="3">
        <f>+C19+C20</f>
        <v>125</v>
      </c>
      <c r="D21" s="3">
        <f>+D19+D20</f>
        <v>170</v>
      </c>
      <c r="E21" s="3">
        <f t="shared" ref="E21:K21" si="10">+E19+E20</f>
        <v>225</v>
      </c>
      <c r="F21" s="3">
        <f t="shared" si="10"/>
        <v>290</v>
      </c>
      <c r="G21" s="3">
        <f t="shared" si="10"/>
        <v>365</v>
      </c>
      <c r="H21" s="3">
        <f t="shared" si="10"/>
        <v>450</v>
      </c>
      <c r="I21" s="3">
        <f t="shared" si="10"/>
        <v>545</v>
      </c>
      <c r="J21" s="3">
        <f t="shared" si="10"/>
        <v>650</v>
      </c>
      <c r="K21" s="3">
        <f t="shared" si="10"/>
        <v>765</v>
      </c>
    </row>
    <row r="22" spans="1:11" x14ac:dyDescent="0.4">
      <c r="A22" s="1" t="s">
        <v>30</v>
      </c>
      <c r="B22" s="1" t="s">
        <v>30</v>
      </c>
      <c r="C22" s="3">
        <f>+C18+C21</f>
        <v>185</v>
      </c>
      <c r="D22" s="3">
        <f t="shared" ref="D22:K22" si="11">+D18+D21</f>
        <v>244.31818181818181</v>
      </c>
      <c r="E22" s="3">
        <f t="shared" si="11"/>
        <v>311.59090909090912</v>
      </c>
      <c r="F22" s="3">
        <f t="shared" si="11"/>
        <v>388.86363636363637</v>
      </c>
      <c r="G22" s="3">
        <f t="shared" si="11"/>
        <v>476.13636363636363</v>
      </c>
      <c r="H22" s="3">
        <f t="shared" si="11"/>
        <v>573.40909090909088</v>
      </c>
      <c r="I22" s="3">
        <f t="shared" si="11"/>
        <v>680.68181818181813</v>
      </c>
      <c r="J22" s="3">
        <f t="shared" si="11"/>
        <v>797.9545454545455</v>
      </c>
      <c r="K22" s="3">
        <f t="shared" si="11"/>
        <v>925.22727272727275</v>
      </c>
    </row>
    <row r="26" spans="1:11" x14ac:dyDescent="0.4"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4"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4"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4"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4"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4"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4">
      <c r="C32" s="3"/>
      <c r="D32" s="3"/>
      <c r="E32" s="3"/>
      <c r="F32" s="3"/>
      <c r="G32" s="3"/>
      <c r="H32" s="3"/>
      <c r="I32" s="3"/>
      <c r="J32" s="3"/>
      <c r="K32" s="3"/>
    </row>
    <row r="33" spans="3:11" x14ac:dyDescent="0.4">
      <c r="C33" s="3"/>
      <c r="D33" s="3"/>
      <c r="E33" s="3"/>
      <c r="F33" s="3"/>
      <c r="G33" s="3"/>
      <c r="H33" s="3"/>
      <c r="I33" s="3"/>
      <c r="J33" s="3"/>
      <c r="K33" s="3"/>
    </row>
    <row r="34" spans="3:11" x14ac:dyDescent="0.4">
      <c r="C34" s="3"/>
      <c r="D34" s="3"/>
      <c r="E34" s="3"/>
      <c r="F34" s="3"/>
      <c r="G34" s="3"/>
      <c r="H34" s="3"/>
      <c r="I34" s="3"/>
      <c r="J34" s="3"/>
      <c r="K34" s="3"/>
    </row>
    <row r="35" spans="3:11" x14ac:dyDescent="0.4">
      <c r="C35" s="3"/>
      <c r="D35" s="3"/>
      <c r="E35" s="3"/>
      <c r="F35" s="3"/>
      <c r="G35" s="3"/>
      <c r="H35" s="3"/>
      <c r="I35" s="3"/>
      <c r="J35" s="3"/>
      <c r="K35" s="3"/>
    </row>
    <row r="36" spans="3:11" x14ac:dyDescent="0.4">
      <c r="C36" s="3"/>
      <c r="D36" s="3"/>
      <c r="E36" s="3"/>
      <c r="F36" s="3"/>
      <c r="G36" s="3"/>
      <c r="H36" s="3"/>
      <c r="I36" s="3"/>
      <c r="J36" s="3"/>
      <c r="K36" s="3"/>
    </row>
    <row r="37" spans="3:11" x14ac:dyDescent="0.4">
      <c r="C37" s="3"/>
      <c r="D37" s="3"/>
      <c r="E37" s="3"/>
      <c r="F37" s="3"/>
      <c r="G37" s="3"/>
      <c r="H37" s="3"/>
      <c r="I37" s="3"/>
      <c r="J37" s="3"/>
      <c r="K37" s="3"/>
    </row>
    <row r="38" spans="3:11" x14ac:dyDescent="0.4">
      <c r="C38" s="3"/>
      <c r="D38" s="3"/>
      <c r="E38" s="3"/>
      <c r="F38" s="3"/>
      <c r="G38" s="3"/>
      <c r="H38" s="3"/>
      <c r="I38" s="3"/>
      <c r="J38" s="3"/>
      <c r="K38" s="3"/>
    </row>
    <row r="39" spans="3:11" x14ac:dyDescent="0.4">
      <c r="C39" s="3"/>
      <c r="D39" s="3"/>
      <c r="E39" s="3"/>
      <c r="F39" s="3"/>
      <c r="G39" s="3"/>
      <c r="H39" s="3"/>
      <c r="I39" s="3"/>
      <c r="J39" s="3"/>
      <c r="K39" s="3"/>
    </row>
    <row r="40" spans="3:11" x14ac:dyDescent="0.4">
      <c r="C40" s="3"/>
      <c r="D40" s="3"/>
      <c r="E40" s="3"/>
      <c r="F40" s="3"/>
      <c r="G40" s="3"/>
      <c r="H40" s="3"/>
      <c r="I40" s="3"/>
      <c r="J40" s="3"/>
      <c r="K40" s="3"/>
    </row>
    <row r="41" spans="3:11" x14ac:dyDescent="0.4">
      <c r="C41" s="3"/>
      <c r="D41" s="3"/>
      <c r="E41" s="3"/>
      <c r="F41" s="3"/>
      <c r="G41" s="3"/>
      <c r="H41" s="3"/>
      <c r="I41" s="3"/>
      <c r="J41" s="3"/>
      <c r="K41" s="3"/>
    </row>
    <row r="42" spans="3:11" x14ac:dyDescent="0.4">
      <c r="C42" s="3"/>
      <c r="D42" s="3"/>
      <c r="E42" s="3"/>
      <c r="F42" s="3"/>
      <c r="G42" s="3"/>
      <c r="H42" s="3"/>
      <c r="I42" s="3"/>
      <c r="J42" s="3"/>
      <c r="K42" s="3"/>
    </row>
    <row r="43" spans="3:11" x14ac:dyDescent="0.4">
      <c r="C43" s="3"/>
      <c r="D43" s="3"/>
      <c r="E43" s="3"/>
      <c r="F43" s="3"/>
      <c r="G43" s="3"/>
      <c r="H43" s="3"/>
      <c r="I43" s="3"/>
      <c r="J43" s="3"/>
      <c r="K43" s="3"/>
    </row>
    <row r="44" spans="3:11" x14ac:dyDescent="0.4">
      <c r="C44" s="3"/>
      <c r="D44" s="3"/>
      <c r="E44" s="3"/>
      <c r="F44" s="3"/>
      <c r="G44" s="3"/>
      <c r="H44" s="3"/>
      <c r="I44" s="3"/>
      <c r="J44" s="3"/>
      <c r="K44" s="3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18F5-B847-47B0-A8CB-1F820C36B27E}">
  <dimension ref="A1:K4"/>
  <sheetViews>
    <sheetView workbookViewId="0">
      <selection activeCell="A4" sqref="A4"/>
    </sheetView>
  </sheetViews>
  <sheetFormatPr defaultRowHeight="16.5" x14ac:dyDescent="0.4"/>
  <cols>
    <col min="1" max="16384" width="9" style="1"/>
  </cols>
  <sheetData>
    <row r="1" spans="1:11" x14ac:dyDescent="0.4">
      <c r="A1" s="1" t="s">
        <v>2</v>
      </c>
      <c r="B1" s="1" t="s">
        <v>14</v>
      </c>
      <c r="C1" s="2">
        <v>2019</v>
      </c>
      <c r="D1" s="2">
        <f>+C1+1</f>
        <v>2020</v>
      </c>
      <c r="E1" s="2">
        <f t="shared" ref="E1:K1" si="0">+D1+1</f>
        <v>2021</v>
      </c>
      <c r="F1" s="2">
        <f t="shared" si="0"/>
        <v>2022</v>
      </c>
      <c r="G1" s="2">
        <f t="shared" si="0"/>
        <v>2023</v>
      </c>
      <c r="H1" s="2">
        <f t="shared" si="0"/>
        <v>2024</v>
      </c>
      <c r="I1" s="2">
        <f t="shared" si="0"/>
        <v>2025</v>
      </c>
      <c r="J1" s="2">
        <f t="shared" si="0"/>
        <v>2026</v>
      </c>
      <c r="K1" s="2">
        <f t="shared" si="0"/>
        <v>2027</v>
      </c>
    </row>
    <row r="2" spans="1:11" x14ac:dyDescent="0.4">
      <c r="A2" s="1" t="s">
        <v>46</v>
      </c>
      <c r="B2" s="1" t="s">
        <v>22</v>
      </c>
      <c r="C2" s="1">
        <v>15</v>
      </c>
      <c r="D2" s="1">
        <f t="shared" ref="D2:K2" si="1">+C2</f>
        <v>15</v>
      </c>
      <c r="E2" s="1">
        <f t="shared" si="1"/>
        <v>15</v>
      </c>
      <c r="F2" s="1">
        <f t="shared" si="1"/>
        <v>15</v>
      </c>
      <c r="G2" s="1">
        <f t="shared" si="1"/>
        <v>15</v>
      </c>
      <c r="H2" s="1">
        <f t="shared" si="1"/>
        <v>15</v>
      </c>
      <c r="I2" s="1">
        <f t="shared" si="1"/>
        <v>15</v>
      </c>
      <c r="J2" s="1">
        <f t="shared" si="1"/>
        <v>15</v>
      </c>
      <c r="K2" s="1">
        <f t="shared" si="1"/>
        <v>15</v>
      </c>
    </row>
    <row r="3" spans="1:11" x14ac:dyDescent="0.4">
      <c r="A3" s="1" t="s">
        <v>45</v>
      </c>
      <c r="B3" s="1" t="s">
        <v>22</v>
      </c>
      <c r="C3" s="1">
        <v>5</v>
      </c>
      <c r="D3" s="1">
        <f t="shared" ref="D3:K3" si="2">+C3</f>
        <v>5</v>
      </c>
      <c r="E3" s="1">
        <f t="shared" si="2"/>
        <v>5</v>
      </c>
      <c r="F3" s="1">
        <f t="shared" si="2"/>
        <v>5</v>
      </c>
      <c r="G3" s="1">
        <f t="shared" si="2"/>
        <v>5</v>
      </c>
      <c r="H3" s="1">
        <f t="shared" si="2"/>
        <v>5</v>
      </c>
      <c r="I3" s="1">
        <f t="shared" si="2"/>
        <v>5</v>
      </c>
      <c r="J3" s="1">
        <f t="shared" si="2"/>
        <v>5</v>
      </c>
      <c r="K3" s="1">
        <f t="shared" si="2"/>
        <v>5</v>
      </c>
    </row>
    <row r="4" spans="1:11" x14ac:dyDescent="0.4">
      <c r="A4" s="1" t="s">
        <v>35</v>
      </c>
      <c r="B4" s="1" t="s">
        <v>35</v>
      </c>
      <c r="C4" s="1">
        <f>+SUM(C2:C3)</f>
        <v>20</v>
      </c>
      <c r="D4" s="1">
        <f t="shared" ref="D4:K4" si="3">+SUM(D2:D3)</f>
        <v>20</v>
      </c>
      <c r="E4" s="1">
        <f t="shared" si="3"/>
        <v>20</v>
      </c>
      <c r="F4" s="1">
        <f t="shared" si="3"/>
        <v>20</v>
      </c>
      <c r="G4" s="1">
        <f t="shared" si="3"/>
        <v>20</v>
      </c>
      <c r="H4" s="1">
        <f t="shared" si="3"/>
        <v>20</v>
      </c>
      <c r="I4" s="1">
        <f t="shared" si="3"/>
        <v>20</v>
      </c>
      <c r="J4" s="1">
        <f t="shared" si="3"/>
        <v>20</v>
      </c>
      <c r="K4" s="1">
        <f t="shared" si="3"/>
        <v>20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650C-A3F0-4669-A268-9A58ECDEBD6F}">
  <dimension ref="A1:K38"/>
  <sheetViews>
    <sheetView workbookViewId="0">
      <selection activeCell="A11" sqref="A11:K11"/>
    </sheetView>
  </sheetViews>
  <sheetFormatPr defaultRowHeight="16.5" x14ac:dyDescent="0.4"/>
  <cols>
    <col min="1" max="16384" width="9" style="1"/>
  </cols>
  <sheetData>
    <row r="1" spans="1:11" x14ac:dyDescent="0.4">
      <c r="A1" s="1" t="s">
        <v>2</v>
      </c>
      <c r="B1" s="1" t="s">
        <v>14</v>
      </c>
      <c r="C1" s="2">
        <v>2019</v>
      </c>
      <c r="D1" s="2">
        <f>+C1+1</f>
        <v>2020</v>
      </c>
      <c r="E1" s="2">
        <f t="shared" ref="E1:K1" si="0">+D1+1</f>
        <v>2021</v>
      </c>
      <c r="F1" s="2">
        <f t="shared" si="0"/>
        <v>2022</v>
      </c>
      <c r="G1" s="2">
        <f t="shared" si="0"/>
        <v>2023</v>
      </c>
      <c r="H1" s="2">
        <f t="shared" si="0"/>
        <v>2024</v>
      </c>
      <c r="I1" s="2">
        <f t="shared" si="0"/>
        <v>2025</v>
      </c>
      <c r="J1" s="2">
        <f t="shared" si="0"/>
        <v>2026</v>
      </c>
      <c r="K1" s="2">
        <f t="shared" si="0"/>
        <v>2027</v>
      </c>
    </row>
    <row r="2" spans="1:11" x14ac:dyDescent="0.4">
      <c r="A2" s="1" t="s">
        <v>1</v>
      </c>
      <c r="B2" s="1" t="s">
        <v>36</v>
      </c>
      <c r="D2" s="3">
        <f>+PL!D15</f>
        <v>45</v>
      </c>
      <c r="E2" s="3">
        <f>+PL!E15</f>
        <v>55</v>
      </c>
      <c r="F2" s="3">
        <f>+PL!F15</f>
        <v>65</v>
      </c>
      <c r="G2" s="3">
        <f>+PL!G15</f>
        <v>75</v>
      </c>
      <c r="H2" s="3">
        <f>+PL!H15</f>
        <v>85</v>
      </c>
      <c r="I2" s="3">
        <f>+PL!I15</f>
        <v>95</v>
      </c>
      <c r="J2" s="3">
        <f>+PL!J15</f>
        <v>105</v>
      </c>
      <c r="K2" s="3">
        <f>+PL!K15</f>
        <v>115</v>
      </c>
    </row>
    <row r="3" spans="1:11" x14ac:dyDescent="0.4">
      <c r="A3" s="1" t="s">
        <v>12</v>
      </c>
      <c r="B3" s="1" t="s">
        <v>36</v>
      </c>
      <c r="D3" s="3">
        <f>+PL!D11</f>
        <v>10</v>
      </c>
      <c r="E3" s="3">
        <f>+PL!E11</f>
        <v>10</v>
      </c>
      <c r="F3" s="3">
        <f>+PL!F11</f>
        <v>10</v>
      </c>
      <c r="G3" s="3">
        <f>+PL!G11</f>
        <v>10</v>
      </c>
      <c r="H3" s="3">
        <f>+PL!H11</f>
        <v>10</v>
      </c>
      <c r="I3" s="3">
        <f>+PL!I11</f>
        <v>10</v>
      </c>
      <c r="J3" s="3">
        <f>+PL!J11</f>
        <v>10</v>
      </c>
      <c r="K3" s="3">
        <f>+PL!K11</f>
        <v>10</v>
      </c>
    </row>
    <row r="4" spans="1:11" x14ac:dyDescent="0.4">
      <c r="A4" s="1" t="s">
        <v>48</v>
      </c>
      <c r="B4" s="1" t="s">
        <v>36</v>
      </c>
      <c r="D4" s="3">
        <f>+CAPEX!C3</f>
        <v>5</v>
      </c>
      <c r="E4" s="3">
        <f>+CAPEX!D3</f>
        <v>5</v>
      </c>
      <c r="F4" s="3">
        <f>+CAPEX!E3</f>
        <v>5</v>
      </c>
      <c r="G4" s="3">
        <f>+CAPEX!F3</f>
        <v>5</v>
      </c>
      <c r="H4" s="3">
        <f>+CAPEX!G3</f>
        <v>5</v>
      </c>
      <c r="I4" s="3">
        <f>+CAPEX!H3</f>
        <v>5</v>
      </c>
      <c r="J4" s="3">
        <f>+CAPEX!I3</f>
        <v>5</v>
      </c>
      <c r="K4" s="3">
        <f>+CAPEX!J3</f>
        <v>5</v>
      </c>
    </row>
    <row r="5" spans="1:11" x14ac:dyDescent="0.4">
      <c r="A5" s="1" t="s">
        <v>31</v>
      </c>
      <c r="B5" s="1" t="s">
        <v>36</v>
      </c>
      <c r="D5" s="3">
        <f>+-(Sheet1!D2-Sheet1!C2)</f>
        <v>-1.5909090909090935</v>
      </c>
      <c r="E5" s="3">
        <f>+-(Sheet1!E2-Sheet1!D2)</f>
        <v>-1.3636363636363598</v>
      </c>
      <c r="F5" s="3">
        <f>+-(Sheet1!F2-Sheet1!E2)</f>
        <v>-1.3636363636363598</v>
      </c>
      <c r="G5" s="3">
        <f>+-(Sheet1!G2-Sheet1!F2)</f>
        <v>-1.363636363636374</v>
      </c>
      <c r="H5" s="3">
        <f>+-(Sheet1!H2-Sheet1!G2)</f>
        <v>-1.3636363636363455</v>
      </c>
      <c r="I5" s="3">
        <f>+-(Sheet1!I2-Sheet1!H2)</f>
        <v>-1.363636363636374</v>
      </c>
      <c r="J5" s="3">
        <f>+-(Sheet1!J2-Sheet1!I2)</f>
        <v>-1.3636363636363455</v>
      </c>
      <c r="K5" s="3">
        <f>+-(Sheet1!K2-Sheet1!J2)</f>
        <v>-1.363636363636374</v>
      </c>
    </row>
    <row r="6" spans="1:11" x14ac:dyDescent="0.4">
      <c r="A6" s="1" t="s">
        <v>32</v>
      </c>
      <c r="B6" s="1" t="s">
        <v>32</v>
      </c>
      <c r="D6" s="3">
        <f>+SUM(D2:D5)</f>
        <v>58.409090909090907</v>
      </c>
      <c r="E6" s="3">
        <f t="shared" ref="E6:K6" si="1">+SUM(E2:E5)</f>
        <v>68.63636363636364</v>
      </c>
      <c r="F6" s="3">
        <f t="shared" si="1"/>
        <v>78.63636363636364</v>
      </c>
      <c r="G6" s="3">
        <f t="shared" si="1"/>
        <v>88.636363636363626</v>
      </c>
      <c r="H6" s="3">
        <f t="shared" si="1"/>
        <v>98.636363636363654</v>
      </c>
      <c r="I6" s="3">
        <f t="shared" si="1"/>
        <v>108.63636363636363</v>
      </c>
      <c r="J6" s="3">
        <f t="shared" si="1"/>
        <v>118.63636363636365</v>
      </c>
      <c r="K6" s="3">
        <f t="shared" si="1"/>
        <v>128.63636363636363</v>
      </c>
    </row>
    <row r="7" spans="1:11" x14ac:dyDescent="0.4">
      <c r="D7" s="3"/>
      <c r="E7" s="3"/>
      <c r="F7" s="3"/>
      <c r="G7" s="3"/>
      <c r="H7" s="3"/>
      <c r="I7" s="3"/>
      <c r="J7" s="3"/>
      <c r="K7" s="3"/>
    </row>
    <row r="8" spans="1:11" x14ac:dyDescent="0.4">
      <c r="A8" s="1" t="s">
        <v>35</v>
      </c>
      <c r="B8" s="1" t="s">
        <v>38</v>
      </c>
      <c r="D8" s="3">
        <f>+-CAPEX!C4</f>
        <v>-20</v>
      </c>
      <c r="E8" s="3">
        <f>+-CAPEX!D4</f>
        <v>-20</v>
      </c>
      <c r="F8" s="3">
        <f>+-CAPEX!E4</f>
        <v>-20</v>
      </c>
      <c r="G8" s="3">
        <f>+-CAPEX!F4</f>
        <v>-20</v>
      </c>
      <c r="H8" s="3">
        <f>+-CAPEX!G4</f>
        <v>-20</v>
      </c>
      <c r="I8" s="3">
        <f>+-CAPEX!H4</f>
        <v>-20</v>
      </c>
      <c r="J8" s="3">
        <f>+-CAPEX!I4</f>
        <v>-20</v>
      </c>
      <c r="K8" s="3">
        <f>+-CAPEX!J4</f>
        <v>-20</v>
      </c>
    </row>
    <row r="9" spans="1:11" x14ac:dyDescent="0.4">
      <c r="A9" s="1" t="s">
        <v>37</v>
      </c>
      <c r="B9" s="1" t="s">
        <v>37</v>
      </c>
      <c r="D9" s="3"/>
      <c r="E9" s="3"/>
      <c r="F9" s="3"/>
      <c r="G9" s="3"/>
      <c r="H9" s="3"/>
      <c r="I9" s="3"/>
      <c r="J9" s="3"/>
      <c r="K9" s="3"/>
    </row>
    <row r="10" spans="1:11" x14ac:dyDescent="0.4">
      <c r="D10" s="3"/>
      <c r="E10" s="3"/>
      <c r="F10" s="3"/>
      <c r="G10" s="3"/>
      <c r="H10" s="3"/>
      <c r="I10" s="3"/>
      <c r="J10" s="3"/>
      <c r="K10" s="3"/>
    </row>
    <row r="12" spans="1:11" x14ac:dyDescent="0.4">
      <c r="D12" s="3"/>
      <c r="E12" s="3"/>
      <c r="F12" s="3"/>
      <c r="G12" s="3"/>
      <c r="H12" s="3"/>
      <c r="I12" s="3"/>
      <c r="J12" s="3"/>
      <c r="K12" s="3"/>
    </row>
    <row r="13" spans="1:11" x14ac:dyDescent="0.4">
      <c r="D13" s="3"/>
      <c r="E13" s="3"/>
      <c r="F13" s="3"/>
      <c r="G13" s="3"/>
      <c r="H13" s="3"/>
      <c r="I13" s="3"/>
      <c r="J13" s="3"/>
      <c r="K13" s="3"/>
    </row>
    <row r="14" spans="1:11" x14ac:dyDescent="0.4">
      <c r="D14" s="3"/>
      <c r="E14" s="3"/>
      <c r="F14" s="3"/>
      <c r="G14" s="3"/>
      <c r="H14" s="3"/>
      <c r="I14" s="3"/>
      <c r="J14" s="3"/>
      <c r="K14" s="3"/>
    </row>
    <row r="15" spans="1:11" x14ac:dyDescent="0.4">
      <c r="D15" s="3"/>
      <c r="E15" s="3"/>
      <c r="F15" s="3"/>
      <c r="G15" s="3"/>
      <c r="H15" s="3"/>
      <c r="I15" s="3"/>
      <c r="J15" s="3"/>
      <c r="K15" s="3"/>
    </row>
    <row r="16" spans="1:11" x14ac:dyDescent="0.4">
      <c r="D16" s="3"/>
      <c r="E16" s="3"/>
      <c r="F16" s="3"/>
      <c r="G16" s="3"/>
      <c r="H16" s="3"/>
      <c r="I16" s="3"/>
      <c r="J16" s="3"/>
      <c r="K16" s="3"/>
    </row>
    <row r="17" spans="4:11" x14ac:dyDescent="0.4">
      <c r="D17" s="3"/>
      <c r="E17" s="3"/>
      <c r="F17" s="3"/>
      <c r="G17" s="3"/>
      <c r="H17" s="3"/>
      <c r="I17" s="3"/>
      <c r="J17" s="3"/>
      <c r="K17" s="3"/>
    </row>
    <row r="18" spans="4:11" x14ac:dyDescent="0.4">
      <c r="D18" s="3"/>
      <c r="E18" s="3"/>
      <c r="F18" s="3"/>
      <c r="G18" s="3"/>
      <c r="H18" s="3"/>
      <c r="I18" s="3"/>
      <c r="J18" s="3"/>
      <c r="K18" s="3"/>
    </row>
    <row r="19" spans="4:11" x14ac:dyDescent="0.4">
      <c r="D19" s="3"/>
      <c r="E19" s="3"/>
      <c r="F19" s="3"/>
      <c r="G19" s="3"/>
      <c r="H19" s="3"/>
      <c r="I19" s="3"/>
      <c r="J19" s="3"/>
      <c r="K19" s="3"/>
    </row>
    <row r="20" spans="4:11" x14ac:dyDescent="0.4">
      <c r="D20" s="3"/>
      <c r="E20" s="3"/>
      <c r="F20" s="3"/>
      <c r="G20" s="3"/>
      <c r="H20" s="3"/>
      <c r="I20" s="3"/>
      <c r="J20" s="3"/>
      <c r="K20" s="3"/>
    </row>
    <row r="21" spans="4:11" x14ac:dyDescent="0.4">
      <c r="D21" s="3"/>
      <c r="E21" s="3"/>
      <c r="F21" s="3"/>
      <c r="G21" s="3"/>
      <c r="H21" s="3"/>
      <c r="I21" s="3"/>
      <c r="J21" s="3"/>
      <c r="K21" s="3"/>
    </row>
    <row r="22" spans="4:11" x14ac:dyDescent="0.4">
      <c r="D22" s="3"/>
      <c r="E22" s="3"/>
      <c r="F22" s="3"/>
      <c r="G22" s="3"/>
      <c r="H22" s="3"/>
      <c r="I22" s="3"/>
      <c r="J22" s="3"/>
      <c r="K22" s="3"/>
    </row>
    <row r="23" spans="4:11" x14ac:dyDescent="0.4">
      <c r="D23" s="3"/>
      <c r="E23" s="3"/>
      <c r="F23" s="3"/>
      <c r="G23" s="3"/>
      <c r="H23" s="3"/>
      <c r="I23" s="3"/>
      <c r="J23" s="3"/>
      <c r="K23" s="3"/>
    </row>
    <row r="24" spans="4:11" x14ac:dyDescent="0.4">
      <c r="D24" s="3"/>
      <c r="E24" s="3"/>
      <c r="F24" s="3"/>
      <c r="G24" s="3"/>
      <c r="H24" s="3"/>
      <c r="I24" s="3"/>
      <c r="J24" s="3"/>
      <c r="K24" s="3"/>
    </row>
    <row r="25" spans="4:11" x14ac:dyDescent="0.4">
      <c r="D25" s="3"/>
      <c r="E25" s="3"/>
      <c r="F25" s="3"/>
      <c r="G25" s="3"/>
      <c r="H25" s="3"/>
      <c r="I25" s="3"/>
      <c r="J25" s="3"/>
      <c r="K25" s="3"/>
    </row>
    <row r="26" spans="4:11" x14ac:dyDescent="0.4">
      <c r="D26" s="3"/>
      <c r="E26" s="3"/>
      <c r="F26" s="3"/>
      <c r="G26" s="3"/>
      <c r="H26" s="3"/>
      <c r="I26" s="3"/>
      <c r="J26" s="3"/>
      <c r="K26" s="3"/>
    </row>
    <row r="27" spans="4:11" x14ac:dyDescent="0.4">
      <c r="D27" s="3"/>
      <c r="E27" s="3"/>
      <c r="F27" s="3"/>
      <c r="G27" s="3"/>
      <c r="H27" s="3"/>
      <c r="I27" s="3"/>
      <c r="J27" s="3"/>
      <c r="K27" s="3"/>
    </row>
    <row r="28" spans="4:11" x14ac:dyDescent="0.4">
      <c r="D28" s="3"/>
      <c r="E28" s="3"/>
      <c r="F28" s="3"/>
      <c r="G28" s="3"/>
      <c r="H28" s="3"/>
      <c r="I28" s="3"/>
      <c r="J28" s="3"/>
      <c r="K28" s="3"/>
    </row>
    <row r="29" spans="4:11" x14ac:dyDescent="0.4">
      <c r="D29" s="3"/>
      <c r="E29" s="3"/>
      <c r="F29" s="3"/>
      <c r="G29" s="3"/>
      <c r="H29" s="3"/>
      <c r="I29" s="3"/>
      <c r="J29" s="3"/>
      <c r="K29" s="3"/>
    </row>
    <row r="30" spans="4:11" x14ac:dyDescent="0.4">
      <c r="D30" s="3"/>
      <c r="E30" s="3"/>
      <c r="F30" s="3"/>
      <c r="G30" s="3"/>
      <c r="H30" s="3"/>
      <c r="I30" s="3"/>
      <c r="J30" s="3"/>
      <c r="K30" s="3"/>
    </row>
    <row r="31" spans="4:11" x14ac:dyDescent="0.4">
      <c r="D31" s="3"/>
      <c r="E31" s="3"/>
      <c r="F31" s="3"/>
      <c r="G31" s="3"/>
      <c r="H31" s="3"/>
      <c r="I31" s="3"/>
      <c r="J31" s="3"/>
      <c r="K31" s="3"/>
    </row>
    <row r="32" spans="4:11" x14ac:dyDescent="0.4">
      <c r="D32" s="3"/>
      <c r="E32" s="3"/>
      <c r="F32" s="3"/>
      <c r="G32" s="3"/>
      <c r="H32" s="3"/>
      <c r="I32" s="3"/>
      <c r="J32" s="3"/>
      <c r="K32" s="3"/>
    </row>
    <row r="33" spans="4:11" x14ac:dyDescent="0.4">
      <c r="D33" s="3"/>
      <c r="E33" s="3"/>
      <c r="F33" s="3"/>
      <c r="G33" s="3"/>
      <c r="H33" s="3"/>
      <c r="I33" s="3"/>
      <c r="J33" s="3"/>
      <c r="K33" s="3"/>
    </row>
    <row r="34" spans="4:11" x14ac:dyDescent="0.4">
      <c r="D34" s="3"/>
      <c r="E34" s="3"/>
      <c r="F34" s="3"/>
      <c r="G34" s="3"/>
      <c r="H34" s="3"/>
      <c r="I34" s="3"/>
      <c r="J34" s="3"/>
      <c r="K34" s="3"/>
    </row>
    <row r="35" spans="4:11" x14ac:dyDescent="0.4">
      <c r="D35" s="3"/>
      <c r="E35" s="3"/>
      <c r="F35" s="3"/>
      <c r="G35" s="3"/>
      <c r="H35" s="3"/>
      <c r="I35" s="3"/>
      <c r="J35" s="3"/>
      <c r="K35" s="3"/>
    </row>
    <row r="36" spans="4:11" x14ac:dyDescent="0.4">
      <c r="D36" s="3"/>
      <c r="E36" s="3"/>
      <c r="F36" s="3"/>
      <c r="G36" s="3"/>
      <c r="H36" s="3"/>
      <c r="I36" s="3"/>
      <c r="J36" s="3"/>
      <c r="K36" s="3"/>
    </row>
    <row r="37" spans="4:11" x14ac:dyDescent="0.4">
      <c r="D37" s="3"/>
      <c r="E37" s="3"/>
      <c r="F37" s="3"/>
      <c r="G37" s="3"/>
      <c r="H37" s="3"/>
      <c r="I37" s="3"/>
      <c r="J37" s="3"/>
      <c r="K37" s="3"/>
    </row>
    <row r="38" spans="4:11" x14ac:dyDescent="0.4">
      <c r="D38" s="3"/>
      <c r="E38" s="3"/>
      <c r="F38" s="3"/>
      <c r="G38" s="3"/>
      <c r="H38" s="3"/>
      <c r="I38" s="3"/>
      <c r="J38" s="3"/>
      <c r="K38" s="3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2E6A-9341-4301-9DE9-40E44604594E}">
  <dimension ref="A1:K3"/>
  <sheetViews>
    <sheetView workbookViewId="0">
      <selection activeCell="A2" sqref="A2:XFD2"/>
    </sheetView>
  </sheetViews>
  <sheetFormatPr defaultRowHeight="18.75" x14ac:dyDescent="0.4"/>
  <sheetData>
    <row r="1" spans="1:11" x14ac:dyDescent="0.4">
      <c r="A1" s="1" t="s">
        <v>34</v>
      </c>
      <c r="B1" s="1"/>
      <c r="C1" s="3">
        <f>+BS!C10-BS!C22</f>
        <v>0</v>
      </c>
      <c r="D1" s="3">
        <f>+BS!D10-BS!D22</f>
        <v>0</v>
      </c>
      <c r="E1" s="3">
        <f>+BS!E10-BS!E22</f>
        <v>0</v>
      </c>
      <c r="F1" s="3">
        <f>+BS!F10-BS!F22</f>
        <v>0</v>
      </c>
      <c r="G1" s="3">
        <f>+BS!G10-BS!G22</f>
        <v>0</v>
      </c>
      <c r="H1" s="3">
        <f>+BS!H10-BS!H22</f>
        <v>0</v>
      </c>
      <c r="I1" s="3">
        <f>+BS!I10-BS!I22</f>
        <v>0</v>
      </c>
      <c r="J1" s="3">
        <f>+BS!J10-BS!J22</f>
        <v>0</v>
      </c>
      <c r="K1" s="3">
        <f>+BS!K10-BS!K22</f>
        <v>0</v>
      </c>
    </row>
    <row r="2" spans="1:11" x14ac:dyDescent="0.4">
      <c r="A2" s="1" t="s">
        <v>26</v>
      </c>
      <c r="B2" s="1"/>
      <c r="C2" s="3">
        <f>+SUM(BS!C3:C4)-SUM(BS!C12:C13)</f>
        <v>5</v>
      </c>
      <c r="D2" s="3">
        <f>+SUM(BS!D3:D4)-SUM(BS!D12:D13)</f>
        <v>6.5909090909090935</v>
      </c>
      <c r="E2" s="3">
        <f>+SUM(BS!E3:E4)-SUM(BS!E12:E13)</f>
        <v>7.9545454545454533</v>
      </c>
      <c r="F2" s="3">
        <f>+SUM(BS!F3:F4)-SUM(BS!F12:F13)</f>
        <v>9.318181818181813</v>
      </c>
      <c r="G2" s="3">
        <f>+SUM(BS!G3:G4)-SUM(BS!G12:G13)</f>
        <v>10.681818181818187</v>
      </c>
      <c r="H2" s="3">
        <f>+SUM(BS!H3:H4)-SUM(BS!H12:H13)</f>
        <v>12.045454545454533</v>
      </c>
      <c r="I2" s="3">
        <f>+SUM(BS!I3:I4)-SUM(BS!I12:I13)</f>
        <v>13.409090909090907</v>
      </c>
      <c r="J2" s="3">
        <f>+SUM(BS!J3:J4)-SUM(BS!J12:J13)</f>
        <v>14.772727272727252</v>
      </c>
      <c r="K2" s="3">
        <f>+SUM(BS!K3:K4)-SUM(BS!K12:K13)</f>
        <v>16.136363636363626</v>
      </c>
    </row>
    <row r="3" spans="1:11" x14ac:dyDescent="0.4">
      <c r="A3" s="1" t="s">
        <v>33</v>
      </c>
      <c r="B3" s="1"/>
      <c r="C3" s="1"/>
      <c r="D3" s="3">
        <f>+CS!D6+CS!D8</f>
        <v>38.409090909090907</v>
      </c>
      <c r="E3" s="3">
        <f>+CS!E6+CS!E8</f>
        <v>48.63636363636364</v>
      </c>
      <c r="F3" s="3">
        <f>+CS!F6+CS!F8</f>
        <v>58.63636363636364</v>
      </c>
      <c r="G3" s="3">
        <f>+CS!G6+CS!G8</f>
        <v>68.636363636363626</v>
      </c>
      <c r="H3" s="3">
        <f>+CS!H6+CS!H8</f>
        <v>78.636363636363654</v>
      </c>
      <c r="I3" s="3">
        <f>+CS!I6+CS!I8</f>
        <v>88.636363636363626</v>
      </c>
      <c r="J3" s="3">
        <f>+CS!J6+CS!J8</f>
        <v>98.636363636363654</v>
      </c>
      <c r="K3" s="3">
        <f>+CS!K6+CS!K8</f>
        <v>108.63636363636363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PL</vt:lpstr>
      <vt:lpstr>BS</vt:lpstr>
      <vt:lpstr>CAPEX</vt:lpstr>
      <vt:lpstr>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宮原 拓郎</cp:lastModifiedBy>
  <dcterms:created xsi:type="dcterms:W3CDTF">2024-03-10T06:18:36Z</dcterms:created>
  <dcterms:modified xsi:type="dcterms:W3CDTF">2025-04-06T05:07:33Z</dcterms:modified>
</cp:coreProperties>
</file>