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ORT" sheetId="1" state="visible" r:id="rId2"/>
    <sheet name="Calcul" sheetId="2" state="visible" r:id="rId3"/>
  </sheets>
  <definedNames>
    <definedName function="false" hidden="true" localSheetId="1" name="_xlnm._FilterDatabase" vbProcedure="false">Calcul!$A$1:$O$100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<sst xmlns="http://schemas.openxmlformats.org/spreadsheetml/2006/main" count="675" uniqueCount="30">
  <si>
    <t xml:space="preserve">Mnémo.</t>
  </si>
  <si>
    <t xml:space="preserve">Sous-jacent </t>
  </si>
  <si>
    <t xml:space="preserve">Borne basse </t>
  </si>
  <si>
    <t xml:space="preserve">Prix d'exercice</t>
  </si>
  <si>
    <t xml:space="preserve">Date de calcul</t>
  </si>
  <si>
    <t xml:space="preserve">Prix sous-jacent</t>
  </si>
  <si>
    <t xml:space="preserve">Achat</t>
  </si>
  <si>
    <t xml:space="preserve">Vente</t>
  </si>
  <si>
    <t xml:space="preserve">Dist. barrière (%)</t>
  </si>
  <si>
    <t xml:space="preserve">Perf. max (%)</t>
  </si>
  <si>
    <t xml:space="preserve">Barrière touchée</t>
  </si>
  <si>
    <t xml:space="preserve">33E0S</t>
  </si>
  <si>
    <t xml:space="preserve">CAC 40</t>
  </si>
  <si>
    <t xml:space="preserve">4900,0000 POINTS</t>
  </si>
  <si>
    <t xml:space="preserve">17/03/2023 00:00:00</t>
  </si>
  <si>
    <t xml:space="preserve">4800,0000 POINTS</t>
  </si>
  <si>
    <t xml:space="preserve">42,00</t>
  </si>
  <si>
    <t xml:space="preserve">20,0</t>
  </si>
  <si>
    <t xml:space="preserve">0,20</t>
  </si>
  <si>
    <t xml:space="preserve">False</t>
  </si>
  <si>
    <t xml:space="preserve">33E4S</t>
  </si>
  <si>
    <t xml:space="preserve">Borne haute</t>
  </si>
  <si>
    <t xml:space="preserve">Date</t>
  </si>
  <si>
    <t xml:space="preserve">Dist. basse</t>
  </si>
  <si>
    <t xml:space="preserve">Dist. Haute</t>
  </si>
  <si>
    <t xml:space="preserve">Index</t>
  </si>
  <si>
    <t xml:space="preserve">Dist Index</t>
  </si>
  <si>
    <t xml:space="preserve">Jour</t>
  </si>
  <si>
    <t xml:space="preserve">Perf. Mensuel</t>
  </si>
  <si>
    <t xml:space="preserve">Score</t>
  </si>
</sst>
</file>

<file path=xl/styles.xml><?xml version="1.0" encoding="utf-8"?>
<styleSheet xmlns="http://schemas.openxmlformats.org/spreadsheetml/2006/main">
  <numFmts count="9">
    <numFmt numFmtId="164" formatCode="[$-409]General"/>
    <numFmt numFmtId="165" formatCode="[$$-409]#,##0.00;[RED]\-[$$-409]#,##0.00"/>
    <numFmt numFmtId="166" formatCode="#,##0&quot; €&quot;;[RED]\-#,##0&quot; €&quot;"/>
    <numFmt numFmtId="167" formatCode="yy/mm/dd"/>
    <numFmt numFmtId="168" formatCode="[$-409]0.00"/>
    <numFmt numFmtId="169" formatCode="0.00\ %"/>
    <numFmt numFmtId="170" formatCode="[$-409]0.00%"/>
    <numFmt numFmtId="171" formatCode="General"/>
    <numFmt numFmtId="172" formatCode="[$-409]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6F9D4"/>
      </patternFill>
    </fill>
    <fill>
      <patternFill patternType="solid">
        <fgColor rgb="FF006666"/>
        <bgColor rgb="FF0066CC"/>
      </patternFill>
    </fill>
    <fill>
      <patternFill patternType="solid">
        <fgColor rgb="FF0099CC"/>
        <bgColor rgb="FF0066CC"/>
      </patternFill>
    </fill>
    <fill>
      <patternFill patternType="solid">
        <fgColor rgb="FFF6F9D4"/>
        <bgColor rgb="FFEEEEEE"/>
      </patternFill>
    </fill>
    <fill>
      <patternFill patternType="solid">
        <fgColor rgb="FFE6E6E6"/>
        <bgColor rgb="FFEEEEEE"/>
      </patternFill>
    </fill>
    <fill>
      <patternFill patternType="solid">
        <fgColor rgb="FFB2B2B2"/>
        <bgColor rgb="FFC0C0C0"/>
      </patternFill>
    </fill>
    <fill>
      <patternFill patternType="solid">
        <fgColor rgb="FFEEEEEE"/>
        <bgColor rgb="FFE6E6E6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4">
    <xf numFmtId="164" fontId="0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1" applyFont="true" applyBorder="true" applyAlignment="true" applyProtection="false">
      <alignment horizontal="right" vertical="center" textRotation="0" wrapText="true" indent="0" shrinkToFit="false"/>
    </xf>
    <xf numFmtId="164" fontId="0" fillId="4" borderId="1" applyFont="true" applyBorder="true" applyAlignment="true" applyProtection="false">
      <alignment horizontal="right" vertical="center" textRotation="0" wrapText="true" indent="0" shrinkToFit="false"/>
    </xf>
    <xf numFmtId="164" fontId="0" fillId="4" borderId="2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bottom" textRotation="0" wrapText="true" indent="0" shrinkToFit="false"/>
    </xf>
    <xf numFmtId="165" fontId="0" fillId="0" borderId="4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0" applyFont="true" applyBorder="true" applyAlignment="true" applyProtection="false">
      <alignment horizontal="general" vertical="center" textRotation="0" wrapText="false" indent="0" shrinkToFit="false"/>
    </xf>
    <xf numFmtId="166" fontId="5" fillId="6" borderId="4" applyFont="true" applyBorder="true" applyAlignment="true" applyProtection="false">
      <alignment horizontal="general" vertical="center" textRotation="0" wrapText="false" indent="0" shrinkToFit="false"/>
    </xf>
  </cellStyleXfs>
  <cellXfs count="18"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Ligne 1/2" xfId="32"/>
    <cellStyle name="Résultat2" xfId="33"/>
  </cellStyles>
  <dxfs count="4">
    <dxf>
      <fill>
        <patternFill patternType="solid">
          <fgColor rgb="FFB2B2B2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00FFFFFF"/>
        </patternFill>
      </fill>
    </dxf>
    <dxf>
      <font>
        <name val="Arial"/>
        <charset val="1"/>
        <family val="2"/>
      </font>
      <numFmt numFmtId="164" formatCode="[$-409]General"/>
      <fill>
        <patternFill>
          <bgColor rgb="FFF6F9D4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66"/>
      <rgbColor rgb="FFC0C0C0"/>
      <rgbColor rgb="FF808080"/>
      <rgbColor rgb="FF9999FF"/>
      <rgbColor rgb="FF993366"/>
      <rgbColor rgb="FFF6F9D4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9CC"/>
      <rgbColor rgb="FF0000FF"/>
      <rgbColor rgb="FF00CCFF"/>
      <rgbColor rgb="FFE6E6E6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54296875" defaultRowHeight="12.8" zeroHeight="false" outlineLevelRow="0" outlineLevelCol="0"/>
  <cols>
    <col collapsed="false" customWidth="true" hidden="false" outlineLevel="0" max="1" min="1" style="1" width="8.29"/>
    <col collapsed="false" customWidth="true" hidden="false" outlineLevel="0" max="2" min="2" style="1" width="11.43"/>
    <col collapsed="false" customWidth="true" hidden="false" outlineLevel="0" max="4" min="3" style="1" width="16.84"/>
    <col collapsed="false" customWidth="true" hidden="false" outlineLevel="0" max="5" min="5" style="1" width="19.14"/>
    <col collapsed="false" customWidth="true" hidden="false" outlineLevel="0" max="6" min="6" style="1" width="15.85"/>
    <col collapsed="false" customWidth="true" hidden="false" outlineLevel="0" max="8" min="7" style="1" width="8"/>
    <col collapsed="false" customWidth="true" hidden="false" outlineLevel="0" max="9" min="9" style="1" width="17.57"/>
    <col collapsed="false" customWidth="true" hidden="false" outlineLevel="0" max="10" min="10" style="1" width="18.57"/>
    <col collapsed="false" customWidth="true" hidden="false" outlineLevel="0" max="11" min="11" style="1" width="15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13</v>
      </c>
      <c r="E2" s="1" t="s">
        <v>14</v>
      </c>
      <c r="F2" s="1" t="s">
        <v>15</v>
      </c>
      <c r="G2" s="1" t="s">
        <v>16</v>
      </c>
      <c r="H2" s="2" t="s">
        <v>16</v>
      </c>
      <c r="I2" s="1" t="s">
        <v>17</v>
      </c>
      <c r="J2" s="1" t="s">
        <v>18</v>
      </c>
      <c r="K2" s="1" t="s">
        <v>19</v>
      </c>
    </row>
    <row r="3" customFormat="false" ht="12.8" hidden="false" customHeight="false" outlineLevel="0" collapsed="false">
      <c r="A3" s="1" t="s">
        <v>20</v>
      </c>
      <c r="B3" s="1" t="s">
        <v>12</v>
      </c>
      <c r="C3" s="1" t="s">
        <v>15</v>
      </c>
      <c r="D3" s="1" t="s">
        <v>15</v>
      </c>
      <c r="E3" s="1" t="s">
        <v>14</v>
      </c>
      <c r="F3" s="1" t="s">
        <v>15</v>
      </c>
      <c r="G3" s="2" t="s">
        <v>16</v>
      </c>
      <c r="H3" s="2" t="s">
        <v>16</v>
      </c>
      <c r="I3" s="1" t="s">
        <v>17</v>
      </c>
      <c r="J3" s="1" t="s">
        <v>18</v>
      </c>
      <c r="K3" s="1" t="s">
        <v>19</v>
      </c>
    </row>
    <row r="4" customFormat="false" ht="12.8" hidden="false" customHeight="false" outlineLevel="0" collapsed="false">
      <c r="A4" s="1" t="s">
        <v>20</v>
      </c>
      <c r="B4" s="1" t="s">
        <v>12</v>
      </c>
      <c r="C4" s="1" t="s">
        <v>15</v>
      </c>
      <c r="D4" s="1" t="s">
        <v>15</v>
      </c>
      <c r="E4" s="1" t="s">
        <v>14</v>
      </c>
      <c r="F4" s="1" t="s">
        <v>15</v>
      </c>
      <c r="G4" s="2" t="s">
        <v>16</v>
      </c>
      <c r="H4" s="2" t="s">
        <v>16</v>
      </c>
      <c r="I4" s="1" t="s">
        <v>17</v>
      </c>
      <c r="J4" s="1" t="s">
        <v>18</v>
      </c>
      <c r="K4" s="1" t="s">
        <v>19</v>
      </c>
    </row>
    <row r="5" customFormat="false" ht="12.8" hidden="false" customHeight="false" outlineLevel="0" collapsed="false">
      <c r="A5" s="1" t="s">
        <v>20</v>
      </c>
      <c r="B5" s="1" t="s">
        <v>12</v>
      </c>
      <c r="C5" s="1" t="s">
        <v>15</v>
      </c>
      <c r="D5" s="1" t="s">
        <v>15</v>
      </c>
      <c r="E5" s="1" t="s">
        <v>14</v>
      </c>
      <c r="F5" s="1" t="s">
        <v>15</v>
      </c>
      <c r="G5" s="1" t="s">
        <v>16</v>
      </c>
      <c r="H5" s="2" t="s">
        <v>16</v>
      </c>
      <c r="I5" s="1" t="s">
        <v>17</v>
      </c>
      <c r="J5" s="1" t="s">
        <v>18</v>
      </c>
      <c r="K5" s="1" t="s">
        <v>19</v>
      </c>
    </row>
    <row r="6" customFormat="false" ht="12.8" hidden="false" customHeight="false" outlineLevel="0" collapsed="false">
      <c r="A6" s="1" t="s">
        <v>20</v>
      </c>
      <c r="B6" s="1" t="s">
        <v>12</v>
      </c>
      <c r="C6" s="1" t="s">
        <v>15</v>
      </c>
      <c r="D6" s="1" t="s">
        <v>15</v>
      </c>
      <c r="E6" s="1" t="s">
        <v>14</v>
      </c>
      <c r="F6" s="1" t="s">
        <v>15</v>
      </c>
      <c r="G6" s="2" t="s">
        <v>16</v>
      </c>
      <c r="H6" s="2" t="s">
        <v>16</v>
      </c>
      <c r="I6" s="1" t="s">
        <v>17</v>
      </c>
      <c r="J6" s="1" t="s">
        <v>18</v>
      </c>
      <c r="K6" s="1" t="s">
        <v>19</v>
      </c>
    </row>
    <row r="7" customFormat="false" ht="12.8" hidden="false" customHeight="false" outlineLevel="0" collapsed="false">
      <c r="A7" s="1" t="s">
        <v>20</v>
      </c>
      <c r="B7" s="1" t="s">
        <v>12</v>
      </c>
      <c r="C7" s="1" t="s">
        <v>15</v>
      </c>
      <c r="D7" s="1" t="s">
        <v>15</v>
      </c>
      <c r="E7" s="1" t="s">
        <v>14</v>
      </c>
      <c r="F7" s="1" t="s">
        <v>15</v>
      </c>
      <c r="G7" s="2" t="s">
        <v>16</v>
      </c>
      <c r="H7" s="2" t="s">
        <v>16</v>
      </c>
      <c r="I7" s="1" t="s">
        <v>17</v>
      </c>
      <c r="J7" s="1" t="s">
        <v>18</v>
      </c>
      <c r="K7" s="1" t="s">
        <v>19</v>
      </c>
    </row>
    <row r="8" customFormat="false" ht="12.8" hidden="false" customHeight="false" outlineLevel="0" collapsed="false">
      <c r="A8" s="1" t="s">
        <v>20</v>
      </c>
      <c r="B8" s="1" t="s">
        <v>12</v>
      </c>
      <c r="C8" s="1" t="s">
        <v>15</v>
      </c>
      <c r="D8" s="1" t="s">
        <v>15</v>
      </c>
      <c r="E8" s="1" t="s">
        <v>14</v>
      </c>
      <c r="F8" s="1" t="s">
        <v>15</v>
      </c>
      <c r="G8" s="1" t="s">
        <v>16</v>
      </c>
      <c r="H8" s="2" t="s">
        <v>16</v>
      </c>
      <c r="I8" s="1" t="s">
        <v>17</v>
      </c>
      <c r="J8" s="1" t="s">
        <v>18</v>
      </c>
      <c r="K8" s="1" t="s">
        <v>19</v>
      </c>
    </row>
    <row r="9" customFormat="false" ht="12.8" hidden="false" customHeight="false" outlineLevel="0" collapsed="false">
      <c r="A9" s="1" t="s">
        <v>20</v>
      </c>
      <c r="B9" s="1" t="s">
        <v>12</v>
      </c>
      <c r="C9" s="1" t="s">
        <v>15</v>
      </c>
      <c r="D9" s="1" t="s">
        <v>15</v>
      </c>
      <c r="E9" s="1" t="s">
        <v>14</v>
      </c>
      <c r="F9" s="1" t="s">
        <v>15</v>
      </c>
      <c r="G9" s="2" t="s">
        <v>16</v>
      </c>
      <c r="H9" s="2" t="s">
        <v>16</v>
      </c>
      <c r="I9" s="1" t="s">
        <v>17</v>
      </c>
      <c r="J9" s="1" t="s">
        <v>18</v>
      </c>
      <c r="K9" s="1" t="s">
        <v>19</v>
      </c>
    </row>
    <row r="10" customFormat="false" ht="12.8" hidden="false" customHeight="false" outlineLevel="0" collapsed="false">
      <c r="A10" s="1" t="s">
        <v>20</v>
      </c>
      <c r="B10" s="1" t="s">
        <v>12</v>
      </c>
      <c r="C10" s="1" t="s">
        <v>15</v>
      </c>
      <c r="D10" s="1" t="s">
        <v>15</v>
      </c>
      <c r="E10" s="1" t="s">
        <v>14</v>
      </c>
      <c r="F10" s="1" t="s">
        <v>15</v>
      </c>
      <c r="G10" s="2" t="s">
        <v>16</v>
      </c>
      <c r="H10" s="2" t="s">
        <v>16</v>
      </c>
      <c r="I10" s="1" t="s">
        <v>17</v>
      </c>
      <c r="J10" s="1" t="s">
        <v>18</v>
      </c>
      <c r="K10" s="1" t="s">
        <v>19</v>
      </c>
    </row>
    <row r="11" customFormat="false" ht="12.8" hidden="false" customHeight="false" outlineLevel="0" collapsed="false">
      <c r="A11" s="1" t="s">
        <v>20</v>
      </c>
      <c r="B11" s="1" t="s">
        <v>12</v>
      </c>
      <c r="C11" s="1" t="s">
        <v>15</v>
      </c>
      <c r="D11" s="1" t="s">
        <v>15</v>
      </c>
      <c r="E11" s="1" t="s">
        <v>14</v>
      </c>
      <c r="F11" s="1" t="s">
        <v>15</v>
      </c>
      <c r="G11" s="1" t="s">
        <v>16</v>
      </c>
      <c r="H11" s="2" t="s">
        <v>16</v>
      </c>
      <c r="I11" s="1" t="s">
        <v>17</v>
      </c>
      <c r="J11" s="1" t="s">
        <v>18</v>
      </c>
      <c r="K11" s="1" t="s">
        <v>19</v>
      </c>
    </row>
    <row r="12" customFormat="false" ht="12.8" hidden="false" customHeight="false" outlineLevel="0" collapsed="false">
      <c r="A12" s="1" t="s">
        <v>20</v>
      </c>
      <c r="B12" s="1" t="s">
        <v>12</v>
      </c>
      <c r="C12" s="1" t="s">
        <v>15</v>
      </c>
      <c r="D12" s="1" t="s">
        <v>15</v>
      </c>
      <c r="E12" s="1" t="s">
        <v>14</v>
      </c>
      <c r="F12" s="1" t="s">
        <v>15</v>
      </c>
      <c r="G12" s="2" t="s">
        <v>16</v>
      </c>
      <c r="H12" s="2" t="s">
        <v>16</v>
      </c>
      <c r="I12" s="1" t="s">
        <v>17</v>
      </c>
      <c r="J12" s="1" t="s">
        <v>18</v>
      </c>
      <c r="K12" s="1" t="s">
        <v>19</v>
      </c>
    </row>
    <row r="13" customFormat="false" ht="12.8" hidden="false" customHeight="false" outlineLevel="0" collapsed="false">
      <c r="A13" s="1" t="s">
        <v>20</v>
      </c>
      <c r="B13" s="1" t="s">
        <v>12</v>
      </c>
      <c r="C13" s="1" t="s">
        <v>15</v>
      </c>
      <c r="D13" s="1" t="s">
        <v>15</v>
      </c>
      <c r="E13" s="1" t="s">
        <v>14</v>
      </c>
      <c r="F13" s="1" t="s">
        <v>15</v>
      </c>
      <c r="G13" s="2" t="s">
        <v>16</v>
      </c>
      <c r="H13" s="2" t="s">
        <v>16</v>
      </c>
      <c r="I13" s="1" t="s">
        <v>17</v>
      </c>
      <c r="J13" s="1" t="s">
        <v>18</v>
      </c>
      <c r="K13" s="1" t="s">
        <v>19</v>
      </c>
    </row>
    <row r="14" customFormat="false" ht="12.8" hidden="false" customHeight="false" outlineLevel="0" collapsed="false">
      <c r="A14" s="1" t="s">
        <v>20</v>
      </c>
      <c r="B14" s="1" t="s">
        <v>12</v>
      </c>
      <c r="C14" s="1" t="s">
        <v>15</v>
      </c>
      <c r="D14" s="1" t="s">
        <v>15</v>
      </c>
      <c r="E14" s="1" t="s">
        <v>14</v>
      </c>
      <c r="F14" s="1" t="s">
        <v>15</v>
      </c>
      <c r="G14" s="1" t="s">
        <v>16</v>
      </c>
      <c r="H14" s="2" t="s">
        <v>16</v>
      </c>
      <c r="I14" s="1" t="s">
        <v>17</v>
      </c>
      <c r="J14" s="1" t="s">
        <v>18</v>
      </c>
      <c r="K14" s="1" t="s">
        <v>19</v>
      </c>
    </row>
    <row r="15" customFormat="false" ht="12.8" hidden="false" customHeight="false" outlineLevel="0" collapsed="false">
      <c r="A15" s="1" t="s">
        <v>20</v>
      </c>
      <c r="B15" s="1" t="s">
        <v>12</v>
      </c>
      <c r="C15" s="1" t="s">
        <v>15</v>
      </c>
      <c r="D15" s="1" t="s">
        <v>15</v>
      </c>
      <c r="E15" s="1" t="s">
        <v>14</v>
      </c>
      <c r="F15" s="1" t="s">
        <v>15</v>
      </c>
      <c r="G15" s="2" t="s">
        <v>16</v>
      </c>
      <c r="H15" s="2" t="s">
        <v>16</v>
      </c>
      <c r="I15" s="1" t="s">
        <v>17</v>
      </c>
      <c r="J15" s="1" t="s">
        <v>18</v>
      </c>
      <c r="K15" s="1" t="s">
        <v>19</v>
      </c>
    </row>
    <row r="16" customFormat="false" ht="12.8" hidden="false" customHeight="false" outlineLevel="0" collapsed="false">
      <c r="A16" s="1" t="s">
        <v>20</v>
      </c>
      <c r="B16" s="1" t="s">
        <v>12</v>
      </c>
      <c r="C16" s="1" t="s">
        <v>15</v>
      </c>
      <c r="D16" s="1" t="s">
        <v>15</v>
      </c>
      <c r="E16" s="1" t="s">
        <v>14</v>
      </c>
      <c r="F16" s="1" t="s">
        <v>15</v>
      </c>
      <c r="G16" s="2" t="s">
        <v>16</v>
      </c>
      <c r="H16" s="2" t="s">
        <v>16</v>
      </c>
      <c r="I16" s="1" t="s">
        <v>17</v>
      </c>
      <c r="J16" s="1" t="s">
        <v>18</v>
      </c>
      <c r="K16" s="1" t="s">
        <v>19</v>
      </c>
    </row>
    <row r="17" customFormat="false" ht="12.8" hidden="false" customHeight="false" outlineLevel="0" collapsed="false">
      <c r="A17" s="1" t="s">
        <v>20</v>
      </c>
      <c r="B17" s="1" t="s">
        <v>12</v>
      </c>
      <c r="C17" s="1" t="s">
        <v>15</v>
      </c>
      <c r="D17" s="1" t="s">
        <v>15</v>
      </c>
      <c r="E17" s="1" t="s">
        <v>14</v>
      </c>
      <c r="F17" s="1" t="s">
        <v>15</v>
      </c>
      <c r="G17" s="1" t="s">
        <v>16</v>
      </c>
      <c r="H17" s="2" t="s">
        <v>16</v>
      </c>
      <c r="I17" s="1" t="s">
        <v>17</v>
      </c>
      <c r="J17" s="1" t="s">
        <v>18</v>
      </c>
      <c r="K17" s="1" t="s">
        <v>19</v>
      </c>
    </row>
    <row r="18" customFormat="false" ht="12.8" hidden="false" customHeight="false" outlineLevel="0" collapsed="false">
      <c r="A18" s="1" t="s">
        <v>20</v>
      </c>
      <c r="B18" s="1" t="s">
        <v>12</v>
      </c>
      <c r="C18" s="1" t="s">
        <v>15</v>
      </c>
      <c r="D18" s="1" t="s">
        <v>15</v>
      </c>
      <c r="E18" s="1" t="s">
        <v>14</v>
      </c>
      <c r="F18" s="1" t="s">
        <v>15</v>
      </c>
      <c r="G18" s="2" t="s">
        <v>16</v>
      </c>
      <c r="H18" s="2" t="s">
        <v>16</v>
      </c>
      <c r="I18" s="1" t="s">
        <v>17</v>
      </c>
      <c r="J18" s="1" t="s">
        <v>18</v>
      </c>
      <c r="K18" s="1" t="s">
        <v>19</v>
      </c>
    </row>
    <row r="19" customFormat="false" ht="12.8" hidden="false" customHeight="false" outlineLevel="0" collapsed="false">
      <c r="A19" s="1" t="s">
        <v>20</v>
      </c>
      <c r="B19" s="1" t="s">
        <v>12</v>
      </c>
      <c r="C19" s="1" t="s">
        <v>15</v>
      </c>
      <c r="D19" s="1" t="s">
        <v>15</v>
      </c>
      <c r="E19" s="1" t="s">
        <v>14</v>
      </c>
      <c r="F19" s="1" t="s">
        <v>15</v>
      </c>
      <c r="G19" s="2" t="s">
        <v>16</v>
      </c>
      <c r="H19" s="2" t="s">
        <v>16</v>
      </c>
      <c r="I19" s="1" t="s">
        <v>17</v>
      </c>
      <c r="J19" s="1" t="s">
        <v>18</v>
      </c>
      <c r="K19" s="1" t="s">
        <v>19</v>
      </c>
    </row>
    <row r="20" customFormat="false" ht="12.8" hidden="false" customHeight="false" outlineLevel="0" collapsed="false">
      <c r="A20" s="1" t="s">
        <v>20</v>
      </c>
      <c r="B20" s="1" t="s">
        <v>12</v>
      </c>
      <c r="C20" s="1" t="s">
        <v>15</v>
      </c>
      <c r="D20" s="1" t="s">
        <v>15</v>
      </c>
      <c r="E20" s="1" t="s">
        <v>14</v>
      </c>
      <c r="F20" s="1" t="s">
        <v>15</v>
      </c>
      <c r="G20" s="1" t="s">
        <v>16</v>
      </c>
      <c r="H20" s="2" t="s">
        <v>16</v>
      </c>
      <c r="I20" s="1" t="s">
        <v>17</v>
      </c>
      <c r="J20" s="1" t="s">
        <v>18</v>
      </c>
      <c r="K20" s="1" t="s">
        <v>19</v>
      </c>
    </row>
    <row r="21" customFormat="false" ht="12.8" hidden="false" customHeight="false" outlineLevel="0" collapsed="false">
      <c r="A21" s="1" t="s">
        <v>20</v>
      </c>
      <c r="B21" s="1" t="s">
        <v>12</v>
      </c>
      <c r="C21" s="1" t="s">
        <v>15</v>
      </c>
      <c r="D21" s="1" t="s">
        <v>15</v>
      </c>
      <c r="E21" s="1" t="s">
        <v>14</v>
      </c>
      <c r="F21" s="1" t="s">
        <v>15</v>
      </c>
      <c r="G21" s="2" t="s">
        <v>16</v>
      </c>
      <c r="H21" s="2" t="s">
        <v>16</v>
      </c>
      <c r="I21" s="1" t="s">
        <v>17</v>
      </c>
      <c r="J21" s="1" t="s">
        <v>18</v>
      </c>
      <c r="K21" s="1" t="s">
        <v>19</v>
      </c>
    </row>
    <row r="22" customFormat="false" ht="12.8" hidden="false" customHeight="false" outlineLevel="0" collapsed="false">
      <c r="A22" s="1" t="s">
        <v>20</v>
      </c>
      <c r="B22" s="1" t="s">
        <v>12</v>
      </c>
      <c r="C22" s="1" t="s">
        <v>15</v>
      </c>
      <c r="D22" s="1" t="s">
        <v>15</v>
      </c>
      <c r="E22" s="1" t="s">
        <v>14</v>
      </c>
      <c r="F22" s="1" t="s">
        <v>15</v>
      </c>
      <c r="G22" s="2" t="s">
        <v>16</v>
      </c>
      <c r="H22" s="2" t="s">
        <v>16</v>
      </c>
      <c r="I22" s="1" t="s">
        <v>17</v>
      </c>
      <c r="J22" s="1" t="s">
        <v>18</v>
      </c>
      <c r="K22" s="1" t="s">
        <v>19</v>
      </c>
    </row>
    <row r="23" customFormat="false" ht="12.8" hidden="false" customHeight="false" outlineLevel="0" collapsed="false">
      <c r="A23" s="1" t="s">
        <v>20</v>
      </c>
      <c r="B23" s="1" t="s">
        <v>12</v>
      </c>
      <c r="C23" s="1" t="s">
        <v>15</v>
      </c>
      <c r="D23" s="1" t="s">
        <v>15</v>
      </c>
      <c r="E23" s="1" t="s">
        <v>14</v>
      </c>
      <c r="F23" s="1" t="s">
        <v>15</v>
      </c>
      <c r="G23" s="1" t="s">
        <v>16</v>
      </c>
      <c r="H23" s="2" t="s">
        <v>16</v>
      </c>
      <c r="I23" s="1" t="s">
        <v>17</v>
      </c>
      <c r="J23" s="1" t="s">
        <v>18</v>
      </c>
      <c r="K23" s="1" t="s">
        <v>19</v>
      </c>
    </row>
    <row r="24" customFormat="false" ht="12.8" hidden="false" customHeight="false" outlineLevel="0" collapsed="false">
      <c r="A24" s="1" t="s">
        <v>20</v>
      </c>
      <c r="B24" s="1" t="s">
        <v>12</v>
      </c>
      <c r="C24" s="1" t="s">
        <v>15</v>
      </c>
      <c r="D24" s="1" t="s">
        <v>15</v>
      </c>
      <c r="E24" s="1" t="s">
        <v>14</v>
      </c>
      <c r="F24" s="1" t="s">
        <v>15</v>
      </c>
      <c r="G24" s="2" t="s">
        <v>16</v>
      </c>
      <c r="H24" s="2" t="s">
        <v>16</v>
      </c>
      <c r="I24" s="1" t="s">
        <v>17</v>
      </c>
      <c r="J24" s="1" t="s">
        <v>18</v>
      </c>
      <c r="K24" s="1" t="s">
        <v>19</v>
      </c>
    </row>
    <row r="25" customFormat="false" ht="12.8" hidden="false" customHeight="false" outlineLevel="0" collapsed="false">
      <c r="A25" s="1" t="s">
        <v>20</v>
      </c>
      <c r="B25" s="1" t="s">
        <v>12</v>
      </c>
      <c r="C25" s="1" t="s">
        <v>15</v>
      </c>
      <c r="D25" s="1" t="s">
        <v>15</v>
      </c>
      <c r="E25" s="1" t="s">
        <v>14</v>
      </c>
      <c r="F25" s="1" t="s">
        <v>15</v>
      </c>
      <c r="G25" s="2" t="s">
        <v>16</v>
      </c>
      <c r="H25" s="2" t="s">
        <v>16</v>
      </c>
      <c r="I25" s="1" t="s">
        <v>17</v>
      </c>
      <c r="J25" s="1" t="s">
        <v>18</v>
      </c>
      <c r="K25" s="1" t="s">
        <v>19</v>
      </c>
    </row>
    <row r="26" customFormat="false" ht="12.8" hidden="false" customHeight="false" outlineLevel="0" collapsed="false">
      <c r="A26" s="1" t="s">
        <v>20</v>
      </c>
      <c r="B26" s="1" t="s">
        <v>12</v>
      </c>
      <c r="C26" s="1" t="s">
        <v>15</v>
      </c>
      <c r="D26" s="1" t="s">
        <v>15</v>
      </c>
      <c r="E26" s="1" t="s">
        <v>14</v>
      </c>
      <c r="F26" s="1" t="s">
        <v>15</v>
      </c>
      <c r="G26" s="1" t="s">
        <v>16</v>
      </c>
      <c r="H26" s="2" t="s">
        <v>16</v>
      </c>
      <c r="I26" s="1" t="s">
        <v>17</v>
      </c>
      <c r="J26" s="1" t="s">
        <v>18</v>
      </c>
      <c r="K26" s="1" t="s">
        <v>19</v>
      </c>
    </row>
    <row r="27" customFormat="false" ht="12.8" hidden="false" customHeight="false" outlineLevel="0" collapsed="false">
      <c r="A27" s="1" t="s">
        <v>20</v>
      </c>
      <c r="B27" s="1" t="s">
        <v>12</v>
      </c>
      <c r="C27" s="1" t="s">
        <v>15</v>
      </c>
      <c r="D27" s="1" t="s">
        <v>15</v>
      </c>
      <c r="E27" s="1" t="s">
        <v>14</v>
      </c>
      <c r="F27" s="1" t="s">
        <v>15</v>
      </c>
      <c r="G27" s="2" t="s">
        <v>16</v>
      </c>
      <c r="H27" s="2" t="s">
        <v>16</v>
      </c>
      <c r="I27" s="1" t="s">
        <v>17</v>
      </c>
      <c r="J27" s="1" t="s">
        <v>18</v>
      </c>
      <c r="K27" s="1" t="s">
        <v>19</v>
      </c>
    </row>
    <row r="28" customFormat="false" ht="12.8" hidden="false" customHeight="false" outlineLevel="0" collapsed="false">
      <c r="A28" s="1" t="s">
        <v>20</v>
      </c>
      <c r="B28" s="1" t="s">
        <v>12</v>
      </c>
      <c r="C28" s="1" t="s">
        <v>15</v>
      </c>
      <c r="D28" s="1" t="s">
        <v>15</v>
      </c>
      <c r="E28" s="1" t="s">
        <v>14</v>
      </c>
      <c r="F28" s="1" t="s">
        <v>15</v>
      </c>
      <c r="G28" s="2" t="s">
        <v>16</v>
      </c>
      <c r="H28" s="2" t="s">
        <v>16</v>
      </c>
      <c r="I28" s="1" t="s">
        <v>17</v>
      </c>
      <c r="J28" s="1" t="s">
        <v>18</v>
      </c>
      <c r="K28" s="1" t="s">
        <v>19</v>
      </c>
    </row>
    <row r="29" customFormat="false" ht="12.8" hidden="false" customHeight="false" outlineLevel="0" collapsed="false">
      <c r="A29" s="1" t="s">
        <v>20</v>
      </c>
      <c r="B29" s="1" t="s">
        <v>12</v>
      </c>
      <c r="C29" s="1" t="s">
        <v>15</v>
      </c>
      <c r="D29" s="1" t="s">
        <v>15</v>
      </c>
      <c r="E29" s="1" t="s">
        <v>14</v>
      </c>
      <c r="F29" s="1" t="s">
        <v>15</v>
      </c>
      <c r="G29" s="1" t="s">
        <v>16</v>
      </c>
      <c r="H29" s="2" t="s">
        <v>16</v>
      </c>
      <c r="I29" s="1" t="s">
        <v>17</v>
      </c>
      <c r="J29" s="1" t="s">
        <v>18</v>
      </c>
      <c r="K29" s="1" t="s">
        <v>19</v>
      </c>
    </row>
    <row r="30" customFormat="false" ht="12.8" hidden="false" customHeight="false" outlineLevel="0" collapsed="false">
      <c r="A30" s="1" t="s">
        <v>20</v>
      </c>
      <c r="B30" s="1" t="s">
        <v>12</v>
      </c>
      <c r="C30" s="1" t="s">
        <v>15</v>
      </c>
      <c r="D30" s="1" t="s">
        <v>15</v>
      </c>
      <c r="E30" s="1" t="s">
        <v>14</v>
      </c>
      <c r="F30" s="1" t="s">
        <v>15</v>
      </c>
      <c r="G30" s="2" t="s">
        <v>16</v>
      </c>
      <c r="H30" s="2" t="s">
        <v>16</v>
      </c>
      <c r="I30" s="1" t="s">
        <v>17</v>
      </c>
      <c r="J30" s="1" t="s">
        <v>18</v>
      </c>
      <c r="K30" s="1" t="s">
        <v>19</v>
      </c>
    </row>
    <row r="31" customFormat="false" ht="12.8" hidden="false" customHeight="false" outlineLevel="0" collapsed="false">
      <c r="A31" s="1" t="s">
        <v>20</v>
      </c>
      <c r="B31" s="1" t="s">
        <v>12</v>
      </c>
      <c r="C31" s="1" t="s">
        <v>15</v>
      </c>
      <c r="D31" s="1" t="s">
        <v>15</v>
      </c>
      <c r="E31" s="1" t="s">
        <v>14</v>
      </c>
      <c r="F31" s="1" t="s">
        <v>15</v>
      </c>
      <c r="G31" s="2" t="s">
        <v>16</v>
      </c>
      <c r="H31" s="2" t="s">
        <v>16</v>
      </c>
      <c r="I31" s="1" t="s">
        <v>17</v>
      </c>
      <c r="J31" s="1" t="s">
        <v>18</v>
      </c>
      <c r="K31" s="1" t="s">
        <v>19</v>
      </c>
    </row>
    <row r="32" customFormat="false" ht="12.8" hidden="false" customHeight="false" outlineLevel="0" collapsed="false">
      <c r="A32" s="1" t="s">
        <v>20</v>
      </c>
      <c r="B32" s="1" t="s">
        <v>12</v>
      </c>
      <c r="C32" s="1" t="s">
        <v>15</v>
      </c>
      <c r="D32" s="1" t="s">
        <v>15</v>
      </c>
      <c r="E32" s="1" t="s">
        <v>14</v>
      </c>
      <c r="F32" s="1" t="s">
        <v>15</v>
      </c>
      <c r="G32" s="1" t="s">
        <v>16</v>
      </c>
      <c r="H32" s="2" t="s">
        <v>16</v>
      </c>
      <c r="I32" s="1" t="s">
        <v>17</v>
      </c>
      <c r="J32" s="1" t="s">
        <v>18</v>
      </c>
      <c r="K32" s="1" t="s">
        <v>19</v>
      </c>
    </row>
    <row r="33" customFormat="false" ht="12.8" hidden="false" customHeight="false" outlineLevel="0" collapsed="false">
      <c r="A33" s="1" t="s">
        <v>20</v>
      </c>
      <c r="B33" s="1" t="s">
        <v>12</v>
      </c>
      <c r="C33" s="1" t="s">
        <v>15</v>
      </c>
      <c r="D33" s="1" t="s">
        <v>15</v>
      </c>
      <c r="E33" s="1" t="s">
        <v>14</v>
      </c>
      <c r="F33" s="1" t="s">
        <v>15</v>
      </c>
      <c r="G33" s="2" t="s">
        <v>16</v>
      </c>
      <c r="H33" s="2" t="s">
        <v>16</v>
      </c>
      <c r="I33" s="1" t="s">
        <v>17</v>
      </c>
      <c r="J33" s="1" t="s">
        <v>18</v>
      </c>
      <c r="K33" s="1" t="s">
        <v>19</v>
      </c>
    </row>
    <row r="34" customFormat="false" ht="12.8" hidden="false" customHeight="false" outlineLevel="0" collapsed="false">
      <c r="A34" s="1" t="s">
        <v>20</v>
      </c>
      <c r="B34" s="1" t="s">
        <v>12</v>
      </c>
      <c r="C34" s="1" t="s">
        <v>15</v>
      </c>
      <c r="D34" s="1" t="s">
        <v>15</v>
      </c>
      <c r="E34" s="1" t="s">
        <v>14</v>
      </c>
      <c r="F34" s="1" t="s">
        <v>15</v>
      </c>
      <c r="G34" s="2" t="s">
        <v>16</v>
      </c>
      <c r="H34" s="2" t="s">
        <v>16</v>
      </c>
      <c r="I34" s="1" t="s">
        <v>17</v>
      </c>
      <c r="J34" s="1" t="s">
        <v>18</v>
      </c>
      <c r="K34" s="1" t="s">
        <v>19</v>
      </c>
    </row>
    <row r="35" customFormat="false" ht="12.8" hidden="false" customHeight="false" outlineLevel="0" collapsed="false">
      <c r="A35" s="1" t="s">
        <v>20</v>
      </c>
      <c r="B35" s="1" t="s">
        <v>12</v>
      </c>
      <c r="C35" s="1" t="s">
        <v>15</v>
      </c>
      <c r="D35" s="1" t="s">
        <v>15</v>
      </c>
      <c r="E35" s="1" t="s">
        <v>14</v>
      </c>
      <c r="F35" s="1" t="s">
        <v>15</v>
      </c>
      <c r="G35" s="1" t="s">
        <v>16</v>
      </c>
      <c r="H35" s="2" t="s">
        <v>16</v>
      </c>
      <c r="I35" s="1" t="s">
        <v>17</v>
      </c>
      <c r="J35" s="1" t="s">
        <v>18</v>
      </c>
      <c r="K35" s="1" t="s">
        <v>19</v>
      </c>
    </row>
    <row r="36" customFormat="false" ht="12.8" hidden="false" customHeight="false" outlineLevel="0" collapsed="false">
      <c r="A36" s="1" t="s">
        <v>20</v>
      </c>
      <c r="B36" s="1" t="s">
        <v>12</v>
      </c>
      <c r="C36" s="1" t="s">
        <v>15</v>
      </c>
      <c r="D36" s="1" t="s">
        <v>15</v>
      </c>
      <c r="E36" s="1" t="s">
        <v>14</v>
      </c>
      <c r="F36" s="1" t="s">
        <v>15</v>
      </c>
      <c r="G36" s="2" t="s">
        <v>16</v>
      </c>
      <c r="H36" s="2" t="s">
        <v>16</v>
      </c>
      <c r="I36" s="1" t="s">
        <v>17</v>
      </c>
      <c r="J36" s="1" t="s">
        <v>18</v>
      </c>
      <c r="K36" s="1" t="s">
        <v>19</v>
      </c>
    </row>
    <row r="37" customFormat="false" ht="12.8" hidden="false" customHeight="false" outlineLevel="0" collapsed="false">
      <c r="A37" s="1" t="s">
        <v>20</v>
      </c>
      <c r="B37" s="1" t="s">
        <v>12</v>
      </c>
      <c r="C37" s="1" t="s">
        <v>15</v>
      </c>
      <c r="D37" s="1" t="s">
        <v>15</v>
      </c>
      <c r="E37" s="1" t="s">
        <v>14</v>
      </c>
      <c r="F37" s="1" t="s">
        <v>15</v>
      </c>
      <c r="G37" s="2" t="s">
        <v>16</v>
      </c>
      <c r="H37" s="2" t="s">
        <v>16</v>
      </c>
      <c r="I37" s="1" t="s">
        <v>17</v>
      </c>
      <c r="J37" s="1" t="s">
        <v>18</v>
      </c>
      <c r="K37" s="1" t="s">
        <v>19</v>
      </c>
    </row>
    <row r="38" customFormat="false" ht="12.8" hidden="false" customHeight="false" outlineLevel="0" collapsed="false">
      <c r="A38" s="1" t="s">
        <v>20</v>
      </c>
      <c r="B38" s="1" t="s">
        <v>12</v>
      </c>
      <c r="C38" s="1" t="s">
        <v>15</v>
      </c>
      <c r="D38" s="1" t="s">
        <v>15</v>
      </c>
      <c r="E38" s="1" t="s">
        <v>14</v>
      </c>
      <c r="F38" s="1" t="s">
        <v>15</v>
      </c>
      <c r="G38" s="1" t="s">
        <v>16</v>
      </c>
      <c r="H38" s="2" t="s">
        <v>16</v>
      </c>
      <c r="I38" s="1" t="s">
        <v>17</v>
      </c>
      <c r="J38" s="1" t="s">
        <v>18</v>
      </c>
      <c r="K38" s="1" t="s">
        <v>19</v>
      </c>
    </row>
    <row r="39" customFormat="false" ht="12.8" hidden="false" customHeight="false" outlineLevel="0" collapsed="false">
      <c r="A39" s="1" t="s">
        <v>20</v>
      </c>
      <c r="B39" s="1" t="s">
        <v>12</v>
      </c>
      <c r="C39" s="1" t="s">
        <v>15</v>
      </c>
      <c r="D39" s="1" t="s">
        <v>15</v>
      </c>
      <c r="E39" s="1" t="s">
        <v>14</v>
      </c>
      <c r="F39" s="1" t="s">
        <v>15</v>
      </c>
      <c r="G39" s="2" t="s">
        <v>16</v>
      </c>
      <c r="H39" s="2" t="s">
        <v>16</v>
      </c>
      <c r="I39" s="1" t="s">
        <v>17</v>
      </c>
      <c r="J39" s="1" t="s">
        <v>18</v>
      </c>
      <c r="K39" s="1" t="s">
        <v>19</v>
      </c>
    </row>
    <row r="40" customFormat="false" ht="12.8" hidden="false" customHeight="false" outlineLevel="0" collapsed="false">
      <c r="A40" s="1" t="s">
        <v>20</v>
      </c>
      <c r="B40" s="1" t="s">
        <v>12</v>
      </c>
      <c r="C40" s="1" t="s">
        <v>15</v>
      </c>
      <c r="D40" s="1" t="s">
        <v>15</v>
      </c>
      <c r="E40" s="1" t="s">
        <v>14</v>
      </c>
      <c r="F40" s="1" t="s">
        <v>15</v>
      </c>
      <c r="G40" s="2" t="s">
        <v>16</v>
      </c>
      <c r="H40" s="2" t="s">
        <v>16</v>
      </c>
      <c r="I40" s="1" t="s">
        <v>17</v>
      </c>
      <c r="J40" s="1" t="s">
        <v>18</v>
      </c>
      <c r="K40" s="1" t="s">
        <v>19</v>
      </c>
    </row>
    <row r="41" customFormat="false" ht="12.8" hidden="false" customHeight="false" outlineLevel="0" collapsed="false">
      <c r="A41" s="1" t="s">
        <v>20</v>
      </c>
      <c r="B41" s="1" t="s">
        <v>12</v>
      </c>
      <c r="C41" s="1" t="s">
        <v>15</v>
      </c>
      <c r="D41" s="1" t="s">
        <v>15</v>
      </c>
      <c r="E41" s="1" t="s">
        <v>14</v>
      </c>
      <c r="F41" s="1" t="s">
        <v>15</v>
      </c>
      <c r="G41" s="1" t="s">
        <v>16</v>
      </c>
      <c r="H41" s="2" t="s">
        <v>16</v>
      </c>
      <c r="I41" s="1" t="s">
        <v>17</v>
      </c>
      <c r="J41" s="1" t="s">
        <v>18</v>
      </c>
      <c r="K41" s="1" t="s">
        <v>19</v>
      </c>
    </row>
    <row r="42" customFormat="false" ht="12.8" hidden="false" customHeight="false" outlineLevel="0" collapsed="false">
      <c r="A42" s="1" t="s">
        <v>20</v>
      </c>
      <c r="B42" s="1" t="s">
        <v>12</v>
      </c>
      <c r="C42" s="1" t="s">
        <v>15</v>
      </c>
      <c r="D42" s="1" t="s">
        <v>15</v>
      </c>
      <c r="E42" s="1" t="s">
        <v>14</v>
      </c>
      <c r="F42" s="1" t="s">
        <v>15</v>
      </c>
      <c r="G42" s="2" t="s">
        <v>16</v>
      </c>
      <c r="H42" s="2" t="s">
        <v>16</v>
      </c>
      <c r="I42" s="1" t="s">
        <v>17</v>
      </c>
      <c r="J42" s="1" t="s">
        <v>18</v>
      </c>
      <c r="K42" s="1" t="s">
        <v>19</v>
      </c>
    </row>
    <row r="43" customFormat="false" ht="12.8" hidden="false" customHeight="false" outlineLevel="0" collapsed="false">
      <c r="A43" s="1" t="s">
        <v>20</v>
      </c>
      <c r="B43" s="1" t="s">
        <v>12</v>
      </c>
      <c r="C43" s="1" t="s">
        <v>15</v>
      </c>
      <c r="D43" s="1" t="s">
        <v>15</v>
      </c>
      <c r="E43" s="1" t="s">
        <v>14</v>
      </c>
      <c r="F43" s="1" t="s">
        <v>15</v>
      </c>
      <c r="G43" s="2" t="s">
        <v>16</v>
      </c>
      <c r="H43" s="2" t="s">
        <v>16</v>
      </c>
      <c r="I43" s="1" t="s">
        <v>17</v>
      </c>
      <c r="J43" s="1" t="s">
        <v>18</v>
      </c>
      <c r="K43" s="1" t="s">
        <v>19</v>
      </c>
    </row>
    <row r="44" customFormat="false" ht="12.8" hidden="false" customHeight="false" outlineLevel="0" collapsed="false">
      <c r="A44" s="1" t="s">
        <v>20</v>
      </c>
      <c r="B44" s="1" t="s">
        <v>12</v>
      </c>
      <c r="C44" s="1" t="s">
        <v>15</v>
      </c>
      <c r="D44" s="1" t="s">
        <v>15</v>
      </c>
      <c r="E44" s="1" t="s">
        <v>14</v>
      </c>
      <c r="F44" s="1" t="s">
        <v>15</v>
      </c>
      <c r="G44" s="1" t="s">
        <v>16</v>
      </c>
      <c r="H44" s="2" t="s">
        <v>16</v>
      </c>
      <c r="I44" s="1" t="s">
        <v>17</v>
      </c>
      <c r="J44" s="1" t="s">
        <v>18</v>
      </c>
      <c r="K44" s="1" t="s">
        <v>19</v>
      </c>
    </row>
    <row r="45" customFormat="false" ht="12.8" hidden="false" customHeight="false" outlineLevel="0" collapsed="false">
      <c r="A45" s="1" t="s">
        <v>20</v>
      </c>
      <c r="B45" s="1" t="s">
        <v>12</v>
      </c>
      <c r="C45" s="1" t="s">
        <v>15</v>
      </c>
      <c r="D45" s="1" t="s">
        <v>15</v>
      </c>
      <c r="E45" s="1" t="s">
        <v>14</v>
      </c>
      <c r="F45" s="1" t="s">
        <v>15</v>
      </c>
      <c r="G45" s="2" t="s">
        <v>16</v>
      </c>
      <c r="H45" s="2" t="s">
        <v>16</v>
      </c>
      <c r="I45" s="1" t="s">
        <v>17</v>
      </c>
      <c r="J45" s="1" t="s">
        <v>18</v>
      </c>
      <c r="K45" s="1" t="s">
        <v>19</v>
      </c>
    </row>
    <row r="46" customFormat="false" ht="12.8" hidden="false" customHeight="false" outlineLevel="0" collapsed="false">
      <c r="A46" s="1" t="s">
        <v>20</v>
      </c>
      <c r="B46" s="1" t="s">
        <v>12</v>
      </c>
      <c r="C46" s="1" t="s">
        <v>15</v>
      </c>
      <c r="D46" s="1" t="s">
        <v>15</v>
      </c>
      <c r="E46" s="1" t="s">
        <v>14</v>
      </c>
      <c r="F46" s="1" t="s">
        <v>15</v>
      </c>
      <c r="G46" s="2" t="s">
        <v>16</v>
      </c>
      <c r="H46" s="2" t="s">
        <v>16</v>
      </c>
      <c r="I46" s="1" t="s">
        <v>17</v>
      </c>
      <c r="J46" s="1" t="s">
        <v>18</v>
      </c>
      <c r="K46" s="1" t="s">
        <v>19</v>
      </c>
    </row>
    <row r="47" customFormat="false" ht="12.8" hidden="false" customHeight="false" outlineLevel="0" collapsed="false">
      <c r="A47" s="1" t="s">
        <v>20</v>
      </c>
      <c r="B47" s="1" t="s">
        <v>12</v>
      </c>
      <c r="C47" s="1" t="s">
        <v>15</v>
      </c>
      <c r="D47" s="1" t="s">
        <v>15</v>
      </c>
      <c r="E47" s="1" t="s">
        <v>14</v>
      </c>
      <c r="F47" s="1" t="s">
        <v>15</v>
      </c>
      <c r="G47" s="1" t="s">
        <v>16</v>
      </c>
      <c r="H47" s="2" t="s">
        <v>16</v>
      </c>
      <c r="I47" s="1" t="s">
        <v>17</v>
      </c>
      <c r="J47" s="1" t="s">
        <v>18</v>
      </c>
      <c r="K47" s="1" t="s">
        <v>19</v>
      </c>
    </row>
    <row r="48" customFormat="false" ht="12.8" hidden="false" customHeight="false" outlineLevel="0" collapsed="false">
      <c r="A48" s="1" t="s">
        <v>20</v>
      </c>
      <c r="B48" s="1" t="s">
        <v>12</v>
      </c>
      <c r="C48" s="1" t="s">
        <v>15</v>
      </c>
      <c r="D48" s="1" t="s">
        <v>15</v>
      </c>
      <c r="E48" s="1" t="s">
        <v>14</v>
      </c>
      <c r="F48" s="1" t="s">
        <v>15</v>
      </c>
      <c r="G48" s="2" t="s">
        <v>16</v>
      </c>
      <c r="H48" s="2" t="s">
        <v>16</v>
      </c>
      <c r="I48" s="1" t="s">
        <v>17</v>
      </c>
      <c r="J48" s="1" t="s">
        <v>18</v>
      </c>
      <c r="K48" s="1" t="s">
        <v>19</v>
      </c>
    </row>
    <row r="49" customFormat="false" ht="12.8" hidden="false" customHeight="false" outlineLevel="0" collapsed="false">
      <c r="A49" s="1" t="s">
        <v>20</v>
      </c>
      <c r="B49" s="1" t="s">
        <v>12</v>
      </c>
      <c r="C49" s="1" t="s">
        <v>15</v>
      </c>
      <c r="D49" s="1" t="s">
        <v>15</v>
      </c>
      <c r="E49" s="1" t="s">
        <v>14</v>
      </c>
      <c r="F49" s="1" t="s">
        <v>15</v>
      </c>
      <c r="G49" s="2" t="s">
        <v>16</v>
      </c>
      <c r="H49" s="2" t="s">
        <v>16</v>
      </c>
      <c r="I49" s="1" t="s">
        <v>17</v>
      </c>
      <c r="J49" s="1" t="s">
        <v>18</v>
      </c>
      <c r="K49" s="1" t="s">
        <v>19</v>
      </c>
    </row>
    <row r="50" customFormat="false" ht="12.8" hidden="false" customHeight="false" outlineLevel="0" collapsed="false">
      <c r="A50" s="1" t="s">
        <v>20</v>
      </c>
      <c r="B50" s="1" t="s">
        <v>12</v>
      </c>
      <c r="C50" s="1" t="s">
        <v>15</v>
      </c>
      <c r="D50" s="1" t="s">
        <v>15</v>
      </c>
      <c r="E50" s="1" t="s">
        <v>14</v>
      </c>
      <c r="F50" s="1" t="s">
        <v>15</v>
      </c>
      <c r="G50" s="1" t="s">
        <v>16</v>
      </c>
      <c r="H50" s="2" t="s">
        <v>16</v>
      </c>
      <c r="I50" s="1" t="s">
        <v>17</v>
      </c>
      <c r="J50" s="1" t="s">
        <v>18</v>
      </c>
      <c r="K50" s="1" t="s">
        <v>19</v>
      </c>
    </row>
    <row r="51" customFormat="false" ht="12.8" hidden="false" customHeight="false" outlineLevel="0" collapsed="false">
      <c r="A51" s="1" t="s">
        <v>20</v>
      </c>
      <c r="B51" s="1" t="s">
        <v>12</v>
      </c>
      <c r="C51" s="1" t="s">
        <v>15</v>
      </c>
      <c r="D51" s="1" t="s">
        <v>15</v>
      </c>
      <c r="E51" s="1" t="s">
        <v>14</v>
      </c>
      <c r="F51" s="1" t="s">
        <v>15</v>
      </c>
      <c r="G51" s="2" t="s">
        <v>16</v>
      </c>
      <c r="H51" s="2" t="s">
        <v>16</v>
      </c>
      <c r="I51" s="1" t="s">
        <v>17</v>
      </c>
      <c r="J51" s="1" t="s">
        <v>18</v>
      </c>
      <c r="K51" s="1" t="s">
        <v>19</v>
      </c>
    </row>
    <row r="52" customFormat="false" ht="12.8" hidden="false" customHeight="false" outlineLevel="0" collapsed="false">
      <c r="A52" s="1" t="s">
        <v>20</v>
      </c>
      <c r="B52" s="1" t="s">
        <v>12</v>
      </c>
      <c r="C52" s="1" t="s">
        <v>15</v>
      </c>
      <c r="D52" s="1" t="s">
        <v>15</v>
      </c>
      <c r="E52" s="1" t="s">
        <v>14</v>
      </c>
      <c r="F52" s="1" t="s">
        <v>15</v>
      </c>
      <c r="G52" s="2" t="s">
        <v>16</v>
      </c>
      <c r="H52" s="2" t="s">
        <v>16</v>
      </c>
      <c r="I52" s="1" t="s">
        <v>17</v>
      </c>
      <c r="J52" s="1" t="s">
        <v>18</v>
      </c>
      <c r="K52" s="1" t="s">
        <v>19</v>
      </c>
    </row>
    <row r="53" customFormat="false" ht="12.8" hidden="false" customHeight="false" outlineLevel="0" collapsed="false">
      <c r="A53" s="1" t="s">
        <v>20</v>
      </c>
      <c r="B53" s="1" t="s">
        <v>12</v>
      </c>
      <c r="C53" s="1" t="s">
        <v>15</v>
      </c>
      <c r="D53" s="1" t="s">
        <v>15</v>
      </c>
      <c r="E53" s="1" t="s">
        <v>14</v>
      </c>
      <c r="F53" s="1" t="s">
        <v>15</v>
      </c>
      <c r="G53" s="1" t="s">
        <v>16</v>
      </c>
      <c r="H53" s="2" t="s">
        <v>16</v>
      </c>
      <c r="I53" s="1" t="s">
        <v>17</v>
      </c>
      <c r="J53" s="1" t="s">
        <v>18</v>
      </c>
      <c r="K53" s="1" t="s">
        <v>19</v>
      </c>
    </row>
    <row r="54" customFormat="false" ht="12.8" hidden="false" customHeight="false" outlineLevel="0" collapsed="false">
      <c r="A54" s="1" t="s">
        <v>20</v>
      </c>
      <c r="B54" s="1" t="s">
        <v>12</v>
      </c>
      <c r="C54" s="1" t="s">
        <v>15</v>
      </c>
      <c r="D54" s="1" t="s">
        <v>15</v>
      </c>
      <c r="E54" s="1" t="s">
        <v>14</v>
      </c>
      <c r="F54" s="1" t="s">
        <v>15</v>
      </c>
      <c r="G54" s="2" t="s">
        <v>16</v>
      </c>
      <c r="H54" s="2" t="s">
        <v>16</v>
      </c>
      <c r="I54" s="1" t="s">
        <v>17</v>
      </c>
      <c r="J54" s="1" t="s">
        <v>18</v>
      </c>
      <c r="K54" s="1" t="s">
        <v>19</v>
      </c>
    </row>
    <row r="55" customFormat="false" ht="12.8" hidden="false" customHeight="false" outlineLevel="0" collapsed="false">
      <c r="A55" s="1" t="s">
        <v>20</v>
      </c>
      <c r="B55" s="1" t="s">
        <v>12</v>
      </c>
      <c r="C55" s="1" t="s">
        <v>15</v>
      </c>
      <c r="D55" s="1" t="s">
        <v>15</v>
      </c>
      <c r="E55" s="1" t="s">
        <v>14</v>
      </c>
      <c r="F55" s="1" t="s">
        <v>15</v>
      </c>
      <c r="G55" s="2" t="s">
        <v>16</v>
      </c>
      <c r="H55" s="2" t="s">
        <v>16</v>
      </c>
      <c r="I55" s="1" t="s">
        <v>17</v>
      </c>
      <c r="J55" s="1" t="s">
        <v>18</v>
      </c>
      <c r="K55" s="1" t="s">
        <v>19</v>
      </c>
    </row>
    <row r="56" customFormat="false" ht="12.8" hidden="false" customHeight="false" outlineLevel="0" collapsed="false">
      <c r="A56" s="1" t="s">
        <v>20</v>
      </c>
      <c r="B56" s="1" t="s">
        <v>12</v>
      </c>
      <c r="C56" s="1" t="s">
        <v>15</v>
      </c>
      <c r="D56" s="1" t="s">
        <v>15</v>
      </c>
      <c r="E56" s="1" t="s">
        <v>14</v>
      </c>
      <c r="F56" s="1" t="s">
        <v>15</v>
      </c>
      <c r="G56" s="1" t="s">
        <v>16</v>
      </c>
      <c r="H56" s="2" t="s">
        <v>16</v>
      </c>
      <c r="I56" s="1" t="s">
        <v>17</v>
      </c>
      <c r="J56" s="1" t="s">
        <v>18</v>
      </c>
      <c r="K56" s="1" t="s">
        <v>19</v>
      </c>
    </row>
    <row r="57" customFormat="false" ht="12.8" hidden="false" customHeight="false" outlineLevel="0" collapsed="false">
      <c r="A57" s="1" t="s">
        <v>20</v>
      </c>
      <c r="B57" s="1" t="s">
        <v>12</v>
      </c>
      <c r="C57" s="1" t="s">
        <v>15</v>
      </c>
      <c r="D57" s="1" t="s">
        <v>15</v>
      </c>
      <c r="E57" s="1" t="s">
        <v>14</v>
      </c>
      <c r="F57" s="1" t="s">
        <v>15</v>
      </c>
      <c r="G57" s="2" t="s">
        <v>16</v>
      </c>
      <c r="H57" s="2" t="s">
        <v>16</v>
      </c>
      <c r="I57" s="1" t="s">
        <v>17</v>
      </c>
      <c r="J57" s="1" t="s">
        <v>18</v>
      </c>
      <c r="K57" s="1" t="s">
        <v>19</v>
      </c>
    </row>
    <row r="58" customFormat="false" ht="12.8" hidden="false" customHeight="false" outlineLevel="0" collapsed="false">
      <c r="A58" s="1" t="s">
        <v>20</v>
      </c>
      <c r="B58" s="1" t="s">
        <v>12</v>
      </c>
      <c r="C58" s="1" t="s">
        <v>15</v>
      </c>
      <c r="D58" s="1" t="s">
        <v>15</v>
      </c>
      <c r="E58" s="1" t="s">
        <v>14</v>
      </c>
      <c r="F58" s="1" t="s">
        <v>15</v>
      </c>
      <c r="G58" s="2" t="s">
        <v>16</v>
      </c>
      <c r="H58" s="2" t="s">
        <v>16</v>
      </c>
      <c r="I58" s="1" t="s">
        <v>17</v>
      </c>
      <c r="J58" s="1" t="s">
        <v>18</v>
      </c>
      <c r="K58" s="1" t="s">
        <v>19</v>
      </c>
    </row>
    <row r="59" customFormat="false" ht="12.8" hidden="false" customHeight="false" outlineLevel="0" collapsed="false">
      <c r="A59" s="1" t="s">
        <v>20</v>
      </c>
      <c r="B59" s="1" t="s">
        <v>12</v>
      </c>
      <c r="C59" s="1" t="s">
        <v>15</v>
      </c>
      <c r="D59" s="1" t="s">
        <v>15</v>
      </c>
      <c r="E59" s="1" t="s">
        <v>14</v>
      </c>
      <c r="F59" s="1" t="s">
        <v>15</v>
      </c>
      <c r="G59" s="1" t="s">
        <v>16</v>
      </c>
      <c r="H59" s="2" t="s">
        <v>16</v>
      </c>
      <c r="I59" s="1" t="s">
        <v>17</v>
      </c>
      <c r="J59" s="1" t="s">
        <v>18</v>
      </c>
      <c r="K59" s="1" t="s">
        <v>19</v>
      </c>
    </row>
    <row r="60" customFormat="false" ht="12.8" hidden="false" customHeight="false" outlineLevel="0" collapsed="false">
      <c r="A60" s="1" t="s">
        <v>20</v>
      </c>
      <c r="B60" s="1" t="s">
        <v>12</v>
      </c>
      <c r="C60" s="1" t="s">
        <v>15</v>
      </c>
      <c r="D60" s="1" t="s">
        <v>15</v>
      </c>
      <c r="E60" s="1" t="s">
        <v>14</v>
      </c>
      <c r="F60" s="1" t="s">
        <v>15</v>
      </c>
      <c r="G60" s="2" t="s">
        <v>16</v>
      </c>
      <c r="H60" s="2" t="s">
        <v>16</v>
      </c>
      <c r="I60" s="1" t="s">
        <v>17</v>
      </c>
      <c r="J60" s="1" t="s">
        <v>18</v>
      </c>
      <c r="K60" s="1" t="s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3" ySplit="17" topLeftCell="N18" activePane="bottomRight" state="frozen"/>
      <selection pane="topLeft" activeCell="A1" activeCellId="0" sqref="A1"/>
      <selection pane="topRight" activeCell="N1" activeCellId="0" sqref="N1"/>
      <selection pane="bottomLeft" activeCell="A18" activeCellId="0" sqref="A18"/>
      <selection pane="bottomRight" activeCell="L102" activeCellId="0" sqref="L102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11.38"/>
    <col collapsed="false" customWidth="true" hidden="false" outlineLevel="0" max="6" min="6" style="1" width="9.1"/>
    <col collapsed="false" customWidth="true" hidden="false" outlineLevel="0" max="7" min="7" style="1" width="7.8"/>
    <col collapsed="false" customWidth="true" hidden="false" outlineLevel="0" max="8" min="8" style="1" width="13.66"/>
    <col collapsed="false" customWidth="true" hidden="false" outlineLevel="0" max="10" min="10" style="1" width="10.62"/>
    <col collapsed="false" customWidth="true" hidden="false" outlineLevel="0" max="11" min="11" style="1" width="8.02"/>
    <col collapsed="false" customWidth="true" hidden="false" outlineLevel="0" max="12" min="12" style="1" width="10.3"/>
    <col collapsed="false" customWidth="true" hidden="false" outlineLevel="0" max="13" min="13" style="3" width="7.57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21</v>
      </c>
      <c r="E1" s="4" t="s">
        <v>22</v>
      </c>
      <c r="F1" s="4" t="s">
        <v>6</v>
      </c>
      <c r="G1" s="4" t="s">
        <v>7</v>
      </c>
      <c r="H1" s="4" t="s">
        <v>3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</row>
    <row r="2" customFormat="false" ht="12.8" hidden="false" customHeight="false" outlineLevel="0" collapsed="false">
      <c r="A2" s="5" t="str">
        <f aca="false">EXPORT!A2</f>
        <v>33E0S</v>
      </c>
      <c r="B2" s="5" t="str">
        <f aca="false">EXPORT!B2</f>
        <v>CAC 40</v>
      </c>
      <c r="C2" s="5" t="str">
        <f aca="false">LEFT(EXPORT!C2,4)</f>
        <v>4900</v>
      </c>
      <c r="D2" s="5" t="str">
        <f aca="false">LEFT(EXPORT!D2,4)</f>
        <v>4900</v>
      </c>
      <c r="E2" s="6" t="str">
        <f aca="false">CONCATENATE(MID(EXPORT!E2,7,4),"/",MID(EXPORT!E2,4,2),"/",LEFT(EXPORT!E2,2))</f>
        <v>2023/03/17</v>
      </c>
      <c r="F2" s="5" t="str">
        <f aca="false">EXPORT!G2</f>
        <v>42,00</v>
      </c>
      <c r="G2" s="5" t="str">
        <f aca="false">EXPORT!H2</f>
        <v>42,00</v>
      </c>
      <c r="H2" s="7" t="n">
        <f aca="false">IFERROR(D2/100,0)</f>
        <v>49</v>
      </c>
      <c r="I2" s="8" t="n">
        <f aca="false">IFERROR((C2/100)/F2-1,0)</f>
        <v>0.166666666666667</v>
      </c>
      <c r="J2" s="8" t="n">
        <f aca="false">IFERROR(H2/F2-1,0)</f>
        <v>0.166666666666667</v>
      </c>
      <c r="K2" s="5" t="str">
        <f aca="false">LEFT(EXPORT!F2,4)</f>
        <v>4800</v>
      </c>
      <c r="L2" s="9" t="n">
        <f aca="false">IFERROR((C2/100)/(K2/100)-1,0)</f>
        <v>0.0208333333333333</v>
      </c>
      <c r="M2" s="10" t="n">
        <f aca="true">IFERROR(DATEDIF(TODAY(),EXPORT!E2,"d"),0)</f>
        <v>54</v>
      </c>
      <c r="N2" s="9" t="n">
        <f aca="false">IFERROR(J2/M2*30,0)</f>
        <v>0.0925925925925926</v>
      </c>
      <c r="O2" s="11" t="n">
        <f aca="false">MAX(N2-0.005,0)*100*MAX(ABS(L2)-0.2,0)*2*IF(IF(M2&gt;=384,0,M2)&gt;0,(384-M2)/384,0)*10000</f>
        <v>0</v>
      </c>
    </row>
    <row r="3" customFormat="false" ht="12.8" hidden="false" customHeight="false" outlineLevel="0" collapsed="false">
      <c r="A3" s="12" t="str">
        <f aca="false">EXPORT!A3</f>
        <v>33E4S</v>
      </c>
      <c r="B3" s="12" t="str">
        <f aca="false">EXPORT!B3</f>
        <v>CAC 40</v>
      </c>
      <c r="C3" s="12" t="str">
        <f aca="false">LEFT(EXPORT!C3,4)</f>
        <v>4800</v>
      </c>
      <c r="D3" s="12" t="str">
        <f aca="false">LEFT(EXPORT!D3,4)</f>
        <v>4800</v>
      </c>
      <c r="E3" s="13" t="str">
        <f aca="false">CONCATENATE(MID(EXPORT!E3,7,4),"/",MID(EXPORT!E3,4,2),"/",LEFT(EXPORT!E3,2))</f>
        <v>2023/03/17</v>
      </c>
      <c r="F3" s="12" t="str">
        <f aca="false">EXPORT!G3</f>
        <v>42,00</v>
      </c>
      <c r="G3" s="12" t="str">
        <f aca="false">EXPORT!H3</f>
        <v>42,00</v>
      </c>
      <c r="H3" s="14" t="n">
        <f aca="false">IFERROR(D3/100,0)</f>
        <v>48</v>
      </c>
      <c r="I3" s="15" t="n">
        <f aca="false">IFERROR((C3/100)/F3-1,0)</f>
        <v>0.142857142857143</v>
      </c>
      <c r="J3" s="15" t="n">
        <f aca="false">IFERROR(H3/F3-1,0)</f>
        <v>0.142857142857143</v>
      </c>
      <c r="K3" s="12" t="str">
        <f aca="false">LEFT(EXPORT!F3,4)</f>
        <v>4800</v>
      </c>
      <c r="L3" s="16" t="n">
        <f aca="false">IFERROR((C3/100)/(K3/100)-1,0)</f>
        <v>0</v>
      </c>
      <c r="M3" s="12" t="n">
        <f aca="true">IFERROR(DATEDIF(TODAY(),EXPORT!E3,"d"),0)</f>
        <v>54</v>
      </c>
      <c r="N3" s="16" t="n">
        <f aca="false">IFERROR(J3/M3*30,0)</f>
        <v>0.0793650793650793</v>
      </c>
      <c r="O3" s="17" t="n">
        <f aca="false">MAX(N3-0.005,0)*100*MAX(ABS(L3)-0.2,0)*2*IF(IF(M3&gt;=384,0,M3)&gt;0,(384-M3)/384,0)*10000</f>
        <v>0</v>
      </c>
    </row>
    <row r="4" customFormat="false" ht="12.8" hidden="false" customHeight="false" outlineLevel="0" collapsed="false">
      <c r="A4" s="10" t="str">
        <f aca="false">EXPORT!A4</f>
        <v>33E4S</v>
      </c>
      <c r="B4" s="10" t="str">
        <f aca="false">EXPORT!B4</f>
        <v>CAC 40</v>
      </c>
      <c r="C4" s="10" t="str">
        <f aca="false">LEFT(EXPORT!C4,4)</f>
        <v>4800</v>
      </c>
      <c r="D4" s="10" t="str">
        <f aca="false">LEFT(EXPORT!D4,4)</f>
        <v>4800</v>
      </c>
      <c r="E4" s="6" t="str">
        <f aca="false">CONCATENATE(MID(EXPORT!E4,7,4),"/",MID(EXPORT!E4,4,2),"/",LEFT(EXPORT!E4,2))</f>
        <v>2023/03/17</v>
      </c>
      <c r="F4" s="10" t="str">
        <f aca="false">EXPORT!G4</f>
        <v>42,00</v>
      </c>
      <c r="G4" s="10" t="str">
        <f aca="false">EXPORT!H4</f>
        <v>42,00</v>
      </c>
      <c r="H4" s="7" t="n">
        <f aca="false">IFERROR(D4/100,0)</f>
        <v>48</v>
      </c>
      <c r="I4" s="8" t="n">
        <f aca="false">IFERROR((C4/100)/F4-1,0)</f>
        <v>0.142857142857143</v>
      </c>
      <c r="J4" s="8" t="n">
        <f aca="false">IFERROR(H4/F4-1,0)</f>
        <v>0.142857142857143</v>
      </c>
      <c r="K4" s="10" t="str">
        <f aca="false">LEFT(EXPORT!F4,4)</f>
        <v>4800</v>
      </c>
      <c r="L4" s="9" t="n">
        <f aca="false">IFERROR((C4/100)/(K4/100)-1,0)</f>
        <v>0</v>
      </c>
      <c r="M4" s="10" t="n">
        <f aca="true">IFERROR(DATEDIF(TODAY(),EXPORT!E4,"d"),0)</f>
        <v>54</v>
      </c>
      <c r="N4" s="9" t="n">
        <f aca="false">IFERROR(J4/M4*30,0)</f>
        <v>0.0793650793650793</v>
      </c>
      <c r="O4" s="11" t="n">
        <f aca="false">MAX(N4-0.005,0)*100*MAX(ABS(L4)-0.2,0)*2*IF(IF(M4&gt;=384,0,M4)&gt;0,(384-M4)/384,0)*10000</f>
        <v>0</v>
      </c>
    </row>
    <row r="5" customFormat="false" ht="12.8" hidden="false" customHeight="false" outlineLevel="0" collapsed="false">
      <c r="A5" s="12" t="str">
        <f aca="false">EXPORT!A5</f>
        <v>33E4S</v>
      </c>
      <c r="B5" s="12" t="str">
        <f aca="false">EXPORT!B5</f>
        <v>CAC 40</v>
      </c>
      <c r="C5" s="12" t="str">
        <f aca="false">LEFT(EXPORT!C5,4)</f>
        <v>4800</v>
      </c>
      <c r="D5" s="12" t="str">
        <f aca="false">LEFT(EXPORT!D5,4)</f>
        <v>4800</v>
      </c>
      <c r="E5" s="13" t="str">
        <f aca="false">CONCATENATE(MID(EXPORT!E5,7,4),"/",MID(EXPORT!E5,4,2),"/",LEFT(EXPORT!E5,2))</f>
        <v>2023/03/17</v>
      </c>
      <c r="F5" s="12" t="str">
        <f aca="false">EXPORT!G5</f>
        <v>42,00</v>
      </c>
      <c r="G5" s="12" t="str">
        <f aca="false">EXPORT!H5</f>
        <v>42,00</v>
      </c>
      <c r="H5" s="14" t="n">
        <f aca="false">IFERROR(D5/100,0)</f>
        <v>48</v>
      </c>
      <c r="I5" s="15" t="n">
        <f aca="false">IFERROR((C5/100)/F5-1,0)</f>
        <v>0.142857142857143</v>
      </c>
      <c r="J5" s="15" t="n">
        <f aca="false">IFERROR(H5/F5-1,0)</f>
        <v>0.142857142857143</v>
      </c>
      <c r="K5" s="12" t="str">
        <f aca="false">LEFT(EXPORT!F5,4)</f>
        <v>4800</v>
      </c>
      <c r="L5" s="16" t="n">
        <f aca="false">IFERROR((C5/100)/(K5/100)-1,0)</f>
        <v>0</v>
      </c>
      <c r="M5" s="12" t="n">
        <f aca="true">IFERROR(DATEDIF(TODAY(),EXPORT!E5,"d"),0)</f>
        <v>54</v>
      </c>
      <c r="N5" s="16" t="n">
        <f aca="false">IFERROR(J5/M5*30,0)</f>
        <v>0.0793650793650793</v>
      </c>
      <c r="O5" s="17" t="n">
        <f aca="false">MAX(N5-0.005,0)*100*MAX(ABS(L5)-0.2,0)*2*IF(IF(M5&gt;=384,0,M5)&gt;0,(384-M5)/384,0)*10000</f>
        <v>0</v>
      </c>
    </row>
    <row r="6" customFormat="false" ht="12.8" hidden="false" customHeight="false" outlineLevel="0" collapsed="false">
      <c r="A6" s="10" t="str">
        <f aca="false">EXPORT!A6</f>
        <v>33E4S</v>
      </c>
      <c r="B6" s="10" t="str">
        <f aca="false">EXPORT!B6</f>
        <v>CAC 40</v>
      </c>
      <c r="C6" s="10" t="str">
        <f aca="false">LEFT(EXPORT!C6,4)</f>
        <v>4800</v>
      </c>
      <c r="D6" s="10" t="str">
        <f aca="false">LEFT(EXPORT!D6,4)</f>
        <v>4800</v>
      </c>
      <c r="E6" s="6" t="str">
        <f aca="false">CONCATENATE(MID(EXPORT!E6,7,4),"/",MID(EXPORT!E6,4,2),"/",LEFT(EXPORT!E6,2))</f>
        <v>2023/03/17</v>
      </c>
      <c r="F6" s="10" t="str">
        <f aca="false">EXPORT!G6</f>
        <v>42,00</v>
      </c>
      <c r="G6" s="10" t="str">
        <f aca="false">EXPORT!H6</f>
        <v>42,00</v>
      </c>
      <c r="H6" s="7" t="n">
        <f aca="false">IFERROR(D6/100,0)</f>
        <v>48</v>
      </c>
      <c r="I6" s="8" t="n">
        <f aca="false">IFERROR((C6/100)/F6-1,0)</f>
        <v>0.142857142857143</v>
      </c>
      <c r="J6" s="8" t="n">
        <f aca="false">IFERROR(H6/F6-1,0)</f>
        <v>0.142857142857143</v>
      </c>
      <c r="K6" s="10" t="str">
        <f aca="false">LEFT(EXPORT!F6,4)</f>
        <v>4800</v>
      </c>
      <c r="L6" s="9" t="n">
        <f aca="false">IFERROR((C6/100)/(K6/100)-1,0)</f>
        <v>0</v>
      </c>
      <c r="M6" s="10" t="n">
        <f aca="true">IFERROR(DATEDIF(TODAY(),EXPORT!E6,"d"),0)</f>
        <v>54</v>
      </c>
      <c r="N6" s="9" t="n">
        <f aca="false">IFERROR(J6/M6*30,0)</f>
        <v>0.0793650793650793</v>
      </c>
      <c r="O6" s="11" t="n">
        <f aca="false">MAX(N6-0.005,0)*100*MAX(ABS(L6)-0.2,0)*2*IF(IF(M6&gt;=384,0,M6)&gt;0,(384-M6)/384,0)*10000</f>
        <v>0</v>
      </c>
    </row>
    <row r="7" customFormat="false" ht="12.8" hidden="false" customHeight="false" outlineLevel="0" collapsed="false">
      <c r="A7" s="12" t="str">
        <f aca="false">EXPORT!A7</f>
        <v>33E4S</v>
      </c>
      <c r="B7" s="12" t="str">
        <f aca="false">EXPORT!B7</f>
        <v>CAC 40</v>
      </c>
      <c r="C7" s="12" t="str">
        <f aca="false">LEFT(EXPORT!C7,4)</f>
        <v>4800</v>
      </c>
      <c r="D7" s="12" t="str">
        <f aca="false">LEFT(EXPORT!D7,4)</f>
        <v>4800</v>
      </c>
      <c r="E7" s="13" t="str">
        <f aca="false">CONCATENATE(MID(EXPORT!E7,7,4),"/",MID(EXPORT!E7,4,2),"/",LEFT(EXPORT!E7,2))</f>
        <v>2023/03/17</v>
      </c>
      <c r="F7" s="12" t="str">
        <f aca="false">EXPORT!G7</f>
        <v>42,00</v>
      </c>
      <c r="G7" s="12" t="str">
        <f aca="false">EXPORT!H7</f>
        <v>42,00</v>
      </c>
      <c r="H7" s="14" t="n">
        <f aca="false">IFERROR(D7/100,0)</f>
        <v>48</v>
      </c>
      <c r="I7" s="15" t="n">
        <f aca="false">IFERROR((C7/100)/F7-1,0)</f>
        <v>0.142857142857143</v>
      </c>
      <c r="J7" s="15" t="n">
        <f aca="false">IFERROR(H7/F7-1,0)</f>
        <v>0.142857142857143</v>
      </c>
      <c r="K7" s="12" t="str">
        <f aca="false">LEFT(EXPORT!F7,4)</f>
        <v>4800</v>
      </c>
      <c r="L7" s="16" t="n">
        <f aca="false">IFERROR((C7/100)/(K7/100)-1,0)</f>
        <v>0</v>
      </c>
      <c r="M7" s="12" t="n">
        <f aca="true">IFERROR(DATEDIF(TODAY(),EXPORT!E7,"d"),0)</f>
        <v>54</v>
      </c>
      <c r="N7" s="16" t="n">
        <f aca="false">IFERROR(J7/M7*30,0)</f>
        <v>0.0793650793650793</v>
      </c>
      <c r="O7" s="17" t="n">
        <f aca="false">MAX(N7-0.005,0)*100*MAX(ABS(L7)-0.2,0)*2*IF(IF(M7&gt;=384,0,M7)&gt;0,(384-M7)/384,0)*10000</f>
        <v>0</v>
      </c>
    </row>
    <row r="8" customFormat="false" ht="12.8" hidden="false" customHeight="false" outlineLevel="0" collapsed="false">
      <c r="A8" s="10" t="str">
        <f aca="false">EXPORT!A8</f>
        <v>33E4S</v>
      </c>
      <c r="B8" s="10" t="str">
        <f aca="false">EXPORT!B8</f>
        <v>CAC 40</v>
      </c>
      <c r="C8" s="10" t="str">
        <f aca="false">LEFT(EXPORT!C8,4)</f>
        <v>4800</v>
      </c>
      <c r="D8" s="10" t="str">
        <f aca="false">LEFT(EXPORT!D8,4)</f>
        <v>4800</v>
      </c>
      <c r="E8" s="6" t="str">
        <f aca="false">CONCATENATE(MID(EXPORT!E8,7,4),"/",MID(EXPORT!E8,4,2),"/",LEFT(EXPORT!E8,2))</f>
        <v>2023/03/17</v>
      </c>
      <c r="F8" s="10" t="str">
        <f aca="false">EXPORT!G8</f>
        <v>42,00</v>
      </c>
      <c r="G8" s="10" t="str">
        <f aca="false">EXPORT!H8</f>
        <v>42,00</v>
      </c>
      <c r="H8" s="7" t="n">
        <f aca="false">IFERROR(D8/100,0)</f>
        <v>48</v>
      </c>
      <c r="I8" s="8" t="n">
        <f aca="false">IFERROR((C8/100)/F8-1,0)</f>
        <v>0.142857142857143</v>
      </c>
      <c r="J8" s="8" t="n">
        <f aca="false">IFERROR(H8/F8-1,0)</f>
        <v>0.142857142857143</v>
      </c>
      <c r="K8" s="10" t="str">
        <f aca="false">LEFT(EXPORT!F8,4)</f>
        <v>4800</v>
      </c>
      <c r="L8" s="9" t="n">
        <f aca="false">IFERROR((C8/100)/(K8/100)-1,0)</f>
        <v>0</v>
      </c>
      <c r="M8" s="10" t="n">
        <f aca="true">IFERROR(DATEDIF(TODAY(),EXPORT!E8,"d"),0)</f>
        <v>54</v>
      </c>
      <c r="N8" s="9" t="n">
        <f aca="false">IFERROR(J8/M8*30,0)</f>
        <v>0.0793650793650793</v>
      </c>
      <c r="O8" s="11" t="n">
        <f aca="false">MAX(N8-0.005,0)*100*MAX(ABS(L8)-0.2,0)*2*IF(IF(M8&gt;=384,0,M8)&gt;0,(384-M8)/384,0)*10000</f>
        <v>0</v>
      </c>
    </row>
    <row r="9" customFormat="false" ht="12.8" hidden="false" customHeight="false" outlineLevel="0" collapsed="false">
      <c r="A9" s="12" t="str">
        <f aca="false">EXPORT!A9</f>
        <v>33E4S</v>
      </c>
      <c r="B9" s="12" t="str">
        <f aca="false">EXPORT!B9</f>
        <v>CAC 40</v>
      </c>
      <c r="C9" s="12" t="str">
        <f aca="false">LEFT(EXPORT!C9,4)</f>
        <v>4800</v>
      </c>
      <c r="D9" s="12" t="str">
        <f aca="false">LEFT(EXPORT!D9,4)</f>
        <v>4800</v>
      </c>
      <c r="E9" s="13" t="str">
        <f aca="false">CONCATENATE(MID(EXPORT!E9,7,4),"/",MID(EXPORT!E9,4,2),"/",LEFT(EXPORT!E9,2))</f>
        <v>2023/03/17</v>
      </c>
      <c r="F9" s="12" t="str">
        <f aca="false">EXPORT!G9</f>
        <v>42,00</v>
      </c>
      <c r="G9" s="12" t="str">
        <f aca="false">EXPORT!H9</f>
        <v>42,00</v>
      </c>
      <c r="H9" s="14" t="n">
        <f aca="false">IFERROR(D9/100,0)</f>
        <v>48</v>
      </c>
      <c r="I9" s="15" t="n">
        <f aca="false">IFERROR((C9/100)/F9-1,0)</f>
        <v>0.142857142857143</v>
      </c>
      <c r="J9" s="15" t="n">
        <f aca="false">IFERROR(H9/F9-1,0)</f>
        <v>0.142857142857143</v>
      </c>
      <c r="K9" s="12" t="str">
        <f aca="false">LEFT(EXPORT!F9,4)</f>
        <v>4800</v>
      </c>
      <c r="L9" s="16" t="n">
        <f aca="false">IFERROR((C9/100)/(K9/100)-1,0)</f>
        <v>0</v>
      </c>
      <c r="M9" s="12" t="n">
        <f aca="true">IFERROR(DATEDIF(TODAY(),EXPORT!E9,"d"),0)</f>
        <v>54</v>
      </c>
      <c r="N9" s="16" t="n">
        <f aca="false">IFERROR(J9/M9*30,0)</f>
        <v>0.0793650793650793</v>
      </c>
      <c r="O9" s="17" t="n">
        <f aca="false">MAX(N9-0.005,0)*100*MAX(ABS(L9)-0.2,0)*2*IF(IF(M9&gt;=384,0,M9)&gt;0,(384-M9)/384,0)*10000</f>
        <v>0</v>
      </c>
    </row>
    <row r="10" customFormat="false" ht="12.8" hidden="false" customHeight="false" outlineLevel="0" collapsed="false">
      <c r="A10" s="10" t="str">
        <f aca="false">EXPORT!A10</f>
        <v>33E4S</v>
      </c>
      <c r="B10" s="10" t="str">
        <f aca="false">EXPORT!B10</f>
        <v>CAC 40</v>
      </c>
      <c r="C10" s="10" t="str">
        <f aca="false">LEFT(EXPORT!C10,4)</f>
        <v>4800</v>
      </c>
      <c r="D10" s="10" t="str">
        <f aca="false">LEFT(EXPORT!D10,4)</f>
        <v>4800</v>
      </c>
      <c r="E10" s="6" t="str">
        <f aca="false">CONCATENATE(MID(EXPORT!E10,7,4),"/",MID(EXPORT!E10,4,2),"/",LEFT(EXPORT!E10,2))</f>
        <v>2023/03/17</v>
      </c>
      <c r="F10" s="10" t="str">
        <f aca="false">EXPORT!G10</f>
        <v>42,00</v>
      </c>
      <c r="G10" s="10" t="str">
        <f aca="false">EXPORT!H10</f>
        <v>42,00</v>
      </c>
      <c r="H10" s="7" t="n">
        <f aca="false">IFERROR(D10/100,0)</f>
        <v>48</v>
      </c>
      <c r="I10" s="8" t="n">
        <f aca="false">IFERROR((C10/100)/F10-1,0)</f>
        <v>0.142857142857143</v>
      </c>
      <c r="J10" s="8" t="n">
        <f aca="false">IFERROR(H10/F10-1,0)</f>
        <v>0.142857142857143</v>
      </c>
      <c r="K10" s="10" t="str">
        <f aca="false">LEFT(EXPORT!F10,4)</f>
        <v>4800</v>
      </c>
      <c r="L10" s="9" t="n">
        <f aca="false">IFERROR((C10/100)/(K10/100)-1,0)</f>
        <v>0</v>
      </c>
      <c r="M10" s="10" t="n">
        <f aca="true">IFERROR(DATEDIF(TODAY(),EXPORT!E10,"d"),0)</f>
        <v>54</v>
      </c>
      <c r="N10" s="9" t="n">
        <f aca="false">IFERROR(J10/M10*30,0)</f>
        <v>0.0793650793650793</v>
      </c>
      <c r="O10" s="11" t="n">
        <f aca="false">MAX(N10-0.005,0)*100*MAX(ABS(L10)-0.2,0)*2*IF(IF(M10&gt;=384,0,M10)&gt;0,(384-M10)/384,0)*10000</f>
        <v>0</v>
      </c>
    </row>
    <row r="11" customFormat="false" ht="12.8" hidden="false" customHeight="false" outlineLevel="0" collapsed="false">
      <c r="A11" s="12" t="str">
        <f aca="false">EXPORT!A11</f>
        <v>33E4S</v>
      </c>
      <c r="B11" s="12" t="str">
        <f aca="false">EXPORT!B11</f>
        <v>CAC 40</v>
      </c>
      <c r="C11" s="12" t="str">
        <f aca="false">LEFT(EXPORT!C11,4)</f>
        <v>4800</v>
      </c>
      <c r="D11" s="12" t="str">
        <f aca="false">LEFT(EXPORT!D11,4)</f>
        <v>4800</v>
      </c>
      <c r="E11" s="13" t="str">
        <f aca="false">CONCATENATE(MID(EXPORT!E11,7,4),"/",MID(EXPORT!E11,4,2),"/",LEFT(EXPORT!E11,2))</f>
        <v>2023/03/17</v>
      </c>
      <c r="F11" s="12" t="str">
        <f aca="false">EXPORT!G11</f>
        <v>42,00</v>
      </c>
      <c r="G11" s="12" t="str">
        <f aca="false">EXPORT!H11</f>
        <v>42,00</v>
      </c>
      <c r="H11" s="14" t="n">
        <f aca="false">IFERROR(D11/100,0)</f>
        <v>48</v>
      </c>
      <c r="I11" s="15" t="n">
        <f aca="false">IFERROR((C11/100)/F11-1,0)</f>
        <v>0.142857142857143</v>
      </c>
      <c r="J11" s="15" t="n">
        <f aca="false">IFERROR(H11/F11-1,0)</f>
        <v>0.142857142857143</v>
      </c>
      <c r="K11" s="12" t="str">
        <f aca="false">LEFT(EXPORT!F11,4)</f>
        <v>4800</v>
      </c>
      <c r="L11" s="16" t="n">
        <f aca="false">IFERROR((C11/100)/(K11/100)-1,0)</f>
        <v>0</v>
      </c>
      <c r="M11" s="12" t="n">
        <f aca="true">IFERROR(DATEDIF(TODAY(),EXPORT!E11,"d"),0)</f>
        <v>54</v>
      </c>
      <c r="N11" s="16" t="n">
        <f aca="false">IFERROR(J11/M11*30,0)</f>
        <v>0.0793650793650793</v>
      </c>
      <c r="O11" s="17" t="n">
        <f aca="false">MAX(N11-0.005,0)*100*MAX(ABS(L11)-0.2,0)*2*IF(IF(M11&gt;=384,0,M11)&gt;0,(384-M11)/384,0)*10000</f>
        <v>0</v>
      </c>
    </row>
    <row r="12" customFormat="false" ht="12.8" hidden="false" customHeight="false" outlineLevel="0" collapsed="false">
      <c r="A12" s="10" t="str">
        <f aca="false">EXPORT!A12</f>
        <v>33E4S</v>
      </c>
      <c r="B12" s="10" t="str">
        <f aca="false">EXPORT!B12</f>
        <v>CAC 40</v>
      </c>
      <c r="C12" s="10" t="str">
        <f aca="false">LEFT(EXPORT!C12,4)</f>
        <v>4800</v>
      </c>
      <c r="D12" s="10" t="str">
        <f aca="false">LEFT(EXPORT!D12,4)</f>
        <v>4800</v>
      </c>
      <c r="E12" s="6" t="str">
        <f aca="false">CONCATENATE(MID(EXPORT!E12,7,4),"/",MID(EXPORT!E12,4,2),"/",LEFT(EXPORT!E12,2))</f>
        <v>2023/03/17</v>
      </c>
      <c r="F12" s="10" t="str">
        <f aca="false">EXPORT!G12</f>
        <v>42,00</v>
      </c>
      <c r="G12" s="10" t="str">
        <f aca="false">EXPORT!H12</f>
        <v>42,00</v>
      </c>
      <c r="H12" s="7" t="n">
        <f aca="false">IFERROR(D12/100,0)</f>
        <v>48</v>
      </c>
      <c r="I12" s="8" t="n">
        <f aca="false">IFERROR((C12/100)/F12-1,0)</f>
        <v>0.142857142857143</v>
      </c>
      <c r="J12" s="8" t="n">
        <f aca="false">IFERROR(H12/F12-1,0)</f>
        <v>0.142857142857143</v>
      </c>
      <c r="K12" s="10" t="str">
        <f aca="false">LEFT(EXPORT!F12,4)</f>
        <v>4800</v>
      </c>
      <c r="L12" s="9" t="n">
        <f aca="false">IFERROR((C12/100)/(K12/100)-1,0)</f>
        <v>0</v>
      </c>
      <c r="M12" s="10" t="n">
        <f aca="true">IFERROR(DATEDIF(TODAY(),EXPORT!E12,"d"),0)</f>
        <v>54</v>
      </c>
      <c r="N12" s="9" t="n">
        <f aca="false">IFERROR(J12/M12*30,0)</f>
        <v>0.0793650793650793</v>
      </c>
      <c r="O12" s="11" t="n">
        <f aca="false">MAX(N12-0.005,0)*100*MAX(ABS(L12)-0.2,0)*2*IF(IF(M12&gt;=384,0,M12)&gt;0,(384-M12)/384,0)*10000</f>
        <v>0</v>
      </c>
    </row>
    <row r="13" customFormat="false" ht="12.8" hidden="false" customHeight="false" outlineLevel="0" collapsed="false">
      <c r="A13" s="12" t="str">
        <f aca="false">EXPORT!A13</f>
        <v>33E4S</v>
      </c>
      <c r="B13" s="12" t="str">
        <f aca="false">EXPORT!B13</f>
        <v>CAC 40</v>
      </c>
      <c r="C13" s="12" t="str">
        <f aca="false">LEFT(EXPORT!C13,4)</f>
        <v>4800</v>
      </c>
      <c r="D13" s="12" t="str">
        <f aca="false">LEFT(EXPORT!D13,4)</f>
        <v>4800</v>
      </c>
      <c r="E13" s="13" t="str">
        <f aca="false">CONCATENATE(MID(EXPORT!E13,7,4),"/",MID(EXPORT!E13,4,2),"/",LEFT(EXPORT!E13,2))</f>
        <v>2023/03/17</v>
      </c>
      <c r="F13" s="12" t="str">
        <f aca="false">EXPORT!G13</f>
        <v>42,00</v>
      </c>
      <c r="G13" s="12" t="str">
        <f aca="false">EXPORT!H13</f>
        <v>42,00</v>
      </c>
      <c r="H13" s="14" t="n">
        <f aca="false">IFERROR(D13/100,0)</f>
        <v>48</v>
      </c>
      <c r="I13" s="15" t="n">
        <f aca="false">IFERROR((C13/100)/F13-1,0)</f>
        <v>0.142857142857143</v>
      </c>
      <c r="J13" s="15" t="n">
        <f aca="false">IFERROR(H13/F13-1,0)</f>
        <v>0.142857142857143</v>
      </c>
      <c r="K13" s="12" t="str">
        <f aca="false">LEFT(EXPORT!F13,4)</f>
        <v>4800</v>
      </c>
      <c r="L13" s="16" t="n">
        <f aca="false">IFERROR((C13/100)/(K13/100)-1,0)</f>
        <v>0</v>
      </c>
      <c r="M13" s="12" t="n">
        <f aca="true">IFERROR(DATEDIF(TODAY(),EXPORT!E13,"d"),0)</f>
        <v>54</v>
      </c>
      <c r="N13" s="16" t="n">
        <f aca="false">IFERROR(J13/M13*30,0)</f>
        <v>0.0793650793650793</v>
      </c>
      <c r="O13" s="17" t="n">
        <f aca="false">MAX(N13-0.005,0)*100*MAX(ABS(L13)-0.2,0)*2*IF(IF(M13&gt;=384,0,M13)&gt;0,(384-M13)/384,0)*10000</f>
        <v>0</v>
      </c>
    </row>
    <row r="14" customFormat="false" ht="12.8" hidden="false" customHeight="false" outlineLevel="0" collapsed="false">
      <c r="A14" s="10" t="str">
        <f aca="false">EXPORT!A14</f>
        <v>33E4S</v>
      </c>
      <c r="B14" s="10" t="str">
        <f aca="false">EXPORT!B14</f>
        <v>CAC 40</v>
      </c>
      <c r="C14" s="10" t="str">
        <f aca="false">LEFT(EXPORT!C14,4)</f>
        <v>4800</v>
      </c>
      <c r="D14" s="10" t="str">
        <f aca="false">LEFT(EXPORT!D14,4)</f>
        <v>4800</v>
      </c>
      <c r="E14" s="6" t="str">
        <f aca="false">CONCATENATE(MID(EXPORT!E14,7,4),"/",MID(EXPORT!E14,4,2),"/",LEFT(EXPORT!E14,2))</f>
        <v>2023/03/17</v>
      </c>
      <c r="F14" s="10" t="str">
        <f aca="false">EXPORT!G14</f>
        <v>42,00</v>
      </c>
      <c r="G14" s="10" t="str">
        <f aca="false">EXPORT!H14</f>
        <v>42,00</v>
      </c>
      <c r="H14" s="7" t="n">
        <f aca="false">IFERROR(D14/100,0)</f>
        <v>48</v>
      </c>
      <c r="I14" s="8" t="n">
        <f aca="false">IFERROR((C14/100)/F14-1,0)</f>
        <v>0.142857142857143</v>
      </c>
      <c r="J14" s="8" t="n">
        <f aca="false">IFERROR(H14/F14-1,0)</f>
        <v>0.142857142857143</v>
      </c>
      <c r="K14" s="10" t="str">
        <f aca="false">LEFT(EXPORT!F14,4)</f>
        <v>4800</v>
      </c>
      <c r="L14" s="9" t="n">
        <f aca="false">IFERROR((C14/100)/(K14/100)-1,0)</f>
        <v>0</v>
      </c>
      <c r="M14" s="10" t="n">
        <f aca="true">IFERROR(DATEDIF(TODAY(),EXPORT!E14,"d"),0)</f>
        <v>54</v>
      </c>
      <c r="N14" s="9" t="n">
        <f aca="false">IFERROR(J14/M14*30,0)</f>
        <v>0.0793650793650793</v>
      </c>
      <c r="O14" s="11" t="n">
        <f aca="false">MAX(N14-0.005,0)*100*MAX(ABS(L14)-0.2,0)*2*IF(IF(M14&gt;=384,0,M14)&gt;0,(384-M14)/384,0)*10000</f>
        <v>0</v>
      </c>
    </row>
    <row r="15" customFormat="false" ht="12.8" hidden="false" customHeight="false" outlineLevel="0" collapsed="false">
      <c r="A15" s="12" t="str">
        <f aca="false">EXPORT!A15</f>
        <v>33E4S</v>
      </c>
      <c r="B15" s="12" t="str">
        <f aca="false">EXPORT!B15</f>
        <v>CAC 40</v>
      </c>
      <c r="C15" s="12" t="str">
        <f aca="false">LEFT(EXPORT!C15,4)</f>
        <v>4800</v>
      </c>
      <c r="D15" s="12" t="str">
        <f aca="false">LEFT(EXPORT!D15,4)</f>
        <v>4800</v>
      </c>
      <c r="E15" s="13" t="str">
        <f aca="false">CONCATENATE(MID(EXPORT!E15,7,4),"/",MID(EXPORT!E15,4,2),"/",LEFT(EXPORT!E15,2))</f>
        <v>2023/03/17</v>
      </c>
      <c r="F15" s="12" t="str">
        <f aca="false">EXPORT!G15</f>
        <v>42,00</v>
      </c>
      <c r="G15" s="12" t="str">
        <f aca="false">EXPORT!H15</f>
        <v>42,00</v>
      </c>
      <c r="H15" s="14" t="n">
        <f aca="false">IFERROR(D15/100,0)</f>
        <v>48</v>
      </c>
      <c r="I15" s="15" t="n">
        <f aca="false">IFERROR((C15/100)/F15-1,0)</f>
        <v>0.142857142857143</v>
      </c>
      <c r="J15" s="15" t="n">
        <f aca="false">IFERROR(H15/F15-1,0)</f>
        <v>0.142857142857143</v>
      </c>
      <c r="K15" s="12" t="str">
        <f aca="false">LEFT(EXPORT!F15,4)</f>
        <v>4800</v>
      </c>
      <c r="L15" s="16" t="n">
        <f aca="false">IFERROR((C15/100)/(K15/100)-1,0)</f>
        <v>0</v>
      </c>
      <c r="M15" s="12" t="n">
        <f aca="true">IFERROR(DATEDIF(TODAY(),EXPORT!E15,"d"),0)</f>
        <v>54</v>
      </c>
      <c r="N15" s="16" t="n">
        <f aca="false">IFERROR(J15/M15*30,0)</f>
        <v>0.0793650793650793</v>
      </c>
      <c r="O15" s="17" t="n">
        <f aca="false">MAX(N15-0.005,0)*100*MAX(ABS(L15)-0.2,0)*2*IF(IF(M15&gt;=384,0,M15)&gt;0,(384-M15)/384,0)*10000</f>
        <v>0</v>
      </c>
    </row>
    <row r="16" customFormat="false" ht="12.8" hidden="false" customHeight="false" outlineLevel="0" collapsed="false">
      <c r="A16" s="10" t="str">
        <f aca="false">EXPORT!A16</f>
        <v>33E4S</v>
      </c>
      <c r="B16" s="10" t="str">
        <f aca="false">EXPORT!B16</f>
        <v>CAC 40</v>
      </c>
      <c r="C16" s="10" t="str">
        <f aca="false">LEFT(EXPORT!C16,4)</f>
        <v>4800</v>
      </c>
      <c r="D16" s="10" t="str">
        <f aca="false">LEFT(EXPORT!D16,4)</f>
        <v>4800</v>
      </c>
      <c r="E16" s="6" t="str">
        <f aca="false">CONCATENATE(MID(EXPORT!E16,7,4),"/",MID(EXPORT!E16,4,2),"/",LEFT(EXPORT!E16,2))</f>
        <v>2023/03/17</v>
      </c>
      <c r="F16" s="10" t="str">
        <f aca="false">EXPORT!G16</f>
        <v>42,00</v>
      </c>
      <c r="G16" s="10" t="str">
        <f aca="false">EXPORT!H16</f>
        <v>42,00</v>
      </c>
      <c r="H16" s="7" t="n">
        <f aca="false">IFERROR(D16/100,0)</f>
        <v>48</v>
      </c>
      <c r="I16" s="8" t="n">
        <f aca="false">IFERROR((C16/100)/F16-1,0)</f>
        <v>0.142857142857143</v>
      </c>
      <c r="J16" s="8" t="n">
        <f aca="false">IFERROR(H16/F16-1,0)</f>
        <v>0.142857142857143</v>
      </c>
      <c r="K16" s="10" t="str">
        <f aca="false">LEFT(EXPORT!F16,4)</f>
        <v>4800</v>
      </c>
      <c r="L16" s="9" t="n">
        <f aca="false">IFERROR((C16/100)/(K16/100)-1,0)</f>
        <v>0</v>
      </c>
      <c r="M16" s="10" t="n">
        <f aca="true">IFERROR(DATEDIF(TODAY(),EXPORT!E16,"d"),0)</f>
        <v>54</v>
      </c>
      <c r="N16" s="9" t="n">
        <f aca="false">IFERROR(J16/M16*30,0)</f>
        <v>0.0793650793650793</v>
      </c>
      <c r="O16" s="11" t="n">
        <f aca="false">MAX(N16-0.005,0)*100*MAX(ABS(L16)-0.2,0)*2*IF(IF(M16&gt;=384,0,M16)&gt;0,(384-M16)/384,0)*10000</f>
        <v>0</v>
      </c>
    </row>
    <row r="17" customFormat="false" ht="12.8" hidden="false" customHeight="false" outlineLevel="0" collapsed="false">
      <c r="A17" s="12" t="str">
        <f aca="false">EXPORT!A17</f>
        <v>33E4S</v>
      </c>
      <c r="B17" s="12" t="str">
        <f aca="false">EXPORT!B17</f>
        <v>CAC 40</v>
      </c>
      <c r="C17" s="12" t="str">
        <f aca="false">LEFT(EXPORT!C17,4)</f>
        <v>4800</v>
      </c>
      <c r="D17" s="12" t="str">
        <f aca="false">LEFT(EXPORT!D17,4)</f>
        <v>4800</v>
      </c>
      <c r="E17" s="13" t="str">
        <f aca="false">CONCATENATE(MID(EXPORT!E17,7,4),"/",MID(EXPORT!E17,4,2),"/",LEFT(EXPORT!E17,2))</f>
        <v>2023/03/17</v>
      </c>
      <c r="F17" s="12" t="str">
        <f aca="false">EXPORT!G17</f>
        <v>42,00</v>
      </c>
      <c r="G17" s="12" t="str">
        <f aca="false">EXPORT!H17</f>
        <v>42,00</v>
      </c>
      <c r="H17" s="14" t="n">
        <f aca="false">IFERROR(D17/100,0)</f>
        <v>48</v>
      </c>
      <c r="I17" s="15" t="n">
        <f aca="false">IFERROR((C17/100)/F17-1,0)</f>
        <v>0.142857142857143</v>
      </c>
      <c r="J17" s="15" t="n">
        <f aca="false">IFERROR(H17/F17-1,0)</f>
        <v>0.142857142857143</v>
      </c>
      <c r="K17" s="12" t="str">
        <f aca="false">LEFT(EXPORT!F17,4)</f>
        <v>4800</v>
      </c>
      <c r="L17" s="16" t="n">
        <f aca="false">IFERROR((C17/100)/(K17/100)-1,0)</f>
        <v>0</v>
      </c>
      <c r="M17" s="12" t="n">
        <f aca="true">IFERROR(DATEDIF(TODAY(),EXPORT!E17,"d"),0)</f>
        <v>54</v>
      </c>
      <c r="N17" s="16" t="n">
        <f aca="false">IFERROR(J17/M17*30,0)</f>
        <v>0.0793650793650793</v>
      </c>
      <c r="O17" s="17" t="n">
        <f aca="false">MAX(N17-0.005,0)*100*MAX(ABS(L17)-0.2,0)*2*IF(IF(M17&gt;=384,0,M17)&gt;0,(384-M17)/384,0)*10000</f>
        <v>0</v>
      </c>
    </row>
    <row r="18" customFormat="false" ht="12.8" hidden="false" customHeight="false" outlineLevel="0" collapsed="false">
      <c r="A18" s="10" t="str">
        <f aca="false">EXPORT!A18</f>
        <v>33E4S</v>
      </c>
      <c r="B18" s="10" t="str">
        <f aca="false">EXPORT!B18</f>
        <v>CAC 40</v>
      </c>
      <c r="C18" s="10" t="str">
        <f aca="false">LEFT(EXPORT!C18,4)</f>
        <v>4800</v>
      </c>
      <c r="D18" s="10" t="str">
        <f aca="false">LEFT(EXPORT!D18,4)</f>
        <v>4800</v>
      </c>
      <c r="E18" s="6" t="str">
        <f aca="false">CONCATENATE(MID(EXPORT!E18,7,4),"/",MID(EXPORT!E18,4,2),"/",LEFT(EXPORT!E18,2))</f>
        <v>2023/03/17</v>
      </c>
      <c r="F18" s="10" t="str">
        <f aca="false">EXPORT!G18</f>
        <v>42,00</v>
      </c>
      <c r="G18" s="10" t="str">
        <f aca="false">EXPORT!H18</f>
        <v>42,00</v>
      </c>
      <c r="H18" s="7" t="n">
        <f aca="false">IFERROR(D18/100,0)</f>
        <v>48</v>
      </c>
      <c r="I18" s="8" t="n">
        <f aca="false">IFERROR((C18/100)/F18-1,0)</f>
        <v>0.142857142857143</v>
      </c>
      <c r="J18" s="8" t="n">
        <f aca="false">IFERROR(H18/F18-1,0)</f>
        <v>0.142857142857143</v>
      </c>
      <c r="K18" s="10" t="str">
        <f aca="false">LEFT(EXPORT!F18,4)</f>
        <v>4800</v>
      </c>
      <c r="L18" s="9" t="n">
        <f aca="false">IFERROR((C18/100)/(K18/100)-1,0)</f>
        <v>0</v>
      </c>
      <c r="M18" s="10" t="n">
        <f aca="true">IFERROR(DATEDIF(TODAY(),EXPORT!E18,"d"),0)</f>
        <v>54</v>
      </c>
      <c r="N18" s="9" t="n">
        <f aca="false">IFERROR(J18/M18*30,0)</f>
        <v>0.0793650793650793</v>
      </c>
      <c r="O18" s="11" t="n">
        <f aca="false">MAX(N18-0.005,0)*100*MAX(ABS(L18)-0.2,0)*2*IF(IF(M18&gt;=384,0,M18)&gt;0,(384-M18)/384,0)*10000</f>
        <v>0</v>
      </c>
    </row>
    <row r="19" customFormat="false" ht="12.8" hidden="false" customHeight="false" outlineLevel="0" collapsed="false">
      <c r="A19" s="12" t="str">
        <f aca="false">EXPORT!A19</f>
        <v>33E4S</v>
      </c>
      <c r="B19" s="12" t="str">
        <f aca="false">EXPORT!B19</f>
        <v>CAC 40</v>
      </c>
      <c r="C19" s="12" t="str">
        <f aca="false">LEFT(EXPORT!C19,4)</f>
        <v>4800</v>
      </c>
      <c r="D19" s="12" t="str">
        <f aca="false">LEFT(EXPORT!D19,4)</f>
        <v>4800</v>
      </c>
      <c r="E19" s="13" t="str">
        <f aca="false">CONCATENATE(MID(EXPORT!E19,7,4),"/",MID(EXPORT!E19,4,2),"/",LEFT(EXPORT!E19,2))</f>
        <v>2023/03/17</v>
      </c>
      <c r="F19" s="12" t="str">
        <f aca="false">EXPORT!G19</f>
        <v>42,00</v>
      </c>
      <c r="G19" s="12" t="str">
        <f aca="false">EXPORT!H19</f>
        <v>42,00</v>
      </c>
      <c r="H19" s="14" t="n">
        <f aca="false">IFERROR(D19/100,0)</f>
        <v>48</v>
      </c>
      <c r="I19" s="15" t="n">
        <f aca="false">IFERROR((C19/100)/F19-1,0)</f>
        <v>0.142857142857143</v>
      </c>
      <c r="J19" s="15" t="n">
        <f aca="false">IFERROR(H19/F19-1,0)</f>
        <v>0.142857142857143</v>
      </c>
      <c r="K19" s="12" t="str">
        <f aca="false">LEFT(EXPORT!F19,4)</f>
        <v>4800</v>
      </c>
      <c r="L19" s="16" t="n">
        <f aca="false">IFERROR((C19/100)/(K19/100)-1,0)</f>
        <v>0</v>
      </c>
      <c r="M19" s="12" t="n">
        <f aca="true">IFERROR(DATEDIF(TODAY(),EXPORT!E19,"d"),0)</f>
        <v>54</v>
      </c>
      <c r="N19" s="16" t="n">
        <f aca="false">IFERROR(J19/M19*30,0)</f>
        <v>0.0793650793650793</v>
      </c>
      <c r="O19" s="17" t="n">
        <f aca="false">MAX(N19-0.005,0)*100*MAX(ABS(L19)-0.2,0)*2*IF(IF(M19&gt;=384,0,M19)&gt;0,(384-M19)/384,0)*10000</f>
        <v>0</v>
      </c>
    </row>
    <row r="20" customFormat="false" ht="12.8" hidden="false" customHeight="false" outlineLevel="0" collapsed="false">
      <c r="A20" s="10" t="str">
        <f aca="false">EXPORT!A20</f>
        <v>33E4S</v>
      </c>
      <c r="B20" s="10" t="str">
        <f aca="false">EXPORT!B20</f>
        <v>CAC 40</v>
      </c>
      <c r="C20" s="10" t="str">
        <f aca="false">LEFT(EXPORT!C20,4)</f>
        <v>4800</v>
      </c>
      <c r="D20" s="10" t="str">
        <f aca="false">LEFT(EXPORT!D20,4)</f>
        <v>4800</v>
      </c>
      <c r="E20" s="6" t="str">
        <f aca="false">CONCATENATE(MID(EXPORT!E20,7,4),"/",MID(EXPORT!E20,4,2),"/",LEFT(EXPORT!E20,2))</f>
        <v>2023/03/17</v>
      </c>
      <c r="F20" s="10" t="str">
        <f aca="false">EXPORT!G20</f>
        <v>42,00</v>
      </c>
      <c r="G20" s="10" t="str">
        <f aca="false">EXPORT!H20</f>
        <v>42,00</v>
      </c>
      <c r="H20" s="7" t="n">
        <f aca="false">IFERROR(D20/100,0)</f>
        <v>48</v>
      </c>
      <c r="I20" s="8" t="n">
        <f aca="false">IFERROR((C20/100)/F20-1,0)</f>
        <v>0.142857142857143</v>
      </c>
      <c r="J20" s="8" t="n">
        <f aca="false">IFERROR(H20/F20-1,0)</f>
        <v>0.142857142857143</v>
      </c>
      <c r="K20" s="10" t="str">
        <f aca="false">LEFT(EXPORT!F20,4)</f>
        <v>4800</v>
      </c>
      <c r="L20" s="9" t="n">
        <f aca="false">IFERROR((C20/100)/(K20/100)-1,0)</f>
        <v>0</v>
      </c>
      <c r="M20" s="10" t="n">
        <f aca="true">IFERROR(DATEDIF(TODAY(),EXPORT!E20,"d"),0)</f>
        <v>54</v>
      </c>
      <c r="N20" s="9" t="n">
        <f aca="false">IFERROR(J20/M20*30,0)</f>
        <v>0.0793650793650793</v>
      </c>
      <c r="O20" s="11" t="n">
        <f aca="false">MAX(N20-0.005,0)*100*MAX(ABS(L20)-0.2,0)*2*IF(IF(M20&gt;=384,0,M20)&gt;0,(384-M20)/384,0)*10000</f>
        <v>0</v>
      </c>
    </row>
    <row r="21" customFormat="false" ht="12.8" hidden="false" customHeight="false" outlineLevel="0" collapsed="false">
      <c r="A21" s="12" t="str">
        <f aca="false">EXPORT!A21</f>
        <v>33E4S</v>
      </c>
      <c r="B21" s="12" t="str">
        <f aca="false">EXPORT!B21</f>
        <v>CAC 40</v>
      </c>
      <c r="C21" s="12" t="str">
        <f aca="false">LEFT(EXPORT!C21,4)</f>
        <v>4800</v>
      </c>
      <c r="D21" s="12" t="str">
        <f aca="false">LEFT(EXPORT!D21,4)</f>
        <v>4800</v>
      </c>
      <c r="E21" s="13" t="str">
        <f aca="false">CONCATENATE(MID(EXPORT!E21,7,4),"/",MID(EXPORT!E21,4,2),"/",LEFT(EXPORT!E21,2))</f>
        <v>2023/03/17</v>
      </c>
      <c r="F21" s="12" t="str">
        <f aca="false">EXPORT!G21</f>
        <v>42,00</v>
      </c>
      <c r="G21" s="12" t="str">
        <f aca="false">EXPORT!H21</f>
        <v>42,00</v>
      </c>
      <c r="H21" s="14" t="n">
        <f aca="false">IFERROR(D21/100,0)</f>
        <v>48</v>
      </c>
      <c r="I21" s="15" t="n">
        <f aca="false">IFERROR((C21/100)/F21-1,0)</f>
        <v>0.142857142857143</v>
      </c>
      <c r="J21" s="15" t="n">
        <f aca="false">IFERROR(H21/F21-1,0)</f>
        <v>0.142857142857143</v>
      </c>
      <c r="K21" s="12" t="str">
        <f aca="false">LEFT(EXPORT!F21,4)</f>
        <v>4800</v>
      </c>
      <c r="L21" s="16" t="n">
        <f aca="false">IFERROR((C21/100)/(K21/100)-1,0)</f>
        <v>0</v>
      </c>
      <c r="M21" s="12" t="n">
        <f aca="true">IFERROR(DATEDIF(TODAY(),EXPORT!E21,"d"),0)</f>
        <v>54</v>
      </c>
      <c r="N21" s="16" t="n">
        <f aca="false">IFERROR(J21/M21*30,0)</f>
        <v>0.0793650793650793</v>
      </c>
      <c r="O21" s="17" t="n">
        <f aca="false">MAX(N21-0.005,0)*100*MAX(ABS(L21)-0.2,0)*2*IF(IF(M21&gt;=384,0,M21)&gt;0,(384-M21)/384,0)*10000</f>
        <v>0</v>
      </c>
    </row>
    <row r="22" customFormat="false" ht="12.8" hidden="false" customHeight="false" outlineLevel="0" collapsed="false">
      <c r="A22" s="10" t="str">
        <f aca="false">EXPORT!A22</f>
        <v>33E4S</v>
      </c>
      <c r="B22" s="10" t="str">
        <f aca="false">EXPORT!B22</f>
        <v>CAC 40</v>
      </c>
      <c r="C22" s="10" t="str">
        <f aca="false">LEFT(EXPORT!C22,4)</f>
        <v>4800</v>
      </c>
      <c r="D22" s="10" t="str">
        <f aca="false">LEFT(EXPORT!D22,4)</f>
        <v>4800</v>
      </c>
      <c r="E22" s="6" t="str">
        <f aca="false">CONCATENATE(MID(EXPORT!E22,7,4),"/",MID(EXPORT!E22,4,2),"/",LEFT(EXPORT!E22,2))</f>
        <v>2023/03/17</v>
      </c>
      <c r="F22" s="10" t="str">
        <f aca="false">EXPORT!G22</f>
        <v>42,00</v>
      </c>
      <c r="G22" s="10" t="str">
        <f aca="false">EXPORT!H22</f>
        <v>42,00</v>
      </c>
      <c r="H22" s="7" t="n">
        <f aca="false">IFERROR(D22/100,0)</f>
        <v>48</v>
      </c>
      <c r="I22" s="8" t="n">
        <f aca="false">IFERROR((C22/100)/F22-1,0)</f>
        <v>0.142857142857143</v>
      </c>
      <c r="J22" s="8" t="n">
        <f aca="false">IFERROR(H22/F22-1,0)</f>
        <v>0.142857142857143</v>
      </c>
      <c r="K22" s="10" t="str">
        <f aca="false">LEFT(EXPORT!F22,4)</f>
        <v>4800</v>
      </c>
      <c r="L22" s="9" t="n">
        <f aca="false">IFERROR((C22/100)/(K22/100)-1,0)</f>
        <v>0</v>
      </c>
      <c r="M22" s="10" t="n">
        <f aca="true">IFERROR(DATEDIF(TODAY(),EXPORT!E22,"d"),0)</f>
        <v>54</v>
      </c>
      <c r="N22" s="9" t="n">
        <f aca="false">IFERROR(J22/M22*30,0)</f>
        <v>0.0793650793650793</v>
      </c>
      <c r="O22" s="11" t="n">
        <f aca="false">MAX(N22-0.005,0)*100*MAX(ABS(L22)-0.2,0)*2*IF(IF(M22&gt;=384,0,M22)&gt;0,(384-M22)/384,0)*10000</f>
        <v>0</v>
      </c>
    </row>
    <row r="23" customFormat="false" ht="12.8" hidden="false" customHeight="false" outlineLevel="0" collapsed="false">
      <c r="A23" s="12" t="str">
        <f aca="false">EXPORT!A23</f>
        <v>33E4S</v>
      </c>
      <c r="B23" s="12" t="str">
        <f aca="false">EXPORT!B23</f>
        <v>CAC 40</v>
      </c>
      <c r="C23" s="12" t="str">
        <f aca="false">LEFT(EXPORT!C23,4)</f>
        <v>4800</v>
      </c>
      <c r="D23" s="12" t="str">
        <f aca="false">LEFT(EXPORT!D23,4)</f>
        <v>4800</v>
      </c>
      <c r="E23" s="13" t="str">
        <f aca="false">CONCATENATE(MID(EXPORT!E23,7,4),"/",MID(EXPORT!E23,4,2),"/",LEFT(EXPORT!E23,2))</f>
        <v>2023/03/17</v>
      </c>
      <c r="F23" s="12" t="str">
        <f aca="false">EXPORT!G23</f>
        <v>42,00</v>
      </c>
      <c r="G23" s="12" t="str">
        <f aca="false">EXPORT!H23</f>
        <v>42,00</v>
      </c>
      <c r="H23" s="14" t="n">
        <f aca="false">IFERROR(D23/100,0)</f>
        <v>48</v>
      </c>
      <c r="I23" s="15" t="n">
        <f aca="false">IFERROR((C23/100)/F23-1,0)</f>
        <v>0.142857142857143</v>
      </c>
      <c r="J23" s="15" t="n">
        <f aca="false">IFERROR(H23/F23-1,0)</f>
        <v>0.142857142857143</v>
      </c>
      <c r="K23" s="12" t="str">
        <f aca="false">LEFT(EXPORT!F23,4)</f>
        <v>4800</v>
      </c>
      <c r="L23" s="16" t="n">
        <f aca="false">IFERROR((C23/100)/(K23/100)-1,0)</f>
        <v>0</v>
      </c>
      <c r="M23" s="12" t="n">
        <f aca="true">IFERROR(DATEDIF(TODAY(),EXPORT!E23,"d"),0)</f>
        <v>54</v>
      </c>
      <c r="N23" s="16" t="n">
        <f aca="false">IFERROR(J23/M23*30,0)</f>
        <v>0.0793650793650793</v>
      </c>
      <c r="O23" s="17" t="n">
        <f aca="false">MAX(N23-0.005,0)*100*MAX(ABS(L23)-0.2,0)*2*IF(IF(M23&gt;=384,0,M23)&gt;0,(384-M23)/384,0)*10000</f>
        <v>0</v>
      </c>
    </row>
    <row r="24" customFormat="false" ht="12.8" hidden="false" customHeight="false" outlineLevel="0" collapsed="false">
      <c r="A24" s="10" t="str">
        <f aca="false">EXPORT!A24</f>
        <v>33E4S</v>
      </c>
      <c r="B24" s="10" t="str">
        <f aca="false">EXPORT!B24</f>
        <v>CAC 40</v>
      </c>
      <c r="C24" s="10" t="str">
        <f aca="false">LEFT(EXPORT!C24,4)</f>
        <v>4800</v>
      </c>
      <c r="D24" s="10" t="str">
        <f aca="false">LEFT(EXPORT!D24,4)</f>
        <v>4800</v>
      </c>
      <c r="E24" s="6" t="str">
        <f aca="false">CONCATENATE(MID(EXPORT!E24,7,4),"/",MID(EXPORT!E24,4,2),"/",LEFT(EXPORT!E24,2))</f>
        <v>2023/03/17</v>
      </c>
      <c r="F24" s="10" t="str">
        <f aca="false">EXPORT!G24</f>
        <v>42,00</v>
      </c>
      <c r="G24" s="10" t="str">
        <f aca="false">EXPORT!H24</f>
        <v>42,00</v>
      </c>
      <c r="H24" s="7" t="n">
        <f aca="false">IFERROR(D24/100,0)</f>
        <v>48</v>
      </c>
      <c r="I24" s="8" t="n">
        <f aca="false">IFERROR((C24/100)/F24-1,0)</f>
        <v>0.142857142857143</v>
      </c>
      <c r="J24" s="8" t="n">
        <f aca="false">IFERROR(H24/F24-1,0)</f>
        <v>0.142857142857143</v>
      </c>
      <c r="K24" s="10" t="str">
        <f aca="false">LEFT(EXPORT!F24,4)</f>
        <v>4800</v>
      </c>
      <c r="L24" s="9" t="n">
        <f aca="false">IFERROR((C24/100)/(K24/100)-1,0)</f>
        <v>0</v>
      </c>
      <c r="M24" s="10" t="n">
        <f aca="true">IFERROR(DATEDIF(TODAY(),EXPORT!E24,"d"),0)</f>
        <v>54</v>
      </c>
      <c r="N24" s="9" t="n">
        <f aca="false">IFERROR(J24/M24*30,0)</f>
        <v>0.0793650793650793</v>
      </c>
      <c r="O24" s="11" t="n">
        <f aca="false">MAX(N24-0.005,0)*100*MAX(ABS(L24)-0.2,0)*2*IF(IF(M24&gt;=384,0,M24)&gt;0,(384-M24)/384,0)*10000</f>
        <v>0</v>
      </c>
    </row>
    <row r="25" customFormat="false" ht="12.8" hidden="false" customHeight="false" outlineLevel="0" collapsed="false">
      <c r="A25" s="12" t="str">
        <f aca="false">EXPORT!A25</f>
        <v>33E4S</v>
      </c>
      <c r="B25" s="12" t="str">
        <f aca="false">EXPORT!B25</f>
        <v>CAC 40</v>
      </c>
      <c r="C25" s="12" t="str">
        <f aca="false">LEFT(EXPORT!C25,4)</f>
        <v>4800</v>
      </c>
      <c r="D25" s="12" t="str">
        <f aca="false">LEFT(EXPORT!D25,4)</f>
        <v>4800</v>
      </c>
      <c r="E25" s="13" t="str">
        <f aca="false">CONCATENATE(MID(EXPORT!E25,7,4),"/",MID(EXPORT!E25,4,2),"/",LEFT(EXPORT!E25,2))</f>
        <v>2023/03/17</v>
      </c>
      <c r="F25" s="12" t="str">
        <f aca="false">EXPORT!G25</f>
        <v>42,00</v>
      </c>
      <c r="G25" s="12" t="str">
        <f aca="false">EXPORT!H25</f>
        <v>42,00</v>
      </c>
      <c r="H25" s="14" t="n">
        <f aca="false">IFERROR(D25/100,0)</f>
        <v>48</v>
      </c>
      <c r="I25" s="15" t="n">
        <f aca="false">IFERROR((C25/100)/F25-1,0)</f>
        <v>0.142857142857143</v>
      </c>
      <c r="J25" s="15" t="n">
        <f aca="false">IFERROR(H25/F25-1,0)</f>
        <v>0.142857142857143</v>
      </c>
      <c r="K25" s="12" t="str">
        <f aca="false">LEFT(EXPORT!F25,4)</f>
        <v>4800</v>
      </c>
      <c r="L25" s="16" t="n">
        <f aca="false">IFERROR((C25/100)/(K25/100)-1,0)</f>
        <v>0</v>
      </c>
      <c r="M25" s="12" t="n">
        <f aca="true">IFERROR(DATEDIF(TODAY(),EXPORT!E25,"d"),0)</f>
        <v>54</v>
      </c>
      <c r="N25" s="16" t="n">
        <f aca="false">IFERROR(J25/M25*30,0)</f>
        <v>0.0793650793650793</v>
      </c>
      <c r="O25" s="17" t="n">
        <f aca="false">MAX(N25-0.005,0)*100*MAX(ABS(L25)-0.2,0)*2*IF(IF(M25&gt;=384,0,M25)&gt;0,(384-M25)/384,0)*10000</f>
        <v>0</v>
      </c>
    </row>
    <row r="26" customFormat="false" ht="12.8" hidden="false" customHeight="false" outlineLevel="0" collapsed="false">
      <c r="A26" s="10" t="str">
        <f aca="false">EXPORT!A26</f>
        <v>33E4S</v>
      </c>
      <c r="B26" s="10" t="str">
        <f aca="false">EXPORT!B26</f>
        <v>CAC 40</v>
      </c>
      <c r="C26" s="10" t="str">
        <f aca="false">LEFT(EXPORT!C26,4)</f>
        <v>4800</v>
      </c>
      <c r="D26" s="10" t="str">
        <f aca="false">LEFT(EXPORT!D26,4)</f>
        <v>4800</v>
      </c>
      <c r="E26" s="6" t="str">
        <f aca="false">CONCATENATE(MID(EXPORT!E26,7,4),"/",MID(EXPORT!E26,4,2),"/",LEFT(EXPORT!E26,2))</f>
        <v>2023/03/17</v>
      </c>
      <c r="F26" s="10" t="str">
        <f aca="false">EXPORT!G26</f>
        <v>42,00</v>
      </c>
      <c r="G26" s="10" t="str">
        <f aca="false">EXPORT!H26</f>
        <v>42,00</v>
      </c>
      <c r="H26" s="7" t="n">
        <f aca="false">IFERROR(D26/100,0)</f>
        <v>48</v>
      </c>
      <c r="I26" s="8" t="n">
        <f aca="false">IFERROR((C26/100)/F26-1,0)</f>
        <v>0.142857142857143</v>
      </c>
      <c r="J26" s="8" t="n">
        <f aca="false">IFERROR(H26/F26-1,0)</f>
        <v>0.142857142857143</v>
      </c>
      <c r="K26" s="10" t="str">
        <f aca="false">LEFT(EXPORT!F26,4)</f>
        <v>4800</v>
      </c>
      <c r="L26" s="9" t="n">
        <f aca="false">IFERROR((C26/100)/(K26/100)-1,0)</f>
        <v>0</v>
      </c>
      <c r="M26" s="10" t="n">
        <f aca="true">IFERROR(DATEDIF(TODAY(),EXPORT!E26,"d"),0)</f>
        <v>54</v>
      </c>
      <c r="N26" s="9" t="n">
        <f aca="false">IFERROR(J26/M26*30,0)</f>
        <v>0.0793650793650793</v>
      </c>
      <c r="O26" s="11" t="n">
        <f aca="false">MAX(N26-0.005,0)*100*MAX(ABS(L26)-0.2,0)*2*IF(IF(M26&gt;=384,0,M26)&gt;0,(384-M26)/384,0)*10000</f>
        <v>0</v>
      </c>
    </row>
    <row r="27" customFormat="false" ht="12.8" hidden="false" customHeight="false" outlineLevel="0" collapsed="false">
      <c r="A27" s="12" t="str">
        <f aca="false">EXPORT!A27</f>
        <v>33E4S</v>
      </c>
      <c r="B27" s="12" t="str">
        <f aca="false">EXPORT!B27</f>
        <v>CAC 40</v>
      </c>
      <c r="C27" s="12" t="str">
        <f aca="false">LEFT(EXPORT!C27,4)</f>
        <v>4800</v>
      </c>
      <c r="D27" s="12" t="str">
        <f aca="false">LEFT(EXPORT!D27,4)</f>
        <v>4800</v>
      </c>
      <c r="E27" s="13" t="str">
        <f aca="false">CONCATENATE(MID(EXPORT!E27,7,4),"/",MID(EXPORT!E27,4,2),"/",LEFT(EXPORT!E27,2))</f>
        <v>2023/03/17</v>
      </c>
      <c r="F27" s="12" t="str">
        <f aca="false">EXPORT!G27</f>
        <v>42,00</v>
      </c>
      <c r="G27" s="12" t="str">
        <f aca="false">EXPORT!H27</f>
        <v>42,00</v>
      </c>
      <c r="H27" s="14" t="n">
        <f aca="false">IFERROR(D27/100,0)</f>
        <v>48</v>
      </c>
      <c r="I27" s="15" t="n">
        <f aca="false">IFERROR((C27/100)/F27-1,0)</f>
        <v>0.142857142857143</v>
      </c>
      <c r="J27" s="15" t="n">
        <f aca="false">IFERROR(H27/F27-1,0)</f>
        <v>0.142857142857143</v>
      </c>
      <c r="K27" s="12" t="str">
        <f aca="false">LEFT(EXPORT!F27,4)</f>
        <v>4800</v>
      </c>
      <c r="L27" s="16" t="n">
        <f aca="false">IFERROR((C27/100)/(K27/100)-1,0)</f>
        <v>0</v>
      </c>
      <c r="M27" s="12" t="n">
        <f aca="true">IFERROR(DATEDIF(TODAY(),EXPORT!E27,"d"),0)</f>
        <v>54</v>
      </c>
      <c r="N27" s="16" t="n">
        <f aca="false">IFERROR(J27/M27*30,0)</f>
        <v>0.0793650793650793</v>
      </c>
      <c r="O27" s="17" t="n">
        <f aca="false">MAX(N27-0.005,0)*100*MAX(ABS(L27)-0.2,0)*2*IF(IF(M27&gt;=384,0,M27)&gt;0,(384-M27)/384,0)*10000</f>
        <v>0</v>
      </c>
    </row>
    <row r="28" customFormat="false" ht="12.8" hidden="false" customHeight="false" outlineLevel="0" collapsed="false">
      <c r="A28" s="10" t="str">
        <f aca="false">EXPORT!A28</f>
        <v>33E4S</v>
      </c>
      <c r="B28" s="10" t="str">
        <f aca="false">EXPORT!B28</f>
        <v>CAC 40</v>
      </c>
      <c r="C28" s="10" t="str">
        <f aca="false">LEFT(EXPORT!C28,4)</f>
        <v>4800</v>
      </c>
      <c r="D28" s="10" t="str">
        <f aca="false">LEFT(EXPORT!D28,4)</f>
        <v>4800</v>
      </c>
      <c r="E28" s="6" t="str">
        <f aca="false">CONCATENATE(MID(EXPORT!E28,7,4),"/",MID(EXPORT!E28,4,2),"/",LEFT(EXPORT!E28,2))</f>
        <v>2023/03/17</v>
      </c>
      <c r="F28" s="10" t="str">
        <f aca="false">EXPORT!G28</f>
        <v>42,00</v>
      </c>
      <c r="G28" s="10" t="str">
        <f aca="false">EXPORT!H28</f>
        <v>42,00</v>
      </c>
      <c r="H28" s="7" t="n">
        <f aca="false">IFERROR(D28/100,0)</f>
        <v>48</v>
      </c>
      <c r="I28" s="8" t="n">
        <f aca="false">IFERROR((C28/100)/F28-1,0)</f>
        <v>0.142857142857143</v>
      </c>
      <c r="J28" s="8" t="n">
        <f aca="false">IFERROR(H28/F28-1,0)</f>
        <v>0.142857142857143</v>
      </c>
      <c r="K28" s="10" t="str">
        <f aca="false">LEFT(EXPORT!F28,4)</f>
        <v>4800</v>
      </c>
      <c r="L28" s="9" t="n">
        <f aca="false">IFERROR((C28/100)/(K28/100)-1,0)</f>
        <v>0</v>
      </c>
      <c r="M28" s="10" t="n">
        <f aca="true">IFERROR(DATEDIF(TODAY(),EXPORT!E28,"d"),0)</f>
        <v>54</v>
      </c>
      <c r="N28" s="9" t="n">
        <f aca="false">IFERROR(J28/M28*30,0)</f>
        <v>0.0793650793650793</v>
      </c>
      <c r="O28" s="11" t="n">
        <f aca="false">MAX(N28-0.005,0)*100*MAX(ABS(L28)-0.2,0)*2*IF(IF(M28&gt;=384,0,M28)&gt;0,(384-M28)/384,0)*10000</f>
        <v>0</v>
      </c>
    </row>
    <row r="29" customFormat="false" ht="12.8" hidden="false" customHeight="false" outlineLevel="0" collapsed="false">
      <c r="A29" s="12" t="str">
        <f aca="false">EXPORT!A29</f>
        <v>33E4S</v>
      </c>
      <c r="B29" s="12" t="str">
        <f aca="false">EXPORT!B29</f>
        <v>CAC 40</v>
      </c>
      <c r="C29" s="12" t="str">
        <f aca="false">LEFT(EXPORT!C29,4)</f>
        <v>4800</v>
      </c>
      <c r="D29" s="12" t="str">
        <f aca="false">LEFT(EXPORT!D29,4)</f>
        <v>4800</v>
      </c>
      <c r="E29" s="13" t="str">
        <f aca="false">CONCATENATE(MID(EXPORT!E29,7,4),"/",MID(EXPORT!E29,4,2),"/",LEFT(EXPORT!E29,2))</f>
        <v>2023/03/17</v>
      </c>
      <c r="F29" s="12" t="str">
        <f aca="false">EXPORT!G29</f>
        <v>42,00</v>
      </c>
      <c r="G29" s="12" t="str">
        <f aca="false">EXPORT!H29</f>
        <v>42,00</v>
      </c>
      <c r="H29" s="14" t="n">
        <f aca="false">IFERROR(D29/100,0)</f>
        <v>48</v>
      </c>
      <c r="I29" s="15" t="n">
        <f aca="false">IFERROR((C29/100)/F29-1,0)</f>
        <v>0.142857142857143</v>
      </c>
      <c r="J29" s="15" t="n">
        <f aca="false">IFERROR(H29/F29-1,0)</f>
        <v>0.142857142857143</v>
      </c>
      <c r="K29" s="12" t="str">
        <f aca="false">LEFT(EXPORT!F29,4)</f>
        <v>4800</v>
      </c>
      <c r="L29" s="16" t="n">
        <f aca="false">IFERROR((C29/100)/(K29/100)-1,0)</f>
        <v>0</v>
      </c>
      <c r="M29" s="12" t="n">
        <f aca="true">IFERROR(DATEDIF(TODAY(),EXPORT!E29,"d"),0)</f>
        <v>54</v>
      </c>
      <c r="N29" s="16" t="n">
        <f aca="false">IFERROR(J29/M29*30,0)</f>
        <v>0.0793650793650793</v>
      </c>
      <c r="O29" s="17" t="n">
        <f aca="false">MAX(N29-0.005,0)*100*MAX(ABS(L29)-0.2,0)*2*IF(IF(M29&gt;=384,0,M29)&gt;0,(384-M29)/384,0)*10000</f>
        <v>0</v>
      </c>
    </row>
    <row r="30" customFormat="false" ht="12.8" hidden="false" customHeight="false" outlineLevel="0" collapsed="false">
      <c r="A30" s="10" t="str">
        <f aca="false">EXPORT!A30</f>
        <v>33E4S</v>
      </c>
      <c r="B30" s="10" t="str">
        <f aca="false">EXPORT!B30</f>
        <v>CAC 40</v>
      </c>
      <c r="C30" s="10" t="str">
        <f aca="false">LEFT(EXPORT!C30,4)</f>
        <v>4800</v>
      </c>
      <c r="D30" s="10" t="str">
        <f aca="false">LEFT(EXPORT!D30,4)</f>
        <v>4800</v>
      </c>
      <c r="E30" s="6" t="str">
        <f aca="false">CONCATENATE(MID(EXPORT!E30,7,4),"/",MID(EXPORT!E30,4,2),"/",LEFT(EXPORT!E30,2))</f>
        <v>2023/03/17</v>
      </c>
      <c r="F30" s="10" t="str">
        <f aca="false">EXPORT!G30</f>
        <v>42,00</v>
      </c>
      <c r="G30" s="10" t="str">
        <f aca="false">EXPORT!H30</f>
        <v>42,00</v>
      </c>
      <c r="H30" s="7" t="n">
        <f aca="false">IFERROR(D30/100,0)</f>
        <v>48</v>
      </c>
      <c r="I30" s="8" t="n">
        <f aca="false">IFERROR((C30/100)/F30-1,0)</f>
        <v>0.142857142857143</v>
      </c>
      <c r="J30" s="8" t="n">
        <f aca="false">IFERROR(H30/F30-1,0)</f>
        <v>0.142857142857143</v>
      </c>
      <c r="K30" s="10" t="str">
        <f aca="false">LEFT(EXPORT!F30,4)</f>
        <v>4800</v>
      </c>
      <c r="L30" s="9" t="n">
        <f aca="false">IFERROR((C30/100)/(K30/100)-1,0)</f>
        <v>0</v>
      </c>
      <c r="M30" s="10" t="n">
        <f aca="true">IFERROR(DATEDIF(TODAY(),EXPORT!E30,"d"),0)</f>
        <v>54</v>
      </c>
      <c r="N30" s="9" t="n">
        <f aca="false">IFERROR(J30/M30*30,0)</f>
        <v>0.0793650793650793</v>
      </c>
      <c r="O30" s="11" t="n">
        <f aca="false">MAX(N30-0.005,0)*100*MAX(ABS(L30)-0.2,0)*2*IF(IF(M30&gt;=384,0,M30)&gt;0,(384-M30)/384,0)*10000</f>
        <v>0</v>
      </c>
    </row>
    <row r="31" customFormat="false" ht="12.8" hidden="false" customHeight="false" outlineLevel="0" collapsed="false">
      <c r="A31" s="12" t="str">
        <f aca="false">EXPORT!A31</f>
        <v>33E4S</v>
      </c>
      <c r="B31" s="12" t="str">
        <f aca="false">EXPORT!B31</f>
        <v>CAC 40</v>
      </c>
      <c r="C31" s="12" t="str">
        <f aca="false">LEFT(EXPORT!C31,4)</f>
        <v>4800</v>
      </c>
      <c r="D31" s="12" t="str">
        <f aca="false">LEFT(EXPORT!D31,4)</f>
        <v>4800</v>
      </c>
      <c r="E31" s="13" t="str">
        <f aca="false">CONCATENATE(MID(EXPORT!E31,7,4),"/",MID(EXPORT!E31,4,2),"/",LEFT(EXPORT!E31,2))</f>
        <v>2023/03/17</v>
      </c>
      <c r="F31" s="12" t="str">
        <f aca="false">EXPORT!G31</f>
        <v>42,00</v>
      </c>
      <c r="G31" s="12" t="str">
        <f aca="false">EXPORT!H31</f>
        <v>42,00</v>
      </c>
      <c r="H31" s="14" t="n">
        <f aca="false">IFERROR(D31/100,0)</f>
        <v>48</v>
      </c>
      <c r="I31" s="15" t="n">
        <f aca="false">IFERROR((C31/100)/F31-1,0)</f>
        <v>0.142857142857143</v>
      </c>
      <c r="J31" s="15" t="n">
        <f aca="false">IFERROR(H31/F31-1,0)</f>
        <v>0.142857142857143</v>
      </c>
      <c r="K31" s="12" t="str">
        <f aca="false">LEFT(EXPORT!F31,4)</f>
        <v>4800</v>
      </c>
      <c r="L31" s="16" t="n">
        <f aca="false">IFERROR((C31/100)/(K31/100)-1,0)</f>
        <v>0</v>
      </c>
      <c r="M31" s="12" t="n">
        <f aca="true">IFERROR(DATEDIF(TODAY(),EXPORT!E31,"d"),0)</f>
        <v>54</v>
      </c>
      <c r="N31" s="16" t="n">
        <f aca="false">IFERROR(J31/M31*30,0)</f>
        <v>0.0793650793650793</v>
      </c>
      <c r="O31" s="17" t="n">
        <f aca="false">MAX(N31-0.005,0)*100*MAX(ABS(L31)-0.2,0)*2*IF(IF(M31&gt;=384,0,M31)&gt;0,(384-M31)/384,0)*10000</f>
        <v>0</v>
      </c>
    </row>
    <row r="32" customFormat="false" ht="12.8" hidden="false" customHeight="false" outlineLevel="0" collapsed="false">
      <c r="A32" s="10" t="str">
        <f aca="false">EXPORT!A32</f>
        <v>33E4S</v>
      </c>
      <c r="B32" s="10" t="str">
        <f aca="false">EXPORT!B32</f>
        <v>CAC 40</v>
      </c>
      <c r="C32" s="10" t="str">
        <f aca="false">LEFT(EXPORT!C32,4)</f>
        <v>4800</v>
      </c>
      <c r="D32" s="10" t="str">
        <f aca="false">LEFT(EXPORT!D32,4)</f>
        <v>4800</v>
      </c>
      <c r="E32" s="6" t="str">
        <f aca="false">CONCATENATE(MID(EXPORT!E32,7,4),"/",MID(EXPORT!E32,4,2),"/",LEFT(EXPORT!E32,2))</f>
        <v>2023/03/17</v>
      </c>
      <c r="F32" s="10" t="str">
        <f aca="false">EXPORT!G32</f>
        <v>42,00</v>
      </c>
      <c r="G32" s="10" t="str">
        <f aca="false">EXPORT!H32</f>
        <v>42,00</v>
      </c>
      <c r="H32" s="7" t="n">
        <f aca="false">IFERROR(D32/100,0)</f>
        <v>48</v>
      </c>
      <c r="I32" s="8" t="n">
        <f aca="false">IFERROR((C32/100)/F32-1,0)</f>
        <v>0.142857142857143</v>
      </c>
      <c r="J32" s="8" t="n">
        <f aca="false">IFERROR(H32/F32-1,0)</f>
        <v>0.142857142857143</v>
      </c>
      <c r="K32" s="10" t="str">
        <f aca="false">LEFT(EXPORT!F32,4)</f>
        <v>4800</v>
      </c>
      <c r="L32" s="9" t="n">
        <f aca="false">IFERROR((C32/100)/(K32/100)-1,0)</f>
        <v>0</v>
      </c>
      <c r="M32" s="10" t="n">
        <f aca="true">IFERROR(DATEDIF(TODAY(),EXPORT!E32,"d"),0)</f>
        <v>54</v>
      </c>
      <c r="N32" s="9" t="n">
        <f aca="false">IFERROR(J32/M32*30,0)</f>
        <v>0.0793650793650793</v>
      </c>
      <c r="O32" s="11" t="n">
        <f aca="false">MAX(N32-0.005,0)*100*MAX(ABS(L32)-0.2,0)*2*IF(IF(M32&gt;=384,0,M32)&gt;0,(384-M32)/384,0)*10000</f>
        <v>0</v>
      </c>
    </row>
    <row r="33" customFormat="false" ht="12.8" hidden="false" customHeight="false" outlineLevel="0" collapsed="false">
      <c r="A33" s="12" t="str">
        <f aca="false">EXPORT!A33</f>
        <v>33E4S</v>
      </c>
      <c r="B33" s="12" t="str">
        <f aca="false">EXPORT!B33</f>
        <v>CAC 40</v>
      </c>
      <c r="C33" s="12" t="str">
        <f aca="false">LEFT(EXPORT!C33,4)</f>
        <v>4800</v>
      </c>
      <c r="D33" s="12" t="str">
        <f aca="false">LEFT(EXPORT!D33,4)</f>
        <v>4800</v>
      </c>
      <c r="E33" s="13" t="str">
        <f aca="false">CONCATENATE(MID(EXPORT!E33,7,4),"/",MID(EXPORT!E33,4,2),"/",LEFT(EXPORT!E33,2))</f>
        <v>2023/03/17</v>
      </c>
      <c r="F33" s="12" t="str">
        <f aca="false">EXPORT!G33</f>
        <v>42,00</v>
      </c>
      <c r="G33" s="12" t="str">
        <f aca="false">EXPORT!H33</f>
        <v>42,00</v>
      </c>
      <c r="H33" s="14" t="n">
        <f aca="false">IFERROR(D33/100,0)</f>
        <v>48</v>
      </c>
      <c r="I33" s="15" t="n">
        <f aca="false">IFERROR((C33/100)/F33-1,0)</f>
        <v>0.142857142857143</v>
      </c>
      <c r="J33" s="15" t="n">
        <f aca="false">IFERROR(H33/F33-1,0)</f>
        <v>0.142857142857143</v>
      </c>
      <c r="K33" s="12" t="str">
        <f aca="false">LEFT(EXPORT!F33,4)</f>
        <v>4800</v>
      </c>
      <c r="L33" s="16" t="n">
        <f aca="false">IFERROR((C33/100)/(K33/100)-1,0)</f>
        <v>0</v>
      </c>
      <c r="M33" s="12" t="n">
        <f aca="true">IFERROR(DATEDIF(TODAY(),EXPORT!E33,"d"),0)</f>
        <v>54</v>
      </c>
      <c r="N33" s="16" t="n">
        <f aca="false">IFERROR(J33/M33*30,0)</f>
        <v>0.0793650793650793</v>
      </c>
      <c r="O33" s="17" t="n">
        <f aca="false">MAX(N33-0.005,0)*100*MAX(ABS(L33)-0.2,0)*2*IF(IF(M33&gt;=384,0,M33)&gt;0,(384-M33)/384,0)*10000</f>
        <v>0</v>
      </c>
    </row>
    <row r="34" customFormat="false" ht="12.8" hidden="false" customHeight="false" outlineLevel="0" collapsed="false">
      <c r="A34" s="10" t="str">
        <f aca="false">EXPORT!A34</f>
        <v>33E4S</v>
      </c>
      <c r="B34" s="10" t="str">
        <f aca="false">EXPORT!B34</f>
        <v>CAC 40</v>
      </c>
      <c r="C34" s="10" t="str">
        <f aca="false">LEFT(EXPORT!C34,4)</f>
        <v>4800</v>
      </c>
      <c r="D34" s="10" t="str">
        <f aca="false">LEFT(EXPORT!D34,4)</f>
        <v>4800</v>
      </c>
      <c r="E34" s="6" t="str">
        <f aca="false">CONCATENATE(MID(EXPORT!E34,7,4),"/",MID(EXPORT!E34,4,2),"/",LEFT(EXPORT!E34,2))</f>
        <v>2023/03/17</v>
      </c>
      <c r="F34" s="10" t="str">
        <f aca="false">EXPORT!G34</f>
        <v>42,00</v>
      </c>
      <c r="G34" s="10" t="str">
        <f aca="false">EXPORT!H34</f>
        <v>42,00</v>
      </c>
      <c r="H34" s="7" t="n">
        <f aca="false">IFERROR(D34/100,0)</f>
        <v>48</v>
      </c>
      <c r="I34" s="8" t="n">
        <f aca="false">IFERROR((C34/100)/F34-1,0)</f>
        <v>0.142857142857143</v>
      </c>
      <c r="J34" s="8" t="n">
        <f aca="false">IFERROR(H34/F34-1,0)</f>
        <v>0.142857142857143</v>
      </c>
      <c r="K34" s="10" t="str">
        <f aca="false">LEFT(EXPORT!F34,4)</f>
        <v>4800</v>
      </c>
      <c r="L34" s="9" t="n">
        <f aca="false">IFERROR((C34/100)/(K34/100)-1,0)</f>
        <v>0</v>
      </c>
      <c r="M34" s="10" t="n">
        <f aca="true">IFERROR(DATEDIF(TODAY(),EXPORT!E34,"d"),0)</f>
        <v>54</v>
      </c>
      <c r="N34" s="9" t="n">
        <f aca="false">IFERROR(J34/M34*30,0)</f>
        <v>0.0793650793650793</v>
      </c>
      <c r="O34" s="11" t="n">
        <f aca="false">MAX(N34-0.005,0)*100*MAX(ABS(L34)-0.2,0)*2*IF(IF(M34&gt;=384,0,M34)&gt;0,(384-M34)/384,0)*10000</f>
        <v>0</v>
      </c>
    </row>
    <row r="35" customFormat="false" ht="12.8" hidden="false" customHeight="false" outlineLevel="0" collapsed="false">
      <c r="A35" s="12" t="str">
        <f aca="false">EXPORT!A35</f>
        <v>33E4S</v>
      </c>
      <c r="B35" s="12" t="str">
        <f aca="false">EXPORT!B35</f>
        <v>CAC 40</v>
      </c>
      <c r="C35" s="12" t="str">
        <f aca="false">LEFT(EXPORT!C35,4)</f>
        <v>4800</v>
      </c>
      <c r="D35" s="12" t="str">
        <f aca="false">LEFT(EXPORT!D35,4)</f>
        <v>4800</v>
      </c>
      <c r="E35" s="13" t="str">
        <f aca="false">CONCATENATE(MID(EXPORT!E35,7,4),"/",MID(EXPORT!E35,4,2),"/",LEFT(EXPORT!E35,2))</f>
        <v>2023/03/17</v>
      </c>
      <c r="F35" s="12" t="str">
        <f aca="false">EXPORT!G35</f>
        <v>42,00</v>
      </c>
      <c r="G35" s="12" t="str">
        <f aca="false">EXPORT!H35</f>
        <v>42,00</v>
      </c>
      <c r="H35" s="14" t="n">
        <f aca="false">IFERROR(D35/100,0)</f>
        <v>48</v>
      </c>
      <c r="I35" s="15" t="n">
        <f aca="false">IFERROR((C35/100)/F35-1,0)</f>
        <v>0.142857142857143</v>
      </c>
      <c r="J35" s="15" t="n">
        <f aca="false">IFERROR(H35/F35-1,0)</f>
        <v>0.142857142857143</v>
      </c>
      <c r="K35" s="12" t="str">
        <f aca="false">LEFT(EXPORT!F35,4)</f>
        <v>4800</v>
      </c>
      <c r="L35" s="16" t="n">
        <f aca="false">IFERROR((C35/100)/(K35/100)-1,0)</f>
        <v>0</v>
      </c>
      <c r="M35" s="12" t="n">
        <f aca="true">IFERROR(DATEDIF(TODAY(),EXPORT!E35,"d"),0)</f>
        <v>54</v>
      </c>
      <c r="N35" s="16" t="n">
        <f aca="false">IFERROR(J35/M35*30,0)</f>
        <v>0.0793650793650793</v>
      </c>
      <c r="O35" s="17" t="n">
        <f aca="false">MAX(N35-0.005,0)*100*MAX(ABS(L35)-0.2,0)*2*IF(IF(M35&gt;=384,0,M35)&gt;0,(384-M35)/384,0)*10000</f>
        <v>0</v>
      </c>
    </row>
    <row r="36" customFormat="false" ht="12.8" hidden="false" customHeight="false" outlineLevel="0" collapsed="false">
      <c r="A36" s="10" t="str">
        <f aca="false">EXPORT!A36</f>
        <v>33E4S</v>
      </c>
      <c r="B36" s="10" t="str">
        <f aca="false">EXPORT!B36</f>
        <v>CAC 40</v>
      </c>
      <c r="C36" s="10" t="str">
        <f aca="false">LEFT(EXPORT!C36,4)</f>
        <v>4800</v>
      </c>
      <c r="D36" s="10" t="str">
        <f aca="false">LEFT(EXPORT!D36,4)</f>
        <v>4800</v>
      </c>
      <c r="E36" s="6" t="str">
        <f aca="false">CONCATENATE(MID(EXPORT!E36,7,4),"/",MID(EXPORT!E36,4,2),"/",LEFT(EXPORT!E36,2))</f>
        <v>2023/03/17</v>
      </c>
      <c r="F36" s="10" t="str">
        <f aca="false">EXPORT!G36</f>
        <v>42,00</v>
      </c>
      <c r="G36" s="10" t="str">
        <f aca="false">EXPORT!H36</f>
        <v>42,00</v>
      </c>
      <c r="H36" s="7" t="n">
        <f aca="false">IFERROR(D36/100,0)</f>
        <v>48</v>
      </c>
      <c r="I36" s="8" t="n">
        <f aca="false">IFERROR((C36/100)/F36-1,0)</f>
        <v>0.142857142857143</v>
      </c>
      <c r="J36" s="8" t="n">
        <f aca="false">IFERROR(H36/F36-1,0)</f>
        <v>0.142857142857143</v>
      </c>
      <c r="K36" s="10" t="str">
        <f aca="false">LEFT(EXPORT!F36,4)</f>
        <v>4800</v>
      </c>
      <c r="L36" s="9" t="n">
        <f aca="false">IFERROR((C36/100)/(K36/100)-1,0)</f>
        <v>0</v>
      </c>
      <c r="M36" s="10" t="n">
        <f aca="true">IFERROR(DATEDIF(TODAY(),EXPORT!E36,"d"),0)</f>
        <v>54</v>
      </c>
      <c r="N36" s="9" t="n">
        <f aca="false">IFERROR(J36/M36*30,0)</f>
        <v>0.0793650793650793</v>
      </c>
      <c r="O36" s="11" t="n">
        <f aca="false">MAX(N36-0.005,0)*100*MAX(ABS(L36)-0.2,0)*2*IF(IF(M36&gt;=384,0,M36)&gt;0,(384-M36)/384,0)*10000</f>
        <v>0</v>
      </c>
    </row>
    <row r="37" customFormat="false" ht="12.8" hidden="false" customHeight="false" outlineLevel="0" collapsed="false">
      <c r="A37" s="12" t="str">
        <f aca="false">EXPORT!A37</f>
        <v>33E4S</v>
      </c>
      <c r="B37" s="12" t="str">
        <f aca="false">EXPORT!B37</f>
        <v>CAC 40</v>
      </c>
      <c r="C37" s="12" t="str">
        <f aca="false">LEFT(EXPORT!C37,4)</f>
        <v>4800</v>
      </c>
      <c r="D37" s="12" t="str">
        <f aca="false">LEFT(EXPORT!D37,4)</f>
        <v>4800</v>
      </c>
      <c r="E37" s="13" t="str">
        <f aca="false">CONCATENATE(MID(EXPORT!E37,7,4),"/",MID(EXPORT!E37,4,2),"/",LEFT(EXPORT!E37,2))</f>
        <v>2023/03/17</v>
      </c>
      <c r="F37" s="12" t="str">
        <f aca="false">EXPORT!G37</f>
        <v>42,00</v>
      </c>
      <c r="G37" s="12" t="str">
        <f aca="false">EXPORT!H37</f>
        <v>42,00</v>
      </c>
      <c r="H37" s="14" t="n">
        <f aca="false">IFERROR(D37/100,0)</f>
        <v>48</v>
      </c>
      <c r="I37" s="15" t="n">
        <f aca="false">IFERROR((C37/100)/F37-1,0)</f>
        <v>0.142857142857143</v>
      </c>
      <c r="J37" s="15" t="n">
        <f aca="false">IFERROR(H37/F37-1,0)</f>
        <v>0.142857142857143</v>
      </c>
      <c r="K37" s="12" t="str">
        <f aca="false">LEFT(EXPORT!F37,4)</f>
        <v>4800</v>
      </c>
      <c r="L37" s="16" t="n">
        <f aca="false">IFERROR((C37/100)/(K37/100)-1,0)</f>
        <v>0</v>
      </c>
      <c r="M37" s="12" t="n">
        <f aca="true">IFERROR(DATEDIF(TODAY(),EXPORT!E37,"d"),0)</f>
        <v>54</v>
      </c>
      <c r="N37" s="16" t="n">
        <f aca="false">IFERROR(J37/M37*30,0)</f>
        <v>0.0793650793650793</v>
      </c>
      <c r="O37" s="17" t="n">
        <f aca="false">MAX(N37-0.005,0)*100*MAX(ABS(L37)-0.2,0)*2*IF(IF(M37&gt;=384,0,M37)&gt;0,(384-M37)/384,0)*10000</f>
        <v>0</v>
      </c>
    </row>
    <row r="38" customFormat="false" ht="12.8" hidden="false" customHeight="false" outlineLevel="0" collapsed="false">
      <c r="A38" s="10" t="str">
        <f aca="false">EXPORT!A38</f>
        <v>33E4S</v>
      </c>
      <c r="B38" s="10" t="str">
        <f aca="false">EXPORT!B38</f>
        <v>CAC 40</v>
      </c>
      <c r="C38" s="10" t="str">
        <f aca="false">LEFT(EXPORT!C38,4)</f>
        <v>4800</v>
      </c>
      <c r="D38" s="10" t="str">
        <f aca="false">LEFT(EXPORT!D38,4)</f>
        <v>4800</v>
      </c>
      <c r="E38" s="6" t="str">
        <f aca="false">CONCATENATE(MID(EXPORT!E38,7,4),"/",MID(EXPORT!E38,4,2),"/",LEFT(EXPORT!E38,2))</f>
        <v>2023/03/17</v>
      </c>
      <c r="F38" s="10" t="str">
        <f aca="false">EXPORT!G38</f>
        <v>42,00</v>
      </c>
      <c r="G38" s="10" t="str">
        <f aca="false">EXPORT!H38</f>
        <v>42,00</v>
      </c>
      <c r="H38" s="7" t="n">
        <f aca="false">IFERROR(D38/100,0)</f>
        <v>48</v>
      </c>
      <c r="I38" s="8" t="n">
        <f aca="false">IFERROR((C38/100)/F38-1,0)</f>
        <v>0.142857142857143</v>
      </c>
      <c r="J38" s="8" t="n">
        <f aca="false">IFERROR(H38/F38-1,0)</f>
        <v>0.142857142857143</v>
      </c>
      <c r="K38" s="10" t="str">
        <f aca="false">LEFT(EXPORT!F38,4)</f>
        <v>4800</v>
      </c>
      <c r="L38" s="9" t="n">
        <f aca="false">IFERROR((C38/100)/(K38/100)-1,0)</f>
        <v>0</v>
      </c>
      <c r="M38" s="10" t="n">
        <f aca="true">IFERROR(DATEDIF(TODAY(),EXPORT!E38,"d"),0)</f>
        <v>54</v>
      </c>
      <c r="N38" s="9" t="n">
        <f aca="false">IFERROR(J38/M38*30,0)</f>
        <v>0.0793650793650793</v>
      </c>
      <c r="O38" s="11" t="n">
        <f aca="false">MAX(N38-0.005,0)*100*MAX(ABS(L38)-0.2,0)*2*IF(IF(M38&gt;=384,0,M38)&gt;0,(384-M38)/384,0)*10000</f>
        <v>0</v>
      </c>
    </row>
    <row r="39" customFormat="false" ht="12.8" hidden="false" customHeight="false" outlineLevel="0" collapsed="false">
      <c r="A39" s="12" t="str">
        <f aca="false">EXPORT!A39</f>
        <v>33E4S</v>
      </c>
      <c r="B39" s="12" t="str">
        <f aca="false">EXPORT!B39</f>
        <v>CAC 40</v>
      </c>
      <c r="C39" s="12" t="str">
        <f aca="false">LEFT(EXPORT!C39,4)</f>
        <v>4800</v>
      </c>
      <c r="D39" s="12" t="str">
        <f aca="false">LEFT(EXPORT!D39,4)</f>
        <v>4800</v>
      </c>
      <c r="E39" s="13" t="str">
        <f aca="false">CONCATENATE(MID(EXPORT!E39,7,4),"/",MID(EXPORT!E39,4,2),"/",LEFT(EXPORT!E39,2))</f>
        <v>2023/03/17</v>
      </c>
      <c r="F39" s="12" t="str">
        <f aca="false">EXPORT!G39</f>
        <v>42,00</v>
      </c>
      <c r="G39" s="12" t="str">
        <f aca="false">EXPORT!H39</f>
        <v>42,00</v>
      </c>
      <c r="H39" s="14" t="n">
        <f aca="false">IFERROR(D39/100,0)</f>
        <v>48</v>
      </c>
      <c r="I39" s="15" t="n">
        <f aca="false">IFERROR((C39/100)/F39-1,0)</f>
        <v>0.142857142857143</v>
      </c>
      <c r="J39" s="15" t="n">
        <f aca="false">IFERROR(H39/F39-1,0)</f>
        <v>0.142857142857143</v>
      </c>
      <c r="K39" s="12" t="str">
        <f aca="false">LEFT(EXPORT!F39,4)</f>
        <v>4800</v>
      </c>
      <c r="L39" s="16" t="n">
        <f aca="false">IFERROR((C39/100)/(K39/100)-1,0)</f>
        <v>0</v>
      </c>
      <c r="M39" s="12" t="n">
        <f aca="true">IFERROR(DATEDIF(TODAY(),EXPORT!E39,"d"),0)</f>
        <v>54</v>
      </c>
      <c r="N39" s="16" t="n">
        <f aca="false">IFERROR(J39/M39*30,0)</f>
        <v>0.0793650793650793</v>
      </c>
      <c r="O39" s="17" t="n">
        <f aca="false">MAX(N39-0.005,0)*100*MAX(ABS(L39)-0.2,0)*2*IF(IF(M39&gt;=384,0,M39)&gt;0,(384-M39)/384,0)*10000</f>
        <v>0</v>
      </c>
    </row>
    <row r="40" customFormat="false" ht="12.8" hidden="false" customHeight="false" outlineLevel="0" collapsed="false">
      <c r="A40" s="10" t="str">
        <f aca="false">EXPORT!A40</f>
        <v>33E4S</v>
      </c>
      <c r="B40" s="10" t="str">
        <f aca="false">EXPORT!B40</f>
        <v>CAC 40</v>
      </c>
      <c r="C40" s="10" t="str">
        <f aca="false">LEFT(EXPORT!C40,4)</f>
        <v>4800</v>
      </c>
      <c r="D40" s="10" t="str">
        <f aca="false">LEFT(EXPORT!D40,4)</f>
        <v>4800</v>
      </c>
      <c r="E40" s="6" t="str">
        <f aca="false">CONCATENATE(MID(EXPORT!E40,7,4),"/",MID(EXPORT!E40,4,2),"/",LEFT(EXPORT!E40,2))</f>
        <v>2023/03/17</v>
      </c>
      <c r="F40" s="10" t="str">
        <f aca="false">EXPORT!G40</f>
        <v>42,00</v>
      </c>
      <c r="G40" s="10" t="str">
        <f aca="false">EXPORT!H40</f>
        <v>42,00</v>
      </c>
      <c r="H40" s="7" t="n">
        <f aca="false">IFERROR(D40/100,0)</f>
        <v>48</v>
      </c>
      <c r="I40" s="8" t="n">
        <f aca="false">IFERROR((C40/100)/F40-1,0)</f>
        <v>0.142857142857143</v>
      </c>
      <c r="J40" s="8" t="n">
        <f aca="false">IFERROR(H40/F40-1,0)</f>
        <v>0.142857142857143</v>
      </c>
      <c r="K40" s="10" t="str">
        <f aca="false">LEFT(EXPORT!F40,4)</f>
        <v>4800</v>
      </c>
      <c r="L40" s="9" t="n">
        <f aca="false">IFERROR((C40/100)/(K40/100)-1,0)</f>
        <v>0</v>
      </c>
      <c r="M40" s="10" t="n">
        <f aca="true">IFERROR(DATEDIF(TODAY(),EXPORT!E40,"d"),0)</f>
        <v>54</v>
      </c>
      <c r="N40" s="9" t="n">
        <f aca="false">IFERROR(J40/M40*30,0)</f>
        <v>0.0793650793650793</v>
      </c>
      <c r="O40" s="11" t="n">
        <f aca="false">MAX(N40-0.005,0)*100*MAX(ABS(L40)-0.2,0)*2*IF(IF(M40&gt;=384,0,M40)&gt;0,(384-M40)/384,0)*10000</f>
        <v>0</v>
      </c>
    </row>
    <row r="41" customFormat="false" ht="12.8" hidden="false" customHeight="false" outlineLevel="0" collapsed="false">
      <c r="A41" s="12" t="str">
        <f aca="false">EXPORT!A41</f>
        <v>33E4S</v>
      </c>
      <c r="B41" s="12" t="str">
        <f aca="false">EXPORT!B41</f>
        <v>CAC 40</v>
      </c>
      <c r="C41" s="12" t="str">
        <f aca="false">LEFT(EXPORT!C41,4)</f>
        <v>4800</v>
      </c>
      <c r="D41" s="12" t="str">
        <f aca="false">LEFT(EXPORT!D41,4)</f>
        <v>4800</v>
      </c>
      <c r="E41" s="13" t="str">
        <f aca="false">CONCATENATE(MID(EXPORT!E41,7,4),"/",MID(EXPORT!E41,4,2),"/",LEFT(EXPORT!E41,2))</f>
        <v>2023/03/17</v>
      </c>
      <c r="F41" s="12" t="str">
        <f aca="false">EXPORT!G41</f>
        <v>42,00</v>
      </c>
      <c r="G41" s="12" t="str">
        <f aca="false">EXPORT!H41</f>
        <v>42,00</v>
      </c>
      <c r="H41" s="14" t="n">
        <f aca="false">IFERROR(D41/100,0)</f>
        <v>48</v>
      </c>
      <c r="I41" s="15" t="n">
        <f aca="false">IFERROR((C41/100)/F41-1,0)</f>
        <v>0.142857142857143</v>
      </c>
      <c r="J41" s="15" t="n">
        <f aca="false">IFERROR(H41/F41-1,0)</f>
        <v>0.142857142857143</v>
      </c>
      <c r="K41" s="12" t="str">
        <f aca="false">LEFT(EXPORT!F41,4)</f>
        <v>4800</v>
      </c>
      <c r="L41" s="16" t="n">
        <f aca="false">IFERROR((C41/100)/(K41/100)-1,0)</f>
        <v>0</v>
      </c>
      <c r="M41" s="12" t="n">
        <f aca="true">IFERROR(DATEDIF(TODAY(),EXPORT!E41,"d"),0)</f>
        <v>54</v>
      </c>
      <c r="N41" s="16" t="n">
        <f aca="false">IFERROR(J41/M41*30,0)</f>
        <v>0.0793650793650793</v>
      </c>
      <c r="O41" s="17" t="n">
        <f aca="false">MAX(N41-0.005,0)*100*MAX(ABS(L41)-0.2,0)*2*IF(IF(M41&gt;=384,0,M41)&gt;0,(384-M41)/384,0)*10000</f>
        <v>0</v>
      </c>
    </row>
    <row r="42" customFormat="false" ht="12.8" hidden="false" customHeight="false" outlineLevel="0" collapsed="false">
      <c r="A42" s="10" t="str">
        <f aca="false">EXPORT!A42</f>
        <v>33E4S</v>
      </c>
      <c r="B42" s="10" t="str">
        <f aca="false">EXPORT!B42</f>
        <v>CAC 40</v>
      </c>
      <c r="C42" s="10" t="str">
        <f aca="false">LEFT(EXPORT!C42,4)</f>
        <v>4800</v>
      </c>
      <c r="D42" s="10" t="str">
        <f aca="false">LEFT(EXPORT!D42,4)</f>
        <v>4800</v>
      </c>
      <c r="E42" s="6" t="str">
        <f aca="false">CONCATENATE(MID(EXPORT!E42,7,4),"/",MID(EXPORT!E42,4,2),"/",LEFT(EXPORT!E42,2))</f>
        <v>2023/03/17</v>
      </c>
      <c r="F42" s="10" t="str">
        <f aca="false">EXPORT!G42</f>
        <v>42,00</v>
      </c>
      <c r="G42" s="10" t="str">
        <f aca="false">EXPORT!H42</f>
        <v>42,00</v>
      </c>
      <c r="H42" s="7" t="n">
        <f aca="false">IFERROR(D42/100,0)</f>
        <v>48</v>
      </c>
      <c r="I42" s="8" t="n">
        <f aca="false">IFERROR((C42/100)/F42-1,0)</f>
        <v>0.142857142857143</v>
      </c>
      <c r="J42" s="8" t="n">
        <f aca="false">IFERROR(H42/F42-1,0)</f>
        <v>0.142857142857143</v>
      </c>
      <c r="K42" s="10" t="str">
        <f aca="false">LEFT(EXPORT!F42,4)</f>
        <v>4800</v>
      </c>
      <c r="L42" s="9" t="n">
        <f aca="false">IFERROR((C42/100)/(K42/100)-1,0)</f>
        <v>0</v>
      </c>
      <c r="M42" s="10" t="n">
        <f aca="true">IFERROR(DATEDIF(TODAY(),EXPORT!E42,"d"),0)</f>
        <v>54</v>
      </c>
      <c r="N42" s="9" t="n">
        <f aca="false">IFERROR(J42/M42*30,0)</f>
        <v>0.0793650793650793</v>
      </c>
      <c r="O42" s="11" t="n">
        <f aca="false">MAX(N42-0.005,0)*100*MAX(ABS(L42)-0.2,0)*2*IF(IF(M42&gt;=384,0,M42)&gt;0,(384-M42)/384,0)*10000</f>
        <v>0</v>
      </c>
    </row>
    <row r="43" customFormat="false" ht="12.8" hidden="false" customHeight="false" outlineLevel="0" collapsed="false">
      <c r="A43" s="12" t="str">
        <f aca="false">EXPORT!A43</f>
        <v>33E4S</v>
      </c>
      <c r="B43" s="12" t="str">
        <f aca="false">EXPORT!B43</f>
        <v>CAC 40</v>
      </c>
      <c r="C43" s="12" t="str">
        <f aca="false">LEFT(EXPORT!C43,4)</f>
        <v>4800</v>
      </c>
      <c r="D43" s="12" t="str">
        <f aca="false">LEFT(EXPORT!D43,4)</f>
        <v>4800</v>
      </c>
      <c r="E43" s="13" t="str">
        <f aca="false">CONCATENATE(MID(EXPORT!E43,7,4),"/",MID(EXPORT!E43,4,2),"/",LEFT(EXPORT!E43,2))</f>
        <v>2023/03/17</v>
      </c>
      <c r="F43" s="12" t="str">
        <f aca="false">EXPORT!G43</f>
        <v>42,00</v>
      </c>
      <c r="G43" s="12" t="str">
        <f aca="false">EXPORT!H43</f>
        <v>42,00</v>
      </c>
      <c r="H43" s="14" t="n">
        <f aca="false">IFERROR(D43/100,0)</f>
        <v>48</v>
      </c>
      <c r="I43" s="15" t="n">
        <f aca="false">IFERROR((C43/100)/F43-1,0)</f>
        <v>0.142857142857143</v>
      </c>
      <c r="J43" s="15" t="n">
        <f aca="false">IFERROR(H43/F43-1,0)</f>
        <v>0.142857142857143</v>
      </c>
      <c r="K43" s="12" t="str">
        <f aca="false">LEFT(EXPORT!F43,4)</f>
        <v>4800</v>
      </c>
      <c r="L43" s="16" t="n">
        <f aca="false">IFERROR((C43/100)/(K43/100)-1,0)</f>
        <v>0</v>
      </c>
      <c r="M43" s="12" t="n">
        <f aca="true">IFERROR(DATEDIF(TODAY(),EXPORT!E43,"d"),0)</f>
        <v>54</v>
      </c>
      <c r="N43" s="16" t="n">
        <f aca="false">IFERROR(J43/M43*30,0)</f>
        <v>0.0793650793650793</v>
      </c>
      <c r="O43" s="17" t="n">
        <f aca="false">MAX(N43-0.005,0)*100*MAX(ABS(L43)-0.2,0)*2*IF(IF(M43&gt;=384,0,M43)&gt;0,(384-M43)/384,0)*10000</f>
        <v>0</v>
      </c>
    </row>
    <row r="44" customFormat="false" ht="12.8" hidden="false" customHeight="false" outlineLevel="0" collapsed="false">
      <c r="A44" s="10" t="str">
        <f aca="false">EXPORT!A44</f>
        <v>33E4S</v>
      </c>
      <c r="B44" s="10" t="str">
        <f aca="false">EXPORT!B44</f>
        <v>CAC 40</v>
      </c>
      <c r="C44" s="10" t="str">
        <f aca="false">LEFT(EXPORT!C44,4)</f>
        <v>4800</v>
      </c>
      <c r="D44" s="10" t="str">
        <f aca="false">LEFT(EXPORT!D44,4)</f>
        <v>4800</v>
      </c>
      <c r="E44" s="6" t="str">
        <f aca="false">CONCATENATE(MID(EXPORT!E44,7,4),"/",MID(EXPORT!E44,4,2),"/",LEFT(EXPORT!E44,2))</f>
        <v>2023/03/17</v>
      </c>
      <c r="F44" s="10" t="str">
        <f aca="false">EXPORT!G44</f>
        <v>42,00</v>
      </c>
      <c r="G44" s="10" t="str">
        <f aca="false">EXPORT!H44</f>
        <v>42,00</v>
      </c>
      <c r="H44" s="7" t="n">
        <f aca="false">IFERROR(D44/100,0)</f>
        <v>48</v>
      </c>
      <c r="I44" s="8" t="n">
        <f aca="false">IFERROR((C44/100)/F44-1,0)</f>
        <v>0.142857142857143</v>
      </c>
      <c r="J44" s="8" t="n">
        <f aca="false">IFERROR(H44/F44-1,0)</f>
        <v>0.142857142857143</v>
      </c>
      <c r="K44" s="10" t="str">
        <f aca="false">LEFT(EXPORT!F44,4)</f>
        <v>4800</v>
      </c>
      <c r="L44" s="9" t="n">
        <f aca="false">IFERROR((C44/100)/(K44/100)-1,0)</f>
        <v>0</v>
      </c>
      <c r="M44" s="10" t="n">
        <f aca="true">IFERROR(DATEDIF(TODAY(),EXPORT!E44,"d"),0)</f>
        <v>54</v>
      </c>
      <c r="N44" s="9" t="n">
        <f aca="false">IFERROR(J44/M44*30,0)</f>
        <v>0.0793650793650793</v>
      </c>
      <c r="O44" s="11" t="n">
        <f aca="false">MAX(N44-0.005,0)*100*MAX(ABS(L44)-0.2,0)*2*IF(IF(M44&gt;=384,0,M44)&gt;0,(384-M44)/384,0)*10000</f>
        <v>0</v>
      </c>
    </row>
    <row r="45" customFormat="false" ht="12.8" hidden="false" customHeight="false" outlineLevel="0" collapsed="false">
      <c r="A45" s="12" t="str">
        <f aca="false">EXPORT!A45</f>
        <v>33E4S</v>
      </c>
      <c r="B45" s="12" t="str">
        <f aca="false">EXPORT!B45</f>
        <v>CAC 40</v>
      </c>
      <c r="C45" s="12" t="str">
        <f aca="false">LEFT(EXPORT!C45,4)</f>
        <v>4800</v>
      </c>
      <c r="D45" s="12" t="str">
        <f aca="false">LEFT(EXPORT!D45,4)</f>
        <v>4800</v>
      </c>
      <c r="E45" s="13" t="str">
        <f aca="false">CONCATENATE(MID(EXPORT!E45,7,4),"/",MID(EXPORT!E45,4,2),"/",LEFT(EXPORT!E45,2))</f>
        <v>2023/03/17</v>
      </c>
      <c r="F45" s="12" t="str">
        <f aca="false">EXPORT!G45</f>
        <v>42,00</v>
      </c>
      <c r="G45" s="12" t="str">
        <f aca="false">EXPORT!H45</f>
        <v>42,00</v>
      </c>
      <c r="H45" s="14" t="n">
        <f aca="false">IFERROR(D45/100,0)</f>
        <v>48</v>
      </c>
      <c r="I45" s="15" t="n">
        <f aca="false">IFERROR((C45/100)/F45-1,0)</f>
        <v>0.142857142857143</v>
      </c>
      <c r="J45" s="15" t="n">
        <f aca="false">IFERROR(H45/F45-1,0)</f>
        <v>0.142857142857143</v>
      </c>
      <c r="K45" s="12" t="str">
        <f aca="false">LEFT(EXPORT!F45,4)</f>
        <v>4800</v>
      </c>
      <c r="L45" s="16" t="n">
        <f aca="false">IFERROR((C45/100)/(K45/100)-1,0)</f>
        <v>0</v>
      </c>
      <c r="M45" s="12" t="n">
        <f aca="true">IFERROR(DATEDIF(TODAY(),EXPORT!E45,"d"),0)</f>
        <v>54</v>
      </c>
      <c r="N45" s="16" t="n">
        <f aca="false">IFERROR(J45/M45*30,0)</f>
        <v>0.0793650793650793</v>
      </c>
      <c r="O45" s="17" t="n">
        <f aca="false">MAX(N45-0.005,0)*100*MAX(ABS(L45)-0.2,0)*2*IF(IF(M45&gt;=384,0,M45)&gt;0,(384-M45)/384,0)*10000</f>
        <v>0</v>
      </c>
    </row>
    <row r="46" customFormat="false" ht="12.8" hidden="false" customHeight="false" outlineLevel="0" collapsed="false">
      <c r="A46" s="10" t="str">
        <f aca="false">EXPORT!A46</f>
        <v>33E4S</v>
      </c>
      <c r="B46" s="10" t="str">
        <f aca="false">EXPORT!B46</f>
        <v>CAC 40</v>
      </c>
      <c r="C46" s="10" t="str">
        <f aca="false">LEFT(EXPORT!C46,4)</f>
        <v>4800</v>
      </c>
      <c r="D46" s="10" t="str">
        <f aca="false">LEFT(EXPORT!D46,4)</f>
        <v>4800</v>
      </c>
      <c r="E46" s="6" t="str">
        <f aca="false">CONCATENATE(MID(EXPORT!E46,7,4),"/",MID(EXPORT!E46,4,2),"/",LEFT(EXPORT!E46,2))</f>
        <v>2023/03/17</v>
      </c>
      <c r="F46" s="10" t="str">
        <f aca="false">EXPORT!G46</f>
        <v>42,00</v>
      </c>
      <c r="G46" s="10" t="str">
        <f aca="false">EXPORT!H46</f>
        <v>42,00</v>
      </c>
      <c r="H46" s="7" t="n">
        <f aca="false">IFERROR(D46/100,0)</f>
        <v>48</v>
      </c>
      <c r="I46" s="8" t="n">
        <f aca="false">IFERROR((C46/100)/F46-1,0)</f>
        <v>0.142857142857143</v>
      </c>
      <c r="J46" s="8" t="n">
        <f aca="false">IFERROR(H46/F46-1,0)</f>
        <v>0.142857142857143</v>
      </c>
      <c r="K46" s="10" t="str">
        <f aca="false">LEFT(EXPORT!F46,4)</f>
        <v>4800</v>
      </c>
      <c r="L46" s="9" t="n">
        <f aca="false">IFERROR((C46/100)/(K46/100)-1,0)</f>
        <v>0</v>
      </c>
      <c r="M46" s="10" t="n">
        <f aca="true">IFERROR(DATEDIF(TODAY(),EXPORT!E46,"d"),0)</f>
        <v>54</v>
      </c>
      <c r="N46" s="9" t="n">
        <f aca="false">IFERROR(J46/M46*30,0)</f>
        <v>0.0793650793650793</v>
      </c>
      <c r="O46" s="11" t="n">
        <f aca="false">MAX(N46-0.005,0)*100*MAX(ABS(L46)-0.2,0)*2*IF(IF(M46&gt;=384,0,M46)&gt;0,(384-M46)/384,0)*10000</f>
        <v>0</v>
      </c>
    </row>
    <row r="47" customFormat="false" ht="12.8" hidden="false" customHeight="false" outlineLevel="0" collapsed="false">
      <c r="A47" s="12" t="str">
        <f aca="false">EXPORT!A47</f>
        <v>33E4S</v>
      </c>
      <c r="B47" s="12" t="str">
        <f aca="false">EXPORT!B47</f>
        <v>CAC 40</v>
      </c>
      <c r="C47" s="12" t="str">
        <f aca="false">LEFT(EXPORT!C47,4)</f>
        <v>4800</v>
      </c>
      <c r="D47" s="12" t="str">
        <f aca="false">LEFT(EXPORT!D47,4)</f>
        <v>4800</v>
      </c>
      <c r="E47" s="13" t="str">
        <f aca="false">CONCATENATE(MID(EXPORT!E47,7,4),"/",MID(EXPORT!E47,4,2),"/",LEFT(EXPORT!E47,2))</f>
        <v>2023/03/17</v>
      </c>
      <c r="F47" s="12" t="str">
        <f aca="false">EXPORT!G47</f>
        <v>42,00</v>
      </c>
      <c r="G47" s="12" t="str">
        <f aca="false">EXPORT!H47</f>
        <v>42,00</v>
      </c>
      <c r="H47" s="14" t="n">
        <f aca="false">IFERROR(D47/100,0)</f>
        <v>48</v>
      </c>
      <c r="I47" s="15" t="n">
        <f aca="false">IFERROR((C47/100)/F47-1,0)</f>
        <v>0.142857142857143</v>
      </c>
      <c r="J47" s="15" t="n">
        <f aca="false">IFERROR(H47/F47-1,0)</f>
        <v>0.142857142857143</v>
      </c>
      <c r="K47" s="12" t="str">
        <f aca="false">LEFT(EXPORT!F47,4)</f>
        <v>4800</v>
      </c>
      <c r="L47" s="16" t="n">
        <f aca="false">IFERROR((C47/100)/(K47/100)-1,0)</f>
        <v>0</v>
      </c>
      <c r="M47" s="12" t="n">
        <f aca="true">IFERROR(DATEDIF(TODAY(),EXPORT!E47,"d"),0)</f>
        <v>54</v>
      </c>
      <c r="N47" s="16" t="n">
        <f aca="false">IFERROR(J47/M47*30,0)</f>
        <v>0.0793650793650793</v>
      </c>
      <c r="O47" s="17" t="n">
        <f aca="false">MAX(N47-0.005,0)*100*MAX(ABS(L47)-0.2,0)*2*IF(IF(M47&gt;=384,0,M47)&gt;0,(384-M47)/384,0)*10000</f>
        <v>0</v>
      </c>
    </row>
    <row r="48" customFormat="false" ht="12.8" hidden="false" customHeight="false" outlineLevel="0" collapsed="false">
      <c r="A48" s="10" t="str">
        <f aca="false">EXPORT!A48</f>
        <v>33E4S</v>
      </c>
      <c r="B48" s="10" t="str">
        <f aca="false">EXPORT!B48</f>
        <v>CAC 40</v>
      </c>
      <c r="C48" s="10" t="str">
        <f aca="false">LEFT(EXPORT!C48,4)</f>
        <v>4800</v>
      </c>
      <c r="D48" s="10" t="str">
        <f aca="false">LEFT(EXPORT!D48,4)</f>
        <v>4800</v>
      </c>
      <c r="E48" s="6" t="str">
        <f aca="false">CONCATENATE(MID(EXPORT!E48,7,4),"/",MID(EXPORT!E48,4,2),"/",LEFT(EXPORT!E48,2))</f>
        <v>2023/03/17</v>
      </c>
      <c r="F48" s="10" t="str">
        <f aca="false">EXPORT!G48</f>
        <v>42,00</v>
      </c>
      <c r="G48" s="10" t="str">
        <f aca="false">EXPORT!H48</f>
        <v>42,00</v>
      </c>
      <c r="H48" s="7" t="n">
        <f aca="false">IFERROR(D48/100,0)</f>
        <v>48</v>
      </c>
      <c r="I48" s="8" t="n">
        <f aca="false">IFERROR((C48/100)/F48-1,0)</f>
        <v>0.142857142857143</v>
      </c>
      <c r="J48" s="8" t="n">
        <f aca="false">IFERROR(H48/F48-1,0)</f>
        <v>0.142857142857143</v>
      </c>
      <c r="K48" s="10" t="str">
        <f aca="false">LEFT(EXPORT!F48,4)</f>
        <v>4800</v>
      </c>
      <c r="L48" s="9" t="n">
        <f aca="false">IFERROR((C48/100)/(K48/100)-1,0)</f>
        <v>0</v>
      </c>
      <c r="M48" s="10" t="n">
        <f aca="true">IFERROR(DATEDIF(TODAY(),EXPORT!E48,"d"),0)</f>
        <v>54</v>
      </c>
      <c r="N48" s="9" t="n">
        <f aca="false">IFERROR(J48/M48*30,0)</f>
        <v>0.0793650793650793</v>
      </c>
      <c r="O48" s="11" t="n">
        <f aca="false">MAX(N48-0.005,0)*100*MAX(ABS(L48)-0.2,0)*2*IF(IF(M48&gt;=384,0,M48)&gt;0,(384-M48)/384,0)*10000</f>
        <v>0</v>
      </c>
    </row>
    <row r="49" customFormat="false" ht="12.8" hidden="false" customHeight="false" outlineLevel="0" collapsed="false">
      <c r="A49" s="12" t="str">
        <f aca="false">EXPORT!A49</f>
        <v>33E4S</v>
      </c>
      <c r="B49" s="12" t="str">
        <f aca="false">EXPORT!B49</f>
        <v>CAC 40</v>
      </c>
      <c r="C49" s="12" t="str">
        <f aca="false">LEFT(EXPORT!C49,4)</f>
        <v>4800</v>
      </c>
      <c r="D49" s="12" t="str">
        <f aca="false">LEFT(EXPORT!D49,4)</f>
        <v>4800</v>
      </c>
      <c r="E49" s="13" t="str">
        <f aca="false">CONCATENATE(MID(EXPORT!E49,7,4),"/",MID(EXPORT!E49,4,2),"/",LEFT(EXPORT!E49,2))</f>
        <v>2023/03/17</v>
      </c>
      <c r="F49" s="12" t="str">
        <f aca="false">EXPORT!G49</f>
        <v>42,00</v>
      </c>
      <c r="G49" s="12" t="str">
        <f aca="false">EXPORT!H49</f>
        <v>42,00</v>
      </c>
      <c r="H49" s="14" t="n">
        <f aca="false">IFERROR(D49/100,0)</f>
        <v>48</v>
      </c>
      <c r="I49" s="15" t="n">
        <f aca="false">IFERROR((C49/100)/F49-1,0)</f>
        <v>0.142857142857143</v>
      </c>
      <c r="J49" s="15" t="n">
        <f aca="false">IFERROR(H49/F49-1,0)</f>
        <v>0.142857142857143</v>
      </c>
      <c r="K49" s="12" t="str">
        <f aca="false">LEFT(EXPORT!F49,4)</f>
        <v>4800</v>
      </c>
      <c r="L49" s="16" t="n">
        <f aca="false">IFERROR((C49/100)/(K49/100)-1,0)</f>
        <v>0</v>
      </c>
      <c r="M49" s="12" t="n">
        <f aca="true">IFERROR(DATEDIF(TODAY(),EXPORT!E49,"d"),0)</f>
        <v>54</v>
      </c>
      <c r="N49" s="16" t="n">
        <f aca="false">IFERROR(J49/M49*30,0)</f>
        <v>0.0793650793650793</v>
      </c>
      <c r="O49" s="17" t="n">
        <f aca="false">MAX(N49-0.005,0)*100*MAX(ABS(L49)-0.2,0)*2*IF(IF(M49&gt;=384,0,M49)&gt;0,(384-M49)/384,0)*10000</f>
        <v>0</v>
      </c>
    </row>
    <row r="50" customFormat="false" ht="12.8" hidden="false" customHeight="false" outlineLevel="0" collapsed="false">
      <c r="A50" s="10" t="str">
        <f aca="false">EXPORT!A50</f>
        <v>33E4S</v>
      </c>
      <c r="B50" s="10" t="str">
        <f aca="false">EXPORT!B50</f>
        <v>CAC 40</v>
      </c>
      <c r="C50" s="10" t="str">
        <f aca="false">LEFT(EXPORT!C50,4)</f>
        <v>4800</v>
      </c>
      <c r="D50" s="10" t="str">
        <f aca="false">LEFT(EXPORT!D50,4)</f>
        <v>4800</v>
      </c>
      <c r="E50" s="6" t="str">
        <f aca="false">CONCATENATE(MID(EXPORT!E50,7,4),"/",MID(EXPORT!E50,4,2),"/",LEFT(EXPORT!E50,2))</f>
        <v>2023/03/17</v>
      </c>
      <c r="F50" s="10" t="str">
        <f aca="false">EXPORT!G50</f>
        <v>42,00</v>
      </c>
      <c r="G50" s="10" t="str">
        <f aca="false">EXPORT!H50</f>
        <v>42,00</v>
      </c>
      <c r="H50" s="7" t="n">
        <f aca="false">IFERROR(D50/100,0)</f>
        <v>48</v>
      </c>
      <c r="I50" s="8" t="n">
        <f aca="false">IFERROR((C50/100)/F50-1,0)</f>
        <v>0.142857142857143</v>
      </c>
      <c r="J50" s="8" t="n">
        <f aca="false">IFERROR(H50/F50-1,0)</f>
        <v>0.142857142857143</v>
      </c>
      <c r="K50" s="10" t="str">
        <f aca="false">LEFT(EXPORT!F50,4)</f>
        <v>4800</v>
      </c>
      <c r="L50" s="9" t="n">
        <f aca="false">IFERROR((C50/100)/(K50/100)-1,0)</f>
        <v>0</v>
      </c>
      <c r="M50" s="10" t="n">
        <f aca="true">IFERROR(DATEDIF(TODAY(),EXPORT!E50,"d"),0)</f>
        <v>54</v>
      </c>
      <c r="N50" s="9" t="n">
        <f aca="false">IFERROR(J50/M50*30,0)</f>
        <v>0.0793650793650793</v>
      </c>
      <c r="O50" s="11" t="n">
        <f aca="false">MAX(N50-0.005,0)*100*MAX(ABS(L50)-0.2,0)*2*IF(IF(M50&gt;=384,0,M50)&gt;0,(384-M50)/384,0)*10000</f>
        <v>0</v>
      </c>
    </row>
    <row r="51" customFormat="false" ht="12.8" hidden="false" customHeight="false" outlineLevel="0" collapsed="false">
      <c r="A51" s="12" t="str">
        <f aca="false">EXPORT!A51</f>
        <v>33E4S</v>
      </c>
      <c r="B51" s="12" t="str">
        <f aca="false">EXPORT!B51</f>
        <v>CAC 40</v>
      </c>
      <c r="C51" s="12" t="str">
        <f aca="false">LEFT(EXPORT!C51,4)</f>
        <v>4800</v>
      </c>
      <c r="D51" s="12" t="str">
        <f aca="false">LEFT(EXPORT!D51,4)</f>
        <v>4800</v>
      </c>
      <c r="E51" s="13" t="str">
        <f aca="false">CONCATENATE(MID(EXPORT!E51,7,4),"/",MID(EXPORT!E51,4,2),"/",LEFT(EXPORT!E51,2))</f>
        <v>2023/03/17</v>
      </c>
      <c r="F51" s="12" t="str">
        <f aca="false">EXPORT!G51</f>
        <v>42,00</v>
      </c>
      <c r="G51" s="12" t="str">
        <f aca="false">EXPORT!H51</f>
        <v>42,00</v>
      </c>
      <c r="H51" s="14" t="n">
        <f aca="false">IFERROR(D51/100,0)</f>
        <v>48</v>
      </c>
      <c r="I51" s="15" t="n">
        <f aca="false">IFERROR((C51/100)/F51-1,0)</f>
        <v>0.142857142857143</v>
      </c>
      <c r="J51" s="15" t="n">
        <f aca="false">IFERROR(H51/F51-1,0)</f>
        <v>0.142857142857143</v>
      </c>
      <c r="K51" s="12" t="str">
        <f aca="false">LEFT(EXPORT!F51,4)</f>
        <v>4800</v>
      </c>
      <c r="L51" s="16" t="n">
        <f aca="false">IFERROR((C51/100)/(K51/100)-1,0)</f>
        <v>0</v>
      </c>
      <c r="M51" s="12" t="n">
        <f aca="true">IFERROR(DATEDIF(TODAY(),EXPORT!E51,"d"),0)</f>
        <v>54</v>
      </c>
      <c r="N51" s="16" t="n">
        <f aca="false">IFERROR(J51/M51*30,0)</f>
        <v>0.0793650793650793</v>
      </c>
      <c r="O51" s="17" t="n">
        <f aca="false">MAX(N51-0.005,0)*100*MAX(ABS(L51)-0.2,0)*2*IF(IF(M51&gt;=384,0,M51)&gt;0,(384-M51)/384,0)*10000</f>
        <v>0</v>
      </c>
    </row>
    <row r="52" customFormat="false" ht="12.8" hidden="false" customHeight="false" outlineLevel="0" collapsed="false">
      <c r="A52" s="10" t="str">
        <f aca="false">EXPORT!A52</f>
        <v>33E4S</v>
      </c>
      <c r="B52" s="10" t="str">
        <f aca="false">EXPORT!B52</f>
        <v>CAC 40</v>
      </c>
      <c r="C52" s="10" t="str">
        <f aca="false">LEFT(EXPORT!C52,4)</f>
        <v>4800</v>
      </c>
      <c r="D52" s="10" t="str">
        <f aca="false">LEFT(EXPORT!D52,4)</f>
        <v>4800</v>
      </c>
      <c r="E52" s="6" t="str">
        <f aca="false">CONCATENATE(MID(EXPORT!E52,7,4),"/",MID(EXPORT!E52,4,2),"/",LEFT(EXPORT!E52,2))</f>
        <v>2023/03/17</v>
      </c>
      <c r="F52" s="10" t="str">
        <f aca="false">EXPORT!G52</f>
        <v>42,00</v>
      </c>
      <c r="G52" s="10" t="str">
        <f aca="false">EXPORT!H52</f>
        <v>42,00</v>
      </c>
      <c r="H52" s="7" t="n">
        <f aca="false">IFERROR(D52/100,0)</f>
        <v>48</v>
      </c>
      <c r="I52" s="8" t="n">
        <f aca="false">IFERROR((C52/100)/F52-1,0)</f>
        <v>0.142857142857143</v>
      </c>
      <c r="J52" s="8" t="n">
        <f aca="false">IFERROR(H52/F52-1,0)</f>
        <v>0.142857142857143</v>
      </c>
      <c r="K52" s="10" t="str">
        <f aca="false">LEFT(EXPORT!F52,4)</f>
        <v>4800</v>
      </c>
      <c r="L52" s="9" t="n">
        <f aca="false">IFERROR((C52/100)/(K52/100)-1,0)</f>
        <v>0</v>
      </c>
      <c r="M52" s="10" t="n">
        <f aca="true">IFERROR(DATEDIF(TODAY(),EXPORT!E52,"d"),0)</f>
        <v>54</v>
      </c>
      <c r="N52" s="9" t="n">
        <f aca="false">IFERROR(J52/M52*30,0)</f>
        <v>0.0793650793650793</v>
      </c>
      <c r="O52" s="11" t="n">
        <f aca="false">MAX(N52-0.005,0)*100*MAX(ABS(L52)-0.2,0)*2*IF(IF(M52&gt;=384,0,M52)&gt;0,(384-M52)/384,0)*10000</f>
        <v>0</v>
      </c>
    </row>
    <row r="53" customFormat="false" ht="12.8" hidden="false" customHeight="false" outlineLevel="0" collapsed="false">
      <c r="A53" s="12" t="str">
        <f aca="false">EXPORT!A53</f>
        <v>33E4S</v>
      </c>
      <c r="B53" s="12" t="str">
        <f aca="false">EXPORT!B53</f>
        <v>CAC 40</v>
      </c>
      <c r="C53" s="12" t="str">
        <f aca="false">LEFT(EXPORT!C53,4)</f>
        <v>4800</v>
      </c>
      <c r="D53" s="12" t="str">
        <f aca="false">LEFT(EXPORT!D53,4)</f>
        <v>4800</v>
      </c>
      <c r="E53" s="13" t="str">
        <f aca="false">CONCATENATE(MID(EXPORT!E53,7,4),"/",MID(EXPORT!E53,4,2),"/",LEFT(EXPORT!E53,2))</f>
        <v>2023/03/17</v>
      </c>
      <c r="F53" s="12" t="str">
        <f aca="false">EXPORT!G53</f>
        <v>42,00</v>
      </c>
      <c r="G53" s="12" t="str">
        <f aca="false">EXPORT!H53</f>
        <v>42,00</v>
      </c>
      <c r="H53" s="14" t="n">
        <f aca="false">IFERROR(D53/100,0)</f>
        <v>48</v>
      </c>
      <c r="I53" s="15" t="n">
        <f aca="false">IFERROR((C53/100)/F53-1,0)</f>
        <v>0.142857142857143</v>
      </c>
      <c r="J53" s="15" t="n">
        <f aca="false">IFERROR(H53/F53-1,0)</f>
        <v>0.142857142857143</v>
      </c>
      <c r="K53" s="12" t="str">
        <f aca="false">LEFT(EXPORT!F53,4)</f>
        <v>4800</v>
      </c>
      <c r="L53" s="16" t="n">
        <f aca="false">IFERROR((C53/100)/(K53/100)-1,0)</f>
        <v>0</v>
      </c>
      <c r="M53" s="12" t="n">
        <f aca="true">IFERROR(DATEDIF(TODAY(),EXPORT!E53,"d"),0)</f>
        <v>54</v>
      </c>
      <c r="N53" s="16" t="n">
        <f aca="false">IFERROR(J53/M53*30,0)</f>
        <v>0.0793650793650793</v>
      </c>
      <c r="O53" s="17" t="n">
        <f aca="false">MAX(N53-0.005,0)*100*MAX(ABS(L53)-0.2,0)*2*IF(IF(M53&gt;=384,0,M53)&gt;0,(384-M53)/384,0)*10000</f>
        <v>0</v>
      </c>
    </row>
    <row r="54" customFormat="false" ht="12.8" hidden="false" customHeight="false" outlineLevel="0" collapsed="false">
      <c r="A54" s="10" t="str">
        <f aca="false">EXPORT!A54</f>
        <v>33E4S</v>
      </c>
      <c r="B54" s="10" t="str">
        <f aca="false">EXPORT!B54</f>
        <v>CAC 40</v>
      </c>
      <c r="C54" s="10" t="str">
        <f aca="false">LEFT(EXPORT!C54,4)</f>
        <v>4800</v>
      </c>
      <c r="D54" s="10" t="str">
        <f aca="false">LEFT(EXPORT!D54,4)</f>
        <v>4800</v>
      </c>
      <c r="E54" s="6" t="str">
        <f aca="false">CONCATENATE(MID(EXPORT!E54,7,4),"/",MID(EXPORT!E54,4,2),"/",LEFT(EXPORT!E54,2))</f>
        <v>2023/03/17</v>
      </c>
      <c r="F54" s="10" t="str">
        <f aca="false">EXPORT!G54</f>
        <v>42,00</v>
      </c>
      <c r="G54" s="10" t="str">
        <f aca="false">EXPORT!H54</f>
        <v>42,00</v>
      </c>
      <c r="H54" s="7" t="n">
        <f aca="false">IFERROR(D54/100,0)</f>
        <v>48</v>
      </c>
      <c r="I54" s="8" t="n">
        <f aca="false">IFERROR((C54/100)/F54-1,0)</f>
        <v>0.142857142857143</v>
      </c>
      <c r="J54" s="8" t="n">
        <f aca="false">IFERROR(H54/F54-1,0)</f>
        <v>0.142857142857143</v>
      </c>
      <c r="K54" s="10" t="str">
        <f aca="false">LEFT(EXPORT!F54,4)</f>
        <v>4800</v>
      </c>
      <c r="L54" s="9" t="n">
        <f aca="false">IFERROR((C54/100)/(K54/100)-1,0)</f>
        <v>0</v>
      </c>
      <c r="M54" s="10" t="n">
        <f aca="true">IFERROR(DATEDIF(TODAY(),EXPORT!E54,"d"),0)</f>
        <v>54</v>
      </c>
      <c r="N54" s="9" t="n">
        <f aca="false">IFERROR(J54/M54*30,0)</f>
        <v>0.0793650793650793</v>
      </c>
      <c r="O54" s="11" t="n">
        <f aca="false">MAX(N54-0.005,0)*100*MAX(ABS(L54)-0.2,0)*2*IF(IF(M54&gt;=384,0,M54)&gt;0,(384-M54)/384,0)*10000</f>
        <v>0</v>
      </c>
    </row>
    <row r="55" customFormat="false" ht="12.8" hidden="false" customHeight="false" outlineLevel="0" collapsed="false">
      <c r="A55" s="12" t="str">
        <f aca="false">EXPORT!A55</f>
        <v>33E4S</v>
      </c>
      <c r="B55" s="12" t="str">
        <f aca="false">EXPORT!B55</f>
        <v>CAC 40</v>
      </c>
      <c r="C55" s="12" t="str">
        <f aca="false">LEFT(EXPORT!C55,4)</f>
        <v>4800</v>
      </c>
      <c r="D55" s="12" t="str">
        <f aca="false">LEFT(EXPORT!D55,4)</f>
        <v>4800</v>
      </c>
      <c r="E55" s="13" t="str">
        <f aca="false">CONCATENATE(MID(EXPORT!E55,7,4),"/",MID(EXPORT!E55,4,2),"/",LEFT(EXPORT!E55,2))</f>
        <v>2023/03/17</v>
      </c>
      <c r="F55" s="12" t="str">
        <f aca="false">EXPORT!G55</f>
        <v>42,00</v>
      </c>
      <c r="G55" s="12" t="str">
        <f aca="false">EXPORT!H55</f>
        <v>42,00</v>
      </c>
      <c r="H55" s="14" t="n">
        <f aca="false">IFERROR(D55/100,0)</f>
        <v>48</v>
      </c>
      <c r="I55" s="15" t="n">
        <f aca="false">IFERROR((C55/100)/F55-1,0)</f>
        <v>0.142857142857143</v>
      </c>
      <c r="J55" s="15" t="n">
        <f aca="false">IFERROR(H55/F55-1,0)</f>
        <v>0.142857142857143</v>
      </c>
      <c r="K55" s="12" t="str">
        <f aca="false">LEFT(EXPORT!F55,4)</f>
        <v>4800</v>
      </c>
      <c r="L55" s="16" t="n">
        <f aca="false">IFERROR((C55/100)/(K55/100)-1,0)</f>
        <v>0</v>
      </c>
      <c r="M55" s="12" t="n">
        <f aca="true">IFERROR(DATEDIF(TODAY(),EXPORT!E55,"d"),0)</f>
        <v>54</v>
      </c>
      <c r="N55" s="16" t="n">
        <f aca="false">IFERROR(J55/M55*30,0)</f>
        <v>0.0793650793650793</v>
      </c>
      <c r="O55" s="17" t="n">
        <f aca="false">MAX(N55-0.005,0)*100*MAX(ABS(L55)-0.2,0)*2*IF(IF(M55&gt;=384,0,M55)&gt;0,(384-M55)/384,0)*10000</f>
        <v>0</v>
      </c>
    </row>
    <row r="56" customFormat="false" ht="12.8" hidden="false" customHeight="false" outlineLevel="0" collapsed="false">
      <c r="A56" s="10" t="str">
        <f aca="false">EXPORT!A56</f>
        <v>33E4S</v>
      </c>
      <c r="B56" s="10" t="str">
        <f aca="false">EXPORT!B56</f>
        <v>CAC 40</v>
      </c>
      <c r="C56" s="10" t="str">
        <f aca="false">LEFT(EXPORT!C56,4)</f>
        <v>4800</v>
      </c>
      <c r="D56" s="10" t="str">
        <f aca="false">LEFT(EXPORT!D56,4)</f>
        <v>4800</v>
      </c>
      <c r="E56" s="6" t="str">
        <f aca="false">CONCATENATE(MID(EXPORT!E56,7,4),"/",MID(EXPORT!E56,4,2),"/",LEFT(EXPORT!E56,2))</f>
        <v>2023/03/17</v>
      </c>
      <c r="F56" s="10" t="str">
        <f aca="false">EXPORT!G56</f>
        <v>42,00</v>
      </c>
      <c r="G56" s="10" t="str">
        <f aca="false">EXPORT!H56</f>
        <v>42,00</v>
      </c>
      <c r="H56" s="7" t="n">
        <f aca="false">IFERROR(D56/100,0)</f>
        <v>48</v>
      </c>
      <c r="I56" s="8" t="n">
        <f aca="false">IFERROR((C56/100)/F56-1,0)</f>
        <v>0.142857142857143</v>
      </c>
      <c r="J56" s="8" t="n">
        <f aca="false">IFERROR(H56/F56-1,0)</f>
        <v>0.142857142857143</v>
      </c>
      <c r="K56" s="10" t="str">
        <f aca="false">LEFT(EXPORT!F56,4)</f>
        <v>4800</v>
      </c>
      <c r="L56" s="9" t="n">
        <f aca="false">IFERROR((C56/100)/(K56/100)-1,0)</f>
        <v>0</v>
      </c>
      <c r="M56" s="10" t="n">
        <f aca="true">IFERROR(DATEDIF(TODAY(),EXPORT!E56,"d"),0)</f>
        <v>54</v>
      </c>
      <c r="N56" s="9" t="n">
        <f aca="false">IFERROR(J56/M56*30,0)</f>
        <v>0.0793650793650793</v>
      </c>
      <c r="O56" s="11" t="n">
        <f aca="false">MAX(N56-0.005,0)*100*MAX(ABS(L56)-0.2,0)*2*IF(IF(M56&gt;=384,0,M56)&gt;0,(384-M56)/384,0)*10000</f>
        <v>0</v>
      </c>
    </row>
    <row r="57" customFormat="false" ht="12.8" hidden="false" customHeight="false" outlineLevel="0" collapsed="false">
      <c r="A57" s="12" t="str">
        <f aca="false">EXPORT!A57</f>
        <v>33E4S</v>
      </c>
      <c r="B57" s="12" t="str">
        <f aca="false">EXPORT!B57</f>
        <v>CAC 40</v>
      </c>
      <c r="C57" s="12" t="str">
        <f aca="false">LEFT(EXPORT!C57,4)</f>
        <v>4800</v>
      </c>
      <c r="D57" s="12" t="str">
        <f aca="false">LEFT(EXPORT!D57,4)</f>
        <v>4800</v>
      </c>
      <c r="E57" s="13" t="str">
        <f aca="false">CONCATENATE(MID(EXPORT!E57,7,4),"/",MID(EXPORT!E57,4,2),"/",LEFT(EXPORT!E57,2))</f>
        <v>2023/03/17</v>
      </c>
      <c r="F57" s="12" t="str">
        <f aca="false">EXPORT!G57</f>
        <v>42,00</v>
      </c>
      <c r="G57" s="12" t="str">
        <f aca="false">EXPORT!H57</f>
        <v>42,00</v>
      </c>
      <c r="H57" s="14" t="n">
        <f aca="false">IFERROR(D57/100,0)</f>
        <v>48</v>
      </c>
      <c r="I57" s="15" t="n">
        <f aca="false">IFERROR((C57/100)/F57-1,0)</f>
        <v>0.142857142857143</v>
      </c>
      <c r="J57" s="15" t="n">
        <f aca="false">IFERROR(H57/F57-1,0)</f>
        <v>0.142857142857143</v>
      </c>
      <c r="K57" s="12" t="str">
        <f aca="false">LEFT(EXPORT!F57,4)</f>
        <v>4800</v>
      </c>
      <c r="L57" s="16" t="n">
        <f aca="false">IFERROR((C57/100)/(K57/100)-1,0)</f>
        <v>0</v>
      </c>
      <c r="M57" s="12" t="n">
        <f aca="true">IFERROR(DATEDIF(TODAY(),EXPORT!E57,"d"),0)</f>
        <v>54</v>
      </c>
      <c r="N57" s="16" t="n">
        <f aca="false">IFERROR(J57/M57*30,0)</f>
        <v>0.0793650793650793</v>
      </c>
      <c r="O57" s="17" t="n">
        <f aca="false">MAX(N57-0.005,0)*100*MAX(ABS(L57)-0.2,0)*2*IF(IF(M57&gt;=384,0,M57)&gt;0,(384-M57)/384,0)*10000</f>
        <v>0</v>
      </c>
    </row>
    <row r="58" customFormat="false" ht="12.8" hidden="false" customHeight="false" outlineLevel="0" collapsed="false">
      <c r="A58" s="10" t="str">
        <f aca="false">EXPORT!A58</f>
        <v>33E4S</v>
      </c>
      <c r="B58" s="10" t="str">
        <f aca="false">EXPORT!B58</f>
        <v>CAC 40</v>
      </c>
      <c r="C58" s="10" t="str">
        <f aca="false">LEFT(EXPORT!C58,4)</f>
        <v>4800</v>
      </c>
      <c r="D58" s="10" t="str">
        <f aca="false">LEFT(EXPORT!D58,4)</f>
        <v>4800</v>
      </c>
      <c r="E58" s="6" t="str">
        <f aca="false">CONCATENATE(MID(EXPORT!E58,7,4),"/",MID(EXPORT!E58,4,2),"/",LEFT(EXPORT!E58,2))</f>
        <v>2023/03/17</v>
      </c>
      <c r="F58" s="10" t="str">
        <f aca="false">EXPORT!G58</f>
        <v>42,00</v>
      </c>
      <c r="G58" s="10" t="str">
        <f aca="false">EXPORT!H58</f>
        <v>42,00</v>
      </c>
      <c r="H58" s="7" t="n">
        <f aca="false">IFERROR(D58/100,0)</f>
        <v>48</v>
      </c>
      <c r="I58" s="8" t="n">
        <f aca="false">IFERROR((C58/100)/F58-1,0)</f>
        <v>0.142857142857143</v>
      </c>
      <c r="J58" s="8" t="n">
        <f aca="false">IFERROR(H58/F58-1,0)</f>
        <v>0.142857142857143</v>
      </c>
      <c r="K58" s="10" t="str">
        <f aca="false">LEFT(EXPORT!F58,4)</f>
        <v>4800</v>
      </c>
      <c r="L58" s="9" t="n">
        <f aca="false">IFERROR((C58/100)/(K58/100)-1,0)</f>
        <v>0</v>
      </c>
      <c r="M58" s="10" t="n">
        <f aca="true">IFERROR(DATEDIF(TODAY(),EXPORT!E58,"d"),0)</f>
        <v>54</v>
      </c>
      <c r="N58" s="9" t="n">
        <f aca="false">IFERROR(J58/M58*30,0)</f>
        <v>0.0793650793650793</v>
      </c>
      <c r="O58" s="11" t="n">
        <f aca="false">MAX(N58-0.005,0)*100*MAX(ABS(L58)-0.2,0)*2*IF(IF(M58&gt;=384,0,M58)&gt;0,(384-M58)/384,0)*10000</f>
        <v>0</v>
      </c>
    </row>
    <row r="59" customFormat="false" ht="12.8" hidden="false" customHeight="false" outlineLevel="0" collapsed="false">
      <c r="A59" s="12" t="str">
        <f aca="false">EXPORT!A59</f>
        <v>33E4S</v>
      </c>
      <c r="B59" s="12" t="str">
        <f aca="false">EXPORT!B59</f>
        <v>CAC 40</v>
      </c>
      <c r="C59" s="12" t="str">
        <f aca="false">LEFT(EXPORT!C59,4)</f>
        <v>4800</v>
      </c>
      <c r="D59" s="12" t="str">
        <f aca="false">LEFT(EXPORT!D59,4)</f>
        <v>4800</v>
      </c>
      <c r="E59" s="13" t="str">
        <f aca="false">CONCATENATE(MID(EXPORT!E59,7,4),"/",MID(EXPORT!E59,4,2),"/",LEFT(EXPORT!E59,2))</f>
        <v>2023/03/17</v>
      </c>
      <c r="F59" s="12" t="str">
        <f aca="false">EXPORT!G59</f>
        <v>42,00</v>
      </c>
      <c r="G59" s="12" t="str">
        <f aca="false">EXPORT!H59</f>
        <v>42,00</v>
      </c>
      <c r="H59" s="14" t="n">
        <f aca="false">IFERROR(D59/100,0)</f>
        <v>48</v>
      </c>
      <c r="I59" s="15" t="n">
        <f aca="false">IFERROR((C59/100)/F59-1,0)</f>
        <v>0.142857142857143</v>
      </c>
      <c r="J59" s="15" t="n">
        <f aca="false">IFERROR(H59/F59-1,0)</f>
        <v>0.142857142857143</v>
      </c>
      <c r="K59" s="12" t="str">
        <f aca="false">LEFT(EXPORT!F59,4)</f>
        <v>4800</v>
      </c>
      <c r="L59" s="16" t="n">
        <f aca="false">IFERROR((C59/100)/(K59/100)-1,0)</f>
        <v>0</v>
      </c>
      <c r="M59" s="12" t="n">
        <f aca="true">IFERROR(DATEDIF(TODAY(),EXPORT!E59,"d"),0)</f>
        <v>54</v>
      </c>
      <c r="N59" s="16" t="n">
        <f aca="false">IFERROR(J59/M59*30,0)</f>
        <v>0.0793650793650793</v>
      </c>
      <c r="O59" s="17" t="n">
        <f aca="false">MAX(N59-0.005,0)*100*MAX(ABS(L59)-0.2,0)*2*IF(IF(M59&gt;=384,0,M59)&gt;0,(384-M59)/384,0)*10000</f>
        <v>0</v>
      </c>
    </row>
    <row r="60" customFormat="false" ht="12.8" hidden="false" customHeight="false" outlineLevel="0" collapsed="false">
      <c r="A60" s="10" t="str">
        <f aca="false">EXPORT!A60</f>
        <v>33E4S</v>
      </c>
      <c r="B60" s="10" t="str">
        <f aca="false">EXPORT!B60</f>
        <v>CAC 40</v>
      </c>
      <c r="C60" s="10" t="str">
        <f aca="false">LEFT(EXPORT!C60,4)</f>
        <v>4800</v>
      </c>
      <c r="D60" s="10" t="str">
        <f aca="false">LEFT(EXPORT!D60,4)</f>
        <v>4800</v>
      </c>
      <c r="E60" s="6" t="str">
        <f aca="false">CONCATENATE(MID(EXPORT!E60,7,4),"/",MID(EXPORT!E60,4,2),"/",LEFT(EXPORT!E60,2))</f>
        <v>2023/03/17</v>
      </c>
      <c r="F60" s="10" t="str">
        <f aca="false">EXPORT!G60</f>
        <v>42,00</v>
      </c>
      <c r="G60" s="10" t="str">
        <f aca="false">EXPORT!H60</f>
        <v>42,00</v>
      </c>
      <c r="H60" s="7" t="n">
        <f aca="false">IFERROR(D60/100,0)</f>
        <v>48</v>
      </c>
      <c r="I60" s="8" t="n">
        <f aca="false">IFERROR((C60/100)/F60-1,0)</f>
        <v>0.142857142857143</v>
      </c>
      <c r="J60" s="8" t="n">
        <f aca="false">IFERROR(H60/F60-1,0)</f>
        <v>0.142857142857143</v>
      </c>
      <c r="K60" s="10" t="str">
        <f aca="false">LEFT(EXPORT!F60,4)</f>
        <v>4800</v>
      </c>
      <c r="L60" s="9" t="n">
        <f aca="false">IFERROR((C60/100)/(K60/100)-1,0)</f>
        <v>0</v>
      </c>
      <c r="M60" s="10" t="n">
        <f aca="true">IFERROR(DATEDIF(TODAY(),EXPORT!E60,"d"),0)</f>
        <v>54</v>
      </c>
      <c r="N60" s="9" t="n">
        <f aca="false">IFERROR(J60/M60*30,0)</f>
        <v>0.0793650793650793</v>
      </c>
      <c r="O60" s="11" t="n">
        <f aca="false">MAX(N60-0.005,0)*100*MAX(ABS(L60)-0.2,0)*2*IF(IF(M60&gt;=384,0,M60)&gt;0,(384-M60)/384,0)*10000</f>
        <v>0</v>
      </c>
    </row>
    <row r="61" customFormat="false" ht="12.8" hidden="false" customHeight="false" outlineLevel="0" collapsed="false">
      <c r="A61" s="12" t="n">
        <f aca="false">EXPORT!A61</f>
        <v>0</v>
      </c>
      <c r="B61" s="12" t="n">
        <f aca="false">EXPORT!B61</f>
        <v>0</v>
      </c>
      <c r="C61" s="12" t="str">
        <f aca="false">LEFT(EXPORT!C61,4)</f>
        <v/>
      </c>
      <c r="D61" s="12" t="str">
        <f aca="false">LEFT(EXPORT!D61,4)</f>
        <v/>
      </c>
      <c r="E61" s="13" t="str">
        <f aca="false">CONCATENATE(MID(EXPORT!E61,7,4),"/",MID(EXPORT!E61,4,2),"/",LEFT(EXPORT!E61,2))</f>
        <v>//</v>
      </c>
      <c r="F61" s="12" t="n">
        <f aca="false">EXPORT!G61</f>
        <v>0</v>
      </c>
      <c r="G61" s="12" t="n">
        <f aca="false">EXPORT!H61</f>
        <v>0</v>
      </c>
      <c r="H61" s="14" t="n">
        <f aca="false">IFERROR(D61/100,0)</f>
        <v>0</v>
      </c>
      <c r="I61" s="15" t="n">
        <f aca="false">IFERROR((C61/100)/F61-1,0)</f>
        <v>0</v>
      </c>
      <c r="J61" s="15" t="n">
        <f aca="false">IFERROR(H61/F61-1,0)</f>
        <v>0</v>
      </c>
      <c r="K61" s="12" t="str">
        <f aca="false">LEFT(EXPORT!F61,4)</f>
        <v/>
      </c>
      <c r="L61" s="16" t="n">
        <f aca="false">IFERROR((C61/100)/(K61/100)-1,0)</f>
        <v>0</v>
      </c>
      <c r="M61" s="12" t="n">
        <f aca="true">IFERROR(DATEDIF(TODAY(),EXPORT!E61,"d"),0)</f>
        <v>0</v>
      </c>
      <c r="N61" s="16" t="n">
        <f aca="false">IFERROR(J61/M61*30,0)</f>
        <v>0</v>
      </c>
      <c r="O61" s="17" t="n">
        <f aca="false">MAX(N61-0.005,0)*100*MAX(ABS(L61)-0.2,0)*2*IF(IF(M61&gt;=384,0,M61)&gt;0,(384-M61)/384,0)*10000</f>
        <v>0</v>
      </c>
    </row>
    <row r="62" customFormat="false" ht="12.8" hidden="false" customHeight="false" outlineLevel="0" collapsed="false">
      <c r="A62" s="10" t="n">
        <f aca="false">EXPORT!A62</f>
        <v>0</v>
      </c>
      <c r="B62" s="10" t="n">
        <f aca="false">EXPORT!B62</f>
        <v>0</v>
      </c>
      <c r="C62" s="10" t="str">
        <f aca="false">LEFT(EXPORT!C62,4)</f>
        <v/>
      </c>
      <c r="D62" s="10" t="str">
        <f aca="false">LEFT(EXPORT!D62,4)</f>
        <v/>
      </c>
      <c r="E62" s="6" t="str">
        <f aca="false">CONCATENATE(MID(EXPORT!E62,7,4),"/",MID(EXPORT!E62,4,2),"/",LEFT(EXPORT!E62,2))</f>
        <v>//</v>
      </c>
      <c r="F62" s="10" t="n">
        <f aca="false">EXPORT!G62</f>
        <v>0</v>
      </c>
      <c r="G62" s="10" t="n">
        <f aca="false">EXPORT!H62</f>
        <v>0</v>
      </c>
      <c r="H62" s="7" t="n">
        <f aca="false">IFERROR(D62/100,0)</f>
        <v>0</v>
      </c>
      <c r="I62" s="8" t="n">
        <f aca="false">IFERROR((C62/100)/F62-1,0)</f>
        <v>0</v>
      </c>
      <c r="J62" s="8" t="n">
        <f aca="false">IFERROR(H62/F62-1,0)</f>
        <v>0</v>
      </c>
      <c r="K62" s="10" t="str">
        <f aca="false">LEFT(EXPORT!F62,4)</f>
        <v/>
      </c>
      <c r="L62" s="9" t="n">
        <f aca="false">IFERROR((C62/100)/(K62/100)-1,0)</f>
        <v>0</v>
      </c>
      <c r="M62" s="10" t="n">
        <f aca="true">IFERROR(DATEDIF(TODAY(),EXPORT!E62,"d"),0)</f>
        <v>0</v>
      </c>
      <c r="N62" s="9" t="n">
        <f aca="false">IFERROR(J62/M62*30,0)</f>
        <v>0</v>
      </c>
      <c r="O62" s="11" t="n">
        <f aca="false">MAX(N62-0.005,0)*100*MAX(ABS(L62)-0.2,0)*2*IF(IF(M62&gt;=384,0,M62)&gt;0,(384-M62)/384,0)*10000</f>
        <v>0</v>
      </c>
    </row>
    <row r="63" customFormat="false" ht="12.8" hidden="false" customHeight="false" outlineLevel="0" collapsed="false">
      <c r="A63" s="12" t="n">
        <f aca="false">EXPORT!A63</f>
        <v>0</v>
      </c>
      <c r="B63" s="12" t="n">
        <f aca="false">EXPORT!B63</f>
        <v>0</v>
      </c>
      <c r="C63" s="12" t="str">
        <f aca="false">LEFT(EXPORT!C63,4)</f>
        <v/>
      </c>
      <c r="D63" s="12" t="str">
        <f aca="false">LEFT(EXPORT!D63,4)</f>
        <v/>
      </c>
      <c r="E63" s="13" t="str">
        <f aca="false">CONCATENATE(MID(EXPORT!E63,7,4),"/",MID(EXPORT!E63,4,2),"/",LEFT(EXPORT!E63,2))</f>
        <v>//</v>
      </c>
      <c r="F63" s="12" t="n">
        <f aca="false">EXPORT!G63</f>
        <v>0</v>
      </c>
      <c r="G63" s="12" t="n">
        <f aca="false">EXPORT!H63</f>
        <v>0</v>
      </c>
      <c r="H63" s="14" t="n">
        <f aca="false">IFERROR(D63/100,0)</f>
        <v>0</v>
      </c>
      <c r="I63" s="15" t="n">
        <f aca="false">IFERROR((C63/100)/F63-1,0)</f>
        <v>0</v>
      </c>
      <c r="J63" s="15" t="n">
        <f aca="false">IFERROR(H63/F63-1,0)</f>
        <v>0</v>
      </c>
      <c r="K63" s="12" t="str">
        <f aca="false">LEFT(EXPORT!F63,4)</f>
        <v/>
      </c>
      <c r="L63" s="16" t="n">
        <f aca="false">IFERROR((C63/100)/(K63/100)-1,0)</f>
        <v>0</v>
      </c>
      <c r="M63" s="12" t="n">
        <f aca="true">IFERROR(DATEDIF(TODAY(),EXPORT!E63,"d"),0)</f>
        <v>0</v>
      </c>
      <c r="N63" s="16" t="n">
        <f aca="false">IFERROR(J63/M63*30,0)</f>
        <v>0</v>
      </c>
      <c r="O63" s="17" t="n">
        <f aca="false">MAX(N63-0.005,0)*100*MAX(ABS(L63)-0.2,0)*2*IF(IF(M63&gt;=384,0,M63)&gt;0,(384-M63)/384,0)*10000</f>
        <v>0</v>
      </c>
    </row>
    <row r="64" customFormat="false" ht="12.8" hidden="false" customHeight="false" outlineLevel="0" collapsed="false">
      <c r="A64" s="10" t="n">
        <f aca="false">EXPORT!A64</f>
        <v>0</v>
      </c>
      <c r="B64" s="10" t="n">
        <f aca="false">EXPORT!B64</f>
        <v>0</v>
      </c>
      <c r="C64" s="10" t="str">
        <f aca="false">LEFT(EXPORT!C64,4)</f>
        <v/>
      </c>
      <c r="D64" s="10" t="str">
        <f aca="false">LEFT(EXPORT!D64,4)</f>
        <v/>
      </c>
      <c r="E64" s="6" t="str">
        <f aca="false">CONCATENATE(MID(EXPORT!E64,7,4),"/",MID(EXPORT!E64,4,2),"/",LEFT(EXPORT!E64,2))</f>
        <v>//</v>
      </c>
      <c r="F64" s="10" t="n">
        <f aca="false">EXPORT!G64</f>
        <v>0</v>
      </c>
      <c r="G64" s="10" t="n">
        <f aca="false">EXPORT!H64</f>
        <v>0</v>
      </c>
      <c r="H64" s="7" t="n">
        <f aca="false">IFERROR(D64/100,0)</f>
        <v>0</v>
      </c>
      <c r="I64" s="8" t="n">
        <f aca="false">IFERROR((C64/100)/F64-1,0)</f>
        <v>0</v>
      </c>
      <c r="J64" s="8" t="n">
        <f aca="false">IFERROR(H64/F64-1,0)</f>
        <v>0</v>
      </c>
      <c r="K64" s="10" t="str">
        <f aca="false">LEFT(EXPORT!F64,4)</f>
        <v/>
      </c>
      <c r="L64" s="9" t="n">
        <f aca="false">IFERROR((C64/100)/(K64/100)-1,0)</f>
        <v>0</v>
      </c>
      <c r="M64" s="10" t="n">
        <f aca="true">IFERROR(DATEDIF(TODAY(),EXPORT!E64,"d"),0)</f>
        <v>0</v>
      </c>
      <c r="N64" s="9" t="n">
        <f aca="false">IFERROR(J64/M64*30,0)</f>
        <v>0</v>
      </c>
      <c r="O64" s="11" t="n">
        <f aca="false">MAX(N64-0.005,0)*100*MAX(ABS(L64)-0.2,0)*2*IF(IF(M64&gt;=384,0,M64)&gt;0,(384-M64)/384,0)*10000</f>
        <v>0</v>
      </c>
    </row>
    <row r="65" customFormat="false" ht="12.8" hidden="false" customHeight="false" outlineLevel="0" collapsed="false">
      <c r="A65" s="12" t="n">
        <f aca="false">EXPORT!A65</f>
        <v>0</v>
      </c>
      <c r="B65" s="12" t="n">
        <f aca="false">EXPORT!B65</f>
        <v>0</v>
      </c>
      <c r="C65" s="12" t="str">
        <f aca="false">LEFT(EXPORT!C65,4)</f>
        <v/>
      </c>
      <c r="D65" s="12" t="str">
        <f aca="false">LEFT(EXPORT!D65,4)</f>
        <v/>
      </c>
      <c r="E65" s="13" t="str">
        <f aca="false">CONCATENATE(MID(EXPORT!E65,7,4),"/",MID(EXPORT!E65,4,2),"/",LEFT(EXPORT!E65,2))</f>
        <v>//</v>
      </c>
      <c r="F65" s="12" t="n">
        <f aca="false">EXPORT!G65</f>
        <v>0</v>
      </c>
      <c r="G65" s="12" t="n">
        <f aca="false">EXPORT!H65</f>
        <v>0</v>
      </c>
      <c r="H65" s="14" t="n">
        <f aca="false">IFERROR(D65/100,0)</f>
        <v>0</v>
      </c>
      <c r="I65" s="15" t="n">
        <f aca="false">IFERROR((C65/100)/F65-1,0)</f>
        <v>0</v>
      </c>
      <c r="J65" s="15" t="n">
        <f aca="false">IFERROR(H65/F65-1,0)</f>
        <v>0</v>
      </c>
      <c r="K65" s="12" t="str">
        <f aca="false">LEFT(EXPORT!F65,4)</f>
        <v/>
      </c>
      <c r="L65" s="16" t="n">
        <f aca="false">IFERROR((C65/100)/(K65/100)-1,0)</f>
        <v>0</v>
      </c>
      <c r="M65" s="12" t="n">
        <f aca="true">IFERROR(DATEDIF(TODAY(),EXPORT!E65,"d"),0)</f>
        <v>0</v>
      </c>
      <c r="N65" s="16" t="n">
        <f aca="false">IFERROR(J65/M65*30,0)</f>
        <v>0</v>
      </c>
      <c r="O65" s="17" t="n">
        <f aca="false">MAX(N65-0.005,0)*100*MAX(ABS(L65)-0.2,0)*2*IF(IF(M65&gt;=384,0,M65)&gt;0,(384-M65)/384,0)*10000</f>
        <v>0</v>
      </c>
    </row>
    <row r="66" customFormat="false" ht="12.8" hidden="false" customHeight="false" outlineLevel="0" collapsed="false">
      <c r="A66" s="10" t="n">
        <f aca="false">EXPORT!A66</f>
        <v>0</v>
      </c>
      <c r="B66" s="10" t="n">
        <f aca="false">EXPORT!B66</f>
        <v>0</v>
      </c>
      <c r="C66" s="10" t="str">
        <f aca="false">LEFT(EXPORT!C66,4)</f>
        <v/>
      </c>
      <c r="D66" s="10" t="str">
        <f aca="false">LEFT(EXPORT!D66,4)</f>
        <v/>
      </c>
      <c r="E66" s="6" t="str">
        <f aca="false">CONCATENATE(MID(EXPORT!E66,7,4),"/",MID(EXPORT!E66,4,2),"/",LEFT(EXPORT!E66,2))</f>
        <v>//</v>
      </c>
      <c r="F66" s="10" t="n">
        <f aca="false">EXPORT!G66</f>
        <v>0</v>
      </c>
      <c r="G66" s="10" t="n">
        <f aca="false">EXPORT!H66</f>
        <v>0</v>
      </c>
      <c r="H66" s="7" t="n">
        <f aca="false">IFERROR(D66/100,0)</f>
        <v>0</v>
      </c>
      <c r="I66" s="8" t="n">
        <f aca="false">IFERROR((C66/100)/F66-1,0)</f>
        <v>0</v>
      </c>
      <c r="J66" s="8" t="n">
        <f aca="false">IFERROR(H66/F66-1,0)</f>
        <v>0</v>
      </c>
      <c r="K66" s="10" t="str">
        <f aca="false">LEFT(EXPORT!F66,4)</f>
        <v/>
      </c>
      <c r="L66" s="9" t="n">
        <f aca="false">IFERROR((C66/100)/(K66/100)-1,0)</f>
        <v>0</v>
      </c>
      <c r="M66" s="10" t="n">
        <f aca="true">IFERROR(DATEDIF(TODAY(),EXPORT!E66,"d"),0)</f>
        <v>0</v>
      </c>
      <c r="N66" s="9" t="n">
        <f aca="false">IFERROR(J66/M66*30,0)</f>
        <v>0</v>
      </c>
      <c r="O66" s="11" t="n">
        <f aca="false">MAX(N66-0.005,0)*100*MAX(ABS(L66)-0.2,0)*2*IF(IF(M66&gt;=384,0,M66)&gt;0,(384-M66)/384,0)*10000</f>
        <v>0</v>
      </c>
    </row>
    <row r="67" customFormat="false" ht="12.8" hidden="false" customHeight="false" outlineLevel="0" collapsed="false">
      <c r="A67" s="12" t="n">
        <f aca="false">EXPORT!A67</f>
        <v>0</v>
      </c>
      <c r="B67" s="12" t="n">
        <f aca="false">EXPORT!B67</f>
        <v>0</v>
      </c>
      <c r="C67" s="12" t="str">
        <f aca="false">LEFT(EXPORT!C67,4)</f>
        <v/>
      </c>
      <c r="D67" s="12" t="str">
        <f aca="false">LEFT(EXPORT!D67,4)</f>
        <v/>
      </c>
      <c r="E67" s="13" t="str">
        <f aca="false">CONCATENATE(MID(EXPORT!E67,7,4),"/",MID(EXPORT!E67,4,2),"/",LEFT(EXPORT!E67,2))</f>
        <v>//</v>
      </c>
      <c r="F67" s="12" t="n">
        <f aca="false">EXPORT!G67</f>
        <v>0</v>
      </c>
      <c r="G67" s="12" t="n">
        <f aca="false">EXPORT!H67</f>
        <v>0</v>
      </c>
      <c r="H67" s="14" t="n">
        <f aca="false">IFERROR(D67/100,0)</f>
        <v>0</v>
      </c>
      <c r="I67" s="15" t="n">
        <f aca="false">IFERROR((C67/100)/F67-1,0)</f>
        <v>0</v>
      </c>
      <c r="J67" s="15" t="n">
        <f aca="false">IFERROR(H67/F67-1,0)</f>
        <v>0</v>
      </c>
      <c r="K67" s="12" t="str">
        <f aca="false">LEFT(EXPORT!F67,4)</f>
        <v/>
      </c>
      <c r="L67" s="16" t="n">
        <f aca="false">IFERROR((C67/100)/(K67/100)-1,0)</f>
        <v>0</v>
      </c>
      <c r="M67" s="12" t="n">
        <f aca="true">IFERROR(DATEDIF(TODAY(),EXPORT!E67,"d"),0)</f>
        <v>0</v>
      </c>
      <c r="N67" s="16" t="n">
        <f aca="false">IFERROR(J67/M67*30,0)</f>
        <v>0</v>
      </c>
      <c r="O67" s="17" t="n">
        <f aca="false">MAX(N67-0.005,0)*100*MAX(ABS(L67)-0.2,0)*2*IF(IF(M67&gt;=384,0,M67)&gt;0,(384-M67)/384,0)*10000</f>
        <v>0</v>
      </c>
    </row>
    <row r="68" customFormat="false" ht="12.8" hidden="false" customHeight="false" outlineLevel="0" collapsed="false">
      <c r="A68" s="10" t="n">
        <f aca="false">EXPORT!A68</f>
        <v>0</v>
      </c>
      <c r="B68" s="10" t="n">
        <f aca="false">EXPORT!B68</f>
        <v>0</v>
      </c>
      <c r="C68" s="10" t="str">
        <f aca="false">LEFT(EXPORT!C68,4)</f>
        <v/>
      </c>
      <c r="D68" s="10" t="str">
        <f aca="false">LEFT(EXPORT!D68,4)</f>
        <v/>
      </c>
      <c r="E68" s="6" t="str">
        <f aca="false">CONCATENATE(MID(EXPORT!E68,7,4),"/",MID(EXPORT!E68,4,2),"/",LEFT(EXPORT!E68,2))</f>
        <v>//</v>
      </c>
      <c r="F68" s="10" t="n">
        <f aca="false">EXPORT!G68</f>
        <v>0</v>
      </c>
      <c r="G68" s="10" t="n">
        <f aca="false">EXPORT!H68</f>
        <v>0</v>
      </c>
      <c r="H68" s="7" t="n">
        <f aca="false">IFERROR(D68/100,0)</f>
        <v>0</v>
      </c>
      <c r="I68" s="8" t="n">
        <f aca="false">IFERROR((C68/100)/F68-1,0)</f>
        <v>0</v>
      </c>
      <c r="J68" s="8" t="n">
        <f aca="false">IFERROR(H68/F68-1,0)</f>
        <v>0</v>
      </c>
      <c r="K68" s="10" t="str">
        <f aca="false">LEFT(EXPORT!F68,4)</f>
        <v/>
      </c>
      <c r="L68" s="9" t="n">
        <f aca="false">IFERROR((C68/100)/(K68/100)-1,0)</f>
        <v>0</v>
      </c>
      <c r="M68" s="10" t="n">
        <f aca="true">IFERROR(DATEDIF(TODAY(),EXPORT!E68,"d"),0)</f>
        <v>0</v>
      </c>
      <c r="N68" s="9" t="n">
        <f aca="false">IFERROR(J68/M68*30,0)</f>
        <v>0</v>
      </c>
      <c r="O68" s="11" t="n">
        <f aca="false">MAX(N68-0.005,0)*100*MAX(ABS(L68)-0.2,0)*2*IF(IF(M68&gt;=384,0,M68)&gt;0,(384-M68)/384,0)*10000</f>
        <v>0</v>
      </c>
    </row>
    <row r="69" customFormat="false" ht="12.8" hidden="false" customHeight="false" outlineLevel="0" collapsed="false">
      <c r="A69" s="12" t="n">
        <f aca="false">EXPORT!A69</f>
        <v>0</v>
      </c>
      <c r="B69" s="12" t="n">
        <f aca="false">EXPORT!B69</f>
        <v>0</v>
      </c>
      <c r="C69" s="12" t="str">
        <f aca="false">LEFT(EXPORT!C69,4)</f>
        <v/>
      </c>
      <c r="D69" s="12" t="str">
        <f aca="false">LEFT(EXPORT!D69,4)</f>
        <v/>
      </c>
      <c r="E69" s="13" t="str">
        <f aca="false">CONCATENATE(MID(EXPORT!E69,7,4),"/",MID(EXPORT!E69,4,2),"/",LEFT(EXPORT!E69,2))</f>
        <v>//</v>
      </c>
      <c r="F69" s="12" t="n">
        <f aca="false">EXPORT!G69</f>
        <v>0</v>
      </c>
      <c r="G69" s="12" t="n">
        <f aca="false">EXPORT!H69</f>
        <v>0</v>
      </c>
      <c r="H69" s="14" t="n">
        <f aca="false">IFERROR(D69/100,0)</f>
        <v>0</v>
      </c>
      <c r="I69" s="15" t="n">
        <f aca="false">IFERROR((C69/100)/F69-1,0)</f>
        <v>0</v>
      </c>
      <c r="J69" s="15" t="n">
        <f aca="false">IFERROR(H69/F69-1,0)</f>
        <v>0</v>
      </c>
      <c r="K69" s="12" t="str">
        <f aca="false">LEFT(EXPORT!F69,4)</f>
        <v/>
      </c>
      <c r="L69" s="16" t="n">
        <f aca="false">IFERROR((C69/100)/(K69/100)-1,0)</f>
        <v>0</v>
      </c>
      <c r="M69" s="12" t="n">
        <f aca="true">IFERROR(DATEDIF(TODAY(),EXPORT!E69,"d"),0)</f>
        <v>0</v>
      </c>
      <c r="N69" s="16" t="n">
        <f aca="false">IFERROR(J69/M69*30,0)</f>
        <v>0</v>
      </c>
      <c r="O69" s="17" t="n">
        <f aca="false">MAX(N69-0.005,0)*100*MAX(ABS(L69)-0.2,0)*2*IF(IF(M69&gt;=384,0,M69)&gt;0,(384-M69)/384,0)*10000</f>
        <v>0</v>
      </c>
    </row>
    <row r="70" customFormat="false" ht="12.8" hidden="false" customHeight="false" outlineLevel="0" collapsed="false">
      <c r="A70" s="10" t="n">
        <f aca="false">EXPORT!A70</f>
        <v>0</v>
      </c>
      <c r="B70" s="10" t="n">
        <f aca="false">EXPORT!B70</f>
        <v>0</v>
      </c>
      <c r="C70" s="10" t="str">
        <f aca="false">LEFT(EXPORT!C70,4)</f>
        <v/>
      </c>
      <c r="D70" s="10" t="str">
        <f aca="false">LEFT(EXPORT!D70,4)</f>
        <v/>
      </c>
      <c r="E70" s="6" t="str">
        <f aca="false">CONCATENATE(MID(EXPORT!E70,7,4),"/",MID(EXPORT!E70,4,2),"/",LEFT(EXPORT!E70,2))</f>
        <v>//</v>
      </c>
      <c r="F70" s="10" t="n">
        <f aca="false">EXPORT!G70</f>
        <v>0</v>
      </c>
      <c r="G70" s="10" t="n">
        <f aca="false">EXPORT!H70</f>
        <v>0</v>
      </c>
      <c r="H70" s="7" t="n">
        <f aca="false">IFERROR(D70/100,0)</f>
        <v>0</v>
      </c>
      <c r="I70" s="8" t="n">
        <f aca="false">IFERROR((C70/100)/F70-1,0)</f>
        <v>0</v>
      </c>
      <c r="J70" s="8" t="n">
        <f aca="false">IFERROR(H70/F70-1,0)</f>
        <v>0</v>
      </c>
      <c r="K70" s="10" t="str">
        <f aca="false">LEFT(EXPORT!F70,4)</f>
        <v/>
      </c>
      <c r="L70" s="9" t="n">
        <f aca="false">IFERROR((C70/100)/(K70/100)-1,0)</f>
        <v>0</v>
      </c>
      <c r="M70" s="10" t="n">
        <f aca="true">IFERROR(DATEDIF(TODAY(),EXPORT!E70,"d"),0)</f>
        <v>0</v>
      </c>
      <c r="N70" s="9" t="n">
        <f aca="false">IFERROR(J70/M70*30,0)</f>
        <v>0</v>
      </c>
      <c r="O70" s="11" t="n">
        <f aca="false">MAX(N70-0.005,0)*100*MAX(ABS(L70)-0.2,0)*2*IF(IF(M70&gt;=384,0,M70)&gt;0,(384-M70)/384,0)*10000</f>
        <v>0</v>
      </c>
    </row>
    <row r="71" customFormat="false" ht="12.8" hidden="false" customHeight="false" outlineLevel="0" collapsed="false">
      <c r="A71" s="12" t="n">
        <f aca="false">EXPORT!A71</f>
        <v>0</v>
      </c>
      <c r="B71" s="12" t="n">
        <f aca="false">EXPORT!B71</f>
        <v>0</v>
      </c>
      <c r="C71" s="12" t="str">
        <f aca="false">LEFT(EXPORT!C71,4)</f>
        <v/>
      </c>
      <c r="D71" s="12" t="str">
        <f aca="false">LEFT(EXPORT!D71,4)</f>
        <v/>
      </c>
      <c r="E71" s="13" t="str">
        <f aca="false">CONCATENATE(MID(EXPORT!E71,7,4),"/",MID(EXPORT!E71,4,2),"/",LEFT(EXPORT!E71,2))</f>
        <v>//</v>
      </c>
      <c r="F71" s="12" t="n">
        <f aca="false">EXPORT!G71</f>
        <v>0</v>
      </c>
      <c r="G71" s="12" t="n">
        <f aca="false">EXPORT!H71</f>
        <v>0</v>
      </c>
      <c r="H71" s="14" t="n">
        <f aca="false">IFERROR(D71/100,0)</f>
        <v>0</v>
      </c>
      <c r="I71" s="15" t="n">
        <f aca="false">IFERROR((C71/100)/F71-1,0)</f>
        <v>0</v>
      </c>
      <c r="J71" s="15" t="n">
        <f aca="false">IFERROR(H71/F71-1,0)</f>
        <v>0</v>
      </c>
      <c r="K71" s="12" t="str">
        <f aca="false">LEFT(EXPORT!F71,4)</f>
        <v/>
      </c>
      <c r="L71" s="16" t="n">
        <f aca="false">IFERROR((C71/100)/(K71/100)-1,0)</f>
        <v>0</v>
      </c>
      <c r="M71" s="12" t="n">
        <f aca="true">IFERROR(DATEDIF(TODAY(),EXPORT!E71,"d"),0)</f>
        <v>0</v>
      </c>
      <c r="N71" s="16" t="n">
        <f aca="false">IFERROR(J71/M71*30,0)</f>
        <v>0</v>
      </c>
      <c r="O71" s="17" t="n">
        <f aca="false">MAX(N71-0.005,0)*100*MAX(ABS(L71)-0.2,0)*2*IF(IF(M71&gt;=384,0,M71)&gt;0,(384-M71)/384,0)*10000</f>
        <v>0</v>
      </c>
    </row>
    <row r="72" customFormat="false" ht="12.8" hidden="false" customHeight="false" outlineLevel="0" collapsed="false">
      <c r="A72" s="10" t="n">
        <f aca="false">EXPORT!A72</f>
        <v>0</v>
      </c>
      <c r="B72" s="10" t="n">
        <f aca="false">EXPORT!B72</f>
        <v>0</v>
      </c>
      <c r="C72" s="10" t="str">
        <f aca="false">LEFT(EXPORT!C72,4)</f>
        <v/>
      </c>
      <c r="D72" s="10" t="str">
        <f aca="false">LEFT(EXPORT!D72,4)</f>
        <v/>
      </c>
      <c r="E72" s="6" t="str">
        <f aca="false">CONCATENATE(MID(EXPORT!E72,7,4),"/",MID(EXPORT!E72,4,2),"/",LEFT(EXPORT!E72,2))</f>
        <v>//</v>
      </c>
      <c r="F72" s="10" t="n">
        <f aca="false">EXPORT!G72</f>
        <v>0</v>
      </c>
      <c r="G72" s="10" t="n">
        <f aca="false">EXPORT!H72</f>
        <v>0</v>
      </c>
      <c r="H72" s="7" t="n">
        <f aca="false">IFERROR(D72/100,0)</f>
        <v>0</v>
      </c>
      <c r="I72" s="8" t="n">
        <f aca="false">IFERROR((C72/100)/F72-1,0)</f>
        <v>0</v>
      </c>
      <c r="J72" s="8" t="n">
        <f aca="false">IFERROR(H72/F72-1,0)</f>
        <v>0</v>
      </c>
      <c r="K72" s="10" t="str">
        <f aca="false">LEFT(EXPORT!F72,4)</f>
        <v/>
      </c>
      <c r="L72" s="9" t="n">
        <f aca="false">IFERROR((C72/100)/(K72/100)-1,0)</f>
        <v>0</v>
      </c>
      <c r="M72" s="10" t="n">
        <f aca="true">IFERROR(DATEDIF(TODAY(),EXPORT!E72,"d"),0)</f>
        <v>0</v>
      </c>
      <c r="N72" s="9" t="n">
        <f aca="false">IFERROR(J72/M72*30,0)</f>
        <v>0</v>
      </c>
      <c r="O72" s="11" t="n">
        <f aca="false">MAX(N72-0.005,0)*100*MAX(ABS(L72)-0.2,0)*2*IF(IF(M72&gt;=384,0,M72)&gt;0,(384-M72)/384,0)*10000</f>
        <v>0</v>
      </c>
    </row>
    <row r="73" customFormat="false" ht="12.8" hidden="false" customHeight="false" outlineLevel="0" collapsed="false">
      <c r="A73" s="12" t="n">
        <f aca="false">EXPORT!A73</f>
        <v>0</v>
      </c>
      <c r="B73" s="12" t="n">
        <f aca="false">EXPORT!B73</f>
        <v>0</v>
      </c>
      <c r="C73" s="12" t="str">
        <f aca="false">LEFT(EXPORT!C73,4)</f>
        <v/>
      </c>
      <c r="D73" s="12" t="str">
        <f aca="false">LEFT(EXPORT!D73,4)</f>
        <v/>
      </c>
      <c r="E73" s="13" t="str">
        <f aca="false">CONCATENATE(MID(EXPORT!E73,7,4),"/",MID(EXPORT!E73,4,2),"/",LEFT(EXPORT!E73,2))</f>
        <v>//</v>
      </c>
      <c r="F73" s="12" t="n">
        <f aca="false">EXPORT!G73</f>
        <v>0</v>
      </c>
      <c r="G73" s="12" t="n">
        <f aca="false">EXPORT!H73</f>
        <v>0</v>
      </c>
      <c r="H73" s="14" t="n">
        <f aca="false">IFERROR(D73/100,0)</f>
        <v>0</v>
      </c>
      <c r="I73" s="15" t="n">
        <f aca="false">IFERROR((C73/100)/F73-1,0)</f>
        <v>0</v>
      </c>
      <c r="J73" s="15" t="n">
        <f aca="false">IFERROR(H73/F73-1,0)</f>
        <v>0</v>
      </c>
      <c r="K73" s="12" t="str">
        <f aca="false">LEFT(EXPORT!F73,4)</f>
        <v/>
      </c>
      <c r="L73" s="16" t="n">
        <f aca="false">IFERROR((C73/100)/(K73/100)-1,0)</f>
        <v>0</v>
      </c>
      <c r="M73" s="12" t="n">
        <f aca="true">IFERROR(DATEDIF(TODAY(),EXPORT!E73,"d"),0)</f>
        <v>0</v>
      </c>
      <c r="N73" s="16" t="n">
        <f aca="false">IFERROR(J73/M73*30,0)</f>
        <v>0</v>
      </c>
      <c r="O73" s="17" t="n">
        <f aca="false">MAX(N73-0.005,0)*100*MAX(ABS(L73)-0.2,0)*2*IF(IF(M73&gt;=384,0,M73)&gt;0,(384-M73)/384,0)*10000</f>
        <v>0</v>
      </c>
    </row>
    <row r="74" customFormat="false" ht="12.8" hidden="false" customHeight="false" outlineLevel="0" collapsed="false">
      <c r="A74" s="10" t="n">
        <f aca="false">EXPORT!A74</f>
        <v>0</v>
      </c>
      <c r="B74" s="10" t="n">
        <f aca="false">EXPORT!B74</f>
        <v>0</v>
      </c>
      <c r="C74" s="10" t="str">
        <f aca="false">LEFT(EXPORT!C74,4)</f>
        <v/>
      </c>
      <c r="D74" s="10" t="str">
        <f aca="false">LEFT(EXPORT!D74,4)</f>
        <v/>
      </c>
      <c r="E74" s="6" t="str">
        <f aca="false">CONCATENATE(MID(EXPORT!E74,7,4),"/",MID(EXPORT!E74,4,2),"/",LEFT(EXPORT!E74,2))</f>
        <v>//</v>
      </c>
      <c r="F74" s="10" t="n">
        <f aca="false">EXPORT!G74</f>
        <v>0</v>
      </c>
      <c r="G74" s="10" t="n">
        <f aca="false">EXPORT!H74</f>
        <v>0</v>
      </c>
      <c r="H74" s="7" t="n">
        <f aca="false">IFERROR(D74/100,0)</f>
        <v>0</v>
      </c>
      <c r="I74" s="8" t="n">
        <f aca="false">IFERROR((C74/100)/F74-1,0)</f>
        <v>0</v>
      </c>
      <c r="J74" s="8" t="n">
        <f aca="false">IFERROR(H74/F74-1,0)</f>
        <v>0</v>
      </c>
      <c r="K74" s="10" t="str">
        <f aca="false">LEFT(EXPORT!F74,4)</f>
        <v/>
      </c>
      <c r="L74" s="9" t="n">
        <f aca="false">IFERROR((C74/100)/(K74/100)-1,0)</f>
        <v>0</v>
      </c>
      <c r="M74" s="10" t="n">
        <f aca="true">IFERROR(DATEDIF(TODAY(),EXPORT!E74,"d"),0)</f>
        <v>0</v>
      </c>
      <c r="N74" s="9" t="n">
        <f aca="false">IFERROR(J74/M74*30,0)</f>
        <v>0</v>
      </c>
      <c r="O74" s="11" t="n">
        <f aca="false">MAX(N74-0.005,0)*100*MAX(ABS(L74)-0.2,0)*2*IF(IF(M74&gt;=384,0,M74)&gt;0,(384-M74)/384,0)*10000</f>
        <v>0</v>
      </c>
    </row>
    <row r="75" customFormat="false" ht="12.8" hidden="false" customHeight="false" outlineLevel="0" collapsed="false">
      <c r="A75" s="12" t="n">
        <f aca="false">EXPORT!A75</f>
        <v>0</v>
      </c>
      <c r="B75" s="12" t="n">
        <f aca="false">EXPORT!B75</f>
        <v>0</v>
      </c>
      <c r="C75" s="12" t="str">
        <f aca="false">LEFT(EXPORT!C75,4)</f>
        <v/>
      </c>
      <c r="D75" s="12" t="str">
        <f aca="false">LEFT(EXPORT!D75,4)</f>
        <v/>
      </c>
      <c r="E75" s="13" t="str">
        <f aca="false">CONCATENATE(MID(EXPORT!E75,7,4),"/",MID(EXPORT!E75,4,2),"/",LEFT(EXPORT!E75,2))</f>
        <v>//</v>
      </c>
      <c r="F75" s="12" t="n">
        <f aca="false">EXPORT!G75</f>
        <v>0</v>
      </c>
      <c r="G75" s="12" t="n">
        <f aca="false">EXPORT!H75</f>
        <v>0</v>
      </c>
      <c r="H75" s="14" t="n">
        <f aca="false">IFERROR(D75/100,0)</f>
        <v>0</v>
      </c>
      <c r="I75" s="15" t="n">
        <f aca="false">IFERROR((C75/100)/F75-1,0)</f>
        <v>0</v>
      </c>
      <c r="J75" s="15" t="n">
        <f aca="false">IFERROR(H75/F75-1,0)</f>
        <v>0</v>
      </c>
      <c r="K75" s="12" t="str">
        <f aca="false">LEFT(EXPORT!F75,4)</f>
        <v/>
      </c>
      <c r="L75" s="16" t="n">
        <f aca="false">IFERROR((C75/100)/(K75/100)-1,0)</f>
        <v>0</v>
      </c>
      <c r="M75" s="12" t="n">
        <f aca="true">IFERROR(DATEDIF(TODAY(),EXPORT!E75,"d"),0)</f>
        <v>0</v>
      </c>
      <c r="N75" s="16" t="n">
        <f aca="false">IFERROR(J75/M75*30,0)</f>
        <v>0</v>
      </c>
      <c r="O75" s="17" t="n">
        <f aca="false">MAX(N75-0.005,0)*100*MAX(ABS(L75)-0.2,0)*2*IF(IF(M75&gt;=384,0,M75)&gt;0,(384-M75)/384,0)*10000</f>
        <v>0</v>
      </c>
    </row>
    <row r="76" customFormat="false" ht="12.8" hidden="false" customHeight="false" outlineLevel="0" collapsed="false">
      <c r="A76" s="10" t="n">
        <f aca="false">EXPORT!A76</f>
        <v>0</v>
      </c>
      <c r="B76" s="10" t="n">
        <f aca="false">EXPORT!B76</f>
        <v>0</v>
      </c>
      <c r="C76" s="10" t="str">
        <f aca="false">LEFT(EXPORT!C76,4)</f>
        <v/>
      </c>
      <c r="D76" s="10" t="str">
        <f aca="false">LEFT(EXPORT!D76,4)</f>
        <v/>
      </c>
      <c r="E76" s="6" t="str">
        <f aca="false">CONCATENATE(MID(EXPORT!E76,7,4),"/",MID(EXPORT!E76,4,2),"/",LEFT(EXPORT!E76,2))</f>
        <v>//</v>
      </c>
      <c r="F76" s="10" t="n">
        <f aca="false">EXPORT!G76</f>
        <v>0</v>
      </c>
      <c r="G76" s="10" t="n">
        <f aca="false">EXPORT!H76</f>
        <v>0</v>
      </c>
      <c r="H76" s="7" t="n">
        <f aca="false">IFERROR(D76/100,0)</f>
        <v>0</v>
      </c>
      <c r="I76" s="8" t="n">
        <f aca="false">IFERROR((C76/100)/F76-1,0)</f>
        <v>0</v>
      </c>
      <c r="J76" s="8" t="n">
        <f aca="false">IFERROR(H76/F76-1,0)</f>
        <v>0</v>
      </c>
      <c r="K76" s="10" t="str">
        <f aca="false">LEFT(EXPORT!F76,4)</f>
        <v/>
      </c>
      <c r="L76" s="9" t="n">
        <f aca="false">IFERROR((C76/100)/(K76/100)-1,0)</f>
        <v>0</v>
      </c>
      <c r="M76" s="10" t="n">
        <f aca="true">IFERROR(DATEDIF(TODAY(),EXPORT!E76,"d"),0)</f>
        <v>0</v>
      </c>
      <c r="N76" s="9" t="n">
        <f aca="false">IFERROR(J76/M76*30,0)</f>
        <v>0</v>
      </c>
      <c r="O76" s="11" t="n">
        <f aca="false">MAX(N76-0.005,0)*100*MAX(ABS(L76)-0.2,0)*2*IF(IF(M76&gt;=384,0,M76)&gt;0,(384-M76)/384,0)*10000</f>
        <v>0</v>
      </c>
    </row>
    <row r="77" customFormat="false" ht="12.8" hidden="false" customHeight="false" outlineLevel="0" collapsed="false">
      <c r="A77" s="12" t="n">
        <f aca="false">EXPORT!A77</f>
        <v>0</v>
      </c>
      <c r="B77" s="12" t="n">
        <f aca="false">EXPORT!B77</f>
        <v>0</v>
      </c>
      <c r="C77" s="12" t="str">
        <f aca="false">LEFT(EXPORT!C77,4)</f>
        <v/>
      </c>
      <c r="D77" s="12" t="str">
        <f aca="false">LEFT(EXPORT!D77,4)</f>
        <v/>
      </c>
      <c r="E77" s="13" t="str">
        <f aca="false">CONCATENATE(MID(EXPORT!E77,7,4),"/",MID(EXPORT!E77,4,2),"/",LEFT(EXPORT!E77,2))</f>
        <v>//</v>
      </c>
      <c r="F77" s="12" t="n">
        <f aca="false">EXPORT!G77</f>
        <v>0</v>
      </c>
      <c r="G77" s="12" t="n">
        <f aca="false">EXPORT!H77</f>
        <v>0</v>
      </c>
      <c r="H77" s="14" t="n">
        <f aca="false">IFERROR(D77/100,0)</f>
        <v>0</v>
      </c>
      <c r="I77" s="15" t="n">
        <f aca="false">IFERROR((C77/100)/F77-1,0)</f>
        <v>0</v>
      </c>
      <c r="J77" s="15" t="n">
        <f aca="false">IFERROR(H77/F77-1,0)</f>
        <v>0</v>
      </c>
      <c r="K77" s="12" t="str">
        <f aca="false">LEFT(EXPORT!F77,4)</f>
        <v/>
      </c>
      <c r="L77" s="16" t="n">
        <f aca="false">IFERROR((C77/100)/(K77/100)-1,0)</f>
        <v>0</v>
      </c>
      <c r="M77" s="12" t="n">
        <f aca="true">IFERROR(DATEDIF(TODAY(),EXPORT!E77,"d"),0)</f>
        <v>0</v>
      </c>
      <c r="N77" s="16" t="n">
        <f aca="false">IFERROR(J77/M77*30,0)</f>
        <v>0</v>
      </c>
      <c r="O77" s="17" t="n">
        <f aca="false">MAX(N77-0.005,0)*100*MAX(ABS(L77)-0.2,0)*2*IF(IF(M77&gt;=384,0,M77)&gt;0,(384-M77)/384,0)*10000</f>
        <v>0</v>
      </c>
    </row>
    <row r="78" customFormat="false" ht="12.8" hidden="false" customHeight="false" outlineLevel="0" collapsed="false">
      <c r="A78" s="10" t="n">
        <f aca="false">EXPORT!A78</f>
        <v>0</v>
      </c>
      <c r="B78" s="10" t="n">
        <f aca="false">EXPORT!B78</f>
        <v>0</v>
      </c>
      <c r="C78" s="10" t="str">
        <f aca="false">LEFT(EXPORT!C78,4)</f>
        <v/>
      </c>
      <c r="D78" s="10" t="str">
        <f aca="false">LEFT(EXPORT!D78,4)</f>
        <v/>
      </c>
      <c r="E78" s="6" t="str">
        <f aca="false">CONCATENATE(MID(EXPORT!E78,7,4),"/",MID(EXPORT!E78,4,2),"/",LEFT(EXPORT!E78,2))</f>
        <v>//</v>
      </c>
      <c r="F78" s="10" t="n">
        <f aca="false">EXPORT!G78</f>
        <v>0</v>
      </c>
      <c r="G78" s="10" t="n">
        <f aca="false">EXPORT!H78</f>
        <v>0</v>
      </c>
      <c r="H78" s="7" t="n">
        <f aca="false">IFERROR(D78/100,0)</f>
        <v>0</v>
      </c>
      <c r="I78" s="8" t="n">
        <f aca="false">IFERROR((C78/100)/F78-1,0)</f>
        <v>0</v>
      </c>
      <c r="J78" s="8" t="n">
        <f aca="false">IFERROR(H78/F78-1,0)</f>
        <v>0</v>
      </c>
      <c r="K78" s="10" t="str">
        <f aca="false">LEFT(EXPORT!F78,4)</f>
        <v/>
      </c>
      <c r="L78" s="9" t="n">
        <f aca="false">IFERROR((C78/100)/(K78/100)-1,0)</f>
        <v>0</v>
      </c>
      <c r="M78" s="10" t="n">
        <f aca="true">IFERROR(DATEDIF(TODAY(),EXPORT!E78,"d"),0)</f>
        <v>0</v>
      </c>
      <c r="N78" s="9" t="n">
        <f aca="false">IFERROR(J78/M78*30,0)</f>
        <v>0</v>
      </c>
      <c r="O78" s="11" t="n">
        <f aca="false">MAX(N78-0.005,0)*100*MAX(ABS(L78)-0.2,0)*2*IF(IF(M78&gt;=384,0,M78)&gt;0,(384-M78)/384,0)*10000</f>
        <v>0</v>
      </c>
    </row>
    <row r="79" customFormat="false" ht="12.8" hidden="false" customHeight="false" outlineLevel="0" collapsed="false">
      <c r="A79" s="12" t="n">
        <f aca="false">EXPORT!A79</f>
        <v>0</v>
      </c>
      <c r="B79" s="12" t="n">
        <f aca="false">EXPORT!B79</f>
        <v>0</v>
      </c>
      <c r="C79" s="12" t="str">
        <f aca="false">LEFT(EXPORT!C79,4)</f>
        <v/>
      </c>
      <c r="D79" s="12" t="str">
        <f aca="false">LEFT(EXPORT!D79,4)</f>
        <v/>
      </c>
      <c r="E79" s="13" t="str">
        <f aca="false">CONCATENATE(MID(EXPORT!E79,7,4),"/",MID(EXPORT!E79,4,2),"/",LEFT(EXPORT!E79,2))</f>
        <v>//</v>
      </c>
      <c r="F79" s="12" t="n">
        <f aca="false">EXPORT!G79</f>
        <v>0</v>
      </c>
      <c r="G79" s="12" t="n">
        <f aca="false">EXPORT!H79</f>
        <v>0</v>
      </c>
      <c r="H79" s="14" t="n">
        <f aca="false">IFERROR(D79/100,0)</f>
        <v>0</v>
      </c>
      <c r="I79" s="15" t="n">
        <f aca="false">IFERROR((C79/100)/F79-1,0)</f>
        <v>0</v>
      </c>
      <c r="J79" s="15" t="n">
        <f aca="false">IFERROR(H79/F79-1,0)</f>
        <v>0</v>
      </c>
      <c r="K79" s="12" t="str">
        <f aca="false">LEFT(EXPORT!F79,4)</f>
        <v/>
      </c>
      <c r="L79" s="16" t="n">
        <f aca="false">IFERROR((C79/100)/(K79/100)-1,0)</f>
        <v>0</v>
      </c>
      <c r="M79" s="12" t="n">
        <f aca="true">IFERROR(DATEDIF(TODAY(),EXPORT!E79,"d"),0)</f>
        <v>0</v>
      </c>
      <c r="N79" s="16" t="n">
        <f aca="false">IFERROR(J79/M79*30,0)</f>
        <v>0</v>
      </c>
      <c r="O79" s="17" t="n">
        <f aca="false">MAX(N79-0.005,0)*100*MAX(ABS(L79)-0.2,0)*2*IF(IF(M79&gt;=384,0,M79)&gt;0,(384-M79)/384,0)*10000</f>
        <v>0</v>
      </c>
    </row>
    <row r="80" customFormat="false" ht="12.8" hidden="false" customHeight="false" outlineLevel="0" collapsed="false">
      <c r="A80" s="10" t="n">
        <f aca="false">EXPORT!A80</f>
        <v>0</v>
      </c>
      <c r="B80" s="10" t="n">
        <f aca="false">EXPORT!B80</f>
        <v>0</v>
      </c>
      <c r="C80" s="10" t="str">
        <f aca="false">LEFT(EXPORT!C80,4)</f>
        <v/>
      </c>
      <c r="D80" s="10" t="str">
        <f aca="false">LEFT(EXPORT!D80,4)</f>
        <v/>
      </c>
      <c r="E80" s="6" t="str">
        <f aca="false">CONCATENATE(MID(EXPORT!E80,7,4),"/",MID(EXPORT!E80,4,2),"/",LEFT(EXPORT!E80,2))</f>
        <v>//</v>
      </c>
      <c r="F80" s="10" t="n">
        <f aca="false">EXPORT!G80</f>
        <v>0</v>
      </c>
      <c r="G80" s="10" t="n">
        <f aca="false">EXPORT!H80</f>
        <v>0</v>
      </c>
      <c r="H80" s="7" t="n">
        <f aca="false">IFERROR(D80/100,0)</f>
        <v>0</v>
      </c>
      <c r="I80" s="8" t="n">
        <f aca="false">IFERROR((C80/100)/F80-1,0)</f>
        <v>0</v>
      </c>
      <c r="J80" s="8" t="n">
        <f aca="false">IFERROR(H80/F80-1,0)</f>
        <v>0</v>
      </c>
      <c r="K80" s="10" t="str">
        <f aca="false">LEFT(EXPORT!F80,4)</f>
        <v/>
      </c>
      <c r="L80" s="9" t="n">
        <f aca="false">IFERROR((C80/100)/(K80/100)-1,0)</f>
        <v>0</v>
      </c>
      <c r="M80" s="10" t="n">
        <f aca="true">IFERROR(DATEDIF(TODAY(),EXPORT!E80,"d"),0)</f>
        <v>0</v>
      </c>
      <c r="N80" s="9" t="n">
        <f aca="false">IFERROR(J80/M80*30,0)</f>
        <v>0</v>
      </c>
      <c r="O80" s="11" t="n">
        <f aca="false">MAX(N80-0.005,0)*100*MAX(ABS(L80)-0.2,0)*2*IF(IF(M80&gt;=384,0,M80)&gt;0,(384-M80)/384,0)*10000</f>
        <v>0</v>
      </c>
    </row>
    <row r="81" customFormat="false" ht="12.8" hidden="false" customHeight="false" outlineLevel="0" collapsed="false">
      <c r="A81" s="12" t="n">
        <f aca="false">EXPORT!A81</f>
        <v>0</v>
      </c>
      <c r="B81" s="12" t="n">
        <f aca="false">EXPORT!B81</f>
        <v>0</v>
      </c>
      <c r="C81" s="12" t="str">
        <f aca="false">LEFT(EXPORT!C81,4)</f>
        <v/>
      </c>
      <c r="D81" s="12" t="str">
        <f aca="false">LEFT(EXPORT!D81,4)</f>
        <v/>
      </c>
      <c r="E81" s="13" t="str">
        <f aca="false">CONCATENATE(MID(EXPORT!E81,7,4),"/",MID(EXPORT!E81,4,2),"/",LEFT(EXPORT!E81,2))</f>
        <v>//</v>
      </c>
      <c r="F81" s="12" t="n">
        <f aca="false">EXPORT!G81</f>
        <v>0</v>
      </c>
      <c r="G81" s="12" t="n">
        <f aca="false">EXPORT!H81</f>
        <v>0</v>
      </c>
      <c r="H81" s="14" t="n">
        <f aca="false">IFERROR(D81/100,0)</f>
        <v>0</v>
      </c>
      <c r="I81" s="15" t="n">
        <f aca="false">IFERROR((C81/100)/F81-1,0)</f>
        <v>0</v>
      </c>
      <c r="J81" s="15" t="n">
        <f aca="false">IFERROR(H81/F81-1,0)</f>
        <v>0</v>
      </c>
      <c r="K81" s="12" t="str">
        <f aca="false">LEFT(EXPORT!F81,4)</f>
        <v/>
      </c>
      <c r="L81" s="16" t="n">
        <f aca="false">IFERROR((C81/100)/(K81/100)-1,0)</f>
        <v>0</v>
      </c>
      <c r="M81" s="12" t="n">
        <f aca="true">IFERROR(DATEDIF(TODAY(),EXPORT!E81,"d"),0)</f>
        <v>0</v>
      </c>
      <c r="N81" s="16" t="n">
        <f aca="false">IFERROR(J81/M81*30,0)</f>
        <v>0</v>
      </c>
      <c r="O81" s="17" t="n">
        <f aca="false">MAX(N81-0.005,0)*100*MAX(ABS(L81)-0.2,0)*2*IF(IF(M81&gt;=384,0,M81)&gt;0,(384-M81)/384,0)*10000</f>
        <v>0</v>
      </c>
    </row>
    <row r="82" customFormat="false" ht="12.8" hidden="false" customHeight="false" outlineLevel="0" collapsed="false">
      <c r="A82" s="10" t="n">
        <f aca="false">EXPORT!A82</f>
        <v>0</v>
      </c>
      <c r="B82" s="10" t="n">
        <f aca="false">EXPORT!B82</f>
        <v>0</v>
      </c>
      <c r="C82" s="10" t="str">
        <f aca="false">LEFT(EXPORT!C82,4)</f>
        <v/>
      </c>
      <c r="D82" s="10" t="str">
        <f aca="false">LEFT(EXPORT!D82,4)</f>
        <v/>
      </c>
      <c r="E82" s="6" t="str">
        <f aca="false">CONCATENATE(MID(EXPORT!E82,7,4),"/",MID(EXPORT!E82,4,2),"/",LEFT(EXPORT!E82,2))</f>
        <v>//</v>
      </c>
      <c r="F82" s="10" t="n">
        <f aca="false">EXPORT!G82</f>
        <v>0</v>
      </c>
      <c r="G82" s="10" t="n">
        <f aca="false">EXPORT!H82</f>
        <v>0</v>
      </c>
      <c r="H82" s="7" t="n">
        <f aca="false">IFERROR(D82/100,0)</f>
        <v>0</v>
      </c>
      <c r="I82" s="8" t="n">
        <f aca="false">IFERROR((C82/100)/F82-1,0)</f>
        <v>0</v>
      </c>
      <c r="J82" s="8" t="n">
        <f aca="false">IFERROR(H82/F82-1,0)</f>
        <v>0</v>
      </c>
      <c r="K82" s="10" t="str">
        <f aca="false">LEFT(EXPORT!F82,4)</f>
        <v/>
      </c>
      <c r="L82" s="9" t="n">
        <f aca="false">IFERROR((C82/100)/(K82/100)-1,0)</f>
        <v>0</v>
      </c>
      <c r="M82" s="10" t="n">
        <f aca="true">IFERROR(DATEDIF(TODAY(),EXPORT!E82,"d"),0)</f>
        <v>0</v>
      </c>
      <c r="N82" s="9" t="n">
        <f aca="false">IFERROR(J82/M82*30,0)</f>
        <v>0</v>
      </c>
      <c r="O82" s="11" t="n">
        <f aca="false">MAX(N82-0.005,0)*100*MAX(ABS(L82)-0.2,0)*2*IF(IF(M82&gt;=384,0,M82)&gt;0,(384-M82)/384,0)*10000</f>
        <v>0</v>
      </c>
    </row>
    <row r="83" customFormat="false" ht="12.8" hidden="false" customHeight="false" outlineLevel="0" collapsed="false">
      <c r="A83" s="12" t="n">
        <f aca="false">EXPORT!A83</f>
        <v>0</v>
      </c>
      <c r="B83" s="12" t="n">
        <f aca="false">EXPORT!B83</f>
        <v>0</v>
      </c>
      <c r="C83" s="12" t="str">
        <f aca="false">LEFT(EXPORT!C83,4)</f>
        <v/>
      </c>
      <c r="D83" s="12" t="str">
        <f aca="false">LEFT(EXPORT!D83,4)</f>
        <v/>
      </c>
      <c r="E83" s="13" t="str">
        <f aca="false">CONCATENATE(MID(EXPORT!E83,7,4),"/",MID(EXPORT!E83,4,2),"/",LEFT(EXPORT!E83,2))</f>
        <v>//</v>
      </c>
      <c r="F83" s="12" t="n">
        <f aca="false">EXPORT!G83</f>
        <v>0</v>
      </c>
      <c r="G83" s="12" t="n">
        <f aca="false">EXPORT!H83</f>
        <v>0</v>
      </c>
      <c r="H83" s="14" t="n">
        <f aca="false">IFERROR(D83/100,0)</f>
        <v>0</v>
      </c>
      <c r="I83" s="15" t="n">
        <f aca="false">IFERROR((C83/100)/F83-1,0)</f>
        <v>0</v>
      </c>
      <c r="J83" s="15" t="n">
        <f aca="false">IFERROR(H83/F83-1,0)</f>
        <v>0</v>
      </c>
      <c r="K83" s="12" t="str">
        <f aca="false">LEFT(EXPORT!F83,4)</f>
        <v/>
      </c>
      <c r="L83" s="16" t="n">
        <f aca="false">IFERROR((C83/100)/(K83/100)-1,0)</f>
        <v>0</v>
      </c>
      <c r="M83" s="12" t="n">
        <f aca="true">IFERROR(DATEDIF(TODAY(),EXPORT!E83,"d"),0)</f>
        <v>0</v>
      </c>
      <c r="N83" s="16" t="n">
        <f aca="false">IFERROR(J83/M83*30,0)</f>
        <v>0</v>
      </c>
      <c r="O83" s="17" t="n">
        <f aca="false">MAX(N83-0.005,0)*100*MAX(ABS(L83)-0.2,0)*2*IF(IF(M83&gt;=384,0,M83)&gt;0,(384-M83)/384,0)*10000</f>
        <v>0</v>
      </c>
    </row>
    <row r="84" customFormat="false" ht="12.8" hidden="false" customHeight="false" outlineLevel="0" collapsed="false">
      <c r="A84" s="10" t="n">
        <f aca="false">EXPORT!A84</f>
        <v>0</v>
      </c>
      <c r="B84" s="10" t="n">
        <f aca="false">EXPORT!B84</f>
        <v>0</v>
      </c>
      <c r="C84" s="10" t="str">
        <f aca="false">LEFT(EXPORT!C84,4)</f>
        <v/>
      </c>
      <c r="D84" s="10" t="str">
        <f aca="false">LEFT(EXPORT!D84,4)</f>
        <v/>
      </c>
      <c r="E84" s="6" t="str">
        <f aca="false">CONCATENATE(MID(EXPORT!E84,7,4),"/",MID(EXPORT!E84,4,2),"/",LEFT(EXPORT!E84,2))</f>
        <v>//</v>
      </c>
      <c r="F84" s="10" t="n">
        <f aca="false">EXPORT!G84</f>
        <v>0</v>
      </c>
      <c r="G84" s="10" t="n">
        <f aca="false">EXPORT!H84</f>
        <v>0</v>
      </c>
      <c r="H84" s="7" t="n">
        <f aca="false">IFERROR(D84/100,0)</f>
        <v>0</v>
      </c>
      <c r="I84" s="8" t="n">
        <f aca="false">IFERROR((C84/100)/F84-1,0)</f>
        <v>0</v>
      </c>
      <c r="J84" s="8" t="n">
        <f aca="false">IFERROR(H84/F84-1,0)</f>
        <v>0</v>
      </c>
      <c r="K84" s="10" t="str">
        <f aca="false">LEFT(EXPORT!F84,4)</f>
        <v/>
      </c>
      <c r="L84" s="9" t="n">
        <f aca="false">IFERROR((C84/100)/(K84/100)-1,0)</f>
        <v>0</v>
      </c>
      <c r="M84" s="10" t="n">
        <f aca="true">IFERROR(DATEDIF(TODAY(),EXPORT!E84,"d"),0)</f>
        <v>0</v>
      </c>
      <c r="N84" s="9" t="n">
        <f aca="false">IFERROR(J84/M84*30,0)</f>
        <v>0</v>
      </c>
      <c r="O84" s="11" t="n">
        <f aca="false">MAX(N84-0.005,0)*100*MAX(ABS(L84)-0.2,0)*2*IF(IF(M84&gt;=384,0,M84)&gt;0,(384-M84)/384,0)*10000</f>
        <v>0</v>
      </c>
    </row>
    <row r="85" customFormat="false" ht="12.8" hidden="false" customHeight="false" outlineLevel="0" collapsed="false">
      <c r="A85" s="12" t="n">
        <f aca="false">EXPORT!A85</f>
        <v>0</v>
      </c>
      <c r="B85" s="12" t="n">
        <f aca="false">EXPORT!B85</f>
        <v>0</v>
      </c>
      <c r="C85" s="12" t="str">
        <f aca="false">LEFT(EXPORT!C85,4)</f>
        <v/>
      </c>
      <c r="D85" s="12" t="str">
        <f aca="false">LEFT(EXPORT!D85,4)</f>
        <v/>
      </c>
      <c r="E85" s="13" t="str">
        <f aca="false">CONCATENATE(MID(EXPORT!E85,7,4),"/",MID(EXPORT!E85,4,2),"/",LEFT(EXPORT!E85,2))</f>
        <v>//</v>
      </c>
      <c r="F85" s="12" t="n">
        <f aca="false">EXPORT!G85</f>
        <v>0</v>
      </c>
      <c r="G85" s="12" t="n">
        <f aca="false">EXPORT!H85</f>
        <v>0</v>
      </c>
      <c r="H85" s="14" t="n">
        <f aca="false">IFERROR(D85/100,0)</f>
        <v>0</v>
      </c>
      <c r="I85" s="15" t="n">
        <f aca="false">IFERROR((C85/100)/F85-1,0)</f>
        <v>0</v>
      </c>
      <c r="J85" s="15" t="n">
        <f aca="false">IFERROR(H85/F85-1,0)</f>
        <v>0</v>
      </c>
      <c r="K85" s="12" t="str">
        <f aca="false">LEFT(EXPORT!F85,4)</f>
        <v/>
      </c>
      <c r="L85" s="16" t="n">
        <f aca="false">IFERROR((C85/100)/(K85/100)-1,0)</f>
        <v>0</v>
      </c>
      <c r="M85" s="12" t="n">
        <f aca="true">IFERROR(DATEDIF(TODAY(),EXPORT!E85,"d"),0)</f>
        <v>0</v>
      </c>
      <c r="N85" s="16" t="n">
        <f aca="false">IFERROR(J85/M85*30,0)</f>
        <v>0</v>
      </c>
      <c r="O85" s="17" t="n">
        <f aca="false">MAX(N85-0.005,0)*100*MAX(ABS(L85)-0.2,0)*2*IF(IF(M85&gt;=384,0,M85)&gt;0,(384-M85)/384,0)*10000</f>
        <v>0</v>
      </c>
    </row>
    <row r="86" customFormat="false" ht="12.8" hidden="false" customHeight="false" outlineLevel="0" collapsed="false">
      <c r="A86" s="10" t="n">
        <f aca="false">EXPORT!A86</f>
        <v>0</v>
      </c>
      <c r="B86" s="10" t="n">
        <f aca="false">EXPORT!B86</f>
        <v>0</v>
      </c>
      <c r="C86" s="10" t="str">
        <f aca="false">LEFT(EXPORT!C86,4)</f>
        <v/>
      </c>
      <c r="D86" s="10" t="str">
        <f aca="false">LEFT(EXPORT!D86,4)</f>
        <v/>
      </c>
      <c r="E86" s="6" t="str">
        <f aca="false">CONCATENATE(MID(EXPORT!E86,7,4),"/",MID(EXPORT!E86,4,2),"/",LEFT(EXPORT!E86,2))</f>
        <v>//</v>
      </c>
      <c r="F86" s="10" t="n">
        <f aca="false">EXPORT!G86</f>
        <v>0</v>
      </c>
      <c r="G86" s="10" t="n">
        <f aca="false">EXPORT!H86</f>
        <v>0</v>
      </c>
      <c r="H86" s="7" t="n">
        <f aca="false">IFERROR(D86/100,0)</f>
        <v>0</v>
      </c>
      <c r="I86" s="8" t="n">
        <f aca="false">IFERROR((C86/100)/F86-1,0)</f>
        <v>0</v>
      </c>
      <c r="J86" s="8" t="n">
        <f aca="false">IFERROR(H86/F86-1,0)</f>
        <v>0</v>
      </c>
      <c r="K86" s="10" t="str">
        <f aca="false">LEFT(EXPORT!F86,4)</f>
        <v/>
      </c>
      <c r="L86" s="9" t="n">
        <f aca="false">IFERROR((C86/100)/(K86/100)-1,0)</f>
        <v>0</v>
      </c>
      <c r="M86" s="10" t="n">
        <f aca="true">IFERROR(DATEDIF(TODAY(),EXPORT!E86,"d"),0)</f>
        <v>0</v>
      </c>
      <c r="N86" s="9" t="n">
        <f aca="false">IFERROR(J86/M86*30,0)</f>
        <v>0</v>
      </c>
      <c r="O86" s="11" t="n">
        <f aca="false">MAX(N86-0.005,0)*100*MAX(ABS(L86)-0.2,0)*2*IF(IF(M86&gt;=384,0,M86)&gt;0,(384-M86)/384,0)*10000</f>
        <v>0</v>
      </c>
    </row>
    <row r="87" customFormat="false" ht="12.8" hidden="false" customHeight="false" outlineLevel="0" collapsed="false">
      <c r="A87" s="12" t="n">
        <f aca="false">EXPORT!A87</f>
        <v>0</v>
      </c>
      <c r="B87" s="12" t="n">
        <f aca="false">EXPORT!B87</f>
        <v>0</v>
      </c>
      <c r="C87" s="12" t="str">
        <f aca="false">LEFT(EXPORT!C87,4)</f>
        <v/>
      </c>
      <c r="D87" s="12" t="str">
        <f aca="false">LEFT(EXPORT!D87,4)</f>
        <v/>
      </c>
      <c r="E87" s="13" t="str">
        <f aca="false">CONCATENATE(MID(EXPORT!E87,7,4),"/",MID(EXPORT!E87,4,2),"/",LEFT(EXPORT!E87,2))</f>
        <v>//</v>
      </c>
      <c r="F87" s="12" t="n">
        <f aca="false">EXPORT!G87</f>
        <v>0</v>
      </c>
      <c r="G87" s="12" t="n">
        <f aca="false">EXPORT!H87</f>
        <v>0</v>
      </c>
      <c r="H87" s="14" t="n">
        <f aca="false">IFERROR(D87/100,0)</f>
        <v>0</v>
      </c>
      <c r="I87" s="15" t="n">
        <f aca="false">IFERROR((C87/100)/F87-1,0)</f>
        <v>0</v>
      </c>
      <c r="J87" s="15" t="n">
        <f aca="false">IFERROR(H87/F87-1,0)</f>
        <v>0</v>
      </c>
      <c r="K87" s="12" t="str">
        <f aca="false">LEFT(EXPORT!F87,4)</f>
        <v/>
      </c>
      <c r="L87" s="16" t="n">
        <f aca="false">IFERROR((C87/100)/(K87/100)-1,0)</f>
        <v>0</v>
      </c>
      <c r="M87" s="12" t="n">
        <f aca="true">IFERROR(DATEDIF(TODAY(),EXPORT!E87,"d"),0)</f>
        <v>0</v>
      </c>
      <c r="N87" s="16" t="n">
        <f aca="false">IFERROR(J87/M87*30,0)</f>
        <v>0</v>
      </c>
      <c r="O87" s="17" t="n">
        <f aca="false">MAX(N87-0.005,0)*100*MAX(ABS(L87)-0.2,0)*2*IF(IF(M87&gt;=384,0,M87)&gt;0,(384-M87)/384,0)*10000</f>
        <v>0</v>
      </c>
    </row>
    <row r="88" customFormat="false" ht="12.8" hidden="false" customHeight="false" outlineLevel="0" collapsed="false">
      <c r="A88" s="10" t="n">
        <f aca="false">EXPORT!A88</f>
        <v>0</v>
      </c>
      <c r="B88" s="10" t="n">
        <f aca="false">EXPORT!B88</f>
        <v>0</v>
      </c>
      <c r="C88" s="10" t="str">
        <f aca="false">LEFT(EXPORT!C88,4)</f>
        <v/>
      </c>
      <c r="D88" s="10" t="str">
        <f aca="false">LEFT(EXPORT!D88,4)</f>
        <v/>
      </c>
      <c r="E88" s="6" t="str">
        <f aca="false">CONCATENATE(MID(EXPORT!E88,7,4),"/",MID(EXPORT!E88,4,2),"/",LEFT(EXPORT!E88,2))</f>
        <v>//</v>
      </c>
      <c r="F88" s="10" t="n">
        <f aca="false">EXPORT!G88</f>
        <v>0</v>
      </c>
      <c r="G88" s="10" t="n">
        <f aca="false">EXPORT!H88</f>
        <v>0</v>
      </c>
      <c r="H88" s="7" t="n">
        <f aca="false">IFERROR(D88/100,0)</f>
        <v>0</v>
      </c>
      <c r="I88" s="8" t="n">
        <f aca="false">IFERROR((C88/100)/F88-1,0)</f>
        <v>0</v>
      </c>
      <c r="J88" s="8" t="n">
        <f aca="false">IFERROR(H88/F88-1,0)</f>
        <v>0</v>
      </c>
      <c r="K88" s="10" t="str">
        <f aca="false">LEFT(EXPORT!F88,4)</f>
        <v/>
      </c>
      <c r="L88" s="9" t="n">
        <f aca="false">IFERROR((C88/100)/(K88/100)-1,0)</f>
        <v>0</v>
      </c>
      <c r="M88" s="10" t="n">
        <f aca="true">IFERROR(DATEDIF(TODAY(),EXPORT!E88,"d"),0)</f>
        <v>0</v>
      </c>
      <c r="N88" s="9" t="n">
        <f aca="false">IFERROR(J88/M88*30,0)</f>
        <v>0</v>
      </c>
      <c r="O88" s="11" t="n">
        <f aca="false">MAX(N88-0.005,0)*100*MAX(ABS(L88)-0.2,0)*2*IF(IF(M88&gt;=384,0,M88)&gt;0,(384-M88)/384,0)*10000</f>
        <v>0</v>
      </c>
    </row>
    <row r="89" customFormat="false" ht="12.8" hidden="false" customHeight="false" outlineLevel="0" collapsed="false">
      <c r="A89" s="12" t="n">
        <f aca="false">EXPORT!A89</f>
        <v>0</v>
      </c>
      <c r="B89" s="12" t="n">
        <f aca="false">EXPORT!B89</f>
        <v>0</v>
      </c>
      <c r="C89" s="12" t="str">
        <f aca="false">LEFT(EXPORT!C89,4)</f>
        <v/>
      </c>
      <c r="D89" s="12" t="str">
        <f aca="false">LEFT(EXPORT!D89,4)</f>
        <v/>
      </c>
      <c r="E89" s="13" t="str">
        <f aca="false">CONCATENATE(MID(EXPORT!E89,7,4),"/",MID(EXPORT!E89,4,2),"/",LEFT(EXPORT!E89,2))</f>
        <v>//</v>
      </c>
      <c r="F89" s="12" t="n">
        <f aca="false">EXPORT!G89</f>
        <v>0</v>
      </c>
      <c r="G89" s="12" t="n">
        <f aca="false">EXPORT!H89</f>
        <v>0</v>
      </c>
      <c r="H89" s="14" t="n">
        <f aca="false">IFERROR(D89/100,0)</f>
        <v>0</v>
      </c>
      <c r="I89" s="15" t="n">
        <f aca="false">IFERROR((C89/100)/F89-1,0)</f>
        <v>0</v>
      </c>
      <c r="J89" s="15" t="n">
        <f aca="false">IFERROR(H89/F89-1,0)</f>
        <v>0</v>
      </c>
      <c r="K89" s="12" t="str">
        <f aca="false">LEFT(EXPORT!F89,4)</f>
        <v/>
      </c>
      <c r="L89" s="16" t="n">
        <f aca="false">IFERROR((C89/100)/(K89/100)-1,0)</f>
        <v>0</v>
      </c>
      <c r="M89" s="12" t="n">
        <f aca="true">IFERROR(DATEDIF(TODAY(),EXPORT!E89,"d"),0)</f>
        <v>0</v>
      </c>
      <c r="N89" s="16" t="n">
        <f aca="false">IFERROR(J89/M89*30,0)</f>
        <v>0</v>
      </c>
      <c r="O89" s="17" t="n">
        <f aca="false">MAX(N89-0.005,0)*100*MAX(ABS(L89)-0.2,0)*2*IF(IF(M89&gt;=384,0,M89)&gt;0,(384-M89)/384,0)*10000</f>
        <v>0</v>
      </c>
    </row>
    <row r="90" customFormat="false" ht="12.8" hidden="false" customHeight="false" outlineLevel="0" collapsed="false">
      <c r="A90" s="10" t="n">
        <f aca="false">EXPORT!A90</f>
        <v>0</v>
      </c>
      <c r="B90" s="10" t="n">
        <f aca="false">EXPORT!B90</f>
        <v>0</v>
      </c>
      <c r="C90" s="10" t="str">
        <f aca="false">LEFT(EXPORT!C90,4)</f>
        <v/>
      </c>
      <c r="D90" s="10" t="str">
        <f aca="false">LEFT(EXPORT!D90,4)</f>
        <v/>
      </c>
      <c r="E90" s="6" t="str">
        <f aca="false">CONCATENATE(MID(EXPORT!E90,7,4),"/",MID(EXPORT!E90,4,2),"/",LEFT(EXPORT!E90,2))</f>
        <v>//</v>
      </c>
      <c r="F90" s="10" t="n">
        <f aca="false">EXPORT!G90</f>
        <v>0</v>
      </c>
      <c r="G90" s="10" t="n">
        <f aca="false">EXPORT!H90</f>
        <v>0</v>
      </c>
      <c r="H90" s="7" t="n">
        <f aca="false">IFERROR(D90/100,0)</f>
        <v>0</v>
      </c>
      <c r="I90" s="8" t="n">
        <f aca="false">IFERROR((C90/100)/F90-1,0)</f>
        <v>0</v>
      </c>
      <c r="J90" s="8" t="n">
        <f aca="false">IFERROR(H90/F90-1,0)</f>
        <v>0</v>
      </c>
      <c r="K90" s="10" t="str">
        <f aca="false">LEFT(EXPORT!F90,4)</f>
        <v/>
      </c>
      <c r="L90" s="9" t="n">
        <f aca="false">IFERROR((C90/100)/(K90/100)-1,0)</f>
        <v>0</v>
      </c>
      <c r="M90" s="10" t="n">
        <f aca="true">IFERROR(DATEDIF(TODAY(),EXPORT!E90,"d"),0)</f>
        <v>0</v>
      </c>
      <c r="N90" s="9" t="n">
        <f aca="false">IFERROR(J90/M90*30,0)</f>
        <v>0</v>
      </c>
      <c r="O90" s="11" t="n">
        <f aca="false">MAX(N90-0.005,0)*100*MAX(ABS(L90)-0.2,0)*2*IF(IF(M90&gt;=384,0,M90)&gt;0,(384-M90)/384,0)*10000</f>
        <v>0</v>
      </c>
    </row>
    <row r="91" customFormat="false" ht="12.8" hidden="false" customHeight="false" outlineLevel="0" collapsed="false">
      <c r="A91" s="12" t="n">
        <f aca="false">EXPORT!A91</f>
        <v>0</v>
      </c>
      <c r="B91" s="12" t="n">
        <f aca="false">EXPORT!B91</f>
        <v>0</v>
      </c>
      <c r="C91" s="12" t="str">
        <f aca="false">LEFT(EXPORT!C91,4)</f>
        <v/>
      </c>
      <c r="D91" s="12" t="str">
        <f aca="false">LEFT(EXPORT!D91,4)</f>
        <v/>
      </c>
      <c r="E91" s="13" t="str">
        <f aca="false">CONCATENATE(MID(EXPORT!E91,7,4),"/",MID(EXPORT!E91,4,2),"/",LEFT(EXPORT!E91,2))</f>
        <v>//</v>
      </c>
      <c r="F91" s="12" t="n">
        <f aca="false">EXPORT!G91</f>
        <v>0</v>
      </c>
      <c r="G91" s="12" t="n">
        <f aca="false">EXPORT!H91</f>
        <v>0</v>
      </c>
      <c r="H91" s="14" t="n">
        <f aca="false">IFERROR(D91/100,0)</f>
        <v>0</v>
      </c>
      <c r="I91" s="15" t="n">
        <f aca="false">IFERROR((C91/100)/F91-1,0)</f>
        <v>0</v>
      </c>
      <c r="J91" s="15" t="n">
        <f aca="false">IFERROR(H91/F91-1,0)</f>
        <v>0</v>
      </c>
      <c r="K91" s="12" t="str">
        <f aca="false">LEFT(EXPORT!F91,4)</f>
        <v/>
      </c>
      <c r="L91" s="16" t="n">
        <f aca="false">IFERROR((C91/100)/(K91/100)-1,0)</f>
        <v>0</v>
      </c>
      <c r="M91" s="12" t="n">
        <f aca="true">IFERROR(DATEDIF(TODAY(),EXPORT!E91,"d"),0)</f>
        <v>0</v>
      </c>
      <c r="N91" s="16" t="n">
        <f aca="false">IFERROR(J91/M91*30,0)</f>
        <v>0</v>
      </c>
      <c r="O91" s="17" t="n">
        <f aca="false">MAX(N91-0.005,0)*100*MAX(ABS(L91)-0.2,0)*2*IF(IF(M91&gt;=384,0,M91)&gt;0,(384-M91)/384,0)*10000</f>
        <v>0</v>
      </c>
    </row>
    <row r="92" customFormat="false" ht="12.8" hidden="false" customHeight="false" outlineLevel="0" collapsed="false">
      <c r="A92" s="10" t="n">
        <f aca="false">EXPORT!A92</f>
        <v>0</v>
      </c>
      <c r="B92" s="10" t="n">
        <f aca="false">EXPORT!B92</f>
        <v>0</v>
      </c>
      <c r="C92" s="10" t="str">
        <f aca="false">LEFT(EXPORT!C92,4)</f>
        <v/>
      </c>
      <c r="D92" s="10" t="str">
        <f aca="false">LEFT(EXPORT!D92,4)</f>
        <v/>
      </c>
      <c r="E92" s="6" t="str">
        <f aca="false">CONCATENATE(MID(EXPORT!E92,7,4),"/",MID(EXPORT!E92,4,2),"/",LEFT(EXPORT!E92,2))</f>
        <v>//</v>
      </c>
      <c r="F92" s="10" t="n">
        <f aca="false">EXPORT!G92</f>
        <v>0</v>
      </c>
      <c r="G92" s="10" t="n">
        <f aca="false">EXPORT!H92</f>
        <v>0</v>
      </c>
      <c r="H92" s="7" t="n">
        <f aca="false">IFERROR(D92/100,0)</f>
        <v>0</v>
      </c>
      <c r="I92" s="8" t="n">
        <f aca="false">IFERROR((C92/100)/F92-1,0)</f>
        <v>0</v>
      </c>
      <c r="J92" s="8" t="n">
        <f aca="false">IFERROR(H92/F92-1,0)</f>
        <v>0</v>
      </c>
      <c r="K92" s="10" t="str">
        <f aca="false">LEFT(EXPORT!F92,4)</f>
        <v/>
      </c>
      <c r="L92" s="9" t="n">
        <f aca="false">IFERROR((C92/100)/(K92/100)-1,0)</f>
        <v>0</v>
      </c>
      <c r="M92" s="10" t="n">
        <f aca="true">IFERROR(DATEDIF(TODAY(),EXPORT!E92,"d"),0)</f>
        <v>0</v>
      </c>
      <c r="N92" s="9" t="n">
        <f aca="false">IFERROR(J92/M92*30,0)</f>
        <v>0</v>
      </c>
      <c r="O92" s="11" t="n">
        <f aca="false">MAX(N92-0.005,0)*100*MAX(ABS(L92)-0.2,0)*2*IF(IF(M92&gt;=384,0,M92)&gt;0,(384-M92)/384,0)*10000</f>
        <v>0</v>
      </c>
    </row>
    <row r="93" customFormat="false" ht="12.8" hidden="false" customHeight="false" outlineLevel="0" collapsed="false">
      <c r="A93" s="12" t="n">
        <f aca="false">EXPORT!A93</f>
        <v>0</v>
      </c>
      <c r="B93" s="12" t="n">
        <f aca="false">EXPORT!B93</f>
        <v>0</v>
      </c>
      <c r="C93" s="12" t="str">
        <f aca="false">LEFT(EXPORT!C93,4)</f>
        <v/>
      </c>
      <c r="D93" s="12" t="str">
        <f aca="false">LEFT(EXPORT!D93,4)</f>
        <v/>
      </c>
      <c r="E93" s="13" t="str">
        <f aca="false">CONCATENATE(MID(EXPORT!E93,7,4),"/",MID(EXPORT!E93,4,2),"/",LEFT(EXPORT!E93,2))</f>
        <v>//</v>
      </c>
      <c r="F93" s="12" t="n">
        <f aca="false">EXPORT!G93</f>
        <v>0</v>
      </c>
      <c r="G93" s="12" t="n">
        <f aca="false">EXPORT!H93</f>
        <v>0</v>
      </c>
      <c r="H93" s="14" t="n">
        <f aca="false">IFERROR(D93/100,0)</f>
        <v>0</v>
      </c>
      <c r="I93" s="15" t="n">
        <f aca="false">IFERROR((C93/100)/F93-1,0)</f>
        <v>0</v>
      </c>
      <c r="J93" s="15" t="n">
        <f aca="false">IFERROR(H93/F93-1,0)</f>
        <v>0</v>
      </c>
      <c r="K93" s="12" t="str">
        <f aca="false">LEFT(EXPORT!F93,4)</f>
        <v/>
      </c>
      <c r="L93" s="16" t="n">
        <f aca="false">IFERROR((C93/100)/(K93/100)-1,0)</f>
        <v>0</v>
      </c>
      <c r="M93" s="12" t="n">
        <f aca="true">IFERROR(DATEDIF(TODAY(),EXPORT!E93,"d"),0)</f>
        <v>0</v>
      </c>
      <c r="N93" s="16" t="n">
        <f aca="false">IFERROR(J93/M93*30,0)</f>
        <v>0</v>
      </c>
      <c r="O93" s="17" t="n">
        <f aca="false">MAX(N93-0.005,0)*100*MAX(ABS(L93)-0.2,0)*2*IF(IF(M93&gt;=384,0,M93)&gt;0,(384-M93)/384,0)*10000</f>
        <v>0</v>
      </c>
    </row>
    <row r="94" customFormat="false" ht="12.8" hidden="false" customHeight="false" outlineLevel="0" collapsed="false">
      <c r="A94" s="10" t="n">
        <f aca="false">EXPORT!A94</f>
        <v>0</v>
      </c>
      <c r="B94" s="10" t="n">
        <f aca="false">EXPORT!B94</f>
        <v>0</v>
      </c>
      <c r="C94" s="10" t="str">
        <f aca="false">LEFT(EXPORT!C94,4)</f>
        <v/>
      </c>
      <c r="D94" s="10" t="str">
        <f aca="false">LEFT(EXPORT!D94,4)</f>
        <v/>
      </c>
      <c r="E94" s="6" t="str">
        <f aca="false">CONCATENATE(MID(EXPORT!E94,7,4),"/",MID(EXPORT!E94,4,2),"/",LEFT(EXPORT!E94,2))</f>
        <v>//</v>
      </c>
      <c r="F94" s="10" t="n">
        <f aca="false">EXPORT!G94</f>
        <v>0</v>
      </c>
      <c r="G94" s="10" t="n">
        <f aca="false">EXPORT!H94</f>
        <v>0</v>
      </c>
      <c r="H94" s="7" t="n">
        <f aca="false">IFERROR(D94/100,0)</f>
        <v>0</v>
      </c>
      <c r="I94" s="8" t="n">
        <f aca="false">IFERROR((C94/100)/F94-1,0)</f>
        <v>0</v>
      </c>
      <c r="J94" s="8" t="n">
        <f aca="false">IFERROR(H94/F94-1,0)</f>
        <v>0</v>
      </c>
      <c r="K94" s="10" t="str">
        <f aca="false">LEFT(EXPORT!F94,4)</f>
        <v/>
      </c>
      <c r="L94" s="9" t="n">
        <f aca="false">IFERROR((C94/100)/(K94/100)-1,0)</f>
        <v>0</v>
      </c>
      <c r="M94" s="10" t="n">
        <f aca="true">IFERROR(DATEDIF(TODAY(),EXPORT!E94,"d"),0)</f>
        <v>0</v>
      </c>
      <c r="N94" s="9" t="n">
        <f aca="false">IFERROR(J94/M94*30,0)</f>
        <v>0</v>
      </c>
      <c r="O94" s="11" t="n">
        <f aca="false">MAX(N94-0.005,0)*100*MAX(ABS(L94)-0.2,0)*2*IF(IF(M94&gt;=384,0,M94)&gt;0,(384-M94)/384,0)*10000</f>
        <v>0</v>
      </c>
    </row>
    <row r="95" customFormat="false" ht="12.8" hidden="false" customHeight="false" outlineLevel="0" collapsed="false">
      <c r="A95" s="12" t="n">
        <f aca="false">EXPORT!A95</f>
        <v>0</v>
      </c>
      <c r="B95" s="12" t="n">
        <f aca="false">EXPORT!B95</f>
        <v>0</v>
      </c>
      <c r="C95" s="12" t="str">
        <f aca="false">LEFT(EXPORT!C95,4)</f>
        <v/>
      </c>
      <c r="D95" s="12" t="str">
        <f aca="false">LEFT(EXPORT!D95,4)</f>
        <v/>
      </c>
      <c r="E95" s="13" t="str">
        <f aca="false">CONCATENATE(MID(EXPORT!E95,7,4),"/",MID(EXPORT!E95,4,2),"/",LEFT(EXPORT!E95,2))</f>
        <v>//</v>
      </c>
      <c r="F95" s="12" t="n">
        <f aca="false">EXPORT!G95</f>
        <v>0</v>
      </c>
      <c r="G95" s="12" t="n">
        <f aca="false">EXPORT!H95</f>
        <v>0</v>
      </c>
      <c r="H95" s="14" t="n">
        <f aca="false">IFERROR(D95/100,0)</f>
        <v>0</v>
      </c>
      <c r="I95" s="15" t="n">
        <f aca="false">IFERROR((C95/100)/F95-1,0)</f>
        <v>0</v>
      </c>
      <c r="J95" s="15" t="n">
        <f aca="false">IFERROR(H95/F95-1,0)</f>
        <v>0</v>
      </c>
      <c r="K95" s="12" t="str">
        <f aca="false">LEFT(EXPORT!F95,4)</f>
        <v/>
      </c>
      <c r="L95" s="16" t="n">
        <f aca="false">IFERROR((C95/100)/(K95/100)-1,0)</f>
        <v>0</v>
      </c>
      <c r="M95" s="12" t="n">
        <f aca="true">IFERROR(DATEDIF(TODAY(),EXPORT!E95,"d"),0)</f>
        <v>0</v>
      </c>
      <c r="N95" s="16" t="n">
        <f aca="false">IFERROR(J95/M95*30,0)</f>
        <v>0</v>
      </c>
      <c r="O95" s="17" t="n">
        <f aca="false">MAX(N95-0.005,0)*100*MAX(ABS(L95)-0.2,0)*2*IF(IF(M95&gt;=384,0,M95)&gt;0,(384-M95)/384,0)*10000</f>
        <v>0</v>
      </c>
    </row>
    <row r="96" customFormat="false" ht="12.8" hidden="false" customHeight="false" outlineLevel="0" collapsed="false">
      <c r="A96" s="10" t="n">
        <f aca="false">EXPORT!A96</f>
        <v>0</v>
      </c>
      <c r="B96" s="10" t="n">
        <f aca="false">EXPORT!B96</f>
        <v>0</v>
      </c>
      <c r="C96" s="10" t="str">
        <f aca="false">LEFT(EXPORT!C96,4)</f>
        <v/>
      </c>
      <c r="D96" s="10" t="str">
        <f aca="false">LEFT(EXPORT!D96,4)</f>
        <v/>
      </c>
      <c r="E96" s="6" t="str">
        <f aca="false">CONCATENATE(MID(EXPORT!E96,7,4),"/",MID(EXPORT!E96,4,2),"/",LEFT(EXPORT!E96,2))</f>
        <v>//</v>
      </c>
      <c r="F96" s="10" t="n">
        <f aca="false">EXPORT!G96</f>
        <v>0</v>
      </c>
      <c r="G96" s="10" t="n">
        <f aca="false">EXPORT!H96</f>
        <v>0</v>
      </c>
      <c r="H96" s="7" t="n">
        <f aca="false">IFERROR(D96/100,0)</f>
        <v>0</v>
      </c>
      <c r="I96" s="8" t="n">
        <f aca="false">IFERROR((C96/100)/F96-1,0)</f>
        <v>0</v>
      </c>
      <c r="J96" s="8" t="n">
        <f aca="false">IFERROR(H96/F96-1,0)</f>
        <v>0</v>
      </c>
      <c r="K96" s="10" t="str">
        <f aca="false">LEFT(EXPORT!F96,4)</f>
        <v/>
      </c>
      <c r="L96" s="9" t="n">
        <f aca="false">IFERROR((C96/100)/(K96/100)-1,0)</f>
        <v>0</v>
      </c>
      <c r="M96" s="10" t="n">
        <f aca="true">IFERROR(DATEDIF(TODAY(),EXPORT!E96,"d"),0)</f>
        <v>0</v>
      </c>
      <c r="N96" s="9" t="n">
        <f aca="false">IFERROR(J96/M96*30,0)</f>
        <v>0</v>
      </c>
      <c r="O96" s="11" t="n">
        <f aca="false">MAX(N96-0.005,0)*100*MAX(ABS(L96)-0.2,0)*2*IF(IF(M96&gt;=384,0,M96)&gt;0,(384-M96)/384,0)*10000</f>
        <v>0</v>
      </c>
    </row>
    <row r="97" customFormat="false" ht="12.8" hidden="false" customHeight="false" outlineLevel="0" collapsed="false">
      <c r="A97" s="12" t="n">
        <f aca="false">EXPORT!A97</f>
        <v>0</v>
      </c>
      <c r="B97" s="12" t="n">
        <f aca="false">EXPORT!B97</f>
        <v>0</v>
      </c>
      <c r="C97" s="12" t="str">
        <f aca="false">LEFT(EXPORT!C97,4)</f>
        <v/>
      </c>
      <c r="D97" s="12" t="str">
        <f aca="false">LEFT(EXPORT!D97,4)</f>
        <v/>
      </c>
      <c r="E97" s="13" t="str">
        <f aca="false">CONCATENATE(MID(EXPORT!E97,7,4),"/",MID(EXPORT!E97,4,2),"/",LEFT(EXPORT!E97,2))</f>
        <v>//</v>
      </c>
      <c r="F97" s="12" t="n">
        <f aca="false">EXPORT!G97</f>
        <v>0</v>
      </c>
      <c r="G97" s="12" t="n">
        <f aca="false">EXPORT!H97</f>
        <v>0</v>
      </c>
      <c r="H97" s="14" t="n">
        <f aca="false">IFERROR(D97/100,0)</f>
        <v>0</v>
      </c>
      <c r="I97" s="15" t="n">
        <f aca="false">IFERROR((C97/100)/F97-1,0)</f>
        <v>0</v>
      </c>
      <c r="J97" s="15" t="n">
        <f aca="false">IFERROR(H97/F97-1,0)</f>
        <v>0</v>
      </c>
      <c r="K97" s="12" t="str">
        <f aca="false">LEFT(EXPORT!F97,4)</f>
        <v/>
      </c>
      <c r="L97" s="16" t="n">
        <f aca="false">IFERROR((C97/100)/(K97/100)-1,0)</f>
        <v>0</v>
      </c>
      <c r="M97" s="12" t="n">
        <f aca="true">IFERROR(DATEDIF(TODAY(),EXPORT!E97,"d"),0)</f>
        <v>0</v>
      </c>
      <c r="N97" s="16" t="n">
        <f aca="false">IFERROR(J97/M97*30,0)</f>
        <v>0</v>
      </c>
      <c r="O97" s="17" t="n">
        <f aca="false">MAX(N97-0.005,0)*100*MAX(ABS(L97)-0.2,0)*2*IF(IF(M97&gt;=384,0,M97)&gt;0,(384-M97)/384,0)*10000</f>
        <v>0</v>
      </c>
    </row>
    <row r="98" customFormat="false" ht="12.8" hidden="false" customHeight="false" outlineLevel="0" collapsed="false">
      <c r="A98" s="10" t="n">
        <f aca="false">EXPORT!A98</f>
        <v>0</v>
      </c>
      <c r="B98" s="10" t="n">
        <f aca="false">EXPORT!B98</f>
        <v>0</v>
      </c>
      <c r="C98" s="10" t="str">
        <f aca="false">LEFT(EXPORT!C98,4)</f>
        <v/>
      </c>
      <c r="D98" s="10" t="str">
        <f aca="false">LEFT(EXPORT!D98,4)</f>
        <v/>
      </c>
      <c r="E98" s="6" t="str">
        <f aca="false">CONCATENATE(MID(EXPORT!E98,7,4),"/",MID(EXPORT!E98,4,2),"/",LEFT(EXPORT!E98,2))</f>
        <v>//</v>
      </c>
      <c r="F98" s="10" t="n">
        <f aca="false">EXPORT!G98</f>
        <v>0</v>
      </c>
      <c r="G98" s="10" t="n">
        <f aca="false">EXPORT!H98</f>
        <v>0</v>
      </c>
      <c r="H98" s="7" t="n">
        <f aca="false">IFERROR(D98/100,0)</f>
        <v>0</v>
      </c>
      <c r="I98" s="8" t="n">
        <f aca="false">IFERROR((C98/100)/F98-1,0)</f>
        <v>0</v>
      </c>
      <c r="J98" s="8" t="n">
        <f aca="false">IFERROR(H98/F98-1,0)</f>
        <v>0</v>
      </c>
      <c r="K98" s="10" t="str">
        <f aca="false">LEFT(EXPORT!F98,4)</f>
        <v/>
      </c>
      <c r="L98" s="9" t="n">
        <f aca="false">IFERROR((C98/100)/(K98/100)-1,0)</f>
        <v>0</v>
      </c>
      <c r="M98" s="10" t="n">
        <f aca="true">IFERROR(DATEDIF(TODAY(),EXPORT!E98,"d"),0)</f>
        <v>0</v>
      </c>
      <c r="N98" s="9" t="n">
        <f aca="false">IFERROR(J98/M98*30,0)</f>
        <v>0</v>
      </c>
      <c r="O98" s="11" t="n">
        <f aca="false">MAX(N98-0.005,0)*100*MAX(ABS(L98)-0.2,0)*2*IF(IF(M98&gt;=384,0,M98)&gt;0,(384-M98)/384,0)*10000</f>
        <v>0</v>
      </c>
    </row>
    <row r="99" customFormat="false" ht="12.8" hidden="false" customHeight="false" outlineLevel="0" collapsed="false">
      <c r="A99" s="12" t="n">
        <f aca="false">EXPORT!A99</f>
        <v>0</v>
      </c>
      <c r="B99" s="12" t="n">
        <f aca="false">EXPORT!B99</f>
        <v>0</v>
      </c>
      <c r="C99" s="12" t="str">
        <f aca="false">LEFT(EXPORT!C99,4)</f>
        <v/>
      </c>
      <c r="D99" s="12" t="str">
        <f aca="false">LEFT(EXPORT!D99,4)</f>
        <v/>
      </c>
      <c r="E99" s="13" t="str">
        <f aca="false">CONCATENATE(MID(EXPORT!E99,7,4),"/",MID(EXPORT!E99,4,2),"/",LEFT(EXPORT!E99,2))</f>
        <v>//</v>
      </c>
      <c r="F99" s="12" t="n">
        <f aca="false">EXPORT!G99</f>
        <v>0</v>
      </c>
      <c r="G99" s="12" t="n">
        <f aca="false">EXPORT!H99</f>
        <v>0</v>
      </c>
      <c r="H99" s="14" t="n">
        <f aca="false">IFERROR(D99/100,0)</f>
        <v>0</v>
      </c>
      <c r="I99" s="15" t="n">
        <f aca="false">IFERROR((C99/100)/F99-1,0)</f>
        <v>0</v>
      </c>
      <c r="J99" s="15" t="n">
        <f aca="false">IFERROR(H99/F99-1,0)</f>
        <v>0</v>
      </c>
      <c r="K99" s="12" t="str">
        <f aca="false">LEFT(EXPORT!F99,4)</f>
        <v/>
      </c>
      <c r="L99" s="16" t="n">
        <f aca="false">IFERROR((C99/100)/(K99/100)-1,0)</f>
        <v>0</v>
      </c>
      <c r="M99" s="12" t="n">
        <f aca="true">IFERROR(DATEDIF(TODAY(),EXPORT!E99,"d"),0)</f>
        <v>0</v>
      </c>
      <c r="N99" s="16" t="n">
        <f aca="false">IFERROR(J99/M99*30,0)</f>
        <v>0</v>
      </c>
      <c r="O99" s="17" t="n">
        <f aca="false">MAX(N99-0.005,0)*100*MAX(ABS(L99)-0.2,0)*2*IF(IF(M99&gt;=384,0,M99)&gt;0,(384-M99)/384,0)*10000</f>
        <v>0</v>
      </c>
    </row>
    <row r="100" customFormat="false" ht="12.8" hidden="false" customHeight="false" outlineLevel="0" collapsed="false">
      <c r="A100" s="12" t="n">
        <f aca="false">EXPORT!A100</f>
        <v>0</v>
      </c>
      <c r="B100" s="12" t="n">
        <f aca="false">EXPORT!B100</f>
        <v>0</v>
      </c>
      <c r="C100" s="12" t="str">
        <f aca="false">LEFT(EXPORT!C100,4)</f>
        <v/>
      </c>
      <c r="D100" s="12" t="str">
        <f aca="false">LEFT(EXPORT!D100,4)</f>
        <v/>
      </c>
      <c r="E100" s="13" t="str">
        <f aca="false">CONCATENATE(MID(EXPORT!E100,7,4),"/",MID(EXPORT!E100,4,2),"/",LEFT(EXPORT!E100,2))</f>
        <v>//</v>
      </c>
      <c r="F100" s="12" t="n">
        <f aca="false">EXPORT!G100</f>
        <v>0</v>
      </c>
      <c r="G100" s="12" t="n">
        <f aca="false">EXPORT!H100</f>
        <v>0</v>
      </c>
      <c r="H100" s="14" t="n">
        <f aca="false">IFERROR(D100/100,0)</f>
        <v>0</v>
      </c>
      <c r="I100" s="15" t="n">
        <f aca="false">IFERROR((C100/100)/F100-1,0)</f>
        <v>0</v>
      </c>
      <c r="J100" s="15" t="n">
        <f aca="false">IFERROR(H100/F100-1,0)</f>
        <v>0</v>
      </c>
      <c r="K100" s="12" t="str">
        <f aca="false">LEFT(EXPORT!F100,4)</f>
        <v/>
      </c>
      <c r="L100" s="16" t="n">
        <f aca="false">IFERROR((C100/100)/(K100/100)-1,0)</f>
        <v>0</v>
      </c>
      <c r="M100" s="12" t="n">
        <f aca="true">IFERROR(DATEDIF(TODAY(),EXPORT!E100,"d"),0)</f>
        <v>0</v>
      </c>
      <c r="N100" s="16" t="n">
        <f aca="false">IFERROR(J100/M100*30,0)</f>
        <v>0</v>
      </c>
      <c r="O100" s="17" t="n">
        <f aca="false">MAX(N100-0.005,0)*100*MAX(ABS(L100)-0.2,0)*2*IF(IF(M100&gt;=384,0,M100)&gt;0,(384-M100)/384,0)*10000</f>
        <v>0</v>
      </c>
    </row>
  </sheetData>
  <autoFilter ref="A1:O100"/>
  <conditionalFormatting sqref="A1:O100">
    <cfRule type="expression" priority="2" aboveAverage="0" equalAverage="0" bottom="0" percent="0" rank="0" text="" dxfId="3">
      <formula>MOD(ROW()),2)=0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2023-01-20T19:57:56Z</dcterms:created>
  <dc:creator>NPOI</dc:creator>
  <dc:description/>
  <dc:language>fr-FR</dc:language>
  <cp:lastModifiedBy/>
  <dcterms:modified xsi:type="dcterms:W3CDTF">2023-01-22T17:45:16Z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