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sistemas\Desktop\PALTA GLOBAL VG\"/>
    </mc:Choice>
  </mc:AlternateContent>
  <xr:revisionPtr revIDLastSave="0" documentId="8_{752EEBAA-9A27-1C44-AE61-F897B13BDA8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Hoja1" sheetId="16" r:id="rId1"/>
    <sheet name="MP" sheetId="4" r:id="rId2"/>
    <sheet name="DATA" sheetId="15" r:id="rId3"/>
    <sheet name="Hoja3" sheetId="18" r:id="rId4"/>
    <sheet name="Hoja2" sheetId="17" r:id="rId5"/>
    <sheet name="ROTULOS DE PALLETS" sheetId="5" r:id="rId6"/>
  </sheets>
  <definedNames>
    <definedName name="_xlnm._FilterDatabase" localSheetId="2" hidden="1">DATA!$A$2:$N$82</definedName>
    <definedName name="_xlnm._FilterDatabase" localSheetId="1" hidden="1">MP!$A$4:$Y$4</definedName>
    <definedName name="_xlnm.Print_Area" localSheetId="2">DATA!$A$2:$N$82</definedName>
    <definedName name="_xlnm.Print_Area" localSheetId="1">MP!$A$1:$J$4</definedName>
    <definedName name="_xlnm.Print_Area" localSheetId="5">'ROTULOS DE PALLETS'!$A$1:$F$10</definedName>
    <definedName name="SegmentaciónDeDatos_NUMERO_DE_PALLET">#N/A</definedName>
    <definedName name="_xlnm.Print_Titles" localSheetId="2">DATA!$2:$2</definedName>
  </definedNames>
  <calcPr calcId="191028"/>
  <pivotCaches>
    <pivotCache cacheId="0" r:id="rId7"/>
    <pivotCache cacheId="1" r:id="rId8"/>
  </pivotCaches>
  <extLs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5" l="1"/>
  <c r="J30" i="15"/>
  <c r="K30" i="15"/>
  <c r="O30" i="15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O15" i="18"/>
  <c r="Q80" i="15"/>
  <c r="M18" i="18"/>
  <c r="I70" i="15"/>
  <c r="J70" i="15"/>
  <c r="K70" i="15"/>
  <c r="O70" i="15"/>
  <c r="I69" i="15"/>
  <c r="J69" i="15"/>
  <c r="K69" i="15"/>
  <c r="O69" i="15"/>
  <c r="I73" i="15"/>
  <c r="J73" i="15"/>
  <c r="K73" i="15"/>
  <c r="O73" i="15"/>
  <c r="I74" i="15"/>
  <c r="J74" i="15"/>
  <c r="K74" i="15"/>
  <c r="O74" i="15"/>
  <c r="I71" i="15"/>
  <c r="J71" i="15"/>
  <c r="K71" i="15"/>
  <c r="O71" i="15"/>
  <c r="I72" i="15"/>
  <c r="J72" i="15"/>
  <c r="K72" i="15"/>
  <c r="O72" i="15"/>
  <c r="I75" i="15"/>
  <c r="J75" i="15"/>
  <c r="K75" i="15"/>
  <c r="O75" i="15"/>
  <c r="I76" i="15"/>
  <c r="J76" i="15"/>
  <c r="K76" i="15"/>
  <c r="O76" i="15"/>
  <c r="I67" i="15"/>
  <c r="J67" i="15"/>
  <c r="K67" i="15"/>
  <c r="O67" i="15"/>
  <c r="I68" i="15"/>
  <c r="J68" i="15"/>
  <c r="K68" i="15"/>
  <c r="O68" i="15"/>
  <c r="I51" i="15"/>
  <c r="J51" i="15"/>
  <c r="K51" i="15"/>
  <c r="O51" i="15"/>
  <c r="I52" i="15"/>
  <c r="J52" i="15"/>
  <c r="K52" i="15"/>
  <c r="O52" i="15"/>
  <c r="I53" i="15"/>
  <c r="J53" i="15"/>
  <c r="K53" i="15"/>
  <c r="O53" i="15"/>
  <c r="I54" i="15"/>
  <c r="J54" i="15"/>
  <c r="K54" i="15"/>
  <c r="O54" i="15"/>
  <c r="I55" i="15"/>
  <c r="J55" i="15"/>
  <c r="K55" i="15"/>
  <c r="O55" i="15"/>
  <c r="I56" i="15"/>
  <c r="J56" i="15"/>
  <c r="K56" i="15"/>
  <c r="O56" i="15"/>
  <c r="I57" i="15"/>
  <c r="J57" i="15"/>
  <c r="K57" i="15"/>
  <c r="O57" i="15"/>
  <c r="I58" i="15"/>
  <c r="J58" i="15"/>
  <c r="K58" i="15"/>
  <c r="O58" i="15"/>
  <c r="I59" i="15"/>
  <c r="J59" i="15"/>
  <c r="K59" i="15"/>
  <c r="O59" i="15"/>
  <c r="I60" i="15"/>
  <c r="J60" i="15"/>
  <c r="K60" i="15"/>
  <c r="O60" i="15"/>
  <c r="I61" i="15"/>
  <c r="J61" i="15"/>
  <c r="K61" i="15"/>
  <c r="O61" i="15"/>
  <c r="I62" i="15"/>
  <c r="J62" i="15"/>
  <c r="K62" i="15"/>
  <c r="O62" i="15"/>
  <c r="I63" i="15"/>
  <c r="J63" i="15"/>
  <c r="K63" i="15"/>
  <c r="O63" i="15"/>
  <c r="I64" i="15"/>
  <c r="J64" i="15"/>
  <c r="K64" i="15"/>
  <c r="O64" i="15"/>
  <c r="I65" i="15"/>
  <c r="J65" i="15"/>
  <c r="K65" i="15"/>
  <c r="O65" i="15"/>
  <c r="I66" i="15"/>
  <c r="J66" i="15"/>
  <c r="K66" i="15"/>
  <c r="O66" i="15"/>
  <c r="I77" i="15"/>
  <c r="J77" i="15"/>
  <c r="K77" i="15"/>
  <c r="O77" i="15"/>
  <c r="I78" i="15"/>
  <c r="J78" i="15"/>
  <c r="K78" i="15"/>
  <c r="O78" i="15"/>
  <c r="I79" i="15"/>
  <c r="J79" i="15"/>
  <c r="K79" i="15"/>
  <c r="O79" i="15"/>
  <c r="I80" i="15"/>
  <c r="J80" i="15"/>
  <c r="K80" i="15"/>
  <c r="O80" i="15"/>
  <c r="I81" i="15"/>
  <c r="J81" i="15"/>
  <c r="K81" i="15"/>
  <c r="O81" i="15"/>
  <c r="I82" i="15"/>
  <c r="J82" i="15"/>
  <c r="K82" i="15"/>
  <c r="O82" i="15"/>
  <c r="I46" i="15"/>
  <c r="J46" i="15"/>
  <c r="K46" i="15"/>
  <c r="O46" i="15"/>
  <c r="I47" i="15"/>
  <c r="J47" i="15"/>
  <c r="K47" i="15"/>
  <c r="O47" i="15"/>
  <c r="I48" i="15"/>
  <c r="J48" i="15"/>
  <c r="K48" i="15"/>
  <c r="O48" i="15"/>
  <c r="I49" i="15"/>
  <c r="J49" i="15"/>
  <c r="K49" i="15"/>
  <c r="O49" i="15"/>
  <c r="I50" i="15"/>
  <c r="J50" i="15"/>
  <c r="K50" i="15"/>
  <c r="O50" i="15"/>
  <c r="I38" i="15"/>
  <c r="J38" i="15"/>
  <c r="K38" i="15"/>
  <c r="O38" i="15"/>
  <c r="I39" i="15"/>
  <c r="J39" i="15"/>
  <c r="K39" i="15"/>
  <c r="O39" i="15"/>
  <c r="I40" i="15"/>
  <c r="J40" i="15"/>
  <c r="K40" i="15"/>
  <c r="O40" i="15"/>
  <c r="I41" i="15"/>
  <c r="J41" i="15"/>
  <c r="K41" i="15"/>
  <c r="O41" i="15"/>
  <c r="I42" i="15"/>
  <c r="J42" i="15"/>
  <c r="K42" i="15"/>
  <c r="O42" i="15"/>
  <c r="I43" i="15"/>
  <c r="J43" i="15"/>
  <c r="K43" i="15"/>
  <c r="O43" i="15"/>
  <c r="I44" i="15"/>
  <c r="J44" i="15"/>
  <c r="K44" i="15"/>
  <c r="O44" i="15"/>
  <c r="I45" i="15"/>
  <c r="J45" i="15"/>
  <c r="K45" i="15"/>
  <c r="I4" i="15"/>
  <c r="J4" i="15"/>
  <c r="K4" i="15"/>
  <c r="O4" i="15"/>
  <c r="I5" i="15"/>
  <c r="J5" i="15"/>
  <c r="K5" i="15"/>
  <c r="O5" i="15"/>
  <c r="I6" i="15"/>
  <c r="J6" i="15"/>
  <c r="K6" i="15"/>
  <c r="O6" i="15"/>
  <c r="I7" i="15"/>
  <c r="J7" i="15"/>
  <c r="K7" i="15"/>
  <c r="O7" i="15"/>
  <c r="I8" i="15"/>
  <c r="J8" i="15"/>
  <c r="K8" i="15"/>
  <c r="O8" i="15"/>
  <c r="I9" i="15"/>
  <c r="J9" i="15"/>
  <c r="K9" i="15"/>
  <c r="O9" i="15"/>
  <c r="I10" i="15"/>
  <c r="J10" i="15"/>
  <c r="K10" i="15"/>
  <c r="O10" i="15"/>
  <c r="I11" i="15"/>
  <c r="J11" i="15"/>
  <c r="K11" i="15"/>
  <c r="O11" i="15"/>
  <c r="I12" i="15"/>
  <c r="J12" i="15"/>
  <c r="K12" i="15"/>
  <c r="O12" i="15"/>
  <c r="I13" i="15"/>
  <c r="J13" i="15"/>
  <c r="K13" i="15"/>
  <c r="O13" i="15"/>
  <c r="I14" i="15"/>
  <c r="J14" i="15"/>
  <c r="K14" i="15"/>
  <c r="O14" i="15"/>
  <c r="I15" i="15"/>
  <c r="J15" i="15"/>
  <c r="K15" i="15"/>
  <c r="O15" i="15"/>
  <c r="I16" i="15"/>
  <c r="J16" i="15"/>
  <c r="K16" i="15"/>
  <c r="O16" i="15"/>
  <c r="I17" i="15"/>
  <c r="J17" i="15"/>
  <c r="K17" i="15"/>
  <c r="O17" i="15"/>
  <c r="I18" i="15"/>
  <c r="J18" i="15"/>
  <c r="K18" i="15"/>
  <c r="O18" i="15"/>
  <c r="I19" i="15"/>
  <c r="J19" i="15"/>
  <c r="K19" i="15"/>
  <c r="O19" i="15"/>
  <c r="I20" i="15"/>
  <c r="J20" i="15"/>
  <c r="K20" i="15"/>
  <c r="O20" i="15"/>
  <c r="I21" i="15"/>
  <c r="J21" i="15"/>
  <c r="K21" i="15"/>
  <c r="O21" i="15"/>
  <c r="I22" i="15"/>
  <c r="J22" i="15"/>
  <c r="K22" i="15"/>
  <c r="O22" i="15"/>
  <c r="I23" i="15"/>
  <c r="J23" i="15"/>
  <c r="K23" i="15"/>
  <c r="O23" i="15"/>
  <c r="I24" i="15"/>
  <c r="J24" i="15"/>
  <c r="K24" i="15"/>
  <c r="O24" i="15"/>
  <c r="I25" i="15"/>
  <c r="J25" i="15"/>
  <c r="K25" i="15"/>
  <c r="O25" i="15"/>
  <c r="I26" i="15"/>
  <c r="J26" i="15"/>
  <c r="K26" i="15"/>
  <c r="O26" i="15"/>
  <c r="I27" i="15"/>
  <c r="J27" i="15"/>
  <c r="K27" i="15"/>
  <c r="O27" i="15"/>
  <c r="I28" i="15"/>
  <c r="J28" i="15"/>
  <c r="K28" i="15"/>
  <c r="O28" i="15"/>
  <c r="I29" i="15"/>
  <c r="J29" i="15"/>
  <c r="K29" i="15"/>
  <c r="O29" i="15"/>
  <c r="I31" i="15"/>
  <c r="J31" i="15"/>
  <c r="K31" i="15"/>
  <c r="O31" i="15"/>
  <c r="I32" i="15"/>
  <c r="J32" i="15"/>
  <c r="K32" i="15"/>
  <c r="O32" i="15"/>
  <c r="I33" i="15"/>
  <c r="J33" i="15"/>
  <c r="K33" i="15"/>
  <c r="O33" i="15"/>
  <c r="I34" i="15"/>
  <c r="J34" i="15"/>
  <c r="K34" i="15"/>
  <c r="O34" i="15"/>
  <c r="I35" i="15"/>
  <c r="J35" i="15"/>
  <c r="K35" i="15"/>
  <c r="O35" i="15"/>
  <c r="I36" i="15"/>
  <c r="J36" i="15"/>
  <c r="K36" i="15"/>
  <c r="O36" i="15"/>
  <c r="I37" i="15"/>
  <c r="J37" i="15"/>
  <c r="K37" i="15"/>
  <c r="O37" i="15"/>
  <c r="I3" i="15"/>
  <c r="J3" i="15"/>
  <c r="K3" i="15"/>
  <c r="O3" i="15"/>
  <c r="B5" i="5"/>
  <c r="F5" i="5"/>
  <c r="O45" i="15"/>
  <c r="O83" i="15"/>
  <c r="N83" i="15"/>
</calcChain>
</file>

<file path=xl/sharedStrings.xml><?xml version="1.0" encoding="utf-8"?>
<sst xmlns="http://schemas.openxmlformats.org/spreadsheetml/2006/main" count="2488" uniqueCount="185">
  <si>
    <t>NUMERO DE PALLET</t>
  </si>
  <si>
    <t>PRESENTACION</t>
  </si>
  <si>
    <t>MARCA DE CAJA</t>
  </si>
  <si>
    <t>VARIEDAD</t>
  </si>
  <si>
    <t>CÓDIGO DEL LUGAR DE PRODUCCIÓN</t>
  </si>
  <si>
    <t>TRAZABILIDAD</t>
  </si>
  <si>
    <t>CAT</t>
  </si>
  <si>
    <t>GUIA DE REMISION</t>
  </si>
  <si>
    <t>Total general</t>
  </si>
  <si>
    <t>NOMBRE DEL PRODUCTOR</t>
  </si>
  <si>
    <t>CANTIDAD - Cajas</t>
  </si>
  <si>
    <t>CALIBRE</t>
  </si>
  <si>
    <t>EMBALAJE</t>
  </si>
  <si>
    <t>FECHA DE PRODUCCIÓN</t>
  </si>
  <si>
    <t>TIPO DE PALETA</t>
  </si>
  <si>
    <t>LOTE</t>
  </si>
  <si>
    <t>PRESENTACION DE PT</t>
  </si>
  <si>
    <t>ROTULO PALET</t>
  </si>
  <si>
    <t>N° PALLET</t>
  </si>
  <si>
    <t>CANTIDAD DE CAJAS</t>
  </si>
  <si>
    <t>Cantidad de Cajas</t>
  </si>
  <si>
    <t>CAJA 4.0 KG</t>
  </si>
  <si>
    <t>EXPORTADOR</t>
  </si>
  <si>
    <t>CANTIDAD DE JABAS</t>
  </si>
  <si>
    <t>CANTIDAD DE KILO</t>
  </si>
  <si>
    <t>DATOS DE INGRESO DE MATERIA PRIMA</t>
  </si>
  <si>
    <t>peso prom jaba</t>
  </si>
  <si>
    <t>eficiencia</t>
  </si>
  <si>
    <t>DEPARTAMENTO</t>
  </si>
  <si>
    <t>PR</t>
  </si>
  <si>
    <t>03
KAMUK 
KILOS</t>
  </si>
  <si>
    <t>01
KAMUK
KILOS</t>
  </si>
  <si>
    <t>saldo kilos</t>
  </si>
  <si>
    <t>06
KAMUK 
KILOS</t>
  </si>
  <si>
    <t>07
KAMUK 
KILOS</t>
  </si>
  <si>
    <t>08
INKA
KILOS</t>
  </si>
  <si>
    <t>SALDO EN JABAS</t>
  </si>
  <si>
    <t>TOTAL</t>
  </si>
  <si>
    <t>02
KAMUK
KILOS</t>
  </si>
  <si>
    <t>04
KAMUK
KILOS</t>
  </si>
  <si>
    <t>05
KAMUK
KILOS</t>
  </si>
  <si>
    <t>210110001308
09
KAMUK
KILOS</t>
  </si>
  <si>
    <t>CANASTILLA DE 8.2 KG</t>
  </si>
  <si>
    <t>CANTIDAD  - KG</t>
  </si>
  <si>
    <t>COMPLETA</t>
  </si>
  <si>
    <t>AREQUIPA</t>
  </si>
  <si>
    <t>PL</t>
  </si>
  <si>
    <t>Etiquetas de fila</t>
  </si>
  <si>
    <t>Etiquetas de columna</t>
  </si>
  <si>
    <t>Suma de CANTIDAD - Cajas</t>
  </si>
  <si>
    <t>HASS</t>
  </si>
  <si>
    <t>V M GLOBAL BROCKERS</t>
  </si>
  <si>
    <t>1*</t>
  </si>
  <si>
    <t>CAJA 10.0 KG</t>
  </si>
  <si>
    <t>CAJA PASTICA</t>
  </si>
  <si>
    <t>024-32202-01</t>
  </si>
  <si>
    <t>PINTO LAZO JUAN FRANCISCO</t>
  </si>
  <si>
    <t>024-01885-01</t>
  </si>
  <si>
    <t>024-19078-01</t>
  </si>
  <si>
    <t>SUMAQ AVOCADOS S.A.C.</t>
  </si>
  <si>
    <t>024-08753-01</t>
  </si>
  <si>
    <t>MEDINA MESIAS JORGE ALVARITO</t>
  </si>
  <si>
    <t>SIN MARCA</t>
  </si>
  <si>
    <t>024-19483-01</t>
  </si>
  <si>
    <t>024-35834-01</t>
  </si>
  <si>
    <t>RG AGROINDUSTRIA NEYRA EIRL</t>
  </si>
  <si>
    <t>ALVAREZ ORTIZ JAVIER ELIAS</t>
  </si>
  <si>
    <t>024-34210-01</t>
  </si>
  <si>
    <t>147-35-01-0930</t>
  </si>
  <si>
    <t>024-02912-01</t>
  </si>
  <si>
    <t>145-35-01-0932</t>
  </si>
  <si>
    <t>147-35-01-0935</t>
  </si>
  <si>
    <t>024-40625-01</t>
  </si>
  <si>
    <t>024-34493-01</t>
  </si>
  <si>
    <t>147-35-01-0939</t>
  </si>
  <si>
    <t>147-35-01-0940</t>
  </si>
  <si>
    <t>147-35-01-0941</t>
  </si>
  <si>
    <t>147-35-01-0950</t>
  </si>
  <si>
    <t>024-08531-01</t>
  </si>
  <si>
    <t>147-35-01-0951</t>
  </si>
  <si>
    <t>ACO TEJADA JULIANA</t>
  </si>
  <si>
    <t>EG07-00000299</t>
  </si>
  <si>
    <t>ARANA VIZCARRA FELICITAS SIOMARA</t>
  </si>
  <si>
    <t>EG07-00000300</t>
  </si>
  <si>
    <t>EG07-00000295</t>
  </si>
  <si>
    <t>EG07-00000294</t>
  </si>
  <si>
    <t>EG07-00000292</t>
  </si>
  <si>
    <t>EG07-00000291</t>
  </si>
  <si>
    <t>EG07-00000279</t>
  </si>
  <si>
    <t>EG07-00000281</t>
  </si>
  <si>
    <t>ZUÑIGA RODRIGUEZ FELIX MOISES</t>
  </si>
  <si>
    <t>ZEGARRA MEDINA ANSELMO HERADIO</t>
  </si>
  <si>
    <t>155-35-01-1069</t>
  </si>
  <si>
    <t>155-35-01-1070</t>
  </si>
  <si>
    <t>155-35-01-1071</t>
  </si>
  <si>
    <t>155-35-01-1072</t>
  </si>
  <si>
    <t>157-35-01-1092</t>
  </si>
  <si>
    <t>024-02907-02</t>
  </si>
  <si>
    <t>149-35-01-0977</t>
  </si>
  <si>
    <t>149-35-01-0978</t>
  </si>
  <si>
    <t>024-39958-01</t>
  </si>
  <si>
    <t>149-35-01-0981</t>
  </si>
  <si>
    <t>149-35-01-0985</t>
  </si>
  <si>
    <t>149-35-01-0986</t>
  </si>
  <si>
    <t>149-35-01-0987</t>
  </si>
  <si>
    <t>149-35-01-0994</t>
  </si>
  <si>
    <t>024-32286-02</t>
  </si>
  <si>
    <t>158-35-01-1101</t>
  </si>
  <si>
    <t>158-35-01-1102</t>
  </si>
  <si>
    <t>158-35-01-1103</t>
  </si>
  <si>
    <t>024-29416-01</t>
  </si>
  <si>
    <t>024-40549-04</t>
  </si>
  <si>
    <t>161-35-01-1112</t>
  </si>
  <si>
    <t>150-35-01-0999</t>
  </si>
  <si>
    <t>024-29512-01</t>
  </si>
  <si>
    <t>150-35-01-1010</t>
  </si>
  <si>
    <t>151-35-01-1024</t>
  </si>
  <si>
    <t>151-35-01-1036</t>
  </si>
  <si>
    <t>152-35-01-1035</t>
  </si>
  <si>
    <t>(en blanco)</t>
  </si>
  <si>
    <t>024-30925-01</t>
  </si>
  <si>
    <t>024-14817-01</t>
  </si>
  <si>
    <t>150-35-01-1011</t>
  </si>
  <si>
    <t>150-35-01-1012</t>
  </si>
  <si>
    <t>024-29517-01</t>
  </si>
  <si>
    <t>152-35-01-1025</t>
  </si>
  <si>
    <t>154-35-01-1055</t>
  </si>
  <si>
    <t>EG07-00000322</t>
  </si>
  <si>
    <t>EG07-00000345</t>
  </si>
  <si>
    <t>VGPF-464</t>
  </si>
  <si>
    <t>VGPF-465</t>
  </si>
  <si>
    <t>VGPF-466</t>
  </si>
  <si>
    <t>VGPF-467</t>
  </si>
  <si>
    <t>VGPF-468</t>
  </si>
  <si>
    <t>VGPF-469</t>
  </si>
  <si>
    <t>VGPF-470</t>
  </si>
  <si>
    <t>VGPF-471</t>
  </si>
  <si>
    <t>VGPF-472</t>
  </si>
  <si>
    <t>VGPF-473</t>
  </si>
  <si>
    <t>VGPF-474</t>
  </si>
  <si>
    <t>VGPF-475</t>
  </si>
  <si>
    <t>VGPF-476</t>
  </si>
  <si>
    <t>VGPF-477</t>
  </si>
  <si>
    <t>VGPF-478</t>
  </si>
  <si>
    <t>VGPF-479</t>
  </si>
  <si>
    <t>163-35-01-1124</t>
  </si>
  <si>
    <t>024-40549-05</t>
  </si>
  <si>
    <t>VGPF-480</t>
  </si>
  <si>
    <t>VGPF-481</t>
  </si>
  <si>
    <t>VGPF-482</t>
  </si>
  <si>
    <t>VGPF-483</t>
  </si>
  <si>
    <t>VGPF-484</t>
  </si>
  <si>
    <t>VGPF-485</t>
  </si>
  <si>
    <t>VGPF-486</t>
  </si>
  <si>
    <t>VGPF-487</t>
  </si>
  <si>
    <t>VGPF-488</t>
  </si>
  <si>
    <t>166-35-01-1140</t>
  </si>
  <si>
    <t>024-40549-01</t>
  </si>
  <si>
    <t>166-35-01-1141</t>
  </si>
  <si>
    <t>165-35-01-1137</t>
  </si>
  <si>
    <t>024-39948-01</t>
  </si>
  <si>
    <t>165-35-01-1134</t>
  </si>
  <si>
    <t>165-35-01-1138</t>
  </si>
  <si>
    <t>VGPF-489</t>
  </si>
  <si>
    <t>166-35-01-1142</t>
  </si>
  <si>
    <t>VGPF-490</t>
  </si>
  <si>
    <t>VGPG-491</t>
  </si>
  <si>
    <t>NO VA</t>
  </si>
  <si>
    <t>VGPF-492</t>
  </si>
  <si>
    <t>NOVA</t>
  </si>
  <si>
    <t>PACKING  20  VM GLOBAL</t>
  </si>
  <si>
    <t>158-35-01-1104</t>
  </si>
  <si>
    <t>024-40548-01</t>
  </si>
  <si>
    <t>158-35-01-1105</t>
  </si>
  <si>
    <t>024-39799-01</t>
  </si>
  <si>
    <t>163-35-01-1121</t>
  </si>
  <si>
    <t>024-39961-01</t>
  </si>
  <si>
    <t>163-35-01-1123</t>
  </si>
  <si>
    <t>EG07-00000353</t>
  </si>
  <si>
    <t>147-35-01-0938</t>
  </si>
  <si>
    <t>024-40600-01</t>
  </si>
  <si>
    <t>158-35-01-1106</t>
  </si>
  <si>
    <t>024-40705-01</t>
  </si>
  <si>
    <t>168-35-01-1143</t>
  </si>
  <si>
    <t>168-35-01-1144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</si>
</sst>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_ * #,##0.00_ ;_ * \-#,##0.00_ ;_ * &quot;-&quot;??_ ;_ @_ "/>
    <numFmt numFmtId="166" formatCode="dd/mm/yyyy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8"/>
      <color theme="1"/>
      <name val="Arial Black"/>
      <family val="2"/>
    </font>
    <font>
      <sz val="28"/>
      <color theme="1"/>
      <name val="Calibri"/>
      <family val="2"/>
      <scheme val="minor"/>
    </font>
    <font>
      <b/>
      <u/>
      <sz val="28"/>
      <color theme="1"/>
      <name val="Arial Black"/>
      <family val="2"/>
    </font>
    <font>
      <sz val="26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1"/>
      <name val="Calibri"/>
      <family val="2"/>
    </font>
    <font>
      <b/>
      <sz val="14"/>
      <color theme="1"/>
      <name val="Calibri"/>
      <family val="2"/>
    </font>
    <font>
      <b/>
      <sz val="12"/>
      <color theme="0"/>
      <name val="Calibri"/>
      <family val="2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10"/>
      <name val="Arial"/>
      <family val="2"/>
    </font>
    <font>
      <sz val="16"/>
      <name val="MoolBoran"/>
      <family val="2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4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rgb="FF333333"/>
      <name val="Arial"/>
      <family val="2"/>
    </font>
    <font>
      <sz val="43"/>
      <color theme="1"/>
      <name val="Calibri"/>
      <family val="2"/>
      <scheme val="minor"/>
    </font>
    <font>
      <b/>
      <sz val="100"/>
      <color theme="1"/>
      <name val="Calibri"/>
      <family val="2"/>
      <scheme val="minor"/>
    </font>
    <font>
      <sz val="70"/>
      <color rgb="FFFF0000"/>
      <name val="Arial Black"/>
      <family val="2"/>
    </font>
    <font>
      <b/>
      <u/>
      <sz val="65"/>
      <color theme="1"/>
      <name val="Arial Black"/>
      <family val="2"/>
    </font>
    <font>
      <b/>
      <sz val="110"/>
      <color rgb="FF006600"/>
      <name val="Calibri"/>
      <family val="2"/>
      <scheme val="minor"/>
    </font>
    <font>
      <b/>
      <sz val="35"/>
      <color rgb="FFFF0000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u/>
      <sz val="1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7"/>
      <name val="MoolBoran"/>
      <family val="2"/>
    </font>
    <font>
      <sz val="12"/>
      <color theme="1"/>
      <name val="Arial Rounded MT Bold"/>
      <family val="2"/>
    </font>
    <font>
      <sz val="90"/>
      <color theme="1"/>
      <name val="Calibri"/>
      <family val="2"/>
      <scheme val="minor"/>
    </font>
    <font>
      <b/>
      <sz val="90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theme="1"/>
      <name val="Arial Rounded MT Bold"/>
      <family val="2"/>
    </font>
    <font>
      <sz val="12"/>
      <color rgb="FF333333"/>
      <name val="Arial Rounded MT Bold"/>
      <family val="2"/>
    </font>
    <font>
      <sz val="13"/>
      <color theme="1"/>
      <name val="Calibri"/>
      <family val="2"/>
    </font>
    <font>
      <sz val="10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FFC000"/>
        <bgColor rgb="FFFFC000"/>
      </patternFill>
    </fill>
    <fill>
      <patternFill patternType="solid">
        <fgColor rgb="FFD53F63"/>
        <bgColor rgb="FFD53F63"/>
      </patternFill>
    </fill>
    <fill>
      <patternFill patternType="solid">
        <fgColor rgb="FFFFFF00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D53F6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25" fillId="0" borderId="0"/>
  </cellStyleXfs>
  <cellXfs count="14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center" vertical="center"/>
    </xf>
    <xf numFmtId="0" fontId="15" fillId="3" borderId="7" xfId="0" applyFont="1" applyFill="1" applyBorder="1" applyAlignment="1">
      <alignment wrapText="1"/>
    </xf>
    <xf numFmtId="0" fontId="16" fillId="0" borderId="7" xfId="0" applyFont="1" applyBorder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0" fontId="15" fillId="0" borderId="7" xfId="0" applyFont="1" applyBorder="1"/>
    <xf numFmtId="9" fontId="15" fillId="0" borderId="0" xfId="0" applyNumberFormat="1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9" fontId="15" fillId="0" borderId="0" xfId="0" applyNumberFormat="1" applyFont="1" applyAlignment="1">
      <alignment horizontal="center" vertical="center"/>
    </xf>
    <xf numFmtId="0" fontId="20" fillId="4" borderId="0" xfId="0" applyFont="1" applyFill="1"/>
    <xf numFmtId="0" fontId="21" fillId="5" borderId="8" xfId="0" applyFont="1" applyFill="1" applyBorder="1" applyAlignment="1">
      <alignment horizontal="center" vertical="center" wrapText="1"/>
    </xf>
    <xf numFmtId="4" fontId="21" fillId="5" borderId="8" xfId="0" applyNumberFormat="1" applyFont="1" applyFill="1" applyBorder="1" applyAlignment="1">
      <alignment horizontal="center" vertical="center" wrapText="1"/>
    </xf>
    <xf numFmtId="0" fontId="21" fillId="5" borderId="8" xfId="0" applyFont="1" applyFill="1" applyBorder="1" applyAlignment="1">
      <alignment horizontal="center" vertical="center"/>
    </xf>
    <xf numFmtId="0" fontId="21" fillId="5" borderId="9" xfId="0" applyFont="1" applyFill="1" applyBorder="1" applyAlignment="1">
      <alignment horizontal="center" vertical="center" wrapText="1"/>
    </xf>
    <xf numFmtId="9" fontId="21" fillId="5" borderId="9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164" fontId="15" fillId="0" borderId="0" xfId="0" applyNumberFormat="1" applyFont="1"/>
    <xf numFmtId="2" fontId="15" fillId="0" borderId="0" xfId="0" applyNumberFormat="1" applyFont="1"/>
    <xf numFmtId="0" fontId="15" fillId="7" borderId="0" xfId="0" applyFont="1" applyFill="1"/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" fillId="0" borderId="0" xfId="0" applyFont="1"/>
    <xf numFmtId="0" fontId="13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2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1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12" fillId="0" borderId="0" xfId="0" applyFont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vertical="center"/>
    </xf>
    <xf numFmtId="0" fontId="39" fillId="0" borderId="2" xfId="0" applyFont="1" applyBorder="1" applyAlignment="1">
      <alignment horizontal="left" vertical="center"/>
    </xf>
    <xf numFmtId="0" fontId="40" fillId="0" borderId="1" xfId="0" applyFont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4" fontId="4" fillId="8" borderId="5" xfId="0" applyNumberFormat="1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 wrapText="1"/>
    </xf>
    <xf numFmtId="4" fontId="4" fillId="9" borderId="4" xfId="0" applyNumberFormat="1" applyFont="1" applyFill="1" applyBorder="1" applyAlignment="1">
      <alignment horizontal="center" vertical="center" wrapText="1"/>
    </xf>
    <xf numFmtId="0" fontId="29" fillId="9" borderId="5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left" indent="2"/>
    </xf>
    <xf numFmtId="0" fontId="46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41" fillId="0" borderId="0" xfId="0" applyFont="1"/>
    <xf numFmtId="0" fontId="45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48" fillId="0" borderId="0" xfId="0" applyFont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0" fontId="31" fillId="10" borderId="6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14" fontId="3" fillId="10" borderId="6" xfId="0" applyNumberFormat="1" applyFont="1" applyFill="1" applyBorder="1" applyAlignment="1">
      <alignment horizontal="center" vertical="center"/>
    </xf>
    <xf numFmtId="0" fontId="15" fillId="11" borderId="0" xfId="0" applyFont="1" applyFill="1"/>
    <xf numFmtId="0" fontId="0" fillId="11" borderId="0" xfId="0" applyFill="1"/>
    <xf numFmtId="0" fontId="48" fillId="13" borderId="0" xfId="0" applyFont="1" applyFill="1" applyAlignment="1">
      <alignment horizontal="center" vertical="center"/>
    </xf>
    <xf numFmtId="0" fontId="53" fillId="13" borderId="0" xfId="0" applyFont="1" applyFill="1" applyAlignment="1">
      <alignment horizontal="center" vertical="center"/>
    </xf>
    <xf numFmtId="0" fontId="34" fillId="10" borderId="0" xfId="0" applyFont="1" applyFill="1" applyAlignment="1">
      <alignment horizontal="center" vertical="center"/>
    </xf>
    <xf numFmtId="0" fontId="23" fillId="10" borderId="0" xfId="0" applyFont="1" applyFill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4" fontId="4" fillId="9" borderId="5" xfId="0" applyNumberFormat="1" applyFont="1" applyFill="1" applyBorder="1" applyAlignment="1">
      <alignment horizontal="center" vertical="center" wrapText="1"/>
    </xf>
    <xf numFmtId="14" fontId="47" fillId="14" borderId="17" xfId="0" applyNumberFormat="1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/>
    </xf>
    <xf numFmtId="0" fontId="22" fillId="10" borderId="6" xfId="0" applyFont="1" applyFill="1" applyBorder="1" applyAlignment="1">
      <alignment horizontal="center" vertical="center"/>
    </xf>
    <xf numFmtId="14" fontId="47" fillId="0" borderId="17" xfId="0" applyNumberFormat="1" applyFont="1" applyBorder="1" applyAlignment="1">
      <alignment horizontal="center" vertical="center"/>
    </xf>
    <xf numFmtId="0" fontId="3" fillId="14" borderId="18" xfId="0" applyFont="1" applyFill="1" applyBorder="1" applyAlignment="1">
      <alignment horizontal="center" vertical="center"/>
    </xf>
    <xf numFmtId="0" fontId="3" fillId="14" borderId="6" xfId="0" applyFont="1" applyFill="1" applyBorder="1" applyAlignment="1">
      <alignment horizontal="center" vertical="center"/>
    </xf>
    <xf numFmtId="0" fontId="31" fillId="14" borderId="6" xfId="0" applyFont="1" applyFill="1" applyBorder="1" applyAlignment="1">
      <alignment horizontal="center" vertical="center"/>
    </xf>
    <xf numFmtId="14" fontId="3" fillId="14" borderId="6" xfId="0" applyNumberFormat="1" applyFont="1" applyFill="1" applyBorder="1" applyAlignment="1">
      <alignment horizontal="center" vertical="center"/>
    </xf>
    <xf numFmtId="0" fontId="3" fillId="14" borderId="6" xfId="0" applyFont="1" applyFill="1" applyBorder="1" applyAlignment="1">
      <alignment horizontal="center"/>
    </xf>
    <xf numFmtId="0" fontId="22" fillId="14" borderId="6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22" fillId="0" borderId="6" xfId="0" applyFont="1" applyBorder="1" applyAlignment="1">
      <alignment horizontal="center" vertical="center"/>
    </xf>
    <xf numFmtId="14" fontId="47" fillId="14" borderId="19" xfId="0" applyNumberFormat="1" applyFont="1" applyFill="1" applyBorder="1" applyAlignment="1">
      <alignment horizontal="center" vertical="center"/>
    </xf>
    <xf numFmtId="0" fontId="3" fillId="14" borderId="20" xfId="0" applyFont="1" applyFill="1" applyBorder="1" applyAlignment="1">
      <alignment horizontal="center" vertical="center"/>
    </xf>
    <xf numFmtId="0" fontId="3" fillId="14" borderId="13" xfId="0" applyFont="1" applyFill="1" applyBorder="1" applyAlignment="1">
      <alignment horizontal="center" vertical="center"/>
    </xf>
    <xf numFmtId="0" fontId="31" fillId="14" borderId="13" xfId="0" applyFont="1" applyFill="1" applyBorder="1" applyAlignment="1">
      <alignment horizontal="center" vertical="center"/>
    </xf>
    <xf numFmtId="14" fontId="3" fillId="14" borderId="13" xfId="0" applyNumberFormat="1" applyFont="1" applyFill="1" applyBorder="1" applyAlignment="1">
      <alignment horizontal="center" vertical="center"/>
    </xf>
    <xf numFmtId="0" fontId="3" fillId="14" borderId="13" xfId="0" applyFont="1" applyFill="1" applyBorder="1" applyAlignment="1">
      <alignment horizontal="center"/>
    </xf>
    <xf numFmtId="0" fontId="22" fillId="14" borderId="13" xfId="0" applyFont="1" applyFill="1" applyBorder="1" applyAlignment="1">
      <alignment horizontal="center" vertical="center"/>
    </xf>
    <xf numFmtId="0" fontId="32" fillId="0" borderId="10" xfId="0" applyFont="1" applyBorder="1" applyAlignment="1">
      <alignment vertical="center"/>
    </xf>
    <xf numFmtId="166" fontId="17" fillId="0" borderId="0" xfId="0" applyNumberFormat="1" applyFont="1" applyAlignment="1">
      <alignment horizontal="center" vertical="center"/>
    </xf>
    <xf numFmtId="166" fontId="17" fillId="0" borderId="0" xfId="0" applyNumberFormat="1" applyFont="1" applyAlignment="1">
      <alignment horizontal="center"/>
    </xf>
    <xf numFmtId="166" fontId="54" fillId="0" borderId="0" xfId="0" applyNumberFormat="1" applyFont="1" applyAlignment="1">
      <alignment horizontal="center" vertical="center"/>
    </xf>
    <xf numFmtId="166" fontId="17" fillId="0" borderId="0" xfId="0" applyNumberFormat="1" applyFont="1"/>
    <xf numFmtId="0" fontId="54" fillId="0" borderId="0" xfId="0" applyFont="1" applyAlignment="1">
      <alignment horizontal="center" vertical="center"/>
    </xf>
    <xf numFmtId="0" fontId="0" fillId="0" borderId="0" xfId="0" applyNumberFormat="1"/>
    <xf numFmtId="0" fontId="17" fillId="6" borderId="0" xfId="0" applyNumberFormat="1" applyFont="1" applyFill="1"/>
    <xf numFmtId="0" fontId="30" fillId="0" borderId="0" xfId="0" applyFont="1" applyFill="1"/>
    <xf numFmtId="0" fontId="30" fillId="0" borderId="0" xfId="0" applyFont="1" applyFill="1" applyAlignment="1">
      <alignment horizontal="left"/>
    </xf>
    <xf numFmtId="0" fontId="49" fillId="0" borderId="0" xfId="0" applyFont="1" applyFill="1" applyAlignment="1"/>
    <xf numFmtId="0" fontId="50" fillId="0" borderId="0" xfId="0" applyFont="1" applyFill="1" applyAlignment="1">
      <alignment horizontal="center" vertical="center"/>
    </xf>
    <xf numFmtId="0" fontId="49" fillId="0" borderId="0" xfId="0" applyFont="1" applyFill="1" applyAlignment="1">
      <alignment horizontal="center" vertical="center"/>
    </xf>
    <xf numFmtId="0" fontId="49" fillId="0" borderId="0" xfId="0" applyFont="1" applyFill="1" applyAlignment="1">
      <alignment horizontal="center"/>
    </xf>
    <xf numFmtId="0" fontId="55" fillId="0" borderId="0" xfId="0" applyFont="1" applyFill="1" applyAlignment="1">
      <alignment horizontal="center"/>
    </xf>
    <xf numFmtId="0" fontId="55" fillId="0" borderId="0" xfId="0" applyNumberFormat="1" applyFont="1" applyFill="1" applyAlignment="1">
      <alignment horizontal="center"/>
    </xf>
    <xf numFmtId="0" fontId="51" fillId="15" borderId="0" xfId="0" applyFont="1" applyFill="1" applyAlignment="1">
      <alignment horizontal="center" vertical="center"/>
    </xf>
    <xf numFmtId="0" fontId="51" fillId="15" borderId="0" xfId="0" applyNumberFormat="1" applyFont="1" applyFill="1" applyAlignment="1">
      <alignment horizontal="center" vertical="center"/>
    </xf>
    <xf numFmtId="0" fontId="35" fillId="15" borderId="0" xfId="0" applyFont="1" applyFill="1" applyAlignment="1">
      <alignment horizontal="center" vertical="center" wrapText="1"/>
    </xf>
    <xf numFmtId="0" fontId="35" fillId="15" borderId="0" xfId="0" applyFont="1" applyFill="1" applyAlignment="1">
      <alignment horizontal="center" vertical="center"/>
    </xf>
    <xf numFmtId="14" fontId="47" fillId="0" borderId="11" xfId="0" applyNumberFormat="1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/>
    </xf>
    <xf numFmtId="0" fontId="22" fillId="0" borderId="1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5" fillId="12" borderId="0" xfId="0" applyFont="1" applyFill="1" applyAlignment="1">
      <alignment horizontal="center" wrapText="1"/>
    </xf>
    <xf numFmtId="0" fontId="19" fillId="11" borderId="0" xfId="0" applyFont="1" applyFill="1"/>
    <xf numFmtId="0" fontId="38" fillId="0" borderId="0" xfId="0" applyFont="1" applyAlignment="1">
      <alignment horizontal="center" vertical="center"/>
    </xf>
  </cellXfs>
  <cellStyles count="3">
    <cellStyle name="Millares 2" xfId="1" xr:uid="{00000000-0005-0000-0000-000001000000}"/>
    <cellStyle name="Normal" xfId="0" builtinId="0"/>
    <cellStyle name="Normal 3" xfId="2" xr:uid="{B1E62FD5-3E41-4D6E-827E-97117FC710AB}"/>
  </cellStyles>
  <dxfs count="627">
    <dxf>
      <font>
        <sz val="100"/>
      </font>
    </dxf>
    <dxf>
      <font>
        <sz val="100"/>
      </font>
    </dxf>
    <dxf>
      <font>
        <sz val="100"/>
      </font>
    </dxf>
    <dxf>
      <font>
        <sz val="100"/>
      </font>
    </dxf>
    <dxf>
      <font>
        <sz val="100"/>
      </font>
    </dxf>
    <dxf>
      <font>
        <sz val="100"/>
      </font>
    </dxf>
    <dxf>
      <font>
        <sz val="10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101"/>
      </font>
    </dxf>
    <dxf>
      <font>
        <sz val="101"/>
      </font>
    </dxf>
    <dxf>
      <font>
        <sz val="101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1"/>
      </font>
    </dxf>
    <dxf>
      <font>
        <sz val="91"/>
      </font>
    </dxf>
    <dxf>
      <font>
        <sz val="91"/>
      </font>
    </dxf>
    <dxf>
      <font>
        <sz val="91"/>
      </font>
    </dxf>
    <dxf>
      <font>
        <sz val="91"/>
      </font>
    </dxf>
    <dxf>
      <font>
        <sz val="91"/>
      </font>
    </dxf>
    <dxf>
      <font>
        <sz val="100"/>
      </font>
    </dxf>
    <dxf>
      <font>
        <sz val="100"/>
      </font>
    </dxf>
    <dxf>
      <font>
        <sz val="100"/>
      </font>
    </dxf>
    <dxf>
      <font>
        <sz val="100"/>
      </font>
    </dxf>
    <dxf>
      <font>
        <sz val="100"/>
      </font>
    </dxf>
    <dxf>
      <font>
        <sz val="100"/>
      </font>
    </dxf>
    <dxf>
      <font>
        <sz val="100"/>
      </font>
    </dxf>
    <dxf>
      <font>
        <sz val="100"/>
      </font>
    </dxf>
    <dxf>
      <font>
        <sz val="100"/>
      </font>
    </dxf>
    <dxf>
      <font>
        <sz val="100"/>
      </font>
    </dxf>
    <dxf>
      <font>
        <sz val="100"/>
      </font>
    </dxf>
    <dxf>
      <font>
        <sz val="10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100"/>
      </font>
    </dxf>
    <dxf>
      <font>
        <sz val="100"/>
      </font>
    </dxf>
    <dxf>
      <font>
        <sz val="100"/>
      </font>
    </dxf>
    <dxf>
      <font>
        <sz val="100"/>
      </font>
    </dxf>
    <dxf>
      <font>
        <sz val="100"/>
      </font>
    </dxf>
    <dxf>
      <font>
        <sz val="100"/>
      </font>
    </dxf>
    <dxf>
      <font>
        <sz val="100"/>
      </font>
    </dxf>
    <dxf>
      <font>
        <sz val="10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100"/>
      </font>
    </dxf>
    <dxf>
      <font>
        <sz val="100"/>
      </font>
    </dxf>
    <dxf>
      <font>
        <sz val="100"/>
      </font>
    </dxf>
    <dxf>
      <font>
        <sz val="100"/>
      </font>
    </dxf>
    <dxf>
      <font>
        <sz val="100"/>
      </font>
    </dxf>
    <dxf>
      <font>
        <sz val="90"/>
      </font>
    </dxf>
    <dxf>
      <font>
        <sz val="90"/>
      </font>
    </dxf>
    <dxf>
      <font>
        <sz val="90"/>
      </font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ont>
        <sz val="100"/>
      </font>
    </dxf>
    <dxf>
      <font>
        <sz val="72"/>
      </font>
    </dxf>
    <dxf>
      <font>
        <sz val="72"/>
      </font>
    </dxf>
    <dxf>
      <font>
        <sz val="72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80"/>
      </font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z val="90"/>
      </font>
    </dxf>
    <dxf>
      <font>
        <sz val="80"/>
      </font>
    </dxf>
    <dxf>
      <font>
        <sz val="80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60"/>
      </font>
    </dxf>
    <dxf>
      <font>
        <sz val="70"/>
      </font>
    </dxf>
    <dxf>
      <font>
        <sz val="6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6600"/>
        </patternFill>
      </fill>
    </dxf>
    <dxf>
      <font>
        <sz val="60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40"/>
      </font>
    </dxf>
    <dxf>
      <font>
        <sz val="40"/>
      </font>
    </dxf>
    <dxf>
      <font>
        <sz val="7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60"/>
      </font>
    </dxf>
    <dxf>
      <font>
        <sz val="60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6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alignment horizontal="left" readingOrder="0"/>
    </dxf>
    <dxf>
      <alignment horizontal="left" readingOrder="0"/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alignment vertical="bottom" readingOrder="0"/>
    </dxf>
    <dxf>
      <alignment vertical="center" readingOrder="0"/>
    </dxf>
    <dxf>
      <font>
        <sz val="30"/>
      </font>
    </dxf>
    <dxf>
      <font>
        <sz val="30"/>
      </font>
    </dxf>
    <dxf>
      <font>
        <sz val="30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 val="0"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vertical="center" readingOrder="0"/>
    </dxf>
    <dxf>
      <alignment vertical="bottom" readingOrder="0"/>
    </dxf>
    <dxf>
      <alignment horizontal="center" readingOrder="0"/>
    </dxf>
    <dxf>
      <alignment horizontal="general" readingOrder="0"/>
    </dxf>
    <dxf>
      <font>
        <sz val="26"/>
      </font>
    </dxf>
    <dxf>
      <alignment vertical="center" readingOrder="0"/>
    </dxf>
    <dxf>
      <alignment horizontal="center" readingOrder="0"/>
    </dxf>
    <dxf>
      <alignment vertical="bottom" readingOrder="0"/>
    </dxf>
    <dxf>
      <alignment horizontal="general" readingOrder="0"/>
    </dxf>
    <dxf>
      <alignment horizontal="center" readingOrder="0"/>
    </dxf>
    <dxf>
      <alignment horizontal="general" readingOrder="0"/>
    </dxf>
    <dxf>
      <font>
        <sz val="26"/>
      </font>
    </dxf>
    <dxf>
      <alignment horizontal="center" readingOrder="0"/>
    </dxf>
    <dxf>
      <alignment horizontal="general" readingOrder="0"/>
    </dxf>
    <dxf>
      <font>
        <sz val="26"/>
      </font>
    </dxf>
    <dxf>
      <alignment vertical="center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8"/>
      </font>
    </dxf>
    <dxf>
      <font>
        <sz val="28"/>
      </font>
    </dxf>
    <dxf>
      <font>
        <sz val="28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font>
        <sz val="26"/>
      </font>
    </dxf>
    <dxf>
      <font>
        <sz val="26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font>
        <sz val="26"/>
      </font>
    </dxf>
    <dxf>
      <font>
        <sz val="26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3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alignment horizont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horizontal="left" readingOrder="0"/>
    </dxf>
    <dxf>
      <alignment vertical="center" readingOrder="0"/>
    </dxf>
    <dxf>
      <alignment vertical="bottom" readingOrder="0"/>
    </dxf>
    <dxf>
      <font>
        <sz val="30"/>
      </font>
    </dxf>
    <dxf>
      <font>
        <sz val="26"/>
      </font>
    </dxf>
    <dxf>
      <font>
        <sz val="26"/>
      </font>
    </dxf>
    <dxf>
      <alignment vertical="center" readingOrder="0"/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alignment vertical="center" readingOrder="0"/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ont>
        <sz val="26"/>
      </font>
    </dxf>
    <dxf>
      <font>
        <sz val="28"/>
      </font>
    </dxf>
    <dxf>
      <font>
        <sz val="36"/>
      </font>
    </dxf>
    <dxf>
      <font>
        <sz val="48"/>
      </font>
    </dxf>
    <dxf>
      <font>
        <sz val="36"/>
      </font>
    </dxf>
    <dxf>
      <font>
        <sz val="28"/>
      </font>
    </dxf>
    <dxf>
      <font>
        <sz val="26"/>
      </font>
    </dxf>
    <dxf>
      <font>
        <sz val="24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22"/>
      </font>
    </dxf>
    <dxf>
      <font>
        <sz val="22"/>
      </font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7" formatCode="d/mm/yyyy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7" formatCode="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auto="1"/>
        <name val="MoolBoran"/>
        <family val="2"/>
        <scheme val="none"/>
      </font>
      <numFmt numFmtId="167" formatCode="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D53F6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z val="13"/>
      </font>
    </dxf>
    <dxf>
      <fill>
        <patternFill patternType="solid"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  <border>
        <bottom style="thin">
          <color auto="1"/>
        </bottom>
      </border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ill>
        <patternFill>
          <bgColor theme="4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/>
        </patternFill>
      </fill>
    </dxf>
  </dxfs>
  <tableStyles count="3" defaultTableStyle="TableStyleMedium2" defaultPivotStyle="PivotStyleLight16">
    <tableStyle name="Estilo de tabla dinámica 1" table="0" count="1" xr9:uid="{00000000-0011-0000-FFFF-FFFF00000000}">
      <tableStyleElement type="firstColumnStripe" size="2"/>
    </tableStyle>
    <tableStyle name="Estilo de tabla dinámica 2" table="0" count="1" xr9:uid="{00000000-0011-0000-FFFF-FFFF01000000}">
      <tableStyleElement type="firstColumnStripe" dxfId="626"/>
    </tableStyle>
    <tableStyle name="Estilo de tabla dinámica 3" table="0" count="6" xr9:uid="{00000000-0011-0000-FFFF-FFFF02000000}">
      <tableStyleElement type="wholeTable" dxfId="625"/>
      <tableStyleElement type="headerRow" dxfId="624"/>
      <tableStyleElement type="totalRow" dxfId="623"/>
      <tableStyleElement type="firstRowSubheading" dxfId="622"/>
      <tableStyleElement type="secondRowSubheading" dxfId="621"/>
      <tableStyleElement type="thirdRowSubheading" dxfId="620"/>
    </tableStyle>
  </tableStyles>
  <colors>
    <mruColors>
      <color rgb="FFFFCCFF"/>
      <color rgb="FFCC99FF"/>
      <color rgb="FF99FFCC"/>
      <color rgb="FFFF99FF"/>
      <color rgb="FFFFFFFF"/>
      <color rgb="FFD53F63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 /><Relationship Id="rId13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pivotCacheDefinition" Target="pivotCache/pivotCacheDefinition1.xml" /><Relationship Id="rId12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tyles" Target="styles.xml" /><Relationship Id="rId5" Type="http://schemas.openxmlformats.org/officeDocument/2006/relationships/worksheet" Target="worksheets/sheet5.xml" /><Relationship Id="rId10" Type="http://schemas.openxmlformats.org/officeDocument/2006/relationships/theme" Target="theme/theme1.xml" /><Relationship Id="rId4" Type="http://schemas.openxmlformats.org/officeDocument/2006/relationships/worksheet" Target="worksheets/sheet4.xml" /><Relationship Id="rId9" Type="http://schemas.microsoft.com/office/2007/relationships/slicerCache" Target="slicerCaches/slicerCache1.xml" /><Relationship Id="rId14" Type="http://schemas.openxmlformats.org/officeDocument/2006/relationships/customXml" Target="../customXml/item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152883</xdr:colOff>
      <xdr:row>0</xdr:row>
      <xdr:rowOff>0</xdr:rowOff>
    </xdr:from>
    <xdr:to>
      <xdr:col>13</xdr:col>
      <xdr:colOff>375424</xdr:colOff>
      <xdr:row>8</xdr:row>
      <xdr:rowOff>304803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UMERO DE PALLET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UMERO DE PALLE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76188" y="0"/>
              <a:ext cx="4775168" cy="72719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Alva" refreshedDate="45824.550450115741" createdVersion="7" refreshedVersion="7" minRefreshableVersion="3" recordCount="199" xr:uid="{E6883D8F-D64E-49DF-A69C-457B9C96809A}">
  <cacheSource type="worksheet">
    <worksheetSource ref="B2:N201" sheet="Hoja2"/>
  </cacheSource>
  <cacheFields count="15">
    <cacheField name="NUMERO DE PALLET" numFmtId="14">
      <sharedItems count="26">
        <s v="VGPF-464"/>
        <s v="VGPF-465"/>
        <s v="VGPF-466"/>
        <s v="VGPF-467"/>
        <s v="VGPF-468"/>
        <s v="VGPF-469"/>
        <s v="VGPF-470"/>
        <s v="VGPF-471"/>
        <s v="VGPF-472"/>
        <s v="VGPF-473"/>
        <s v="VGPF-474"/>
        <s v="VGPF-475"/>
        <s v="VGPF-476"/>
        <s v="VGPF-477"/>
        <s v="VGPF-478"/>
        <s v="VGPF-479"/>
        <s v="VGPF-480"/>
        <s v="VGPF-481"/>
        <s v="VGPF-482"/>
        <s v="VGPF-483"/>
        <s v="VGPF-484"/>
        <s v="VGPF-485"/>
        <s v="VGPF-486"/>
        <s v="VGPF-487"/>
        <s v="VGPF-488"/>
        <s v="VGPF-489"/>
      </sharedItems>
    </cacheField>
    <cacheField name="TIPO DE PALETA" numFmtId="0">
      <sharedItems/>
    </cacheField>
    <cacheField name="PRESENTACION" numFmtId="0">
      <sharedItems/>
    </cacheField>
    <cacheField name="EMBALAJE" numFmtId="0">
      <sharedItems/>
    </cacheField>
    <cacheField name="MARCA DE CAJA" numFmtId="0">
      <sharedItems/>
    </cacheField>
    <cacheField name="VARIEDAD" numFmtId="0">
      <sharedItems/>
    </cacheField>
    <cacheField name="LOTE" numFmtId="0">
      <sharedItems containsSemiMixedTypes="0" containsString="0" containsNumber="1" containsInteger="1" minValue="930" maxValue="1142"/>
    </cacheField>
    <cacheField name="CÓDIGO DEL LUGAR DE PRODUCCIÓN" numFmtId="0">
      <sharedItems containsMixedTypes="1" containsNumber="1" containsInteger="1" minValue="0" maxValue="0"/>
    </cacheField>
    <cacheField name="FECHA DE PRODUCCIÓN" numFmtId="14">
      <sharedItems containsSemiMixedTypes="0" containsNonDate="0" containsDate="1" containsString="0" minDate="1899-12-30T00:00:00" maxDate="2025-06-15T00:00:00" count="14">
        <d v="2025-06-14T00:00:00"/>
        <d v="2025-06-11T00:00:00"/>
        <d v="2025-06-13T00:00:00"/>
        <d v="2025-05-28T00:00:00"/>
        <d v="2025-05-26T00:00:00"/>
        <d v="1899-12-30T00:00:00"/>
        <d v="2025-05-27T00:00:00"/>
        <d v="2025-05-29T00:00:00"/>
        <d v="2025-06-09T00:00:00"/>
        <d v="2025-06-03T00:00:00"/>
        <d v="2025-05-31T00:00:00"/>
        <d v="2025-06-02T00:00:00"/>
        <d v="2025-05-30T00:00:00"/>
        <d v="2025-06-05T00:00:00"/>
      </sharedItems>
      <fieldGroup par="14" base="8">
        <rangePr groupBy="months" startDate="1899-12-30T00:00:00" endDate="2025-06-15T00:00:00"/>
        <groupItems count="14">
          <s v="&lt;00/01/190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5/06/2025"/>
        </groupItems>
      </fieldGroup>
    </cacheField>
    <cacheField name="TRAZABILIDAD" numFmtId="0">
      <sharedItems containsMixedTypes="1" containsNumber="1" containsInteger="1" minValue="0" maxValue="0"/>
    </cacheField>
    <cacheField name="CAT" numFmtId="0">
      <sharedItems containsMixedTypes="1" containsNumber="1" containsInteger="1" minValue="1" maxValue="1" count="2">
        <n v="1"/>
        <s v="1*"/>
      </sharedItems>
    </cacheField>
    <cacheField name="CALIBRE" numFmtId="0">
      <sharedItems containsSemiMixedTypes="0" containsString="0" containsNumber="1" containsInteger="1" minValue="12" maxValue="32" count="11">
        <n v="32"/>
        <n v="22"/>
        <n v="16"/>
        <n v="18"/>
        <n v="24"/>
        <n v="26"/>
        <n v="28"/>
        <n v="12"/>
        <n v="14"/>
        <n v="30"/>
        <n v="20"/>
      </sharedItems>
    </cacheField>
    <cacheField name="CANTIDAD - Cajas" numFmtId="0">
      <sharedItems containsSemiMixedTypes="0" containsString="0" containsNumber="1" containsInteger="1" minValue="1" maxValue="104"/>
    </cacheField>
    <cacheField name="Trimestres" numFmtId="0" databaseField="0">
      <fieldGroup base="8">
        <rangePr groupBy="quarters" startDate="1899-12-30T00:00:00" endDate="2025-06-15T00:00:00"/>
        <groupItems count="6">
          <s v="&lt;00/01/1900"/>
          <s v="Trim.1"/>
          <s v="Trim.2"/>
          <s v="Trim.3"/>
          <s v="Trim.4"/>
          <s v="&gt;15/06/2025"/>
        </groupItems>
      </fieldGroup>
    </cacheField>
    <cacheField name="Años" numFmtId="0" databaseField="0">
      <fieldGroup base="8">
        <rangePr groupBy="years" startDate="1899-12-30T00:00:00" endDate="2025-06-15T00:00:00"/>
        <groupItems count="128">
          <s v="&lt;00/01/1900"/>
          <s v="1900"/>
          <s v="1901"/>
          <s v="1902"/>
          <s v="1903"/>
          <s v="1904"/>
          <s v="1905"/>
          <s v="1906"/>
          <s v="1907"/>
          <s v="1908"/>
          <s v="1909"/>
          <s v="1910"/>
          <s v="1911"/>
          <s v="1912"/>
          <s v="1913"/>
          <s v="1914"/>
          <s v="1915"/>
          <s v="1916"/>
          <s v="1917"/>
          <s v="1918"/>
          <s v="1919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2025"/>
          <s v="&gt;15/06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stemas" refreshedDate="45824.800072569444" createdVersion="6" refreshedVersion="8" minRefreshableVersion="3" recordCount="97" xr:uid="{00000000-000A-0000-FFFF-FFFF01000000}">
  <cacheSource type="worksheet">
    <worksheetSource name="TABdata"/>
  </cacheSource>
  <cacheFields count="15">
    <cacheField name="PL" numFmtId="0">
      <sharedItems containsString="0" containsBlank="1" containsNumber="1" containsInteger="1" minValue="15" maxValue="26"/>
    </cacheField>
    <cacheField name="NUMERO DE PALLET" numFmtId="14">
      <sharedItems containsBlank="1" containsMixedTypes="1" containsNumber="1" containsInteger="1" minValue="1" maxValue="24" count="49">
        <s v="VGPF-464"/>
        <s v="VGPF-465"/>
        <s v="VGPF-468"/>
        <s v="VGPF-469"/>
        <s v="VGPF-470"/>
        <s v="VGPF-471"/>
        <s v="VGPF-472"/>
        <s v="VGPF-473"/>
        <s v="VGPF-474"/>
        <s v="VGPF-475"/>
        <s v="VGPF-476"/>
        <s v="VGPF-478"/>
        <s v="VGPF-479"/>
        <s v="VGPF-480"/>
        <s v="VGPF-481"/>
        <s v="VGPF-483"/>
        <s v="VGPF-484"/>
        <s v="VGPF-485"/>
        <s v="VGPF-487"/>
        <s v="VGPF-488"/>
        <s v="VGPF-489"/>
        <s v="VGPF-492"/>
        <s v="VGPG-491"/>
        <s v="VGPF-490"/>
        <m/>
        <n v="13" u="1"/>
        <n v="5" u="1"/>
        <n v="14" u="1"/>
        <n v="15" u="1"/>
        <n v="2" u="1"/>
        <n v="6" u="1"/>
        <n v="16" u="1"/>
        <n v="17" u="1"/>
        <n v="18" u="1"/>
        <n v="19" u="1"/>
        <n v="7" u="1"/>
        <n v="20" u="1"/>
        <n v="21" u="1"/>
        <n v="22" u="1"/>
        <n v="1" u="1"/>
        <n v="23" u="1"/>
        <n v="3" u="1"/>
        <n v="8" u="1"/>
        <n v="24" u="1"/>
        <n v="9" u="1"/>
        <n v="10" u="1"/>
        <n v="11" u="1"/>
        <n v="4" u="1"/>
        <n v="12" u="1"/>
      </sharedItems>
    </cacheField>
    <cacheField name="TIPO DE PALETA" numFmtId="0">
      <sharedItems containsBlank="1"/>
    </cacheField>
    <cacheField name="PRESENTACION" numFmtId="0">
      <sharedItems containsBlank="1"/>
    </cacheField>
    <cacheField name="EMBALAJE" numFmtId="0">
      <sharedItems containsBlank="1"/>
    </cacheField>
    <cacheField name="MARCA DE CAJA" numFmtId="0">
      <sharedItems containsBlank="1" count="20">
        <s v="SIN MARCA"/>
        <m/>
        <s v="PAGUA SPA " u="1"/>
        <s v="GENERICA" u="1"/>
        <s v="PAGUA SPA" u="1"/>
        <s v="AGRICOLA KAMUK" u="1"/>
        <s v="FRUTERA" u="1"/>
        <s v="ACFRUP" u="1"/>
        <s v="NORTH WARRIOR" u="1"/>
        <s v="BEEGROUP" u="1"/>
        <s v="AGROINDUSTRIAL BEEGROUP" u="1"/>
        <s v="VERDE" u="1"/>
        <s v="DON FERNANDO" u="1"/>
        <s v=" BEEGROUP" u="1"/>
        <s v="AGRÍCOLA kamuk" u="1"/>
        <s v="SIN MARCA DE CAJA" u="1"/>
        <s v="KAMUK" u="1"/>
        <s v="FLAMINGO" u="1"/>
        <s v="SUN TABLE GRAPES" u="1"/>
        <s v="POMEGRANATE" u="1"/>
      </sharedItems>
    </cacheField>
    <cacheField name="VARIEDAD" numFmtId="0">
      <sharedItems containsBlank="1" count="14">
        <s v="HASS"/>
        <m/>
        <s v="RED GLOBE" u="1"/>
        <s v="SUGRAONE" u="1"/>
        <s v="THOMPSON" u="1"/>
        <s v="GREEN SEEDLESS" u="1"/>
        <s v="CRIMSON" u="1"/>
        <b v="0" u="1"/>
        <s v="WODERFUL" u="1"/>
        <s v="THOMPSON SEEDLESS" u="1"/>
        <s v="SUPERIOR SEEDLEES" u="1"/>
        <s v="POMEGRANATE WONDERFULL" u="1"/>
        <s v=" HASS" u="1"/>
        <s v="WONDERFUL" u="1"/>
      </sharedItems>
    </cacheField>
    <cacheField name="LOTE" numFmtId="0">
      <sharedItems containsString="0" containsBlank="1" containsNumber="1" containsInteger="1" minValue="930" maxValue="1144"/>
    </cacheField>
    <cacheField name="CÓDIGO DEL LUGAR DE PRODUCCIÓN" numFmtId="0">
      <sharedItems containsMixedTypes="1" containsNumber="1" containsInteger="1" minValue="0" maxValue="0" count="13">
        <s v="024-40549-01"/>
        <s v="024-40549-05"/>
        <s v="024-39948-01"/>
        <s v="024-40705-01"/>
        <s v="024-02907-02"/>
        <s v="024-08531-01"/>
        <s v="024-35834-01"/>
        <s v="024-40625-01"/>
        <s v="024-08753-01"/>
        <s v="024-02912-01"/>
        <s v="024-34493-01"/>
        <e v="#N/A"/>
        <n v="0" u="1"/>
      </sharedItems>
    </cacheField>
    <cacheField name="FECHA DE PRODUCCIÓN" numFmtId="14">
      <sharedItems containsDate="1" containsMixedTypes="1" minDate="2025-05-26T00:00:00" maxDate="2025-06-17T00:00:00"/>
    </cacheField>
    <cacheField name="TRAZABILIDAD" numFmtId="0">
      <sharedItems containsMixedTypes="1" containsNumber="1" containsInteger="1" minValue="0" maxValue="44973" count="27">
        <s v="168-35-01-1144"/>
        <s v="166-35-01-1140"/>
        <s v="166-35-01-1141"/>
        <s v="163-35-01-1124"/>
        <s v="165-35-01-1134"/>
        <s v="165-35-01-1137"/>
        <s v="165-35-01-1138"/>
        <s v="168-35-01-1143"/>
        <s v="149-35-01-0977"/>
        <s v="147-35-01-0951"/>
        <s v="147-35-01-0950"/>
        <s v="147-35-01-0940"/>
        <s v="147-35-01-0938"/>
        <s v="147-35-01-0935"/>
        <s v="147-35-01-0930"/>
        <s v="145-35-01-0932"/>
        <s v="147-35-01-0941"/>
        <s v="147-35-01-0939"/>
        <e v="#N/A"/>
        <n v="0" u="1"/>
        <n v="44972" u="1"/>
        <n v="44970" u="1"/>
        <n v="44968" u="1"/>
        <n v="44973" u="1"/>
        <n v="44971" u="1"/>
        <n v="44967" u="1"/>
        <n v="450" u="1"/>
      </sharedItems>
    </cacheField>
    <cacheField name="CAT" numFmtId="0">
      <sharedItems containsBlank="1" containsMixedTypes="1" containsNumber="1" containsInteger="1" minValue="1" maxValue="2" count="4">
        <n v="1"/>
        <s v="1*"/>
        <m/>
        <n v="2" u="1"/>
      </sharedItems>
    </cacheField>
    <cacheField name="CALIBRE" numFmtId="0">
      <sharedItems containsString="0" containsBlank="1" containsNumber="1" containsInteger="1" minValue="2" maxValue="901" count="38">
        <n v="18"/>
        <n v="22"/>
        <n v="12"/>
        <n v="14"/>
        <n v="16"/>
        <n v="24"/>
        <n v="28"/>
        <n v="32"/>
        <n v="26"/>
        <m/>
        <n v="30" u="1"/>
        <n v="10" u="1"/>
        <n v="20" u="1"/>
        <n v="2" u="1"/>
        <n v="70" u="1"/>
        <n v="84" u="1"/>
        <n v="701" u="1"/>
        <n v="700" u="1"/>
        <n v="900" u="1"/>
        <n v="901" u="1"/>
        <n v="310" u="1"/>
        <n v="410" u="1"/>
        <n v="210" u="1"/>
        <n v="110" u="1"/>
        <n v="519" u="1"/>
        <n v="319" u="1"/>
        <n v="419" u="1"/>
        <n v="201" u="1"/>
        <n v="101" u="1"/>
        <n v="301" u="1"/>
        <n v="5" u="1"/>
        <n v="15" u="1"/>
        <n v="6" u="1"/>
        <n v="7" u="1"/>
        <n v="8" u="1"/>
        <n v="9" u="1"/>
        <n v="219" u="1"/>
        <n v="4" u="1"/>
      </sharedItems>
    </cacheField>
    <cacheField name="CANTIDAD - Cajas" numFmtId="0">
      <sharedItems containsString="0" containsBlank="1" containsNumber="1" containsInteger="1" minValue="1" maxValue="104"/>
    </cacheField>
    <cacheField name="CANTIDAD  - KG" numFmtId="0">
      <sharedItems containsSemiMixedTypes="0" containsString="0" containsNumber="1" containsInteger="1" minValue="0" maxValue="1040"/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s v="COMPLETA"/>
    <s v="CAJA 10.0 KG"/>
    <s v="CAJA PASTICA"/>
    <s v="SIN MARCA"/>
    <s v="HASS"/>
    <n v="1140"/>
    <s v="024-40549-01"/>
    <x v="0"/>
    <s v="166-35-01-1140"/>
    <x v="0"/>
    <x v="0"/>
    <n v="65"/>
  </r>
  <r>
    <x v="0"/>
    <s v="COMPLETA"/>
    <s v="CAJA 10.0 KG"/>
    <s v="CAJA PASTICA"/>
    <s v="SIN MARCA"/>
    <s v="HASS"/>
    <n v="1141"/>
    <s v="024-40549-01"/>
    <x v="0"/>
    <s v="166-35-01-1141"/>
    <x v="0"/>
    <x v="0"/>
    <n v="39"/>
  </r>
  <r>
    <x v="1"/>
    <s v="COMPLETA"/>
    <s v="CAJA 10.0 KG"/>
    <s v="CAJA PASTICA"/>
    <s v="SIN MARCA"/>
    <s v="HASS"/>
    <n v="1140"/>
    <s v="024-40549-01"/>
    <x v="0"/>
    <s v="166-35-01-1140"/>
    <x v="0"/>
    <x v="1"/>
    <n v="104"/>
  </r>
  <r>
    <x v="2"/>
    <s v="COMPLETA"/>
    <s v="CAJA 10.0 KG"/>
    <s v="CAJA PASTICA"/>
    <s v="SIN MARCA"/>
    <s v="HASS"/>
    <n v="1140"/>
    <s v="024-40549-01"/>
    <x v="0"/>
    <s v="166-35-01-1140"/>
    <x v="1"/>
    <x v="2"/>
    <n v="4"/>
  </r>
  <r>
    <x v="2"/>
    <s v="COMPLETA"/>
    <s v="CAJA 10.0 KG"/>
    <s v="CAJA PASTICA"/>
    <s v="SIN MARCA"/>
    <s v="HASS"/>
    <n v="1140"/>
    <s v="024-40549-01"/>
    <x v="0"/>
    <s v="166-35-01-1140"/>
    <x v="1"/>
    <x v="3"/>
    <n v="8"/>
  </r>
  <r>
    <x v="2"/>
    <s v="COMPLETA"/>
    <s v="CAJA 10.0 KG"/>
    <s v="CAJA PASTICA"/>
    <s v="SIN MARCA"/>
    <s v="HASS"/>
    <n v="1140"/>
    <s v="024-40549-01"/>
    <x v="0"/>
    <s v="166-35-01-1140"/>
    <x v="1"/>
    <x v="1"/>
    <n v="22"/>
  </r>
  <r>
    <x v="2"/>
    <s v="COMPLETA"/>
    <s v="CAJA 10.0 KG"/>
    <s v="CAJA PASTICA"/>
    <s v="SIN MARCA"/>
    <s v="HASS"/>
    <n v="1140"/>
    <s v="024-40549-01"/>
    <x v="0"/>
    <s v="166-35-01-1140"/>
    <x v="1"/>
    <x v="4"/>
    <n v="4"/>
  </r>
  <r>
    <x v="2"/>
    <s v="COMPLETA"/>
    <s v="CAJA 10.0 KG"/>
    <s v="CAJA PASTICA"/>
    <s v="SIN MARCA"/>
    <s v="HASS"/>
    <n v="1140"/>
    <s v="024-40549-01"/>
    <x v="0"/>
    <s v="166-35-01-1140"/>
    <x v="1"/>
    <x v="5"/>
    <n v="14"/>
  </r>
  <r>
    <x v="2"/>
    <s v="COMPLETA"/>
    <s v="CAJA 10.0 KG"/>
    <s v="CAJA PASTICA"/>
    <s v="SIN MARCA"/>
    <s v="HASS"/>
    <n v="1140"/>
    <s v="024-40549-01"/>
    <x v="0"/>
    <s v="166-35-01-1140"/>
    <x v="1"/>
    <x v="6"/>
    <n v="49"/>
  </r>
  <r>
    <x v="2"/>
    <s v="COMPLETA"/>
    <s v="CAJA 10.0 KG"/>
    <s v="CAJA PASTICA"/>
    <s v="SIN MARCA"/>
    <s v="HASS"/>
    <n v="1140"/>
    <s v="024-40549-01"/>
    <x v="0"/>
    <s v="166-35-01-1140"/>
    <x v="1"/>
    <x v="0"/>
    <n v="3"/>
  </r>
  <r>
    <x v="3"/>
    <s v="COMPLETA"/>
    <s v="CAJA 10.0 KG"/>
    <s v="CAJA PASTICA"/>
    <s v="SIN MARCA"/>
    <s v="HASS"/>
    <n v="1140"/>
    <s v="024-40549-01"/>
    <x v="0"/>
    <s v="166-35-01-1140"/>
    <x v="1"/>
    <x v="3"/>
    <n v="40"/>
  </r>
  <r>
    <x v="3"/>
    <s v="COMPLETA"/>
    <s v="CAJA 10.0 KG"/>
    <s v="CAJA PASTICA"/>
    <s v="SIN MARCA"/>
    <s v="HASS"/>
    <n v="1140"/>
    <s v="024-40549-01"/>
    <x v="0"/>
    <s v="166-35-01-1140"/>
    <x v="1"/>
    <x v="1"/>
    <n v="8"/>
  </r>
  <r>
    <x v="3"/>
    <s v="COMPLETA"/>
    <s v="CAJA 10.0 KG"/>
    <s v="CAJA PASTICA"/>
    <s v="SIN MARCA"/>
    <s v="HASS"/>
    <n v="1140"/>
    <s v="024-40549-01"/>
    <x v="0"/>
    <s v="166-35-01-1140"/>
    <x v="1"/>
    <x v="4"/>
    <n v="20"/>
  </r>
  <r>
    <x v="3"/>
    <s v="COMPLETA"/>
    <s v="CAJA 10.0 KG"/>
    <s v="CAJA PASTICA"/>
    <s v="SIN MARCA"/>
    <s v="HASS"/>
    <n v="1140"/>
    <s v="024-40549-01"/>
    <x v="0"/>
    <s v="166-35-01-1140"/>
    <x v="1"/>
    <x v="5"/>
    <n v="19"/>
  </r>
  <r>
    <x v="3"/>
    <s v="COMPLETA"/>
    <s v="CAJA 10.0 KG"/>
    <s v="CAJA PASTICA"/>
    <s v="SIN MARCA"/>
    <s v="HASS"/>
    <n v="1140"/>
    <s v="024-40549-01"/>
    <x v="0"/>
    <s v="166-35-01-1140"/>
    <x v="1"/>
    <x v="6"/>
    <n v="16"/>
  </r>
  <r>
    <x v="3"/>
    <s v="COMPLETA"/>
    <s v="CAJA 10.0 KG"/>
    <s v="CAJA PASTICA"/>
    <s v="SIN MARCA"/>
    <s v="HASS"/>
    <n v="1140"/>
    <s v="024-40549-01"/>
    <x v="0"/>
    <s v="166-35-01-1140"/>
    <x v="1"/>
    <x v="0"/>
    <n v="1"/>
  </r>
  <r>
    <x v="4"/>
    <s v="COMPLETA"/>
    <s v="CAJA 10.0 KG"/>
    <s v="CAJA PASTICA"/>
    <s v="SIN MARCA"/>
    <s v="HASS"/>
    <n v="1140"/>
    <s v="024-40549-01"/>
    <x v="0"/>
    <s v="166-35-01-1140"/>
    <x v="0"/>
    <x v="3"/>
    <n v="80"/>
  </r>
  <r>
    <x v="4"/>
    <s v="COMPLETA"/>
    <s v="CAJA 10.0 KG"/>
    <s v="CAJA PASTICA"/>
    <s v="SIN MARCA"/>
    <s v="HASS"/>
    <n v="1141"/>
    <s v="024-40549-01"/>
    <x v="0"/>
    <s v="166-35-01-1141"/>
    <x v="0"/>
    <x v="3"/>
    <n v="24"/>
  </r>
  <r>
    <x v="5"/>
    <s v="COMPLETA"/>
    <s v="CAJA 10.0 KG"/>
    <s v="CAJA PASTICA"/>
    <s v="SIN MARCA"/>
    <s v="HASS"/>
    <n v="1140"/>
    <s v="024-40549-01"/>
    <x v="0"/>
    <s v="166-35-01-1140"/>
    <x v="0"/>
    <x v="1"/>
    <n v="104"/>
  </r>
  <r>
    <x v="6"/>
    <s v="COMPLETA"/>
    <s v="CAJA 10.0 KG"/>
    <s v="CAJA PASTICA"/>
    <s v="SIN MARCA"/>
    <s v="HASS"/>
    <n v="1140"/>
    <s v="024-40549-01"/>
    <x v="0"/>
    <s v="166-35-01-1140"/>
    <x v="0"/>
    <x v="3"/>
    <n v="104"/>
  </r>
  <r>
    <x v="7"/>
    <s v="COMPLETA"/>
    <s v="CAJA 10.0 KG"/>
    <s v="CAJA PASTICA"/>
    <s v="SIN MARCA"/>
    <s v="HASS"/>
    <n v="1124"/>
    <s v="024-40549-05"/>
    <x v="1"/>
    <s v="163-35-01-1124"/>
    <x v="1"/>
    <x v="7"/>
    <n v="10"/>
  </r>
  <r>
    <x v="7"/>
    <s v="COMPLETA"/>
    <s v="CAJA 10.0 KG"/>
    <s v="CAJA PASTICA"/>
    <s v="SIN MARCA"/>
    <s v="HASS"/>
    <n v="1124"/>
    <s v="024-40549-05"/>
    <x v="1"/>
    <s v="163-35-01-1124"/>
    <x v="1"/>
    <x v="8"/>
    <n v="3"/>
  </r>
  <r>
    <x v="7"/>
    <s v="COMPLETA"/>
    <s v="CAJA 10.0 KG"/>
    <s v="CAJA PASTICA"/>
    <s v="SIN MARCA"/>
    <s v="HASS"/>
    <n v="1124"/>
    <s v="024-40549-05"/>
    <x v="1"/>
    <s v="163-35-01-1124"/>
    <x v="1"/>
    <x v="2"/>
    <n v="17"/>
  </r>
  <r>
    <x v="7"/>
    <s v="COMPLETA"/>
    <s v="CAJA 10.0 KG"/>
    <s v="CAJA PASTICA"/>
    <s v="SIN MARCA"/>
    <s v="HASS"/>
    <n v="1124"/>
    <s v="024-40549-05"/>
    <x v="1"/>
    <s v="163-35-01-1124"/>
    <x v="1"/>
    <x v="3"/>
    <n v="21"/>
  </r>
  <r>
    <x v="7"/>
    <s v="COMPLETA"/>
    <s v="CAJA 10.0 KG"/>
    <s v="CAJA PASTICA"/>
    <s v="SIN MARCA"/>
    <s v="HASS"/>
    <n v="1124"/>
    <s v="024-40549-05"/>
    <x v="1"/>
    <s v="163-35-01-1124"/>
    <x v="1"/>
    <x v="1"/>
    <n v="9"/>
  </r>
  <r>
    <x v="7"/>
    <s v="COMPLETA"/>
    <s v="CAJA 10.0 KG"/>
    <s v="CAJA PASTICA"/>
    <s v="SIN MARCA"/>
    <s v="HASS"/>
    <n v="1124"/>
    <s v="024-40549-05"/>
    <x v="1"/>
    <s v="163-35-01-1124"/>
    <x v="1"/>
    <x v="4"/>
    <n v="24"/>
  </r>
  <r>
    <x v="7"/>
    <s v="COMPLETA"/>
    <s v="CAJA 10.0 KG"/>
    <s v="CAJA PASTICA"/>
    <s v="SIN MARCA"/>
    <s v="HASS"/>
    <n v="1124"/>
    <s v="024-40549-05"/>
    <x v="1"/>
    <s v="163-35-01-1124"/>
    <x v="1"/>
    <x v="6"/>
    <n v="17"/>
  </r>
  <r>
    <x v="7"/>
    <s v="COMPLETA"/>
    <s v="CAJA 10.0 KG"/>
    <s v="CAJA PASTICA"/>
    <s v="SIN MARCA"/>
    <s v="HASS"/>
    <n v="1124"/>
    <s v="024-40549-05"/>
    <x v="1"/>
    <s v="163-35-01-1124"/>
    <x v="1"/>
    <x v="0"/>
    <n v="3"/>
  </r>
  <r>
    <x v="8"/>
    <s v="COMPLETA"/>
    <s v="CAJA 10.0 KG"/>
    <s v="CAJA PASTICA"/>
    <s v="SIN MARCA"/>
    <s v="HASS"/>
    <n v="1134"/>
    <s v="024-40549-05"/>
    <x v="2"/>
    <s v="165-35-01-1134"/>
    <x v="0"/>
    <x v="3"/>
    <n v="104"/>
  </r>
  <r>
    <x v="9"/>
    <s v="COMPLETA"/>
    <s v="CAJA 10.0 KG"/>
    <s v="CAJA PASTICA"/>
    <s v="SIN MARCA"/>
    <s v="HASS"/>
    <n v="1137"/>
    <s v="024-40549-01"/>
    <x v="2"/>
    <s v="165-35-01-1137"/>
    <x v="0"/>
    <x v="3"/>
    <n v="19"/>
  </r>
  <r>
    <x v="9"/>
    <s v="COMPLETA"/>
    <s v="CAJA 10.0 KG"/>
    <s v="CAJA PASTICA"/>
    <s v="SIN MARCA"/>
    <s v="HASS"/>
    <n v="1138"/>
    <s v="024-39948-01"/>
    <x v="2"/>
    <s v="165-35-01-1138"/>
    <x v="0"/>
    <x v="3"/>
    <n v="85"/>
  </r>
  <r>
    <x v="10"/>
    <s v="COMPLETA"/>
    <s v="CAJA 10.0 KG"/>
    <s v="CAJA PASTICA"/>
    <s v="SIN MARCA"/>
    <s v="HASS"/>
    <n v="1134"/>
    <s v="024-40549-05"/>
    <x v="2"/>
    <s v="165-35-01-1134"/>
    <x v="0"/>
    <x v="2"/>
    <n v="44"/>
  </r>
  <r>
    <x v="10"/>
    <s v="COMPLETA"/>
    <s v="CAJA 10.0 KG"/>
    <s v="CAJA PASTICA"/>
    <s v="SIN MARCA"/>
    <s v="HASS"/>
    <n v="1137"/>
    <s v="024-40549-01"/>
    <x v="2"/>
    <s v="165-35-01-1137"/>
    <x v="0"/>
    <x v="2"/>
    <n v="39"/>
  </r>
  <r>
    <x v="10"/>
    <s v="COMPLETA"/>
    <s v="CAJA 10.0 KG"/>
    <s v="CAJA PASTICA"/>
    <s v="SIN MARCA"/>
    <s v="HASS"/>
    <n v="1138"/>
    <s v="024-39948-01"/>
    <x v="2"/>
    <s v="165-35-01-1138"/>
    <x v="0"/>
    <x v="2"/>
    <n v="21"/>
  </r>
  <r>
    <x v="11"/>
    <s v="COMPLETA"/>
    <s v="CAJA 10.0 KG"/>
    <s v="CAJA PASTICA"/>
    <s v="SIN MARCA"/>
    <s v="HASS"/>
    <n v="1134"/>
    <s v="024-40549-05"/>
    <x v="2"/>
    <s v="165-35-01-1134"/>
    <x v="0"/>
    <x v="1"/>
    <n v="104"/>
  </r>
  <r>
    <x v="12"/>
    <s v="COMPLETA"/>
    <s v="CAJA 10.0 KG"/>
    <s v="CAJA PASTICA"/>
    <s v="SIN MARCA"/>
    <s v="HASS"/>
    <n v="1134"/>
    <s v="024-40549-05"/>
    <x v="2"/>
    <s v="165-35-01-1134"/>
    <x v="0"/>
    <x v="3"/>
    <n v="46"/>
  </r>
  <r>
    <x v="12"/>
    <s v="COMPLETA"/>
    <s v="CAJA 10.0 KG"/>
    <s v="CAJA PASTICA"/>
    <s v="SIN MARCA"/>
    <s v="HASS"/>
    <n v="1137"/>
    <s v="024-40549-01"/>
    <x v="2"/>
    <s v="165-35-01-1137"/>
    <x v="0"/>
    <x v="3"/>
    <n v="58"/>
  </r>
  <r>
    <x v="13"/>
    <s v="COMPLETA"/>
    <s v="CAJA 10.0 KG"/>
    <s v="CAJA PASTICA"/>
    <s v="SIN MARCA"/>
    <s v="HASS"/>
    <n v="1140"/>
    <s v="024-40549-01"/>
    <x v="0"/>
    <s v="166-35-01-1140"/>
    <x v="1"/>
    <x v="6"/>
    <n v="48"/>
  </r>
  <r>
    <x v="13"/>
    <s v="COMPLETA"/>
    <s v="CAJA 10.0 KG"/>
    <s v="CAJA PASTICA"/>
    <s v="SIN MARCA"/>
    <s v="HASS"/>
    <n v="1141"/>
    <s v="024-40549-01"/>
    <x v="0"/>
    <s v="166-35-01-1141"/>
    <x v="1"/>
    <x v="6"/>
    <n v="56"/>
  </r>
  <r>
    <x v="14"/>
    <s v="COMPLETA"/>
    <s v="CAJA 10.0 KG"/>
    <s v="CAJA PASTICA"/>
    <s v="SIN MARCA"/>
    <s v="HASS"/>
    <n v="1140"/>
    <s v="024-40549-01"/>
    <x v="0"/>
    <s v="166-35-01-1140"/>
    <x v="0"/>
    <x v="1"/>
    <n v="43"/>
  </r>
  <r>
    <x v="14"/>
    <s v="COMPLETA"/>
    <s v="CAJA 10.0 KG"/>
    <s v="CAJA PASTICA"/>
    <s v="SIN MARCA"/>
    <s v="HASS"/>
    <n v="1141"/>
    <s v="024-40549-01"/>
    <x v="0"/>
    <s v="166-35-01-1141"/>
    <x v="0"/>
    <x v="1"/>
    <n v="61"/>
  </r>
  <r>
    <x v="15"/>
    <s v="COMPLETA"/>
    <s v="CAJA 10.0 KG"/>
    <s v="CAJA PASTICA"/>
    <s v="SIN MARCA"/>
    <s v="HASS"/>
    <n v="977"/>
    <s v="024-02907-02"/>
    <x v="3"/>
    <s v="149-35-01-0977"/>
    <x v="0"/>
    <x v="9"/>
    <n v="28"/>
  </r>
  <r>
    <x v="15"/>
    <s v="COMPLETA"/>
    <s v="CAJA 10.0 KG"/>
    <s v="CAJA PASTICA"/>
    <s v="SIN MARCA"/>
    <s v="HASS"/>
    <n v="951"/>
    <s v="024-08531-01"/>
    <x v="4"/>
    <s v="147-35-01-0951"/>
    <x v="0"/>
    <x v="9"/>
    <n v="33"/>
  </r>
  <r>
    <x v="15"/>
    <s v="COMPLETA"/>
    <s v="CAJA 10.0 KG"/>
    <s v="CAJA PASTICA"/>
    <s v="SIN MARCA"/>
    <s v="HASS"/>
    <n v="940"/>
    <s v="024-40625-01"/>
    <x v="4"/>
    <s v="147-35-01-0940"/>
    <x v="0"/>
    <x v="9"/>
    <n v="8"/>
  </r>
  <r>
    <x v="15"/>
    <s v="COMPLETA"/>
    <s v="CAJA 10.0 KG"/>
    <s v="CAJA PASTICA"/>
    <s v="SIN MARCA"/>
    <s v="HASS"/>
    <n v="941"/>
    <s v="024-40625-01"/>
    <x v="4"/>
    <s v="147-35-01-0941"/>
    <x v="0"/>
    <x v="9"/>
    <n v="4"/>
  </r>
  <r>
    <x v="15"/>
    <s v="COMPLETA"/>
    <s v="CAJA 10.0 KG"/>
    <s v="CAJA PASTICA"/>
    <s v="SIN MARCA"/>
    <s v="HASS"/>
    <n v="938"/>
    <n v="0"/>
    <x v="5"/>
    <n v="0"/>
    <x v="0"/>
    <x v="9"/>
    <n v="3"/>
  </r>
  <r>
    <x v="15"/>
    <s v="COMPLETA"/>
    <s v="CAJA 10.0 KG"/>
    <s v="CAJA PASTICA"/>
    <s v="SIN MARCA"/>
    <s v="HASS"/>
    <n v="935"/>
    <s v="024-08753-01"/>
    <x v="4"/>
    <s v="147-35-01-0935"/>
    <x v="0"/>
    <x v="9"/>
    <n v="10"/>
  </r>
  <r>
    <x v="15"/>
    <s v="COMPLETA"/>
    <s v="CAJA 10.0 KG"/>
    <s v="CAJA PASTICA"/>
    <s v="SIN MARCA"/>
    <s v="HASS"/>
    <n v="930"/>
    <s v="024-35834-01"/>
    <x v="4"/>
    <s v="147-35-01-0930"/>
    <x v="0"/>
    <x v="9"/>
    <n v="12"/>
  </r>
  <r>
    <x v="15"/>
    <s v="COMPLETA"/>
    <s v="CAJA 10.0 KG"/>
    <s v="CAJA PASTICA"/>
    <s v="SIN MARCA"/>
    <s v="HASS"/>
    <n v="939"/>
    <s v="024-34493-01"/>
    <x v="4"/>
    <s v="147-35-01-0939"/>
    <x v="0"/>
    <x v="9"/>
    <n v="3"/>
  </r>
  <r>
    <x v="15"/>
    <s v="COMPLETA"/>
    <s v="CAJA 10.0 KG"/>
    <s v="CAJA PASTICA"/>
    <s v="SIN MARCA"/>
    <s v="HASS"/>
    <n v="950"/>
    <s v="024-35834-01"/>
    <x v="4"/>
    <s v="147-35-01-0950"/>
    <x v="0"/>
    <x v="9"/>
    <n v="3"/>
  </r>
  <r>
    <x v="16"/>
    <s v="COMPLETA"/>
    <s v="CAJA 10.0 KG"/>
    <s v="CAJA PASTICA"/>
    <s v="SIN MARCA"/>
    <s v="HASS"/>
    <n v="932"/>
    <s v="024-02912-01"/>
    <x v="6"/>
    <s v="145-35-01-0932"/>
    <x v="0"/>
    <x v="6"/>
    <n v="3"/>
  </r>
  <r>
    <x v="16"/>
    <s v="COMPLETA"/>
    <s v="CAJA 10.0 KG"/>
    <s v="CAJA PASTICA"/>
    <s v="SIN MARCA"/>
    <s v="HASS"/>
    <n v="1142"/>
    <s v="024-02912-01"/>
    <x v="0"/>
    <s v="166-35-01-1142"/>
    <x v="0"/>
    <x v="9"/>
    <n v="15"/>
  </r>
  <r>
    <x v="16"/>
    <s v="COMPLETA"/>
    <s v="CAJA 10.0 KG"/>
    <s v="CAJA PASTICA"/>
    <s v="SIN MARCA"/>
    <s v="HASS"/>
    <n v="1012"/>
    <s v="024-14817-01"/>
    <x v="7"/>
    <s v="150-35-01-1012"/>
    <x v="0"/>
    <x v="9"/>
    <n v="3"/>
  </r>
  <r>
    <x v="16"/>
    <s v="COMPLETA"/>
    <s v="CAJA 10.0 KG"/>
    <s v="CAJA PASTICA"/>
    <s v="SIN MARCA"/>
    <s v="HASS"/>
    <n v="1010"/>
    <s v="024-29512-01"/>
    <x v="7"/>
    <s v="150-35-01-1010"/>
    <x v="0"/>
    <x v="9"/>
    <n v="16"/>
  </r>
  <r>
    <x v="16"/>
    <s v="COMPLETA"/>
    <s v="CAJA 10.0 KG"/>
    <s v="CAJA PASTICA"/>
    <s v="SIN MARCA"/>
    <s v="HASS"/>
    <n v="999"/>
    <s v="024-29416-01"/>
    <x v="7"/>
    <s v="150-35-01-0999"/>
    <x v="0"/>
    <x v="9"/>
    <n v="19"/>
  </r>
  <r>
    <x v="16"/>
    <s v="COMPLETA"/>
    <s v="CAJA 10.0 KG"/>
    <s v="CAJA PASTICA"/>
    <s v="SIN MARCA"/>
    <s v="HASS"/>
    <n v="994"/>
    <s v="024-08531-01"/>
    <x v="3"/>
    <s v="149-35-01-0994"/>
    <x v="0"/>
    <x v="9"/>
    <n v="13"/>
  </r>
  <r>
    <x v="16"/>
    <s v="COMPLETA"/>
    <s v="CAJA 10.0 KG"/>
    <s v="CAJA PASTICA"/>
    <s v="SIN MARCA"/>
    <s v="HASS"/>
    <n v="985"/>
    <s v="024-01885-01"/>
    <x v="3"/>
    <s v="149-35-01-0985"/>
    <x v="0"/>
    <x v="9"/>
    <n v="2"/>
  </r>
  <r>
    <x v="16"/>
    <s v="COMPLETA"/>
    <s v="CAJA 10.0 KG"/>
    <s v="CAJA PASTICA"/>
    <s v="SIN MARCA"/>
    <s v="HASS"/>
    <n v="986"/>
    <s v="024-01885-01"/>
    <x v="3"/>
    <s v="149-35-01-0986"/>
    <x v="0"/>
    <x v="9"/>
    <n v="2"/>
  </r>
  <r>
    <x v="16"/>
    <s v="COMPLETA"/>
    <s v="CAJA 10.0 KG"/>
    <s v="CAJA PASTICA"/>
    <s v="SIN MARCA"/>
    <s v="HASS"/>
    <n v="978"/>
    <s v="024-30925-01"/>
    <x v="3"/>
    <s v="149-35-01-0978"/>
    <x v="0"/>
    <x v="9"/>
    <n v="15"/>
  </r>
  <r>
    <x v="16"/>
    <s v="COMPLETA"/>
    <s v="CAJA 10.0 KG"/>
    <s v="CAJA PASTICA"/>
    <s v="SIN MARCA"/>
    <s v="HASS"/>
    <n v="1011"/>
    <s v="024-40549-04"/>
    <x v="8"/>
    <s v="150-35-01-1011"/>
    <x v="0"/>
    <x v="9"/>
    <n v="3"/>
  </r>
  <r>
    <x v="16"/>
    <s v="COMPLETA"/>
    <s v="CAJA 10.0 KG"/>
    <s v="CAJA PASTICA"/>
    <s v="SIN MARCA"/>
    <s v="HASS"/>
    <n v="987"/>
    <s v="024-08531-01"/>
    <x v="3"/>
    <s v="149-35-01-0987"/>
    <x v="0"/>
    <x v="9"/>
    <n v="10"/>
  </r>
  <r>
    <x v="16"/>
    <s v="COMPLETA"/>
    <s v="CAJA 10.0 KG"/>
    <s v="CAJA PASTICA"/>
    <s v="SIN MARCA"/>
    <s v="HASS"/>
    <n v="977"/>
    <s v="024-02907-02"/>
    <x v="3"/>
    <s v="149-35-01-0977"/>
    <x v="0"/>
    <x v="9"/>
    <n v="1"/>
  </r>
  <r>
    <x v="16"/>
    <s v="COMPLETA"/>
    <s v="CAJA 10.0 KG"/>
    <s v="CAJA PASTICA"/>
    <s v="SIN MARCA"/>
    <s v="HASS"/>
    <n v="981"/>
    <s v="024-39958-01"/>
    <x v="3"/>
    <s v="149-35-01-0981"/>
    <x v="0"/>
    <x v="9"/>
    <n v="2"/>
  </r>
  <r>
    <x v="17"/>
    <s v="COMPLETA"/>
    <s v="CAJA 10.0 KG"/>
    <s v="CAJA PASTICA"/>
    <s v="SIN MARCA"/>
    <s v="HASS"/>
    <n v="977"/>
    <s v="024-02907-02"/>
    <x v="3"/>
    <s v="149-35-01-0977"/>
    <x v="0"/>
    <x v="5"/>
    <n v="25"/>
  </r>
  <r>
    <x v="17"/>
    <s v="COMPLETA"/>
    <s v="CAJA 10.0 KG"/>
    <s v="CAJA PASTICA"/>
    <s v="SIN MARCA"/>
    <s v="HASS"/>
    <n v="951"/>
    <s v="024-08531-01"/>
    <x v="4"/>
    <s v="147-35-01-0951"/>
    <x v="0"/>
    <x v="5"/>
    <n v="22"/>
  </r>
  <r>
    <x v="17"/>
    <s v="COMPLETA"/>
    <s v="CAJA 10.0 KG"/>
    <s v="CAJA PASTICA"/>
    <s v="SIN MARCA"/>
    <s v="HASS"/>
    <n v="950"/>
    <s v="024-35834-01"/>
    <x v="4"/>
    <s v="147-35-01-0950"/>
    <x v="0"/>
    <x v="5"/>
    <n v="3"/>
  </r>
  <r>
    <x v="17"/>
    <s v="COMPLETA"/>
    <s v="CAJA 10.0 KG"/>
    <s v="CAJA PASTICA"/>
    <s v="SIN MARCA"/>
    <s v="HASS"/>
    <n v="940"/>
    <s v="024-40625-01"/>
    <x v="4"/>
    <s v="147-35-01-0940"/>
    <x v="0"/>
    <x v="5"/>
    <n v="6"/>
  </r>
  <r>
    <x v="17"/>
    <s v="COMPLETA"/>
    <s v="CAJA 10.0 KG"/>
    <s v="CAJA PASTICA"/>
    <s v="SIN MARCA"/>
    <s v="HASS"/>
    <n v="938"/>
    <n v="0"/>
    <x v="5"/>
    <n v="0"/>
    <x v="0"/>
    <x v="5"/>
    <n v="2"/>
  </r>
  <r>
    <x v="17"/>
    <s v="COMPLETA"/>
    <s v="CAJA 10.0 KG"/>
    <s v="CAJA PASTICA"/>
    <s v="SIN MARCA"/>
    <s v="HASS"/>
    <n v="935"/>
    <s v="024-08753-01"/>
    <x v="4"/>
    <s v="147-35-01-0935"/>
    <x v="0"/>
    <x v="5"/>
    <n v="17"/>
  </r>
  <r>
    <x v="17"/>
    <s v="COMPLETA"/>
    <s v="CAJA 10.0 KG"/>
    <s v="CAJA PASTICA"/>
    <s v="SIN MARCA"/>
    <s v="HASS"/>
    <n v="930"/>
    <s v="024-35834-01"/>
    <x v="4"/>
    <s v="147-35-01-0930"/>
    <x v="0"/>
    <x v="5"/>
    <n v="15"/>
  </r>
  <r>
    <x v="17"/>
    <s v="COMPLETA"/>
    <s v="CAJA 10.0 KG"/>
    <s v="CAJA PASTICA"/>
    <s v="SIN MARCA"/>
    <s v="HASS"/>
    <n v="932"/>
    <s v="024-02912-01"/>
    <x v="6"/>
    <s v="145-35-01-0932"/>
    <x v="0"/>
    <x v="5"/>
    <n v="3"/>
  </r>
  <r>
    <x v="17"/>
    <s v="COMPLETA"/>
    <s v="CAJA 10.0 KG"/>
    <s v="CAJA PASTICA"/>
    <s v="SIN MARCA"/>
    <s v="HASS"/>
    <n v="941"/>
    <s v="024-40625-01"/>
    <x v="4"/>
    <s v="147-35-01-0941"/>
    <x v="0"/>
    <x v="5"/>
    <n v="5"/>
  </r>
  <r>
    <x v="17"/>
    <s v="COMPLETA"/>
    <s v="CAJA 10.0 KG"/>
    <s v="CAJA PASTICA"/>
    <s v="SIN MARCA"/>
    <s v="HASS"/>
    <n v="939"/>
    <s v="024-34493-01"/>
    <x v="4"/>
    <s v="147-35-01-0939"/>
    <x v="0"/>
    <x v="5"/>
    <n v="6"/>
  </r>
  <r>
    <x v="18"/>
    <s v="COMPLETA"/>
    <s v="CAJA 10.0 KG"/>
    <s v="CAJA PASTICA"/>
    <s v="SIN MARCA"/>
    <s v="HASS"/>
    <n v="1142"/>
    <s v="024-02912-01"/>
    <x v="0"/>
    <s v="166-35-01-1142"/>
    <x v="1"/>
    <x v="10"/>
    <n v="1"/>
  </r>
  <r>
    <x v="18"/>
    <s v="COMPLETA"/>
    <s v="CAJA 10.0 KG"/>
    <s v="CAJA PASTICA"/>
    <s v="SIN MARCA"/>
    <s v="HASS"/>
    <n v="1104"/>
    <n v="0"/>
    <x v="5"/>
    <n v="0"/>
    <x v="1"/>
    <x v="6"/>
    <n v="5"/>
  </r>
  <r>
    <x v="18"/>
    <s v="COMPLETA"/>
    <s v="CAJA 10.0 KG"/>
    <s v="CAJA PASTICA"/>
    <s v="SIN MARCA"/>
    <s v="HASS"/>
    <n v="1103"/>
    <n v="0"/>
    <x v="5"/>
    <n v="0"/>
    <x v="1"/>
    <x v="6"/>
    <n v="6"/>
  </r>
  <r>
    <x v="18"/>
    <s v="COMPLETA"/>
    <s v="CAJA 10.0 KG"/>
    <s v="CAJA PASTICA"/>
    <s v="SIN MARCA"/>
    <s v="HASS"/>
    <n v="1105"/>
    <n v="0"/>
    <x v="5"/>
    <n v="0"/>
    <x v="1"/>
    <x v="6"/>
    <n v="5"/>
  </r>
  <r>
    <x v="18"/>
    <s v="COMPLETA"/>
    <s v="CAJA 10.0 KG"/>
    <s v="CAJA PASTICA"/>
    <s v="SIN MARCA"/>
    <s v="HASS"/>
    <n v="1106"/>
    <s v="024-19483-01"/>
    <x v="5"/>
    <n v="0"/>
    <x v="1"/>
    <x v="6"/>
    <n v="6"/>
  </r>
  <r>
    <x v="18"/>
    <s v="COMPLETA"/>
    <s v="CAJA 10.0 KG"/>
    <s v="CAJA PASTICA"/>
    <s v="SIN MARCA"/>
    <s v="HASS"/>
    <n v="994"/>
    <s v="024-08531-01"/>
    <x v="3"/>
    <s v="149-35-01-0994"/>
    <x v="1"/>
    <x v="9"/>
    <n v="3"/>
  </r>
  <r>
    <x v="18"/>
    <s v="COMPLETA"/>
    <s v="CAJA 10.0 KG"/>
    <s v="CAJA PASTICA"/>
    <s v="SIN MARCA"/>
    <s v="HASS"/>
    <n v="1071"/>
    <s v="024-19078-01"/>
    <x v="9"/>
    <s v="155-35-01-1071"/>
    <x v="1"/>
    <x v="9"/>
    <n v="5"/>
  </r>
  <r>
    <x v="18"/>
    <s v="COMPLETA"/>
    <s v="CAJA 10.0 KG"/>
    <s v="CAJA PASTICA"/>
    <s v="SIN MARCA"/>
    <s v="HASS"/>
    <n v="1035"/>
    <s v="024-29512-01"/>
    <x v="10"/>
    <s v="152-35-01-1035"/>
    <x v="1"/>
    <x v="9"/>
    <n v="9"/>
  </r>
  <r>
    <x v="18"/>
    <s v="COMPLETA"/>
    <s v="CAJA 10.0 KG"/>
    <s v="CAJA PASTICA"/>
    <s v="SIN MARCA"/>
    <s v="HASS"/>
    <n v="1025"/>
    <s v="024-29517-01"/>
    <x v="10"/>
    <s v="152-35-01-1025"/>
    <x v="1"/>
    <x v="9"/>
    <n v="5"/>
  </r>
  <r>
    <x v="18"/>
    <s v="COMPLETA"/>
    <s v="CAJA 10.0 KG"/>
    <s v="CAJA PASTICA"/>
    <s v="SIN MARCA"/>
    <s v="HASS"/>
    <n v="1055"/>
    <s v="024-32202-01"/>
    <x v="11"/>
    <s v="154-35-01-1055"/>
    <x v="1"/>
    <x v="9"/>
    <n v="1"/>
  </r>
  <r>
    <x v="18"/>
    <s v="COMPLETA"/>
    <s v="CAJA 10.0 KG"/>
    <s v="CAJA PASTICA"/>
    <s v="SIN MARCA"/>
    <s v="HASS"/>
    <n v="1142"/>
    <s v="024-02912-01"/>
    <x v="0"/>
    <s v="166-35-01-1142"/>
    <x v="1"/>
    <x v="9"/>
    <n v="3"/>
  </r>
  <r>
    <x v="18"/>
    <s v="COMPLETA"/>
    <s v="CAJA 10.0 KG"/>
    <s v="CAJA PASTICA"/>
    <s v="SIN MARCA"/>
    <s v="HASS"/>
    <n v="1036"/>
    <s v="024-29512-01"/>
    <x v="12"/>
    <s v="151-35-01-1036"/>
    <x v="1"/>
    <x v="9"/>
    <n v="3"/>
  </r>
  <r>
    <x v="18"/>
    <s v="COMPLETA"/>
    <s v="CAJA 10.0 KG"/>
    <s v="CAJA PASTICA"/>
    <s v="SIN MARCA"/>
    <s v="HASS"/>
    <n v="1055"/>
    <s v="024-32202-01"/>
    <x v="11"/>
    <s v="154-35-01-1055"/>
    <x v="1"/>
    <x v="9"/>
    <n v="2"/>
  </r>
  <r>
    <x v="18"/>
    <s v="COMPLETA"/>
    <s v="CAJA 10.0 KG"/>
    <s v="CAJA PASTICA"/>
    <s v="SIN MARCA"/>
    <s v="HASS"/>
    <n v="1025"/>
    <s v="024-29517-01"/>
    <x v="10"/>
    <s v="152-35-01-1025"/>
    <x v="1"/>
    <x v="9"/>
    <n v="11"/>
  </r>
  <r>
    <x v="18"/>
    <s v="COMPLETA"/>
    <s v="CAJA 10.0 KG"/>
    <s v="CAJA PASTICA"/>
    <s v="SIN MARCA"/>
    <s v="HASS"/>
    <n v="1035"/>
    <s v="024-29512-01"/>
    <x v="10"/>
    <s v="152-35-01-1035"/>
    <x v="1"/>
    <x v="9"/>
    <n v="1"/>
  </r>
  <r>
    <x v="18"/>
    <s v="COMPLETA"/>
    <s v="CAJA 10.0 KG"/>
    <s v="CAJA PASTICA"/>
    <s v="SIN MARCA"/>
    <s v="HASS"/>
    <n v="978"/>
    <s v="024-30925-01"/>
    <x v="3"/>
    <s v="149-35-01-0978"/>
    <x v="1"/>
    <x v="9"/>
    <n v="4"/>
  </r>
  <r>
    <x v="18"/>
    <s v="COMPLETA"/>
    <s v="CAJA 10.0 KG"/>
    <s v="CAJA PASTICA"/>
    <s v="SIN MARCA"/>
    <s v="HASS"/>
    <n v="1103"/>
    <n v="0"/>
    <x v="5"/>
    <n v="0"/>
    <x v="1"/>
    <x v="9"/>
    <n v="6"/>
  </r>
  <r>
    <x v="18"/>
    <s v="COMPLETA"/>
    <s v="CAJA 10.0 KG"/>
    <s v="CAJA PASTICA"/>
    <s v="SIN MARCA"/>
    <s v="HASS"/>
    <n v="1092"/>
    <s v="024-08753-01"/>
    <x v="13"/>
    <s v="157-35-01-1092"/>
    <x v="1"/>
    <x v="9"/>
    <n v="2"/>
  </r>
  <r>
    <x v="18"/>
    <s v="COMPLETA"/>
    <s v="CAJA 10.0 KG"/>
    <s v="CAJA PASTICA"/>
    <s v="SIN MARCA"/>
    <s v="HASS"/>
    <n v="1071"/>
    <s v="024-19078-01"/>
    <x v="9"/>
    <s v="155-35-01-1071"/>
    <x v="1"/>
    <x v="9"/>
    <n v="2"/>
  </r>
  <r>
    <x v="18"/>
    <s v="COMPLETA"/>
    <s v="CAJA 10.0 KG"/>
    <s v="CAJA PASTICA"/>
    <s v="SIN MARCA"/>
    <s v="HASS"/>
    <n v="1103"/>
    <n v="0"/>
    <x v="5"/>
    <n v="0"/>
    <x v="1"/>
    <x v="0"/>
    <n v="3"/>
  </r>
  <r>
    <x v="18"/>
    <s v="COMPLETA"/>
    <s v="CAJA 10.0 KG"/>
    <s v="CAJA PASTICA"/>
    <s v="SIN MARCA"/>
    <s v="HASS"/>
    <n v="1071"/>
    <s v="024-19078-01"/>
    <x v="9"/>
    <s v="155-35-01-1071"/>
    <x v="1"/>
    <x v="0"/>
    <n v="1"/>
  </r>
  <r>
    <x v="18"/>
    <s v="COMPLETA"/>
    <s v="CAJA 10.0 KG"/>
    <s v="CAJA PASTICA"/>
    <s v="SIN MARCA"/>
    <s v="HASS"/>
    <n v="1035"/>
    <s v="024-29512-01"/>
    <x v="10"/>
    <s v="152-35-01-1035"/>
    <x v="1"/>
    <x v="5"/>
    <n v="2"/>
  </r>
  <r>
    <x v="18"/>
    <s v="COMPLETA"/>
    <s v="CAJA 10.0 KG"/>
    <s v="CAJA PASTICA"/>
    <s v="SIN MARCA"/>
    <s v="HASS"/>
    <n v="1025"/>
    <s v="024-29517-01"/>
    <x v="10"/>
    <s v="152-35-01-1025"/>
    <x v="1"/>
    <x v="5"/>
    <n v="3"/>
  </r>
  <r>
    <x v="18"/>
    <s v="COMPLETA"/>
    <s v="CAJA 10.0 KG"/>
    <s v="CAJA PASTICA"/>
    <s v="SIN MARCA"/>
    <s v="HASS"/>
    <n v="1070"/>
    <s v="024-19078-01"/>
    <x v="9"/>
    <s v="155-35-01-1070"/>
    <x v="1"/>
    <x v="5"/>
    <n v="4"/>
  </r>
  <r>
    <x v="18"/>
    <s v="COMPLETA"/>
    <s v="CAJA 10.0 KG"/>
    <s v="CAJA PASTICA"/>
    <s v="SIN MARCA"/>
    <s v="HASS"/>
    <n v="994"/>
    <s v="024-08531-01"/>
    <x v="3"/>
    <s v="149-35-01-0994"/>
    <x v="1"/>
    <x v="9"/>
    <n v="3"/>
  </r>
  <r>
    <x v="18"/>
    <s v="COMPLETA"/>
    <s v="CAJA 10.0 KG"/>
    <s v="CAJA PASTICA"/>
    <s v="SIN MARCA"/>
    <s v="HASS"/>
    <n v="1142"/>
    <s v="024-02912-01"/>
    <x v="0"/>
    <s v="166-35-01-1142"/>
    <x v="1"/>
    <x v="9"/>
    <n v="7"/>
  </r>
  <r>
    <x v="18"/>
    <s v="COMPLETA"/>
    <s v="CAJA 10.0 KG"/>
    <s v="CAJA PASTICA"/>
    <s v="SIN MARCA"/>
    <s v="HASS"/>
    <n v="951"/>
    <s v="024-08531-01"/>
    <x v="4"/>
    <s v="147-35-01-0951"/>
    <x v="1"/>
    <x v="9"/>
    <n v="1"/>
  </r>
  <r>
    <x v="19"/>
    <s v="COMPLETA"/>
    <s v="CAJA 10.0 KG"/>
    <s v="CAJA PASTICA"/>
    <s v="SIN MARCA"/>
    <s v="HASS"/>
    <n v="1055"/>
    <s v="024-32202-01"/>
    <x v="11"/>
    <s v="154-35-01-1055"/>
    <x v="0"/>
    <x v="9"/>
    <n v="12"/>
  </r>
  <r>
    <x v="19"/>
    <s v="COMPLETA"/>
    <s v="CAJA 10.0 KG"/>
    <s v="CAJA PASTICA"/>
    <s v="SIN MARCA"/>
    <s v="HASS"/>
    <n v="1070"/>
    <s v="024-19078-01"/>
    <x v="9"/>
    <s v="155-35-01-1070"/>
    <x v="0"/>
    <x v="9"/>
    <n v="4"/>
  </r>
  <r>
    <x v="19"/>
    <s v="COMPLETA"/>
    <s v="CAJA 10.0 KG"/>
    <s v="CAJA PASTICA"/>
    <s v="SIN MARCA"/>
    <s v="HASS"/>
    <n v="1069"/>
    <s v="024-08753-01"/>
    <x v="9"/>
    <s v="155-35-01-1069"/>
    <x v="0"/>
    <x v="9"/>
    <n v="12"/>
  </r>
  <r>
    <x v="19"/>
    <s v="COMPLETA"/>
    <s v="CAJA 10.0 KG"/>
    <s v="CAJA PASTICA"/>
    <s v="SIN MARCA"/>
    <s v="HASS"/>
    <n v="1072"/>
    <s v="024-19078-01"/>
    <x v="9"/>
    <s v="155-35-01-1072"/>
    <x v="0"/>
    <x v="9"/>
    <n v="24"/>
  </r>
  <r>
    <x v="19"/>
    <s v="COMPLETA"/>
    <s v="CAJA 10.0 KG"/>
    <s v="CAJA PASTICA"/>
    <s v="SIN MARCA"/>
    <s v="HASS"/>
    <n v="1055"/>
    <s v="024-32202-01"/>
    <x v="11"/>
    <s v="154-35-01-1055"/>
    <x v="0"/>
    <x v="9"/>
    <n v="6"/>
  </r>
  <r>
    <x v="19"/>
    <s v="COMPLETA"/>
    <s v="CAJA 10.0 KG"/>
    <s v="CAJA PASTICA"/>
    <s v="SIN MARCA"/>
    <s v="HASS"/>
    <n v="1071"/>
    <s v="024-19078-01"/>
    <x v="9"/>
    <s v="155-35-01-1071"/>
    <x v="0"/>
    <x v="9"/>
    <n v="6"/>
  </r>
  <r>
    <x v="19"/>
    <s v="COMPLETA"/>
    <s v="CAJA 10.0 KG"/>
    <s v="CAJA PASTICA"/>
    <s v="SIN MARCA"/>
    <s v="HASS"/>
    <n v="1069"/>
    <s v="024-08753-01"/>
    <x v="9"/>
    <s v="155-35-01-1069"/>
    <x v="0"/>
    <x v="9"/>
    <n v="14"/>
  </r>
  <r>
    <x v="19"/>
    <s v="COMPLETA"/>
    <s v="CAJA 10.0 KG"/>
    <s v="CAJA PASTICA"/>
    <s v="SIN MARCA"/>
    <s v="HASS"/>
    <n v="1072"/>
    <s v="024-19078-01"/>
    <x v="9"/>
    <s v="155-35-01-1072"/>
    <x v="0"/>
    <x v="9"/>
    <n v="26"/>
  </r>
  <r>
    <x v="20"/>
    <s v="COMPLETA"/>
    <s v="CAJA 10.0 KG"/>
    <s v="CAJA PASTICA"/>
    <s v="SIN MARCA"/>
    <s v="HASS"/>
    <n v="1138"/>
    <s v="024-39948-01"/>
    <x v="2"/>
    <s v="165-35-01-1138"/>
    <x v="0"/>
    <x v="1"/>
    <n v="28"/>
  </r>
  <r>
    <x v="20"/>
    <s v="COMPLETA"/>
    <s v="CAJA 10.0 KG"/>
    <s v="CAJA PASTICA"/>
    <s v="SIN MARCA"/>
    <s v="HASS"/>
    <n v="1137"/>
    <s v="024-40549-01"/>
    <x v="2"/>
    <s v="165-35-01-1137"/>
    <x v="0"/>
    <x v="1"/>
    <n v="43"/>
  </r>
  <r>
    <x v="20"/>
    <s v="COMPLETA"/>
    <s v="CAJA 10.0 KG"/>
    <s v="CAJA PASTICA"/>
    <s v="SIN MARCA"/>
    <s v="HASS"/>
    <n v="1134"/>
    <s v="024-40549-05"/>
    <x v="2"/>
    <s v="165-35-01-1134"/>
    <x v="0"/>
    <x v="1"/>
    <n v="33"/>
  </r>
  <r>
    <x v="21"/>
    <s v="COMPLETA"/>
    <s v="CAJA 10.0 KG"/>
    <s v="CAJA PASTICA"/>
    <s v="SIN MARCA"/>
    <s v="HASS"/>
    <n v="1142"/>
    <s v="024-02912-01"/>
    <x v="0"/>
    <s v="166-35-01-1142"/>
    <x v="1"/>
    <x v="4"/>
    <n v="14"/>
  </r>
  <r>
    <x v="21"/>
    <s v="COMPLETA"/>
    <s v="CAJA 10.0 KG"/>
    <s v="CAJA PASTICA"/>
    <s v="SIN MARCA"/>
    <s v="HASS"/>
    <n v="951"/>
    <s v="024-08531-01"/>
    <x v="4"/>
    <s v="147-35-01-0951"/>
    <x v="1"/>
    <x v="4"/>
    <n v="1"/>
  </r>
  <r>
    <x v="21"/>
    <s v="COMPLETA"/>
    <s v="CAJA 10.0 KG"/>
    <s v="CAJA PASTICA"/>
    <s v="SIN MARCA"/>
    <s v="HASS"/>
    <n v="1102"/>
    <n v="0"/>
    <x v="5"/>
    <n v="0"/>
    <x v="1"/>
    <x v="1"/>
    <n v="1"/>
  </r>
  <r>
    <x v="21"/>
    <s v="COMPLETA"/>
    <s v="CAJA 10.0 KG"/>
    <s v="CAJA PASTICA"/>
    <s v="SIN MARCA"/>
    <s v="HASS"/>
    <n v="1067"/>
    <n v="0"/>
    <x v="5"/>
    <n v="0"/>
    <x v="1"/>
    <x v="1"/>
    <n v="1"/>
  </r>
  <r>
    <x v="21"/>
    <s v="COMPLETA"/>
    <s v="CAJA 10.0 KG"/>
    <s v="CAJA PASTICA"/>
    <s v="SIN MARCA"/>
    <s v="HASS"/>
    <n v="1102"/>
    <n v="0"/>
    <x v="5"/>
    <n v="0"/>
    <x v="1"/>
    <x v="1"/>
    <n v="1"/>
  </r>
  <r>
    <x v="21"/>
    <s v="COMPLETA"/>
    <s v="CAJA 10.0 KG"/>
    <s v="CAJA PASTICA"/>
    <s v="SIN MARCA"/>
    <s v="HASS"/>
    <n v="1092"/>
    <s v="024-08753-01"/>
    <x v="13"/>
    <s v="157-35-01-1092"/>
    <x v="1"/>
    <x v="1"/>
    <n v="4"/>
  </r>
  <r>
    <x v="21"/>
    <s v="COMPLETA"/>
    <s v="CAJA 10.0 KG"/>
    <s v="CAJA PASTICA"/>
    <s v="SIN MARCA"/>
    <s v="HASS"/>
    <n v="1102"/>
    <n v="0"/>
    <x v="5"/>
    <n v="0"/>
    <x v="1"/>
    <x v="1"/>
    <n v="7"/>
  </r>
  <r>
    <x v="21"/>
    <s v="COMPLETA"/>
    <s v="CAJA 10.0 KG"/>
    <s v="CAJA PASTICA"/>
    <s v="SIN MARCA"/>
    <s v="HASS"/>
    <n v="1112"/>
    <s v="024-40549-04"/>
    <x v="8"/>
    <s v="161-35-01-1112"/>
    <x v="1"/>
    <x v="1"/>
    <n v="2"/>
  </r>
  <r>
    <x v="21"/>
    <s v="COMPLETA"/>
    <s v="CAJA 10.0 KG"/>
    <s v="CAJA PASTICA"/>
    <s v="SIN MARCA"/>
    <s v="HASS"/>
    <n v="1035"/>
    <s v="024-29512-01"/>
    <x v="10"/>
    <s v="152-35-01-1035"/>
    <x v="1"/>
    <x v="1"/>
    <n v="1"/>
  </r>
  <r>
    <x v="21"/>
    <s v="COMPLETA"/>
    <s v="CAJA 10.0 KG"/>
    <s v="CAJA PASTICA"/>
    <s v="SIN MARCA"/>
    <s v="HASS"/>
    <n v="1105"/>
    <n v="0"/>
    <x v="5"/>
    <n v="0"/>
    <x v="1"/>
    <x v="4"/>
    <n v="3"/>
  </r>
  <r>
    <x v="21"/>
    <s v="COMPLETA"/>
    <s v="CAJA 10.0 KG"/>
    <s v="CAJA PASTICA"/>
    <s v="SIN MARCA"/>
    <s v="HASS"/>
    <n v="1102"/>
    <n v="0"/>
    <x v="5"/>
    <n v="0"/>
    <x v="1"/>
    <x v="4"/>
    <n v="1"/>
  </r>
  <r>
    <x v="21"/>
    <s v="COMPLETA"/>
    <s v="CAJA 10.0 KG"/>
    <s v="CAJA PASTICA"/>
    <s v="SIN MARCA"/>
    <s v="HASS"/>
    <n v="1104"/>
    <n v="0"/>
    <x v="5"/>
    <n v="0"/>
    <x v="1"/>
    <x v="4"/>
    <n v="6"/>
  </r>
  <r>
    <x v="21"/>
    <s v="COMPLETA"/>
    <s v="CAJA 10.0 KG"/>
    <s v="CAJA PASTICA"/>
    <s v="SIN MARCA"/>
    <s v="HASS"/>
    <n v="1106"/>
    <s v="024-19483-01"/>
    <x v="5"/>
    <n v="0"/>
    <x v="1"/>
    <x v="4"/>
    <n v="2"/>
  </r>
  <r>
    <x v="21"/>
    <s v="COMPLETA"/>
    <s v="CAJA 10.0 KG"/>
    <s v="CAJA PASTICA"/>
    <s v="SIN MARCA"/>
    <s v="HASS"/>
    <n v="1103"/>
    <n v="0"/>
    <x v="5"/>
    <n v="0"/>
    <x v="1"/>
    <x v="4"/>
    <n v="3"/>
  </r>
  <r>
    <x v="21"/>
    <s v="COMPLETA"/>
    <s v="CAJA 10.0 KG"/>
    <s v="CAJA PASTICA"/>
    <s v="SIN MARCA"/>
    <s v="HASS"/>
    <n v="1070"/>
    <s v="024-19078-01"/>
    <x v="9"/>
    <s v="155-35-01-1070"/>
    <x v="1"/>
    <x v="1"/>
    <n v="1"/>
  </r>
  <r>
    <x v="21"/>
    <s v="COMPLETA"/>
    <s v="CAJA 10.0 KG"/>
    <s v="CAJA PASTICA"/>
    <s v="SIN MARCA"/>
    <s v="HASS"/>
    <n v="1069"/>
    <s v="024-08753-01"/>
    <x v="9"/>
    <s v="155-35-01-1069"/>
    <x v="1"/>
    <x v="1"/>
    <n v="4"/>
  </r>
  <r>
    <x v="21"/>
    <s v="COMPLETA"/>
    <s v="CAJA 10.0 KG"/>
    <s v="CAJA PASTICA"/>
    <s v="SIN MARCA"/>
    <s v="HASS"/>
    <n v="1070"/>
    <s v="024-19078-01"/>
    <x v="9"/>
    <s v="155-35-01-1070"/>
    <x v="1"/>
    <x v="5"/>
    <n v="2"/>
  </r>
  <r>
    <x v="21"/>
    <s v="COMPLETA"/>
    <s v="CAJA 10.0 KG"/>
    <s v="CAJA PASTICA"/>
    <s v="SIN MARCA"/>
    <s v="HASS"/>
    <n v="1092"/>
    <s v="024-08753-01"/>
    <x v="13"/>
    <s v="157-35-01-1092"/>
    <x v="1"/>
    <x v="5"/>
    <n v="1"/>
  </r>
  <r>
    <x v="21"/>
    <s v="COMPLETA"/>
    <s v="CAJA 10.0 KG"/>
    <s v="CAJA PASTICA"/>
    <s v="SIN MARCA"/>
    <s v="HASS"/>
    <n v="1035"/>
    <s v="024-29512-01"/>
    <x v="10"/>
    <s v="152-35-01-1035"/>
    <x v="1"/>
    <x v="5"/>
    <n v="6"/>
  </r>
  <r>
    <x v="21"/>
    <s v="COMPLETA"/>
    <s v="CAJA 10.0 KG"/>
    <s v="CAJA PASTICA"/>
    <s v="SIN MARCA"/>
    <s v="HASS"/>
    <n v="1036"/>
    <s v="024-29512-01"/>
    <x v="12"/>
    <s v="151-35-01-1036"/>
    <x v="1"/>
    <x v="5"/>
    <n v="3"/>
  </r>
  <r>
    <x v="21"/>
    <s v="COMPLETA"/>
    <s v="CAJA 10.0 KG"/>
    <s v="CAJA PASTICA"/>
    <s v="SIN MARCA"/>
    <s v="HASS"/>
    <n v="1025"/>
    <s v="024-29517-01"/>
    <x v="10"/>
    <s v="152-35-01-1025"/>
    <x v="1"/>
    <x v="5"/>
    <n v="4"/>
  </r>
  <r>
    <x v="21"/>
    <s v="COMPLETA"/>
    <s v="CAJA 10.0 KG"/>
    <s v="CAJA PASTICA"/>
    <s v="SIN MARCA"/>
    <s v="HASS"/>
    <n v="1071"/>
    <s v="024-19078-01"/>
    <x v="9"/>
    <s v="155-35-01-1071"/>
    <x v="1"/>
    <x v="5"/>
    <n v="1"/>
  </r>
  <r>
    <x v="21"/>
    <s v="COMPLETA"/>
    <s v="CAJA 10.0 KG"/>
    <s v="CAJA PASTICA"/>
    <s v="SIN MARCA"/>
    <s v="HASS"/>
    <n v="1103"/>
    <n v="0"/>
    <x v="5"/>
    <n v="0"/>
    <x v="1"/>
    <x v="5"/>
    <n v="1"/>
  </r>
  <r>
    <x v="21"/>
    <s v="COMPLETA"/>
    <s v="CAJA 10.0 KG"/>
    <s v="CAJA PASTICA"/>
    <s v="SIN MARCA"/>
    <s v="HASS"/>
    <n v="978"/>
    <s v="024-30925-01"/>
    <x v="3"/>
    <s v="149-35-01-0978"/>
    <x v="1"/>
    <x v="5"/>
    <n v="6"/>
  </r>
  <r>
    <x v="21"/>
    <s v="COMPLETA"/>
    <s v="CAJA 10.0 KG"/>
    <s v="CAJA PASTICA"/>
    <s v="SIN MARCA"/>
    <s v="HASS"/>
    <n v="1055"/>
    <s v="024-32202-01"/>
    <x v="11"/>
    <s v="154-35-01-1055"/>
    <x v="1"/>
    <x v="5"/>
    <n v="2"/>
  </r>
  <r>
    <x v="21"/>
    <s v="COMPLETA"/>
    <s v="CAJA 10.0 KG"/>
    <s v="CAJA PASTICA"/>
    <s v="SIN MARCA"/>
    <s v="HASS"/>
    <n v="932"/>
    <s v="024-02912-01"/>
    <x v="6"/>
    <s v="145-35-01-0932"/>
    <x v="1"/>
    <x v="5"/>
    <n v="3"/>
  </r>
  <r>
    <x v="21"/>
    <s v="COMPLETA"/>
    <s v="CAJA 10.0 KG"/>
    <s v="CAJA PASTICA"/>
    <s v="SIN MARCA"/>
    <s v="HASS"/>
    <n v="994"/>
    <s v="024-08531-01"/>
    <x v="3"/>
    <s v="149-35-01-0994"/>
    <x v="1"/>
    <x v="5"/>
    <n v="5"/>
  </r>
  <r>
    <x v="21"/>
    <s v="COMPLETA"/>
    <s v="CAJA 10.0 KG"/>
    <s v="CAJA PASTICA"/>
    <s v="SIN MARCA"/>
    <s v="HASS"/>
    <n v="981"/>
    <s v="024-39958-01"/>
    <x v="3"/>
    <s v="149-35-01-0981"/>
    <x v="1"/>
    <x v="5"/>
    <n v="1"/>
  </r>
  <r>
    <x v="21"/>
    <s v="COMPLETA"/>
    <s v="CAJA 10.0 KG"/>
    <s v="CAJA PASTICA"/>
    <s v="SIN MARCA"/>
    <s v="HASS"/>
    <n v="1024"/>
    <s v="024-34210-01"/>
    <x v="12"/>
    <s v="151-35-01-1024"/>
    <x v="1"/>
    <x v="5"/>
    <n v="1"/>
  </r>
  <r>
    <x v="21"/>
    <s v="COMPLETA"/>
    <s v="CAJA 10.0 KG"/>
    <s v="CAJA PASTICA"/>
    <s v="SIN MARCA"/>
    <s v="HASS"/>
    <n v="951"/>
    <s v="024-08531-01"/>
    <x v="4"/>
    <s v="147-35-01-0951"/>
    <x v="1"/>
    <x v="5"/>
    <n v="3"/>
  </r>
  <r>
    <x v="21"/>
    <s v="COMPLETA"/>
    <s v="CAJA 10.0 KG"/>
    <s v="CAJA PASTICA"/>
    <s v="SIN MARCA"/>
    <s v="HASS"/>
    <n v="1102"/>
    <n v="0"/>
    <x v="5"/>
    <n v="0"/>
    <x v="1"/>
    <x v="4"/>
    <n v="2"/>
  </r>
  <r>
    <x v="21"/>
    <s v="COMPLETA"/>
    <s v="CAJA 10.0 KG"/>
    <s v="CAJA PASTICA"/>
    <s v="SIN MARCA"/>
    <s v="HASS"/>
    <n v="1106"/>
    <s v="024-19483-01"/>
    <x v="5"/>
    <n v="0"/>
    <x v="1"/>
    <x v="4"/>
    <n v="2"/>
  </r>
  <r>
    <x v="21"/>
    <s v="COMPLETA"/>
    <s v="CAJA 10.0 KG"/>
    <s v="CAJA PASTICA"/>
    <s v="SIN MARCA"/>
    <s v="HASS"/>
    <n v="1103"/>
    <n v="0"/>
    <x v="5"/>
    <n v="0"/>
    <x v="1"/>
    <x v="4"/>
    <n v="4"/>
  </r>
  <r>
    <x v="21"/>
    <s v="COMPLETA"/>
    <s v="CAJA 10.0 KG"/>
    <s v="CAJA PASTICA"/>
    <s v="SIN MARCA"/>
    <s v="HASS"/>
    <n v="1105"/>
    <n v="0"/>
    <x v="5"/>
    <n v="0"/>
    <x v="1"/>
    <x v="4"/>
    <n v="2"/>
  </r>
  <r>
    <x v="21"/>
    <s v="COMPLETA"/>
    <s v="CAJA 10.0 KG"/>
    <s v="CAJA PASTICA"/>
    <s v="SIN MARCA"/>
    <s v="HASS"/>
    <n v="1142"/>
    <s v="024-02912-01"/>
    <x v="0"/>
    <s v="166-35-01-1142"/>
    <x v="1"/>
    <x v="4"/>
    <n v="2"/>
  </r>
  <r>
    <x v="21"/>
    <s v="COMPLETA"/>
    <s v="CAJA 10.0 KG"/>
    <s v="CAJA PASTICA"/>
    <s v="SIN MARCA"/>
    <s v="HASS"/>
    <n v="951"/>
    <s v="024-08531-01"/>
    <x v="4"/>
    <s v="147-35-01-0951"/>
    <x v="1"/>
    <x v="4"/>
    <n v="1"/>
  </r>
  <r>
    <x v="22"/>
    <s v="COMPLETA"/>
    <s v="CAJA 10.0 KG"/>
    <s v="CAJA PASTICA"/>
    <s v="SIN MARCA"/>
    <s v="HASS"/>
    <n v="1121"/>
    <n v="0"/>
    <x v="5"/>
    <n v="0"/>
    <x v="1"/>
    <x v="7"/>
    <n v="1"/>
  </r>
  <r>
    <x v="22"/>
    <s v="COMPLETA"/>
    <s v="CAJA 10.0 KG"/>
    <s v="CAJA PASTICA"/>
    <s v="SIN MARCA"/>
    <s v="HASS"/>
    <n v="1121"/>
    <n v="0"/>
    <x v="5"/>
    <n v="0"/>
    <x v="1"/>
    <x v="8"/>
    <n v="1"/>
  </r>
  <r>
    <x v="22"/>
    <s v="COMPLETA"/>
    <s v="CAJA 10.0 KG"/>
    <s v="CAJA PASTICA"/>
    <s v="SIN MARCA"/>
    <s v="HASS"/>
    <n v="1121"/>
    <n v="0"/>
    <x v="5"/>
    <n v="0"/>
    <x v="1"/>
    <x v="3"/>
    <n v="1"/>
  </r>
  <r>
    <x v="22"/>
    <s v="COMPLETA"/>
    <s v="CAJA 10.0 KG"/>
    <s v="CAJA PASTICA"/>
    <s v="SIN MARCA"/>
    <s v="HASS"/>
    <n v="1121"/>
    <n v="0"/>
    <x v="5"/>
    <n v="0"/>
    <x v="1"/>
    <x v="4"/>
    <n v="1"/>
  </r>
  <r>
    <x v="22"/>
    <s v="COMPLETA"/>
    <s v="CAJA 10.0 KG"/>
    <s v="CAJA PASTICA"/>
    <s v="SIN MARCA"/>
    <s v="HASS"/>
    <n v="1121"/>
    <n v="0"/>
    <x v="5"/>
    <n v="0"/>
    <x v="1"/>
    <x v="6"/>
    <n v="2"/>
  </r>
  <r>
    <x v="22"/>
    <s v="COMPLETA"/>
    <s v="CAJA 10.0 KG"/>
    <s v="CAJA PASTICA"/>
    <s v="SIN MARCA"/>
    <s v="HASS"/>
    <n v="1123"/>
    <n v="0"/>
    <x v="5"/>
    <n v="0"/>
    <x v="1"/>
    <x v="7"/>
    <n v="10"/>
  </r>
  <r>
    <x v="22"/>
    <s v="COMPLETA"/>
    <s v="CAJA 10.0 KG"/>
    <s v="CAJA PASTICA"/>
    <s v="SIN MARCA"/>
    <s v="HASS"/>
    <n v="1123"/>
    <n v="0"/>
    <x v="5"/>
    <n v="0"/>
    <x v="1"/>
    <x v="8"/>
    <n v="4"/>
  </r>
  <r>
    <x v="22"/>
    <s v="COMPLETA"/>
    <s v="CAJA 10.0 KG"/>
    <s v="CAJA PASTICA"/>
    <s v="SIN MARCA"/>
    <s v="HASS"/>
    <n v="1123"/>
    <n v="0"/>
    <x v="5"/>
    <n v="0"/>
    <x v="1"/>
    <x v="2"/>
    <n v="19"/>
  </r>
  <r>
    <x v="22"/>
    <s v="COMPLETA"/>
    <s v="CAJA 10.0 KG"/>
    <s v="CAJA PASTICA"/>
    <s v="SIN MARCA"/>
    <s v="HASS"/>
    <n v="1123"/>
    <n v="0"/>
    <x v="5"/>
    <n v="0"/>
    <x v="1"/>
    <x v="3"/>
    <n v="20"/>
  </r>
  <r>
    <x v="22"/>
    <s v="COMPLETA"/>
    <s v="CAJA 10.0 KG"/>
    <s v="CAJA PASTICA"/>
    <s v="SIN MARCA"/>
    <s v="HASS"/>
    <n v="1123"/>
    <n v="0"/>
    <x v="5"/>
    <n v="0"/>
    <x v="1"/>
    <x v="1"/>
    <n v="8"/>
  </r>
  <r>
    <x v="22"/>
    <s v="COMPLETA"/>
    <s v="CAJA 10.0 KG"/>
    <s v="CAJA PASTICA"/>
    <s v="SIN MARCA"/>
    <s v="HASS"/>
    <n v="1123"/>
    <n v="0"/>
    <x v="5"/>
    <n v="0"/>
    <x v="1"/>
    <x v="4"/>
    <n v="18"/>
  </r>
  <r>
    <x v="22"/>
    <s v="COMPLETA"/>
    <s v="CAJA 10.0 KG"/>
    <s v="CAJA PASTICA"/>
    <s v="SIN MARCA"/>
    <s v="HASS"/>
    <n v="1123"/>
    <n v="0"/>
    <x v="5"/>
    <n v="0"/>
    <x v="1"/>
    <x v="6"/>
    <n v="16"/>
  </r>
  <r>
    <x v="22"/>
    <s v="COMPLETA"/>
    <s v="CAJA 10.0 KG"/>
    <s v="CAJA PASTICA"/>
    <s v="SIN MARCA"/>
    <s v="HASS"/>
    <n v="1123"/>
    <n v="0"/>
    <x v="5"/>
    <n v="0"/>
    <x v="1"/>
    <x v="9"/>
    <n v="2"/>
  </r>
  <r>
    <x v="22"/>
    <s v="COMPLETA"/>
    <s v="CAJA 10.0 KG"/>
    <s v="CAJA PASTICA"/>
    <s v="SIN MARCA"/>
    <s v="HASS"/>
    <n v="1123"/>
    <n v="0"/>
    <x v="5"/>
    <n v="0"/>
    <x v="1"/>
    <x v="0"/>
    <n v="1"/>
  </r>
  <r>
    <x v="23"/>
    <s v="COMPLETA"/>
    <s v="CAJA 10.0 KG"/>
    <s v="CAJA PASTICA"/>
    <s v="SIN MARCA"/>
    <s v="HASS"/>
    <n v="1123"/>
    <n v="0"/>
    <x v="5"/>
    <n v="0"/>
    <x v="0"/>
    <x v="0"/>
    <n v="6"/>
  </r>
  <r>
    <x v="23"/>
    <s v="COMPLETA"/>
    <s v="CAJA 10.0 KG"/>
    <s v="CAJA PASTICA"/>
    <s v="SIN MARCA"/>
    <s v="HASS"/>
    <n v="1101"/>
    <n v="0"/>
    <x v="5"/>
    <n v="0"/>
    <x v="0"/>
    <x v="0"/>
    <n v="12"/>
  </r>
  <r>
    <x v="23"/>
    <s v="COMPLETA"/>
    <s v="CAJA 10.0 KG"/>
    <s v="CAJA PASTICA"/>
    <s v="SIN MARCA"/>
    <s v="HASS"/>
    <n v="1102"/>
    <n v="0"/>
    <x v="5"/>
    <n v="0"/>
    <x v="0"/>
    <x v="0"/>
    <n v="8"/>
  </r>
  <r>
    <x v="23"/>
    <s v="COMPLETA"/>
    <s v="CAJA 10.0 KG"/>
    <s v="CAJA PASTICA"/>
    <s v="SIN MARCA"/>
    <s v="HASS"/>
    <n v="1103"/>
    <n v="0"/>
    <x v="5"/>
    <n v="0"/>
    <x v="0"/>
    <x v="0"/>
    <n v="9"/>
  </r>
  <r>
    <x v="23"/>
    <s v="COMPLETA"/>
    <s v="CAJA 10.0 KG"/>
    <s v="CAJA PASTICA"/>
    <s v="SIN MARCA"/>
    <s v="HASS"/>
    <n v="1106"/>
    <s v="024-19483-01"/>
    <x v="5"/>
    <n v="0"/>
    <x v="0"/>
    <x v="0"/>
    <n v="3"/>
  </r>
  <r>
    <x v="23"/>
    <s v="COMPLETA"/>
    <s v="CAJA 10.0 KG"/>
    <s v="CAJA PASTICA"/>
    <s v="SIN MARCA"/>
    <s v="HASS"/>
    <n v="1121"/>
    <n v="0"/>
    <x v="5"/>
    <n v="0"/>
    <x v="0"/>
    <x v="0"/>
    <n v="1"/>
  </r>
  <r>
    <x v="23"/>
    <s v="COMPLETA"/>
    <s v="CAJA 10.0 KG"/>
    <s v="CAJA PASTICA"/>
    <s v="SIN MARCA"/>
    <s v="HASS"/>
    <n v="1104"/>
    <n v="0"/>
    <x v="5"/>
    <n v="0"/>
    <x v="0"/>
    <x v="0"/>
    <n v="5"/>
  </r>
  <r>
    <x v="23"/>
    <s v="COMPLETA"/>
    <s v="CAJA 10.0 KG"/>
    <s v="CAJA PASTICA"/>
    <s v="SIN MARCA"/>
    <s v="HASS"/>
    <n v="1105"/>
    <n v="0"/>
    <x v="5"/>
    <n v="0"/>
    <x v="0"/>
    <x v="0"/>
    <n v="4"/>
  </r>
  <r>
    <x v="23"/>
    <s v="COMPLETA"/>
    <s v="CAJA 10.0 KG"/>
    <s v="CAJA PASTICA"/>
    <s v="SIN MARCA"/>
    <s v="HASS"/>
    <n v="1112"/>
    <s v="024-40549-04"/>
    <x v="8"/>
    <s v="161-35-01-1112"/>
    <x v="0"/>
    <x v="9"/>
    <n v="1"/>
  </r>
  <r>
    <x v="23"/>
    <s v="COMPLETA"/>
    <s v="CAJA 10.0 KG"/>
    <s v="CAJA PASTICA"/>
    <s v="SIN MARCA"/>
    <s v="HASS"/>
    <n v="1070"/>
    <s v="024-19078-01"/>
    <x v="9"/>
    <s v="155-35-01-1070"/>
    <x v="0"/>
    <x v="9"/>
    <n v="16"/>
  </r>
  <r>
    <x v="23"/>
    <s v="COMPLETA"/>
    <s v="CAJA 10.0 KG"/>
    <s v="CAJA PASTICA"/>
    <s v="SIN MARCA"/>
    <s v="HASS"/>
    <n v="1024"/>
    <s v="024-34210-01"/>
    <x v="12"/>
    <s v="151-35-01-1024"/>
    <x v="0"/>
    <x v="9"/>
    <n v="7"/>
  </r>
  <r>
    <x v="23"/>
    <s v="COMPLETA"/>
    <s v="CAJA 10.0 KG"/>
    <s v="CAJA PASTICA"/>
    <s v="SIN MARCA"/>
    <s v="HASS"/>
    <n v="1104"/>
    <n v="0"/>
    <x v="5"/>
    <n v="0"/>
    <x v="0"/>
    <x v="9"/>
    <n v="2"/>
  </r>
  <r>
    <x v="23"/>
    <s v="COMPLETA"/>
    <s v="CAJA 10.0 KG"/>
    <s v="CAJA PASTICA"/>
    <s v="SIN MARCA"/>
    <s v="HASS"/>
    <n v="1036"/>
    <s v="024-29512-01"/>
    <x v="12"/>
    <s v="151-35-01-1036"/>
    <x v="0"/>
    <x v="9"/>
    <n v="27"/>
  </r>
  <r>
    <x v="23"/>
    <s v="COMPLETA"/>
    <s v="CAJA 10.0 KG"/>
    <s v="CAJA PASTICA"/>
    <s v="SIN MARCA"/>
    <s v="HASS"/>
    <n v="1106"/>
    <s v="024-19483-01"/>
    <x v="5"/>
    <n v="0"/>
    <x v="0"/>
    <x v="9"/>
    <n v="1"/>
  </r>
  <r>
    <x v="23"/>
    <s v="COMPLETA"/>
    <s v="CAJA 10.0 KG"/>
    <s v="CAJA PASTICA"/>
    <s v="SIN MARCA"/>
    <s v="HASS"/>
    <n v="1102"/>
    <n v="0"/>
    <x v="5"/>
    <n v="0"/>
    <x v="0"/>
    <x v="9"/>
    <n v="1"/>
  </r>
  <r>
    <x v="23"/>
    <s v="COMPLETA"/>
    <s v="CAJA 10.0 KG"/>
    <s v="CAJA PASTICA"/>
    <s v="SIN MARCA"/>
    <s v="HASS"/>
    <n v="1103"/>
    <n v="0"/>
    <x v="5"/>
    <n v="0"/>
    <x v="0"/>
    <x v="9"/>
    <n v="1"/>
  </r>
  <r>
    <x v="24"/>
    <s v="COMPLETA"/>
    <s v="CAJA 10.0 KG"/>
    <s v="CAJA PASTICA"/>
    <s v="SIN MARCA"/>
    <s v="HASS"/>
    <n v="1141"/>
    <s v="024-40549-01"/>
    <x v="0"/>
    <s v="166-35-01-1141"/>
    <x v="0"/>
    <x v="3"/>
    <n v="14"/>
  </r>
  <r>
    <x v="24"/>
    <s v="COMPLETA"/>
    <s v="CAJA 10.0 KG"/>
    <s v="CAJA PASTICA"/>
    <s v="SIN MARCA"/>
    <s v="HASS"/>
    <n v="1140"/>
    <s v="024-40549-01"/>
    <x v="0"/>
    <s v="166-35-01-1140"/>
    <x v="0"/>
    <x v="3"/>
    <n v="38"/>
  </r>
  <r>
    <x v="24"/>
    <s v="COMPLETA"/>
    <s v="CAJA 10.0 KG"/>
    <s v="CAJA PASTICA"/>
    <s v="SIN MARCA"/>
    <s v="HASS"/>
    <n v="1141"/>
    <s v="024-40549-01"/>
    <x v="0"/>
    <s v="166-35-01-1141"/>
    <x v="0"/>
    <x v="3"/>
    <n v="15"/>
  </r>
  <r>
    <x v="24"/>
    <s v="COMPLETA"/>
    <s v="CAJA 10.0 KG"/>
    <s v="CAJA PASTICA"/>
    <s v="SIN MARCA"/>
    <s v="HASS"/>
    <n v="1140"/>
    <s v="024-40549-01"/>
    <x v="0"/>
    <s v="166-35-01-1140"/>
    <x v="0"/>
    <x v="3"/>
    <n v="37"/>
  </r>
  <r>
    <x v="25"/>
    <s v="COMPLETA"/>
    <s v="CAJA 10.0 KG"/>
    <s v="CAJA PASTICA"/>
    <s v="SIN MARCA"/>
    <s v="HASS"/>
    <n v="1140"/>
    <s v="024-40549-01"/>
    <x v="0"/>
    <s v="166-35-01-1140"/>
    <x v="1"/>
    <x v="1"/>
    <n v="20"/>
  </r>
  <r>
    <x v="25"/>
    <s v="COMPLETA"/>
    <s v="CAJA 10.0 KG"/>
    <s v="CAJA PASTICA"/>
    <s v="SIN MARCA"/>
    <s v="HASS"/>
    <n v="1140"/>
    <s v="024-40549-01"/>
    <x v="0"/>
    <s v="166-35-01-1140"/>
    <x v="1"/>
    <x v="1"/>
    <n v="2"/>
  </r>
  <r>
    <x v="25"/>
    <s v="COMPLETA"/>
    <s v="CAJA 10.0 KG"/>
    <s v="CAJA PASTICA"/>
    <s v="SIN MARCA"/>
    <s v="HASS"/>
    <n v="1141"/>
    <s v="024-40549-01"/>
    <x v="0"/>
    <s v="166-35-01-1141"/>
    <x v="1"/>
    <x v="2"/>
    <n v="2"/>
  </r>
  <r>
    <x v="25"/>
    <s v="COMPLETA"/>
    <s v="CAJA 10.0 KG"/>
    <s v="CAJA PASTICA"/>
    <s v="SIN MARCA"/>
    <s v="HASS"/>
    <n v="1140"/>
    <s v="024-40549-01"/>
    <x v="0"/>
    <s v="166-35-01-1140"/>
    <x v="1"/>
    <x v="3"/>
    <n v="10"/>
  </r>
  <r>
    <x v="25"/>
    <s v="COMPLETA"/>
    <s v="CAJA 10.0 KG"/>
    <s v="CAJA PASTICA"/>
    <s v="SIN MARCA"/>
    <s v="HASS"/>
    <n v="1140"/>
    <s v="024-40549-01"/>
    <x v="0"/>
    <s v="166-35-01-1140"/>
    <x v="1"/>
    <x v="2"/>
    <n v="5"/>
  </r>
  <r>
    <x v="25"/>
    <s v="COMPLETA"/>
    <s v="CAJA 10.0 KG"/>
    <s v="CAJA PASTICA"/>
    <s v="SIN MARCA"/>
    <s v="HASS"/>
    <n v="1140"/>
    <s v="024-40549-01"/>
    <x v="0"/>
    <s v="166-35-01-1140"/>
    <x v="1"/>
    <x v="4"/>
    <n v="1"/>
  </r>
  <r>
    <x v="25"/>
    <s v="COMPLETA"/>
    <s v="CAJA 10.0 KG"/>
    <s v="CAJA PASTICA"/>
    <s v="SIN MARCA"/>
    <s v="HASS"/>
    <n v="1141"/>
    <s v="024-40549-01"/>
    <x v="0"/>
    <s v="166-35-01-1141"/>
    <x v="1"/>
    <x v="0"/>
    <n v="6"/>
  </r>
  <r>
    <x v="25"/>
    <s v="COMPLETA"/>
    <s v="CAJA 10.0 KG"/>
    <s v="CAJA PASTICA"/>
    <s v="SIN MARCA"/>
    <s v="HASS"/>
    <n v="1140"/>
    <s v="024-40549-01"/>
    <x v="0"/>
    <s v="166-35-01-1140"/>
    <x v="1"/>
    <x v="0"/>
    <n v="4"/>
  </r>
  <r>
    <x v="25"/>
    <s v="COMPLETA"/>
    <s v="CAJA 10.0 KG"/>
    <s v="CAJA PASTICA"/>
    <s v="SIN MARCA"/>
    <s v="HASS"/>
    <n v="1141"/>
    <s v="024-40549-01"/>
    <x v="0"/>
    <s v="166-35-01-1141"/>
    <x v="1"/>
    <x v="8"/>
    <n v="1"/>
  </r>
  <r>
    <x v="25"/>
    <s v="COMPLETA"/>
    <s v="CAJA 10.0 KG"/>
    <s v="CAJA PASTICA"/>
    <s v="SIN MARCA"/>
    <s v="HASS"/>
    <n v="1141"/>
    <s v="024-40549-01"/>
    <x v="0"/>
    <s v="166-35-01-1141"/>
    <x v="1"/>
    <x v="5"/>
    <n v="1"/>
  </r>
  <r>
    <x v="25"/>
    <s v="COMPLETA"/>
    <s v="CAJA 10.0 KG"/>
    <s v="CAJA PASTICA"/>
    <s v="SIN MARCA"/>
    <s v="HASS"/>
    <n v="1141"/>
    <s v="024-40549-01"/>
    <x v="0"/>
    <s v="166-35-01-1141"/>
    <x v="1"/>
    <x v="6"/>
    <n v="1"/>
  </r>
  <r>
    <x v="25"/>
    <s v="COMPLETA"/>
    <s v="CAJA 10.0 KG"/>
    <s v="CAJA PASTICA"/>
    <s v="SIN MARCA"/>
    <s v="HASS"/>
    <n v="1141"/>
    <s v="024-40549-01"/>
    <x v="0"/>
    <s v="166-35-01-1141"/>
    <x v="1"/>
    <x v="1"/>
    <n v="1"/>
  </r>
  <r>
    <x v="25"/>
    <s v="COMPLETA"/>
    <s v="CAJA 10.0 KG"/>
    <s v="CAJA PASTICA"/>
    <s v="SIN MARCA"/>
    <s v="HASS"/>
    <n v="1141"/>
    <s v="024-40549-01"/>
    <x v="0"/>
    <s v="166-35-01-1141"/>
    <x v="1"/>
    <x v="3"/>
    <n v="9"/>
  </r>
  <r>
    <x v="25"/>
    <s v="COMPLETA"/>
    <s v="CAJA 10.0 KG"/>
    <s v="CAJA PASTICA"/>
    <s v="SIN MARCA"/>
    <s v="HASS"/>
    <n v="1141"/>
    <s v="024-40549-01"/>
    <x v="0"/>
    <s v="166-35-01-1141"/>
    <x v="1"/>
    <x v="1"/>
    <n v="24"/>
  </r>
  <r>
    <x v="25"/>
    <s v="COMPLETA"/>
    <s v="CAJA 10.0 KG"/>
    <s v="CAJA PASTICA"/>
    <s v="SIN MARCA"/>
    <s v="HASS"/>
    <n v="1141"/>
    <s v="024-40549-01"/>
    <x v="0"/>
    <s v="166-35-01-1141"/>
    <x v="1"/>
    <x v="2"/>
    <n v="11"/>
  </r>
  <r>
    <x v="25"/>
    <s v="COMPLETA"/>
    <s v="CAJA 10.0 KG"/>
    <s v="CAJA PASTICA"/>
    <s v="SIN MARCA"/>
    <s v="HASS"/>
    <n v="1141"/>
    <s v="024-40549-01"/>
    <x v="0"/>
    <s v="166-35-01-1141"/>
    <x v="1"/>
    <x v="0"/>
    <n v="1"/>
  </r>
  <r>
    <x v="25"/>
    <s v="COMPLETA"/>
    <s v="CAJA 10.0 KG"/>
    <s v="CAJA PASTICA"/>
    <s v="SIN MARCA"/>
    <s v="HASS"/>
    <n v="1140"/>
    <s v="024-40549-01"/>
    <x v="0"/>
    <s v="166-35-01-1140"/>
    <x v="1"/>
    <x v="3"/>
    <n v="3"/>
  </r>
  <r>
    <x v="25"/>
    <s v="COMPLETA"/>
    <s v="CAJA 10.0 KG"/>
    <s v="CAJA PASTICA"/>
    <s v="SIN MARCA"/>
    <s v="HASS"/>
    <n v="1140"/>
    <s v="024-40549-01"/>
    <x v="0"/>
    <s v="166-35-01-1140"/>
    <x v="1"/>
    <x v="4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m/>
    <x v="0"/>
    <s v="COMPLETA"/>
    <s v="CAJA 10.0 KG"/>
    <s v="CAJA PASTICA"/>
    <x v="0"/>
    <x v="0"/>
    <n v="1144"/>
    <x v="0"/>
    <d v="2025-06-16T00:00:00"/>
    <x v="0"/>
    <x v="0"/>
    <x v="0"/>
    <n v="104"/>
    <n v="1040"/>
  </r>
  <r>
    <m/>
    <x v="1"/>
    <s v="COMPLETA"/>
    <s v="CAJA 10.0 KG"/>
    <s v="CAJA PASTICA"/>
    <x v="0"/>
    <x v="0"/>
    <n v="1140"/>
    <x v="0"/>
    <d v="2025-06-14T00:00:00"/>
    <x v="1"/>
    <x v="0"/>
    <x v="1"/>
    <n v="104"/>
    <n v="1040"/>
  </r>
  <r>
    <m/>
    <x v="2"/>
    <s v="COMPLETA"/>
    <s v="CAJA 10.0 KG"/>
    <s v="CAJA PASTICA"/>
    <x v="0"/>
    <x v="0"/>
    <n v="1140"/>
    <x v="0"/>
    <d v="2025-06-14T00:00:00"/>
    <x v="1"/>
    <x v="0"/>
    <x v="0"/>
    <n v="80"/>
    <n v="800"/>
  </r>
  <r>
    <m/>
    <x v="2"/>
    <s v="COMPLETA"/>
    <s v="CAJA 10.0 KG"/>
    <s v="CAJA PASTICA"/>
    <x v="0"/>
    <x v="0"/>
    <n v="1141"/>
    <x v="0"/>
    <d v="2025-06-14T00:00:00"/>
    <x v="2"/>
    <x v="0"/>
    <x v="0"/>
    <n v="24"/>
    <n v="240"/>
  </r>
  <r>
    <m/>
    <x v="3"/>
    <s v="COMPLETA"/>
    <s v="CAJA 10.0 KG"/>
    <s v="CAJA PASTICA"/>
    <x v="0"/>
    <x v="0"/>
    <n v="1140"/>
    <x v="0"/>
    <d v="2025-06-14T00:00:00"/>
    <x v="1"/>
    <x v="0"/>
    <x v="1"/>
    <n v="104"/>
    <n v="1040"/>
  </r>
  <r>
    <m/>
    <x v="4"/>
    <s v="COMPLETA"/>
    <s v="CAJA 10.0 KG"/>
    <s v="CAJA PASTICA"/>
    <x v="0"/>
    <x v="0"/>
    <n v="1140"/>
    <x v="0"/>
    <d v="2025-06-14T00:00:00"/>
    <x v="1"/>
    <x v="0"/>
    <x v="0"/>
    <n v="104"/>
    <n v="1040"/>
  </r>
  <r>
    <m/>
    <x v="5"/>
    <s v="COMPLETA"/>
    <s v="CAJA 10.0 KG"/>
    <s v="CAJA PASTICA"/>
    <x v="0"/>
    <x v="0"/>
    <n v="1124"/>
    <x v="1"/>
    <d v="2025-06-11T00:00:00"/>
    <x v="3"/>
    <x v="1"/>
    <x v="2"/>
    <n v="10"/>
    <n v="100"/>
  </r>
  <r>
    <m/>
    <x v="5"/>
    <s v="COMPLETA"/>
    <s v="CAJA 10.0 KG"/>
    <s v="CAJA PASTICA"/>
    <x v="0"/>
    <x v="0"/>
    <n v="1124"/>
    <x v="1"/>
    <d v="2025-06-11T00:00:00"/>
    <x v="3"/>
    <x v="1"/>
    <x v="3"/>
    <n v="3"/>
    <n v="30"/>
  </r>
  <r>
    <m/>
    <x v="5"/>
    <s v="COMPLETA"/>
    <s v="CAJA 10.0 KG"/>
    <s v="CAJA PASTICA"/>
    <x v="0"/>
    <x v="0"/>
    <n v="1124"/>
    <x v="1"/>
    <d v="2025-06-11T00:00:00"/>
    <x v="3"/>
    <x v="1"/>
    <x v="4"/>
    <n v="17"/>
    <n v="170"/>
  </r>
  <r>
    <m/>
    <x v="5"/>
    <s v="COMPLETA"/>
    <s v="CAJA 10.0 KG"/>
    <s v="CAJA PASTICA"/>
    <x v="0"/>
    <x v="0"/>
    <n v="1124"/>
    <x v="1"/>
    <d v="2025-06-11T00:00:00"/>
    <x v="3"/>
    <x v="1"/>
    <x v="0"/>
    <n v="21"/>
    <n v="210"/>
  </r>
  <r>
    <m/>
    <x v="5"/>
    <s v="COMPLETA"/>
    <s v="CAJA 10.0 KG"/>
    <s v="CAJA PASTICA"/>
    <x v="0"/>
    <x v="0"/>
    <n v="1124"/>
    <x v="1"/>
    <d v="2025-06-11T00:00:00"/>
    <x v="3"/>
    <x v="1"/>
    <x v="1"/>
    <n v="9"/>
    <n v="90"/>
  </r>
  <r>
    <m/>
    <x v="5"/>
    <s v="COMPLETA"/>
    <s v="CAJA 10.0 KG"/>
    <s v="CAJA PASTICA"/>
    <x v="0"/>
    <x v="0"/>
    <n v="1124"/>
    <x v="1"/>
    <d v="2025-06-11T00:00:00"/>
    <x v="3"/>
    <x v="1"/>
    <x v="5"/>
    <n v="24"/>
    <n v="240"/>
  </r>
  <r>
    <m/>
    <x v="5"/>
    <s v="COMPLETA"/>
    <s v="CAJA 10.0 KG"/>
    <s v="CAJA PASTICA"/>
    <x v="0"/>
    <x v="0"/>
    <n v="1124"/>
    <x v="1"/>
    <d v="2025-06-11T00:00:00"/>
    <x v="3"/>
    <x v="1"/>
    <x v="6"/>
    <n v="17"/>
    <n v="170"/>
  </r>
  <r>
    <m/>
    <x v="5"/>
    <s v="COMPLETA"/>
    <s v="CAJA 10.0 KG"/>
    <s v="CAJA PASTICA"/>
    <x v="0"/>
    <x v="0"/>
    <n v="1124"/>
    <x v="1"/>
    <d v="2025-06-11T00:00:00"/>
    <x v="3"/>
    <x v="1"/>
    <x v="7"/>
    <n v="3"/>
    <n v="30"/>
  </r>
  <r>
    <m/>
    <x v="6"/>
    <s v="COMPLETA"/>
    <s v="CAJA 10.0 KG"/>
    <s v="CAJA PASTICA"/>
    <x v="0"/>
    <x v="0"/>
    <n v="1134"/>
    <x v="1"/>
    <d v="2025-06-13T00:00:00"/>
    <x v="4"/>
    <x v="0"/>
    <x v="0"/>
    <n v="104"/>
    <n v="1040"/>
  </r>
  <r>
    <m/>
    <x v="7"/>
    <s v="COMPLETA"/>
    <s v="CAJA 10.0 KG"/>
    <s v="CAJA PASTICA"/>
    <x v="0"/>
    <x v="0"/>
    <n v="1137"/>
    <x v="0"/>
    <d v="2025-06-13T00:00:00"/>
    <x v="5"/>
    <x v="0"/>
    <x v="0"/>
    <n v="19"/>
    <n v="190"/>
  </r>
  <r>
    <m/>
    <x v="7"/>
    <s v="COMPLETA"/>
    <s v="CAJA 10.0 KG"/>
    <s v="CAJA PASTICA"/>
    <x v="0"/>
    <x v="0"/>
    <n v="1138"/>
    <x v="2"/>
    <d v="2025-06-13T00:00:00"/>
    <x v="6"/>
    <x v="0"/>
    <x v="0"/>
    <n v="85"/>
    <n v="850"/>
  </r>
  <r>
    <m/>
    <x v="8"/>
    <s v="COMPLETA"/>
    <s v="CAJA 10.0 KG"/>
    <s v="CAJA PASTICA"/>
    <x v="0"/>
    <x v="0"/>
    <n v="1134"/>
    <x v="1"/>
    <d v="2025-06-13T00:00:00"/>
    <x v="4"/>
    <x v="0"/>
    <x v="4"/>
    <n v="44"/>
    <n v="440"/>
  </r>
  <r>
    <m/>
    <x v="8"/>
    <s v="COMPLETA"/>
    <s v="CAJA 10.0 KG"/>
    <s v="CAJA PASTICA"/>
    <x v="0"/>
    <x v="0"/>
    <n v="1137"/>
    <x v="0"/>
    <d v="2025-06-13T00:00:00"/>
    <x v="5"/>
    <x v="0"/>
    <x v="4"/>
    <n v="39"/>
    <n v="390"/>
  </r>
  <r>
    <m/>
    <x v="8"/>
    <s v="COMPLETA"/>
    <s v="CAJA 10.0 KG"/>
    <s v="CAJA PASTICA"/>
    <x v="0"/>
    <x v="0"/>
    <n v="1138"/>
    <x v="2"/>
    <d v="2025-06-13T00:00:00"/>
    <x v="6"/>
    <x v="0"/>
    <x v="4"/>
    <n v="21"/>
    <n v="210"/>
  </r>
  <r>
    <m/>
    <x v="9"/>
    <s v="COMPLETA"/>
    <s v="CAJA 10.0 KG"/>
    <s v="CAJA PASTICA"/>
    <x v="0"/>
    <x v="0"/>
    <n v="1134"/>
    <x v="1"/>
    <d v="2025-06-13T00:00:00"/>
    <x v="4"/>
    <x v="0"/>
    <x v="1"/>
    <n v="104"/>
    <n v="1040"/>
  </r>
  <r>
    <m/>
    <x v="10"/>
    <s v="COMPLETA"/>
    <s v="CAJA 10.0 KG"/>
    <s v="CAJA PASTICA"/>
    <x v="0"/>
    <x v="0"/>
    <n v="1134"/>
    <x v="1"/>
    <d v="2025-06-13T00:00:00"/>
    <x v="4"/>
    <x v="0"/>
    <x v="0"/>
    <n v="46"/>
    <n v="460"/>
  </r>
  <r>
    <m/>
    <x v="10"/>
    <s v="COMPLETA"/>
    <s v="CAJA 10.0 KG"/>
    <s v="CAJA PASTICA"/>
    <x v="0"/>
    <x v="0"/>
    <n v="1137"/>
    <x v="0"/>
    <d v="2025-06-13T00:00:00"/>
    <x v="5"/>
    <x v="0"/>
    <x v="0"/>
    <n v="58"/>
    <n v="580"/>
  </r>
  <r>
    <m/>
    <x v="11"/>
    <s v="COMPLETA"/>
    <s v="CAJA 10.0 KG"/>
    <s v="CAJA PASTICA"/>
    <x v="0"/>
    <x v="0"/>
    <n v="1140"/>
    <x v="0"/>
    <d v="2025-06-14T00:00:00"/>
    <x v="1"/>
    <x v="0"/>
    <x v="1"/>
    <n v="43"/>
    <n v="430"/>
  </r>
  <r>
    <n v="15"/>
    <x v="11"/>
    <s v="COMPLETA"/>
    <s v="CAJA 10.0 KG"/>
    <s v="CAJA PASTICA"/>
    <x v="0"/>
    <x v="0"/>
    <n v="1141"/>
    <x v="0"/>
    <d v="2025-06-14T00:00:00"/>
    <x v="2"/>
    <x v="0"/>
    <x v="1"/>
    <n v="61"/>
    <n v="610"/>
  </r>
  <r>
    <m/>
    <x v="12"/>
    <s v="COMPLETA"/>
    <s v="CAJA 10.0 KG"/>
    <s v="CAJA PASTICA"/>
    <x v="0"/>
    <x v="0"/>
    <n v="1143"/>
    <x v="3"/>
    <d v="2025-06-16T00:00:00"/>
    <x v="7"/>
    <x v="0"/>
    <x v="0"/>
    <n v="104"/>
    <n v="1040"/>
  </r>
  <r>
    <m/>
    <x v="13"/>
    <s v="COMPLETA"/>
    <s v="CAJA 10.0 KG"/>
    <s v="CAJA PASTICA"/>
    <x v="0"/>
    <x v="0"/>
    <n v="1144"/>
    <x v="0"/>
    <d v="2025-06-16T00:00:00"/>
    <x v="0"/>
    <x v="0"/>
    <x v="4"/>
    <n v="90"/>
    <n v="900"/>
  </r>
  <r>
    <m/>
    <x v="13"/>
    <s v="COMPLETA"/>
    <s v="CAJA 10.0 KG"/>
    <s v="CAJA PASTICA"/>
    <x v="0"/>
    <x v="0"/>
    <n v="1143"/>
    <x v="3"/>
    <d v="2025-06-16T00:00:00"/>
    <x v="7"/>
    <x v="0"/>
    <x v="4"/>
    <n v="14"/>
    <n v="140"/>
  </r>
  <r>
    <m/>
    <x v="14"/>
    <s v="COMPLETA"/>
    <s v="CAJA 10.0 KG"/>
    <s v="CAJA PASTICA"/>
    <x v="0"/>
    <x v="0"/>
    <n v="977"/>
    <x v="4"/>
    <d v="2025-05-28T00:00:00"/>
    <x v="8"/>
    <x v="0"/>
    <x v="8"/>
    <n v="25"/>
    <n v="250"/>
  </r>
  <r>
    <m/>
    <x v="14"/>
    <s v="COMPLETA"/>
    <s v="CAJA 10.0 KG"/>
    <s v="CAJA PASTICA"/>
    <x v="0"/>
    <x v="0"/>
    <n v="951"/>
    <x v="5"/>
    <d v="2025-05-26T00:00:00"/>
    <x v="9"/>
    <x v="0"/>
    <x v="8"/>
    <n v="22"/>
    <n v="220"/>
  </r>
  <r>
    <m/>
    <x v="14"/>
    <s v="COMPLETA"/>
    <s v="CAJA 10.0 KG"/>
    <s v="CAJA PASTICA"/>
    <x v="0"/>
    <x v="0"/>
    <n v="950"/>
    <x v="6"/>
    <d v="2025-05-26T00:00:00"/>
    <x v="10"/>
    <x v="0"/>
    <x v="8"/>
    <n v="3"/>
    <n v="30"/>
  </r>
  <r>
    <m/>
    <x v="14"/>
    <s v="COMPLETA"/>
    <s v="CAJA 10.0 KG"/>
    <s v="CAJA PASTICA"/>
    <x v="0"/>
    <x v="0"/>
    <n v="940"/>
    <x v="7"/>
    <d v="2025-05-26T00:00:00"/>
    <x v="11"/>
    <x v="0"/>
    <x v="8"/>
    <n v="6"/>
    <n v="60"/>
  </r>
  <r>
    <m/>
    <x v="14"/>
    <s v="COMPLETA"/>
    <s v="CAJA 10.0 KG"/>
    <s v="CAJA PASTICA"/>
    <x v="0"/>
    <x v="0"/>
    <n v="938"/>
    <x v="7"/>
    <d v="2025-05-26T00:00:00"/>
    <x v="12"/>
    <x v="0"/>
    <x v="8"/>
    <n v="2"/>
    <n v="20"/>
  </r>
  <r>
    <m/>
    <x v="14"/>
    <s v="COMPLETA"/>
    <s v="CAJA 10.0 KG"/>
    <s v="CAJA PASTICA"/>
    <x v="0"/>
    <x v="0"/>
    <n v="935"/>
    <x v="8"/>
    <d v="2025-05-26T00:00:00"/>
    <x v="13"/>
    <x v="0"/>
    <x v="8"/>
    <n v="17"/>
    <n v="170"/>
  </r>
  <r>
    <m/>
    <x v="14"/>
    <s v="COMPLETA"/>
    <s v="CAJA 10.0 KG"/>
    <s v="CAJA PASTICA"/>
    <x v="0"/>
    <x v="0"/>
    <n v="930"/>
    <x v="6"/>
    <d v="2025-05-26T00:00:00"/>
    <x v="14"/>
    <x v="0"/>
    <x v="8"/>
    <n v="15"/>
    <n v="150"/>
  </r>
  <r>
    <m/>
    <x v="14"/>
    <s v="COMPLETA"/>
    <s v="CAJA 10.0 KG"/>
    <s v="CAJA PASTICA"/>
    <x v="0"/>
    <x v="0"/>
    <n v="932"/>
    <x v="9"/>
    <d v="2025-05-27T00:00:00"/>
    <x v="15"/>
    <x v="0"/>
    <x v="8"/>
    <n v="3"/>
    <n v="30"/>
  </r>
  <r>
    <m/>
    <x v="14"/>
    <s v="COMPLETA"/>
    <s v="CAJA 10.0 KG"/>
    <s v="CAJA PASTICA"/>
    <x v="0"/>
    <x v="0"/>
    <n v="941"/>
    <x v="7"/>
    <d v="2025-05-26T00:00:00"/>
    <x v="16"/>
    <x v="0"/>
    <x v="8"/>
    <n v="5"/>
    <n v="50"/>
  </r>
  <r>
    <m/>
    <x v="14"/>
    <s v="COMPLETA"/>
    <s v="CAJA 10.0 KG"/>
    <s v="CAJA PASTICA"/>
    <x v="0"/>
    <x v="0"/>
    <n v="939"/>
    <x v="10"/>
    <d v="2025-05-26T00:00:00"/>
    <x v="17"/>
    <x v="0"/>
    <x v="8"/>
    <n v="6"/>
    <n v="60"/>
  </r>
  <r>
    <m/>
    <x v="15"/>
    <s v="COMPLETA"/>
    <s v="CAJA 10.0 KG"/>
    <s v="CAJA PASTICA"/>
    <x v="0"/>
    <x v="0"/>
    <n v="1144"/>
    <x v="0"/>
    <d v="2025-06-16T00:00:00"/>
    <x v="0"/>
    <x v="0"/>
    <x v="0"/>
    <n v="104"/>
    <n v="1040"/>
  </r>
  <r>
    <m/>
    <x v="16"/>
    <s v="COMPLETA"/>
    <s v="CAJA 10.0 KG"/>
    <s v="CAJA PASTICA"/>
    <x v="0"/>
    <x v="0"/>
    <n v="1138"/>
    <x v="2"/>
    <d v="2025-06-13T00:00:00"/>
    <x v="6"/>
    <x v="0"/>
    <x v="1"/>
    <n v="28"/>
    <n v="280"/>
  </r>
  <r>
    <m/>
    <x v="16"/>
    <s v="COMPLETA"/>
    <s v="CAJA 10.0 KG"/>
    <s v="CAJA PASTICA"/>
    <x v="0"/>
    <x v="0"/>
    <n v="1137"/>
    <x v="0"/>
    <d v="2025-06-13T00:00:00"/>
    <x v="5"/>
    <x v="0"/>
    <x v="1"/>
    <n v="43"/>
    <n v="430"/>
  </r>
  <r>
    <m/>
    <x v="16"/>
    <s v="COMPLETA"/>
    <s v="CAJA 10.0 KG"/>
    <s v="CAJA PASTICA"/>
    <x v="0"/>
    <x v="0"/>
    <n v="1134"/>
    <x v="1"/>
    <d v="2025-06-13T00:00:00"/>
    <x v="4"/>
    <x v="0"/>
    <x v="1"/>
    <n v="33"/>
    <n v="330"/>
  </r>
  <r>
    <m/>
    <x v="17"/>
    <s v="COMPLETA"/>
    <s v="CAJA 10.0 KG"/>
    <s v="CAJA PASTICA"/>
    <x v="0"/>
    <x v="0"/>
    <n v="1144"/>
    <x v="0"/>
    <d v="2025-06-16T00:00:00"/>
    <x v="0"/>
    <x v="0"/>
    <x v="0"/>
    <n v="104"/>
    <n v="1040"/>
  </r>
  <r>
    <m/>
    <x v="18"/>
    <s v="COMPLETA"/>
    <s v="CAJA 10.0 KG"/>
    <s v="CAJA PASTICA"/>
    <x v="0"/>
    <x v="0"/>
    <n v="1143"/>
    <x v="3"/>
    <d v="2025-06-16T00:00:00"/>
    <x v="7"/>
    <x v="0"/>
    <x v="4"/>
    <n v="104"/>
    <n v="1040"/>
  </r>
  <r>
    <m/>
    <x v="19"/>
    <s v="COMPLETA"/>
    <s v="CAJA 10.0 KG"/>
    <s v="CAJA PASTICA"/>
    <x v="0"/>
    <x v="0"/>
    <n v="1141"/>
    <x v="0"/>
    <d v="2025-06-14T00:00:00"/>
    <x v="2"/>
    <x v="0"/>
    <x v="0"/>
    <n v="14"/>
    <n v="140"/>
  </r>
  <r>
    <m/>
    <x v="19"/>
    <s v="COMPLETA"/>
    <s v="CAJA 10.0 KG"/>
    <s v="CAJA PASTICA"/>
    <x v="0"/>
    <x v="0"/>
    <n v="1140"/>
    <x v="0"/>
    <d v="2025-06-14T00:00:00"/>
    <x v="1"/>
    <x v="0"/>
    <x v="0"/>
    <n v="38"/>
    <n v="380"/>
  </r>
  <r>
    <m/>
    <x v="19"/>
    <s v="COMPLETA"/>
    <s v="CAJA 10.0 KG"/>
    <s v="CAJA PASTICA"/>
    <x v="0"/>
    <x v="0"/>
    <n v="1141"/>
    <x v="0"/>
    <d v="2025-06-14T00:00:00"/>
    <x v="2"/>
    <x v="0"/>
    <x v="0"/>
    <n v="15"/>
    <n v="150"/>
  </r>
  <r>
    <n v="25"/>
    <x v="19"/>
    <s v="COMPLETA"/>
    <s v="CAJA 10.0 KG"/>
    <s v="CAJA PASTICA"/>
    <x v="0"/>
    <x v="0"/>
    <n v="1140"/>
    <x v="0"/>
    <d v="2025-06-14T00:00:00"/>
    <x v="1"/>
    <x v="0"/>
    <x v="0"/>
    <n v="37"/>
    <n v="370"/>
  </r>
  <r>
    <m/>
    <x v="20"/>
    <s v="COMPLETA"/>
    <s v="CAJA 10.0 KG"/>
    <s v="CAJA PASTICA"/>
    <x v="0"/>
    <x v="0"/>
    <n v="1140"/>
    <x v="0"/>
    <d v="2025-06-14T00:00:00"/>
    <x v="1"/>
    <x v="1"/>
    <x v="1"/>
    <n v="20"/>
    <n v="200"/>
  </r>
  <r>
    <m/>
    <x v="20"/>
    <s v="COMPLETA"/>
    <s v="CAJA 10.0 KG"/>
    <s v="CAJA PASTICA"/>
    <x v="0"/>
    <x v="0"/>
    <n v="1140"/>
    <x v="0"/>
    <d v="2025-06-14T00:00:00"/>
    <x v="1"/>
    <x v="1"/>
    <x v="1"/>
    <n v="2"/>
    <n v="20"/>
  </r>
  <r>
    <m/>
    <x v="20"/>
    <s v="COMPLETA"/>
    <s v="CAJA 10.0 KG"/>
    <s v="CAJA PASTICA"/>
    <x v="0"/>
    <x v="0"/>
    <n v="1141"/>
    <x v="0"/>
    <d v="2025-06-14T00:00:00"/>
    <x v="2"/>
    <x v="1"/>
    <x v="4"/>
    <n v="2"/>
    <n v="20"/>
  </r>
  <r>
    <m/>
    <x v="20"/>
    <s v="COMPLETA"/>
    <s v="CAJA 10.0 KG"/>
    <s v="CAJA PASTICA"/>
    <x v="0"/>
    <x v="0"/>
    <n v="1140"/>
    <x v="0"/>
    <d v="2025-06-14T00:00:00"/>
    <x v="1"/>
    <x v="1"/>
    <x v="0"/>
    <n v="10"/>
    <n v="100"/>
  </r>
  <r>
    <m/>
    <x v="20"/>
    <s v="COMPLETA"/>
    <s v="CAJA 10.0 KG"/>
    <s v="CAJA PASTICA"/>
    <x v="0"/>
    <x v="0"/>
    <n v="1140"/>
    <x v="0"/>
    <d v="2025-06-14T00:00:00"/>
    <x v="1"/>
    <x v="1"/>
    <x v="4"/>
    <n v="5"/>
    <n v="50"/>
  </r>
  <r>
    <m/>
    <x v="20"/>
    <s v="COMPLETA"/>
    <s v="CAJA 10.0 KG"/>
    <s v="CAJA PASTICA"/>
    <x v="0"/>
    <x v="0"/>
    <n v="1140"/>
    <x v="0"/>
    <d v="2025-06-14T00:00:00"/>
    <x v="1"/>
    <x v="1"/>
    <x v="5"/>
    <n v="1"/>
    <n v="10"/>
  </r>
  <r>
    <m/>
    <x v="20"/>
    <s v="COMPLETA"/>
    <s v="CAJA 10.0 KG"/>
    <s v="CAJA PASTICA"/>
    <x v="0"/>
    <x v="0"/>
    <n v="1141"/>
    <x v="0"/>
    <d v="2025-06-14T00:00:00"/>
    <x v="2"/>
    <x v="1"/>
    <x v="7"/>
    <n v="6"/>
    <n v="60"/>
  </r>
  <r>
    <m/>
    <x v="20"/>
    <s v="COMPLETA"/>
    <s v="CAJA 10.0 KG"/>
    <s v="CAJA PASTICA"/>
    <x v="0"/>
    <x v="0"/>
    <n v="1140"/>
    <x v="0"/>
    <d v="2025-06-14T00:00:00"/>
    <x v="1"/>
    <x v="1"/>
    <x v="7"/>
    <n v="4"/>
    <n v="40"/>
  </r>
  <r>
    <m/>
    <x v="20"/>
    <s v="COMPLETA"/>
    <s v="CAJA 10.0 KG"/>
    <s v="CAJA PASTICA"/>
    <x v="0"/>
    <x v="0"/>
    <n v="1141"/>
    <x v="0"/>
    <d v="2025-06-14T00:00:00"/>
    <x v="2"/>
    <x v="1"/>
    <x v="3"/>
    <n v="1"/>
    <n v="10"/>
  </r>
  <r>
    <m/>
    <x v="20"/>
    <s v="COMPLETA"/>
    <s v="CAJA 10.0 KG"/>
    <s v="CAJA PASTICA"/>
    <x v="0"/>
    <x v="0"/>
    <n v="1141"/>
    <x v="0"/>
    <d v="2025-06-14T00:00:00"/>
    <x v="2"/>
    <x v="1"/>
    <x v="8"/>
    <n v="1"/>
    <n v="10"/>
  </r>
  <r>
    <m/>
    <x v="20"/>
    <s v="COMPLETA"/>
    <s v="CAJA 10.0 KG"/>
    <s v="CAJA PASTICA"/>
    <x v="0"/>
    <x v="0"/>
    <n v="1141"/>
    <x v="0"/>
    <d v="2025-06-14T00:00:00"/>
    <x v="2"/>
    <x v="1"/>
    <x v="6"/>
    <n v="1"/>
    <n v="10"/>
  </r>
  <r>
    <m/>
    <x v="20"/>
    <s v="COMPLETA"/>
    <s v="CAJA 10.0 KG"/>
    <s v="CAJA PASTICA"/>
    <x v="0"/>
    <x v="0"/>
    <n v="1141"/>
    <x v="0"/>
    <d v="2025-06-14T00:00:00"/>
    <x v="2"/>
    <x v="1"/>
    <x v="1"/>
    <n v="1"/>
    <n v="10"/>
  </r>
  <r>
    <m/>
    <x v="20"/>
    <s v="COMPLETA"/>
    <s v="CAJA 10.0 KG"/>
    <s v="CAJA PASTICA"/>
    <x v="0"/>
    <x v="0"/>
    <n v="1141"/>
    <x v="0"/>
    <d v="2025-06-14T00:00:00"/>
    <x v="2"/>
    <x v="1"/>
    <x v="0"/>
    <n v="9"/>
    <n v="90"/>
  </r>
  <r>
    <m/>
    <x v="20"/>
    <s v="COMPLETA"/>
    <s v="CAJA 10.0 KG"/>
    <s v="CAJA PASTICA"/>
    <x v="0"/>
    <x v="0"/>
    <n v="1141"/>
    <x v="0"/>
    <d v="2025-06-14T00:00:00"/>
    <x v="2"/>
    <x v="1"/>
    <x v="1"/>
    <n v="24"/>
    <n v="240"/>
  </r>
  <r>
    <m/>
    <x v="20"/>
    <s v="COMPLETA"/>
    <s v="CAJA 10.0 KG"/>
    <s v="CAJA PASTICA"/>
    <x v="0"/>
    <x v="0"/>
    <n v="1141"/>
    <x v="0"/>
    <d v="2025-06-14T00:00:00"/>
    <x v="2"/>
    <x v="1"/>
    <x v="4"/>
    <n v="11"/>
    <n v="110"/>
  </r>
  <r>
    <m/>
    <x v="20"/>
    <s v="COMPLETA"/>
    <s v="CAJA 10.0 KG"/>
    <s v="CAJA PASTICA"/>
    <x v="0"/>
    <x v="0"/>
    <n v="1141"/>
    <x v="0"/>
    <d v="2025-06-14T00:00:00"/>
    <x v="2"/>
    <x v="1"/>
    <x v="7"/>
    <n v="1"/>
    <n v="10"/>
  </r>
  <r>
    <m/>
    <x v="20"/>
    <s v="COMPLETA"/>
    <s v="CAJA 10.0 KG"/>
    <s v="CAJA PASTICA"/>
    <x v="0"/>
    <x v="0"/>
    <n v="1140"/>
    <x v="0"/>
    <d v="2025-06-14T00:00:00"/>
    <x v="1"/>
    <x v="1"/>
    <x v="0"/>
    <n v="3"/>
    <n v="30"/>
  </r>
  <r>
    <n v="26"/>
    <x v="20"/>
    <s v="COMPLETA"/>
    <s v="CAJA 10.0 KG"/>
    <s v="CAJA PASTICA"/>
    <x v="0"/>
    <x v="0"/>
    <n v="1140"/>
    <x v="0"/>
    <d v="2025-06-14T00:00:00"/>
    <x v="1"/>
    <x v="1"/>
    <x v="5"/>
    <n v="2"/>
    <n v="20"/>
  </r>
  <r>
    <m/>
    <x v="21"/>
    <s v="COMPLETA"/>
    <s v="CAJA 10.0 KG"/>
    <s v="CAJA PASTICA"/>
    <x v="0"/>
    <x v="0"/>
    <n v="1144"/>
    <x v="0"/>
    <d v="2025-06-16T00:00:00"/>
    <x v="0"/>
    <x v="0"/>
    <x v="0"/>
    <n v="20"/>
    <n v="200"/>
  </r>
  <r>
    <m/>
    <x v="21"/>
    <s v="COMPLETA"/>
    <s v="CAJA 10.0 KG"/>
    <s v="CAJA PASTICA"/>
    <x v="0"/>
    <x v="0"/>
    <n v="1143"/>
    <x v="3"/>
    <d v="2025-06-16T00:00:00"/>
    <x v="7"/>
    <x v="0"/>
    <x v="0"/>
    <n v="84"/>
    <n v="840"/>
  </r>
  <r>
    <m/>
    <x v="22"/>
    <s v="COMPLETA"/>
    <s v="CAJA 10.0 KG"/>
    <s v="CAJA PASTICA"/>
    <x v="0"/>
    <x v="0"/>
    <n v="1124"/>
    <x v="1"/>
    <d v="2025-06-11T00:00:00"/>
    <x v="3"/>
    <x v="0"/>
    <x v="0"/>
    <n v="18"/>
    <n v="180"/>
  </r>
  <r>
    <m/>
    <x v="22"/>
    <s v="COMPLETA"/>
    <s v="CAJA 10.0 KG"/>
    <s v="CAJA PASTICA"/>
    <x v="0"/>
    <x v="0"/>
    <n v="1140"/>
    <x v="0"/>
    <d v="2025-06-14T00:00:00"/>
    <x v="1"/>
    <x v="0"/>
    <x v="3"/>
    <n v="13"/>
    <n v="130"/>
  </r>
  <r>
    <m/>
    <x v="22"/>
    <s v="COMPLETA"/>
    <s v="CAJA 10.0 KG"/>
    <s v="CAJA PASTICA"/>
    <x v="0"/>
    <x v="0"/>
    <n v="1141"/>
    <x v="0"/>
    <d v="2025-06-14T00:00:00"/>
    <x v="2"/>
    <x v="0"/>
    <x v="3"/>
    <n v="14"/>
    <n v="140"/>
  </r>
  <r>
    <m/>
    <x v="22"/>
    <s v="COMPLETA"/>
    <s v="CAJA 10.0 KG"/>
    <s v="CAJA PASTICA"/>
    <x v="0"/>
    <x v="0"/>
    <n v="1140"/>
    <x v="0"/>
    <d v="2025-06-14T00:00:00"/>
    <x v="1"/>
    <x v="0"/>
    <x v="4"/>
    <n v="35"/>
    <n v="350"/>
  </r>
  <r>
    <m/>
    <x v="22"/>
    <s v="COMPLETA"/>
    <s v="CAJA 10.0 KG"/>
    <s v="CAJA PASTICA"/>
    <x v="0"/>
    <x v="0"/>
    <n v="1141"/>
    <x v="0"/>
    <d v="2025-06-14T00:00:00"/>
    <x v="2"/>
    <x v="0"/>
    <x v="4"/>
    <n v="24"/>
    <n v="240"/>
  </r>
  <r>
    <m/>
    <x v="23"/>
    <s v="COMPLETA"/>
    <s v="CAJA 10.0 KG"/>
    <s v="CAJA PASTICA"/>
    <x v="0"/>
    <x v="0"/>
    <n v="1140"/>
    <x v="0"/>
    <d v="2025-06-14T00:00:00"/>
    <x v="1"/>
    <x v="0"/>
    <x v="2"/>
    <n v="1"/>
    <n v="10"/>
  </r>
  <r>
    <m/>
    <x v="23"/>
    <s v="COMPLETA"/>
    <s v="CAJA 10.0 KG"/>
    <s v="CAJA PASTICA"/>
    <x v="0"/>
    <x v="0"/>
    <n v="1134"/>
    <x v="1"/>
    <d v="2025-06-13T00:00:00"/>
    <x v="4"/>
    <x v="0"/>
    <x v="3"/>
    <n v="39"/>
    <n v="390"/>
  </r>
  <r>
    <m/>
    <x v="23"/>
    <s v="COMPLETA"/>
    <s v="CAJA 10.0 KG"/>
    <s v="CAJA PASTICA"/>
    <x v="0"/>
    <x v="0"/>
    <n v="1137"/>
    <x v="0"/>
    <d v="2025-06-13T00:00:00"/>
    <x v="5"/>
    <x v="0"/>
    <x v="3"/>
    <n v="19"/>
    <n v="190"/>
  </r>
  <r>
    <m/>
    <x v="23"/>
    <s v="COMPLETA"/>
    <s v="CAJA 10.0 KG"/>
    <s v="CAJA PASTICA"/>
    <x v="0"/>
    <x v="0"/>
    <n v="1138"/>
    <x v="2"/>
    <d v="2025-06-13T00:00:00"/>
    <x v="6"/>
    <x v="0"/>
    <x v="3"/>
    <n v="19"/>
    <n v="190"/>
  </r>
  <r>
    <m/>
    <x v="23"/>
    <s v="COMPLETA"/>
    <s v="CAJA 10.0 KG"/>
    <s v="CAJA PASTICA"/>
    <x v="0"/>
    <x v="0"/>
    <n v="1134"/>
    <x v="1"/>
    <d v="2025-06-13T00:00:00"/>
    <x v="4"/>
    <x v="0"/>
    <x v="2"/>
    <n v="11"/>
    <n v="110"/>
  </r>
  <r>
    <m/>
    <x v="23"/>
    <s v="COMPLETA"/>
    <s v="CAJA 10.0 KG"/>
    <s v="CAJA PASTICA"/>
    <x v="0"/>
    <x v="0"/>
    <n v="1137"/>
    <x v="0"/>
    <d v="2025-06-13T00:00:00"/>
    <x v="5"/>
    <x v="0"/>
    <x v="2"/>
    <n v="9"/>
    <n v="90"/>
  </r>
  <r>
    <m/>
    <x v="23"/>
    <s v="COMPLETA"/>
    <s v="CAJA 10.0 KG"/>
    <s v="CAJA PASTICA"/>
    <x v="0"/>
    <x v="0"/>
    <n v="1138"/>
    <x v="2"/>
    <d v="2025-06-13T00:00:00"/>
    <x v="6"/>
    <x v="0"/>
    <x v="2"/>
    <n v="6"/>
    <n v="60"/>
  </r>
  <r>
    <m/>
    <x v="24"/>
    <m/>
    <m/>
    <m/>
    <x v="1"/>
    <x v="1"/>
    <m/>
    <x v="11"/>
    <e v="#N/A"/>
    <x v="18"/>
    <x v="2"/>
    <x v="9"/>
    <m/>
    <n v="0"/>
  </r>
  <r>
    <m/>
    <x v="24"/>
    <m/>
    <m/>
    <m/>
    <x v="1"/>
    <x v="1"/>
    <m/>
    <x v="11"/>
    <e v="#N/A"/>
    <x v="18"/>
    <x v="2"/>
    <x v="9"/>
    <m/>
    <n v="0"/>
  </r>
  <r>
    <m/>
    <x v="24"/>
    <m/>
    <m/>
    <m/>
    <x v="1"/>
    <x v="1"/>
    <m/>
    <x v="11"/>
    <e v="#N/A"/>
    <x v="18"/>
    <x v="2"/>
    <x v="9"/>
    <m/>
    <n v="0"/>
  </r>
  <r>
    <m/>
    <x v="24"/>
    <m/>
    <m/>
    <m/>
    <x v="1"/>
    <x v="1"/>
    <m/>
    <x v="11"/>
    <e v="#N/A"/>
    <x v="18"/>
    <x v="2"/>
    <x v="9"/>
    <m/>
    <n v="0"/>
  </r>
  <r>
    <m/>
    <x v="24"/>
    <m/>
    <m/>
    <m/>
    <x v="1"/>
    <x v="1"/>
    <m/>
    <x v="11"/>
    <e v="#N/A"/>
    <x v="18"/>
    <x v="2"/>
    <x v="9"/>
    <m/>
    <n v="0"/>
  </r>
  <r>
    <m/>
    <x v="24"/>
    <m/>
    <m/>
    <m/>
    <x v="1"/>
    <x v="1"/>
    <m/>
    <x v="11"/>
    <e v="#N/A"/>
    <x v="18"/>
    <x v="2"/>
    <x v="9"/>
    <m/>
    <n v="0"/>
  </r>
  <r>
    <m/>
    <x v="24"/>
    <m/>
    <m/>
    <m/>
    <x v="1"/>
    <x v="1"/>
    <m/>
    <x v="11"/>
    <e v="#N/A"/>
    <x v="18"/>
    <x v="2"/>
    <x v="9"/>
    <m/>
    <n v="0"/>
  </r>
  <r>
    <m/>
    <x v="24"/>
    <m/>
    <m/>
    <m/>
    <x v="1"/>
    <x v="1"/>
    <m/>
    <x v="11"/>
    <e v="#N/A"/>
    <x v="18"/>
    <x v="2"/>
    <x v="9"/>
    <m/>
    <n v="0"/>
  </r>
  <r>
    <m/>
    <x v="24"/>
    <m/>
    <m/>
    <m/>
    <x v="1"/>
    <x v="1"/>
    <m/>
    <x v="11"/>
    <e v="#N/A"/>
    <x v="18"/>
    <x v="2"/>
    <x v="9"/>
    <m/>
    <n v="0"/>
  </r>
  <r>
    <m/>
    <x v="24"/>
    <m/>
    <m/>
    <m/>
    <x v="1"/>
    <x v="1"/>
    <m/>
    <x v="11"/>
    <e v="#N/A"/>
    <x v="18"/>
    <x v="2"/>
    <x v="9"/>
    <m/>
    <n v="0"/>
  </r>
  <r>
    <m/>
    <x v="24"/>
    <m/>
    <m/>
    <m/>
    <x v="1"/>
    <x v="1"/>
    <m/>
    <x v="11"/>
    <e v="#N/A"/>
    <x v="18"/>
    <x v="2"/>
    <x v="9"/>
    <m/>
    <n v="0"/>
  </r>
  <r>
    <m/>
    <x v="24"/>
    <m/>
    <m/>
    <m/>
    <x v="1"/>
    <x v="1"/>
    <m/>
    <x v="11"/>
    <e v="#N/A"/>
    <x v="18"/>
    <x v="2"/>
    <x v="9"/>
    <m/>
    <n v="0"/>
  </r>
  <r>
    <m/>
    <x v="24"/>
    <m/>
    <m/>
    <m/>
    <x v="1"/>
    <x v="1"/>
    <m/>
    <x v="11"/>
    <e v="#N/A"/>
    <x v="18"/>
    <x v="2"/>
    <x v="9"/>
    <m/>
    <n v="0"/>
  </r>
  <r>
    <m/>
    <x v="24"/>
    <m/>
    <m/>
    <m/>
    <x v="1"/>
    <x v="1"/>
    <m/>
    <x v="11"/>
    <e v="#N/A"/>
    <x v="18"/>
    <x v="2"/>
    <x v="9"/>
    <m/>
    <n v="0"/>
  </r>
  <r>
    <m/>
    <x v="24"/>
    <m/>
    <m/>
    <m/>
    <x v="1"/>
    <x v="1"/>
    <m/>
    <x v="11"/>
    <e v="#N/A"/>
    <x v="18"/>
    <x v="2"/>
    <x v="9"/>
    <m/>
    <n v="0"/>
  </r>
  <r>
    <m/>
    <x v="24"/>
    <m/>
    <m/>
    <m/>
    <x v="1"/>
    <x v="1"/>
    <m/>
    <x v="11"/>
    <e v="#N/A"/>
    <x v="18"/>
    <x v="2"/>
    <x v="9"/>
    <m/>
    <n v="0"/>
  </r>
  <r>
    <m/>
    <x v="24"/>
    <m/>
    <m/>
    <m/>
    <x v="1"/>
    <x v="1"/>
    <m/>
    <x v="11"/>
    <e v="#N/A"/>
    <x v="18"/>
    <x v="2"/>
    <x v="9"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ABA55-7DA9-4129-9155-89206467A067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3:L35" firstHeaderRow="1" firstDataRow="2" firstDataCol="1"/>
  <pivotFields count="15">
    <pivotField showAll="0"/>
    <pivotField axis="axisRow" showAll="0">
      <items count="50">
        <item m="1" x="39"/>
        <item m="1" x="29"/>
        <item m="1" x="41"/>
        <item m="1" x="47"/>
        <item m="1" x="26"/>
        <item m="1" x="30"/>
        <item m="1" x="35"/>
        <item m="1" x="42"/>
        <item m="1" x="44"/>
        <item m="1" x="45"/>
        <item m="1" x="46"/>
        <item m="1" x="48"/>
        <item m="1" x="25"/>
        <item m="1" x="27"/>
        <item m="1" x="28"/>
        <item m="1" x="31"/>
        <item m="1" x="32"/>
        <item m="1" x="33"/>
        <item m="1" x="34"/>
        <item m="1" x="36"/>
        <item m="1" x="37"/>
        <item m="1" x="38"/>
        <item m="1" x="40"/>
        <item m="1" x="43"/>
        <item x="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axis="axisRow" showAll="0">
      <items count="15">
        <item m="1" x="12"/>
        <item m="1" x="6"/>
        <item m="1" x="5"/>
        <item x="0"/>
        <item m="1" x="11"/>
        <item m="1" x="2"/>
        <item m="1" x="3"/>
        <item m="1" x="10"/>
        <item m="1" x="4"/>
        <item m="1" x="9"/>
        <item m="1" x="8"/>
        <item m="1" x="13"/>
        <item m="1" x="7"/>
        <item x="1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m="1" x="3"/>
        <item x="1"/>
        <item x="2"/>
        <item t="default"/>
      </items>
    </pivotField>
    <pivotField axis="axisCol" showAll="0">
      <items count="39">
        <item m="1" x="37"/>
        <item m="1" x="30"/>
        <item m="1" x="32"/>
        <item m="1" x="33"/>
        <item m="1" x="34"/>
        <item m="1" x="35"/>
        <item m="1" x="11"/>
        <item x="2"/>
        <item x="3"/>
        <item m="1" x="31"/>
        <item x="4"/>
        <item x="0"/>
        <item m="1" x="12"/>
        <item x="1"/>
        <item x="5"/>
        <item x="8"/>
        <item x="6"/>
        <item m="1" x="10"/>
        <item x="7"/>
        <item m="1" x="28"/>
        <item m="1" x="23"/>
        <item m="1" x="27"/>
        <item m="1" x="22"/>
        <item m="1" x="36"/>
        <item m="1" x="29"/>
        <item m="1" x="20"/>
        <item m="1" x="25"/>
        <item m="1" x="21"/>
        <item m="1" x="26"/>
        <item m="1" x="24"/>
        <item m="1" x="17"/>
        <item m="1" x="16"/>
        <item m="1" x="18"/>
        <item m="1" x="19"/>
        <item x="9"/>
        <item m="1" x="13"/>
        <item m="1" x="14"/>
        <item m="1" x="15"/>
        <item t="default"/>
      </items>
    </pivotField>
    <pivotField dataField="1" showAll="0"/>
    <pivotField showAll="0"/>
  </pivotFields>
  <rowFields count="3">
    <field x="6"/>
    <field x="11"/>
    <field x="1"/>
  </rowFields>
  <rowItems count="31">
    <i>
      <x v="3"/>
    </i>
    <i r="1">
      <x/>
    </i>
    <i r="2">
      <x v="25"/>
    </i>
    <i r="2">
      <x v="26"/>
    </i>
    <i r="2">
      <x v="27"/>
    </i>
    <i r="2">
      <x v="28"/>
    </i>
    <i r="2">
      <x v="29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6"/>
    </i>
    <i r="2">
      <x v="47"/>
    </i>
    <i r="2">
      <x v="48"/>
    </i>
    <i r="1">
      <x v="2"/>
    </i>
    <i r="2">
      <x v="30"/>
    </i>
    <i r="2">
      <x v="45"/>
    </i>
    <i>
      <x v="13"/>
    </i>
    <i r="1">
      <x v="3"/>
    </i>
    <i r="2">
      <x v="24"/>
    </i>
    <i t="grand">
      <x/>
    </i>
  </rowItems>
  <colFields count="1">
    <field x="12"/>
  </colFields>
  <colItems count="11">
    <i>
      <x v="7"/>
    </i>
    <i>
      <x v="8"/>
    </i>
    <i>
      <x v="10"/>
    </i>
    <i>
      <x v="11"/>
    </i>
    <i>
      <x v="13"/>
    </i>
    <i>
      <x v="14"/>
    </i>
    <i>
      <x v="15"/>
    </i>
    <i>
      <x v="16"/>
    </i>
    <i>
      <x v="18"/>
    </i>
    <i>
      <x v="34"/>
    </i>
    <i t="grand">
      <x/>
    </i>
  </colItems>
  <dataFields count="1">
    <dataField name="Suma de CANTIDAD - Cajas" fld="13" baseField="0" baseItem="0"/>
  </dataFields>
  <formats count="2">
    <format dxfId="619">
      <pivotArea grandRow="1" grandCol="1" outline="0" collapsedLevelsAreSubtotals="1" fieldPosition="0"/>
    </format>
    <format dxfId="618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3D1E1B-F7DE-46D9-8374-E714C01002AB}" name="TablaDiná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M13" firstHeaderRow="1" firstDataRow="2" firstDataCol="1" rowPageCount="1" colPageCount="1"/>
  <pivotFields count="15"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multipleItemSelectionAllowed="1" showAll="0">
      <items count="3">
        <item h="1" x="0"/>
        <item x="1"/>
        <item t="default"/>
      </items>
    </pivotField>
    <pivotField axis="axisCol" showAll="0">
      <items count="12">
        <item x="7"/>
        <item x="8"/>
        <item x="2"/>
        <item x="3"/>
        <item x="10"/>
        <item x="1"/>
        <item x="4"/>
        <item x="5"/>
        <item x="6"/>
        <item x="9"/>
        <item x="0"/>
        <item t="default"/>
      </items>
    </pivotField>
    <pivotField dataField="1" showAll="0"/>
    <pivotField showAll="0">
      <items count="7">
        <item sd="0" x="0"/>
        <item sd="0" x="1"/>
        <item x="2"/>
        <item sd="0" x="3"/>
        <item sd="0" x="4"/>
        <item sd="0" x="5"/>
        <item t="default"/>
      </items>
    </pivotField>
    <pivotField showAll="0">
      <items count="12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x="126"/>
        <item sd="0" x="127"/>
        <item t="default"/>
      </items>
    </pivotField>
  </pivotFields>
  <rowFields count="1">
    <field x="0"/>
  </rowFields>
  <rowItems count="9">
    <i>
      <x v="2"/>
    </i>
    <i>
      <x v="3"/>
    </i>
    <i>
      <x v="7"/>
    </i>
    <i>
      <x v="13"/>
    </i>
    <i>
      <x v="18"/>
    </i>
    <i>
      <x v="21"/>
    </i>
    <i>
      <x v="22"/>
    </i>
    <i>
      <x v="25"/>
    </i>
    <i t="grand">
      <x/>
    </i>
  </rowItems>
  <colFields count="1">
    <field x="1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10" hier="-1"/>
  </pageFields>
  <dataFields count="1">
    <dataField name="Suma de CANTIDAD - Caja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1" cacheId="1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6" indent="0" compact="0" compactData="0" multipleFieldFilters="0">
  <location ref="A8:F10" firstHeaderRow="1" firstDataRow="1" firstDataCol="5" rowPageCount="1" colPageCount="1"/>
  <pivotFields count="15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multipleItemSelectionAllowed="1" showAll="0" defaultSubtotal="0">
      <items count="49">
        <item h="1" m="1" x="39"/>
        <item h="1" m="1" x="29"/>
        <item h="1" m="1" x="41"/>
        <item h="1" m="1" x="47"/>
        <item h="1" m="1" x="26"/>
        <item h="1" m="1" x="30"/>
        <item h="1" m="1" x="35"/>
        <item h="1" m="1" x="42"/>
        <item h="1" m="1" x="44"/>
        <item h="1" m="1" x="45"/>
        <item h="1" m="1" x="46"/>
        <item h="1" m="1" x="43"/>
        <item h="1" m="1" x="40"/>
        <item h="1" m="1" x="48"/>
        <item h="1" m="1" x="25"/>
        <item h="1" m="1" x="27"/>
        <item h="1" m="1" x="28"/>
        <item h="1" m="1" x="31"/>
        <item h="1" m="1" x="32"/>
        <item h="1" m="1" x="33"/>
        <item h="1" m="1" x="34"/>
        <item h="1" m="1" x="36"/>
        <item h="1" m="1" x="37"/>
        <item h="1" m="1" x="38"/>
        <item h="1" x="24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20">
        <item m="1" x="15"/>
        <item m="1" x="16"/>
        <item x="1"/>
        <item m="1" x="3"/>
        <item m="1" x="5"/>
        <item m="1" x="18"/>
        <item m="1" x="14"/>
        <item m="1" x="19"/>
        <item m="1" x="17"/>
        <item m="1" x="11"/>
        <item m="1" x="12"/>
        <item m="1" x="10"/>
        <item m="1" x="13"/>
        <item m="1" x="9"/>
        <item m="1" x="7"/>
        <item m="1" x="8"/>
        <item m="1" x="6"/>
        <item x="0"/>
        <item m="1" x="4"/>
        <item m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4">
        <item m="1" x="13"/>
        <item x="0"/>
        <item x="1"/>
        <item m="1" x="12"/>
        <item m="1" x="7"/>
        <item m="1" x="2"/>
        <item m="1" x="4"/>
        <item m="1" x="6"/>
        <item m="1" x="11"/>
        <item m="1" x="8"/>
        <item m="1" x="9"/>
        <item m="1" x="10"/>
        <item m="1" x="3"/>
        <item m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3">
        <item m="1" x="12"/>
        <item x="6"/>
        <item x="7"/>
        <item x="5"/>
        <item x="10"/>
        <item x="8"/>
        <item x="9"/>
        <item x="11"/>
        <item x="4"/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27">
        <item m="1" x="26"/>
        <item m="1" x="19"/>
        <item m="1" x="21"/>
        <item m="1" x="25"/>
        <item m="1" x="22"/>
        <item m="1" x="20"/>
        <item m="1" x="23"/>
        <item m="1" x="24"/>
        <item x="9"/>
        <item x="17"/>
        <item x="11"/>
        <item x="16"/>
        <item x="10"/>
        <item x="14"/>
        <item x="13"/>
        <item x="15"/>
        <item x="18"/>
        <item x="8"/>
        <item x="1"/>
        <item x="2"/>
        <item x="3"/>
        <item x="4"/>
        <item x="5"/>
        <item x="6"/>
        <item x="12"/>
        <item x="0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4">
        <item x="0"/>
        <item m="1" x="3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8">
        <item m="1" x="30"/>
        <item m="1" x="32"/>
        <item m="1" x="33"/>
        <item m="1" x="34"/>
        <item m="1" x="11"/>
        <item m="1" x="35"/>
        <item x="2"/>
        <item m="1" x="31"/>
        <item x="4"/>
        <item x="0"/>
        <item m="1" x="12"/>
        <item x="8"/>
        <item x="3"/>
        <item x="1"/>
        <item x="5"/>
        <item x="7"/>
        <item m="1" x="10"/>
        <item x="6"/>
        <item m="1" x="37"/>
        <item m="1" x="29"/>
        <item m="1" x="27"/>
        <item m="1" x="25"/>
        <item m="1" x="26"/>
        <item m="1" x="36"/>
        <item m="1" x="20"/>
        <item m="1" x="22"/>
        <item m="1" x="23"/>
        <item m="1" x="28"/>
        <item m="1" x="21"/>
        <item m="1" x="24"/>
        <item m="1" x="18"/>
        <item m="1" x="16"/>
        <item m="1" x="19"/>
        <item m="1" x="17"/>
        <item x="9"/>
        <item m="1" x="13"/>
        <item m="1" x="14"/>
        <item m="1"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6"/>
    <field x="8"/>
    <field x="10"/>
    <field x="11"/>
    <field x="12"/>
  </rowFields>
  <rowItems count="2">
    <i>
      <x v="1"/>
      <x v="12"/>
      <x v="26"/>
      <x/>
      <x v="9"/>
    </i>
    <i t="grand">
      <x/>
    </i>
  </rowItems>
  <colItems count="1">
    <i/>
  </colItems>
  <pageFields count="1">
    <pageField fld="1" hier="-1"/>
  </pageFields>
  <dataFields count="1">
    <dataField name="Cantidad de Cajas" fld="13" baseField="5" baseItem="5"/>
  </dataFields>
  <formats count="596">
    <format dxfId="595">
      <pivotArea type="all" dataOnly="0" outline="0" fieldPosition="0"/>
    </format>
    <format dxfId="594">
      <pivotArea outline="0" collapsedLevelsAreSubtotals="1" fieldPosition="0"/>
    </format>
    <format dxfId="593">
      <pivotArea field="5" type="button" dataOnly="0" labelOnly="1" outline="0"/>
    </format>
    <format dxfId="592">
      <pivotArea field="6" type="button" dataOnly="0" labelOnly="1" outline="0" axis="axisRow" fieldPosition="0"/>
    </format>
    <format dxfId="591">
      <pivotArea field="11" type="button" dataOnly="0" labelOnly="1" outline="0" axis="axisRow" fieldPosition="3"/>
    </format>
    <format dxfId="590">
      <pivotArea field="8" type="button" dataOnly="0" labelOnly="1" outline="0" axis="axisRow" fieldPosition="1"/>
    </format>
    <format dxfId="589">
      <pivotArea field="10" type="button" dataOnly="0" labelOnly="1" outline="0" axis="axisRow" fieldPosition="2"/>
    </format>
    <format dxfId="588">
      <pivotArea dataOnly="0" labelOnly="1" outline="0" axis="axisValues" fieldPosition="0"/>
    </format>
    <format dxfId="587">
      <pivotArea dataOnly="0" labelOnly="1" grandRow="1" outline="0" fieldPosition="0"/>
    </format>
    <format dxfId="586">
      <pivotArea dataOnly="0" labelOnly="1" outline="0" axis="axisValues" fieldPosition="0"/>
    </format>
    <format dxfId="585">
      <pivotArea grandRow="1" outline="0" collapsedLevelsAreSubtotals="1" fieldPosition="0"/>
    </format>
    <format dxfId="584">
      <pivotArea dataOnly="0" labelOnly="1" grandRow="1" outline="0" offset="C256:IV256" fieldPosition="0"/>
    </format>
    <format dxfId="583">
      <pivotArea field="8" type="button" dataOnly="0" labelOnly="1" outline="0" axis="axisRow" fieldPosition="1"/>
    </format>
    <format dxfId="582">
      <pivotArea dataOnly="0" labelOnly="1" outline="0" axis="axisValues" fieldPosition="0"/>
    </format>
    <format dxfId="581">
      <pivotArea dataOnly="0" labelOnly="1" outline="0" axis="axisValues" fieldPosition="0"/>
    </format>
    <format dxfId="580">
      <pivotArea grandRow="1" outline="0" collapsedLevelsAreSubtotals="1" fieldPosition="0"/>
    </format>
    <format dxfId="579">
      <pivotArea dataOnly="0" labelOnly="1" grandRow="1" outline="0" fieldPosition="0"/>
    </format>
    <format dxfId="578">
      <pivotArea outline="0" collapsedLevelsAreSubtotals="1" fieldPosition="0"/>
    </format>
    <format dxfId="577">
      <pivotArea dataOnly="0" labelOnly="1" grandRow="1" outline="0" fieldPosition="0"/>
    </format>
    <format dxfId="576">
      <pivotArea outline="0" collapsedLevelsAreSubtotals="1" fieldPosition="0"/>
    </format>
    <format dxfId="575">
      <pivotArea dataOnly="0" labelOnly="1" grandRow="1" outline="0" fieldPosition="0"/>
    </format>
    <format dxfId="574">
      <pivotArea type="all" dataOnly="0" outline="0" fieldPosition="0"/>
    </format>
    <format dxfId="573">
      <pivotArea outline="0" collapsedLevelsAreSubtotals="1" fieldPosition="0"/>
    </format>
    <format dxfId="572">
      <pivotArea field="5" type="button" dataOnly="0" labelOnly="1" outline="0"/>
    </format>
    <format dxfId="571">
      <pivotArea field="6" type="button" dataOnly="0" labelOnly="1" outline="0" axis="axisRow" fieldPosition="0"/>
    </format>
    <format dxfId="570">
      <pivotArea field="11" type="button" dataOnly="0" labelOnly="1" outline="0" axis="axisRow" fieldPosition="3"/>
    </format>
    <format dxfId="569">
      <pivotArea field="10" type="button" dataOnly="0" labelOnly="1" outline="0" axis="axisRow" fieldPosition="2"/>
    </format>
    <format dxfId="568">
      <pivotArea field="8" type="button" dataOnly="0" labelOnly="1" outline="0" axis="axisRow" fieldPosition="1"/>
    </format>
    <format dxfId="567">
      <pivotArea dataOnly="0" labelOnly="1" outline="0" axis="axisValues" fieldPosition="0"/>
    </format>
    <format dxfId="566">
      <pivotArea dataOnly="0" labelOnly="1" grandRow="1" outline="0" fieldPosition="0"/>
    </format>
    <format dxfId="565">
      <pivotArea dataOnly="0" labelOnly="1" outline="0" axis="axisValues" fieldPosition="0"/>
    </format>
    <format dxfId="564">
      <pivotArea field="5" type="button" dataOnly="0" labelOnly="1" outline="0"/>
    </format>
    <format dxfId="563">
      <pivotArea field="6" type="button" dataOnly="0" labelOnly="1" outline="0" axis="axisRow" fieldPosition="0"/>
    </format>
    <format dxfId="562">
      <pivotArea field="11" type="button" dataOnly="0" labelOnly="1" outline="0" axis="axisRow" fieldPosition="3"/>
    </format>
    <format dxfId="561">
      <pivotArea field="10" type="button" dataOnly="0" labelOnly="1" outline="0" axis="axisRow" fieldPosition="2"/>
    </format>
    <format dxfId="560">
      <pivotArea field="8" type="button" dataOnly="0" labelOnly="1" outline="0" axis="axisRow" fieldPosition="1"/>
    </format>
    <format dxfId="559">
      <pivotArea dataOnly="0" labelOnly="1" outline="0" axis="axisValues" fieldPosition="0"/>
    </format>
    <format dxfId="558">
      <pivotArea dataOnly="0" labelOnly="1" outline="0" axis="axisValues" fieldPosition="0"/>
    </format>
    <format dxfId="557">
      <pivotArea outline="0" collapsedLevelsAreSubtotals="1" fieldPosition="0"/>
    </format>
    <format dxfId="556">
      <pivotArea dataOnly="0" labelOnly="1" outline="0" axis="axisValues" fieldPosition="0"/>
    </format>
    <format dxfId="555">
      <pivotArea dataOnly="0" labelOnly="1" outline="0" axis="axisValues" fieldPosition="0"/>
    </format>
    <format dxfId="554">
      <pivotArea outline="0" collapsedLevelsAreSubtotals="1" fieldPosition="0"/>
    </format>
    <format dxfId="553">
      <pivotArea dataOnly="0" labelOnly="1" outline="0" axis="axisValues" fieldPosition="0"/>
    </format>
    <format dxfId="552">
      <pivotArea dataOnly="0" labelOnly="1" outline="0" axis="axisValues" fieldPosition="0"/>
    </format>
    <format dxfId="551">
      <pivotArea field="8" type="button" dataOnly="0" labelOnly="1" outline="0" axis="axisRow" fieldPosition="1"/>
    </format>
    <format dxfId="550">
      <pivotArea dataOnly="0" labelOnly="1" grandRow="1" outline="0" fieldPosition="0"/>
    </format>
    <format dxfId="549">
      <pivotArea field="8" type="button" dataOnly="0" labelOnly="1" outline="0" axis="axisRow" fieldPosition="1"/>
    </format>
    <format dxfId="548">
      <pivotArea dataOnly="0" labelOnly="1" grandRow="1" outline="0" fieldPosition="0"/>
    </format>
    <format dxfId="547">
      <pivotArea field="6" type="button" dataOnly="0" labelOnly="1" outline="0" axis="axisRow" fieldPosition="0"/>
    </format>
    <format dxfId="546">
      <pivotArea field="8" type="button" dataOnly="0" labelOnly="1" outline="0" axis="axisRow" fieldPosition="1"/>
    </format>
    <format dxfId="545">
      <pivotArea field="10" type="button" dataOnly="0" labelOnly="1" outline="0" axis="axisRow" fieldPosition="2"/>
    </format>
    <format dxfId="544">
      <pivotArea field="11" type="button" dataOnly="0" labelOnly="1" outline="0" axis="axisRow" fieldPosition="3"/>
    </format>
    <format dxfId="543">
      <pivotArea field="12" type="button" dataOnly="0" labelOnly="1" outline="0" axis="axisRow" fieldPosition="4"/>
    </format>
    <format dxfId="542">
      <pivotArea dataOnly="0" labelOnly="1" outline="0" axis="axisValues" fieldPosition="0"/>
    </format>
    <format dxfId="541">
      <pivotArea dataOnly="0" labelOnly="1" outline="0" axis="axisValues" fieldPosition="0"/>
    </format>
    <format dxfId="540">
      <pivotArea dataOnly="0" labelOnly="1" outline="0" fieldPosition="0">
        <references count="1">
          <reference field="6" count="0"/>
        </references>
      </pivotArea>
    </format>
    <format dxfId="539">
      <pivotArea dataOnly="0" labelOnly="1" outline="0" fieldPosition="0">
        <references count="1">
          <reference field="6" count="0"/>
        </references>
      </pivotArea>
    </format>
    <format dxfId="538">
      <pivotArea dataOnly="0" labelOnly="1" outline="0" fieldPosition="0">
        <references count="1">
          <reference field="6" count="0"/>
        </references>
      </pivotArea>
    </format>
    <format dxfId="537">
      <pivotArea dataOnly="0" labelOnly="1" outline="0" fieldPosition="0">
        <references count="1">
          <reference field="6" count="0"/>
        </references>
      </pivotArea>
    </format>
    <format dxfId="536">
      <pivotArea dataOnly="0" labelOnly="1" outline="0" fieldPosition="0">
        <references count="1">
          <reference field="6" count="0"/>
        </references>
      </pivotArea>
    </format>
    <format dxfId="535">
      <pivotArea dataOnly="0" labelOnly="1" outline="0" fieldPosition="0">
        <references count="1">
          <reference field="6" count="0"/>
        </references>
      </pivotArea>
    </format>
    <format dxfId="534">
      <pivotArea dataOnly="0" labelOnly="1" outline="0" fieldPosition="0">
        <references count="1">
          <reference field="6" count="0"/>
        </references>
      </pivotArea>
    </format>
    <format dxfId="533">
      <pivotArea dataOnly="0" labelOnly="1" outline="0" fieldPosition="0">
        <references count="1">
          <reference field="6" count="0"/>
        </references>
      </pivotArea>
    </format>
    <format dxfId="532">
      <pivotArea field="6" type="button" dataOnly="0" labelOnly="1" outline="0" axis="axisRow" fieldPosition="0"/>
    </format>
    <format dxfId="531">
      <pivotArea field="8" type="button" dataOnly="0" labelOnly="1" outline="0" axis="axisRow" fieldPosition="1"/>
    </format>
    <format dxfId="530">
      <pivotArea field="10" type="button" dataOnly="0" labelOnly="1" outline="0" axis="axisRow" fieldPosition="2"/>
    </format>
    <format dxfId="529">
      <pivotArea field="11" type="button" dataOnly="0" labelOnly="1" outline="0" axis="axisRow" fieldPosition="3"/>
    </format>
    <format dxfId="528">
      <pivotArea field="12" type="button" dataOnly="0" labelOnly="1" outline="0" axis="axisRow" fieldPosition="4"/>
    </format>
    <format dxfId="527">
      <pivotArea dataOnly="0" labelOnly="1" outline="0" axis="axisValues" fieldPosition="0"/>
    </format>
    <format dxfId="526">
      <pivotArea dataOnly="0" labelOnly="1" outline="0" axis="axisValues" fieldPosition="0"/>
    </format>
    <format dxfId="525">
      <pivotArea grandRow="1" outline="0" collapsedLevelsAreSubtotals="1" fieldPosition="0"/>
    </format>
    <format dxfId="524">
      <pivotArea dataOnly="0" labelOnly="1" grandRow="1" outline="0" fieldPosition="0"/>
    </format>
    <format dxfId="523">
      <pivotArea dataOnly="0" labelOnly="1" outline="0" fieldPosition="0">
        <references count="1">
          <reference field="6" count="0"/>
        </references>
      </pivotArea>
    </format>
    <format dxfId="522">
      <pivotArea dataOnly="0" labelOnly="1" outline="0" fieldPosition="0">
        <references count="1">
          <reference field="6" count="0"/>
        </references>
      </pivotArea>
    </format>
    <format dxfId="521">
      <pivotArea dataOnly="0" labelOnly="1" outline="0" fieldPosition="0">
        <references count="1">
          <reference field="6" count="0"/>
        </references>
      </pivotArea>
    </format>
    <format dxfId="520">
      <pivotArea dataOnly="0" labelOnly="1" outline="0" fieldPosition="0">
        <references count="1">
          <reference field="6" count="0"/>
        </references>
      </pivotArea>
    </format>
    <format dxfId="519">
      <pivotArea dataOnly="0" labelOnly="1" outline="0" fieldPosition="0">
        <references count="1">
          <reference field="6" count="0"/>
        </references>
      </pivotArea>
    </format>
    <format dxfId="518">
      <pivotArea dataOnly="0" grandRow="1" outline="0" fieldPosition="0"/>
    </format>
    <format dxfId="517">
      <pivotArea grandRow="1" outline="0" collapsedLevelsAreSubtotals="1" fieldPosition="0"/>
    </format>
    <format dxfId="516">
      <pivotArea dataOnly="0" labelOnly="1" grandRow="1" outline="0" fieldPosition="0"/>
    </format>
    <format dxfId="515">
      <pivotArea grandRow="1" outline="0" collapsedLevelsAreSubtotals="1" fieldPosition="0"/>
    </format>
    <format dxfId="514">
      <pivotArea dataOnly="0" labelOnly="1" outline="0" fieldPosition="0">
        <references count="1">
          <reference field="6" count="0"/>
        </references>
      </pivotArea>
    </format>
    <format dxfId="513">
      <pivotArea dataOnly="0" labelOnly="1" outline="0" fieldPosition="0">
        <references count="1">
          <reference field="6" count="0"/>
        </references>
      </pivotArea>
    </format>
    <format dxfId="512">
      <pivotArea dataOnly="0" labelOnly="1" grandRow="1" outline="0" fieldPosition="0"/>
    </format>
    <format dxfId="511">
      <pivotArea dataOnly="0" labelOnly="1" outline="0" fieldPosition="0">
        <references count="1">
          <reference field="6" count="0"/>
        </references>
      </pivotArea>
    </format>
    <format dxfId="510">
      <pivotArea dataOnly="0" labelOnly="1" outline="0" fieldPosition="0">
        <references count="1">
          <reference field="6" count="0"/>
        </references>
      </pivotArea>
    </format>
    <format dxfId="50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50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507">
      <pivotArea dataOnly="0" labelOnly="1" outline="0" fieldPosition="0">
        <references count="1">
          <reference field="6" count="0"/>
        </references>
      </pivotArea>
    </format>
    <format dxfId="50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505">
      <pivotArea dataOnly="0" labelOnly="1" outline="0" fieldPosition="0">
        <references count="1">
          <reference field="6" count="0"/>
        </references>
      </pivotArea>
    </format>
    <format dxfId="50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503">
      <pivotArea dataOnly="0" labelOnly="1" outline="0" fieldPosition="0">
        <references count="1">
          <reference field="6" count="0"/>
        </references>
      </pivotArea>
    </format>
    <format dxfId="50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50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50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99">
      <pivotArea dataOnly="0" labelOnly="1" outline="0" fieldPosition="0">
        <references count="1">
          <reference field="6" count="0"/>
        </references>
      </pivotArea>
    </format>
    <format dxfId="49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97">
      <pivotArea dataOnly="0" labelOnly="1" outline="0" fieldPosition="0">
        <references count="1">
          <reference field="6" count="0"/>
        </references>
      </pivotArea>
    </format>
    <format dxfId="49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95">
      <pivotArea dataOnly="0" labelOnly="1" outline="0" fieldPosition="0">
        <references count="1">
          <reference field="6" count="0"/>
        </references>
      </pivotArea>
    </format>
    <format dxfId="49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93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492">
      <pivotArea dataOnly="0" labelOnly="1" outline="0" fieldPosition="0">
        <references count="1">
          <reference field="6" count="0"/>
        </references>
      </pivotArea>
    </format>
    <format dxfId="49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90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89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488">
      <pivotArea dataOnly="0" labelOnly="1" outline="0" fieldPosition="0">
        <references count="1">
          <reference field="6" count="0"/>
        </references>
      </pivotArea>
    </format>
    <format dxfId="48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86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85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484">
      <pivotArea dataOnly="0" labelOnly="1" outline="0" fieldPosition="0">
        <references count="1">
          <reference field="6" count="0"/>
        </references>
      </pivotArea>
    </format>
    <format dxfId="48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82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81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480">
      <pivotArea dataOnly="0" labelOnly="1" outline="0" fieldPosition="0">
        <references count="1">
          <reference field="6" count="0"/>
        </references>
      </pivotArea>
    </format>
    <format dxfId="47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78">
      <pivotArea dataOnly="0" labelOnly="1" outline="0" fieldPosition="0">
        <references count="1">
          <reference field="6" count="0"/>
        </references>
      </pivotArea>
    </format>
    <format dxfId="47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76">
      <pivotArea dataOnly="0" labelOnly="1" outline="0" fieldPosition="0">
        <references count="1">
          <reference field="6" count="0"/>
        </references>
      </pivotArea>
    </format>
    <format dxfId="47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74">
      <pivotArea dataOnly="0" labelOnly="1" outline="0" fieldPosition="0">
        <references count="1">
          <reference field="6" count="0"/>
        </references>
      </pivotArea>
    </format>
    <format dxfId="47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72">
      <pivotArea dataOnly="0" labelOnly="1" outline="0" fieldPosition="0">
        <references count="1">
          <reference field="6" count="0"/>
        </references>
      </pivotArea>
    </format>
    <format dxfId="47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70">
      <pivotArea dataOnly="0" labelOnly="1" outline="0" fieldPosition="0">
        <references count="1">
          <reference field="6" count="0"/>
        </references>
      </pivotArea>
    </format>
    <format dxfId="46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68">
      <pivotArea dataOnly="0" labelOnly="1" outline="0" fieldPosition="0">
        <references count="1">
          <reference field="6" count="0"/>
        </references>
      </pivotArea>
    </format>
    <format dxfId="46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66">
      <pivotArea dataOnly="0" labelOnly="1" outline="0" fieldPosition="0">
        <references count="1">
          <reference field="6" count="0"/>
        </references>
      </pivotArea>
    </format>
    <format dxfId="46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64">
      <pivotArea dataOnly="0" labelOnly="1" outline="0" fieldPosition="0">
        <references count="1">
          <reference field="6" count="0"/>
        </references>
      </pivotArea>
    </format>
    <format dxfId="46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62">
      <pivotArea dataOnly="0" labelOnly="1" outline="0" fieldPosition="0">
        <references count="1">
          <reference field="6" count="0"/>
        </references>
      </pivotArea>
    </format>
    <format dxfId="46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60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1"/>
          </reference>
        </references>
      </pivotArea>
    </format>
    <format dxfId="459">
      <pivotArea dataOnly="0" labelOnly="1" outline="0" fieldPosition="0">
        <references count="1">
          <reference field="6" count="0"/>
        </references>
      </pivotArea>
    </format>
    <format dxfId="45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57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56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1"/>
          </reference>
        </references>
      </pivotArea>
    </format>
    <format dxfId="455">
      <pivotArea dataOnly="0" labelOnly="1" outline="0" fieldPosition="0">
        <references count="1">
          <reference field="6" count="0"/>
        </references>
      </pivotArea>
    </format>
    <format dxfId="45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53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52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1"/>
          </reference>
        </references>
      </pivotArea>
    </format>
    <format dxfId="451">
      <pivotArea dataOnly="0" labelOnly="1" outline="0" fieldPosition="0">
        <references count="1">
          <reference field="6" count="0"/>
        </references>
      </pivotArea>
    </format>
    <format dxfId="45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49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48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1"/>
          </reference>
        </references>
      </pivotArea>
    </format>
    <format dxfId="447">
      <pivotArea dataOnly="0" labelOnly="1" outline="0" fieldPosition="0">
        <references count="1">
          <reference field="6" count="0"/>
        </references>
      </pivotArea>
    </format>
    <format dxfId="44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45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44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1"/>
          </reference>
        </references>
      </pivotArea>
    </format>
    <format dxfId="443">
      <pivotArea dataOnly="0" labelOnly="1" outline="0" fieldPosition="0">
        <references count="1">
          <reference field="6" count="0"/>
        </references>
      </pivotArea>
    </format>
    <format dxfId="44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41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40">
      <pivotArea dataOnly="0" labelOnly="1" outline="0" fieldPosition="0">
        <references count="1">
          <reference field="6" count="0"/>
        </references>
      </pivotArea>
    </format>
    <format dxfId="43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38">
      <pivotArea dataOnly="0" labelOnly="1" outline="0" fieldPosition="0">
        <references count="1">
          <reference field="6" count="0"/>
        </references>
      </pivotArea>
    </format>
    <format dxfId="43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36">
      <pivotArea dataOnly="0" labelOnly="1" outline="0" fieldPosition="0">
        <references count="1">
          <reference field="6" count="0"/>
        </references>
      </pivotArea>
    </format>
    <format dxfId="43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34">
      <pivotArea dataOnly="0" labelOnly="1" outline="0" fieldPosition="0">
        <references count="1">
          <reference field="6" count="0"/>
        </references>
      </pivotArea>
    </format>
    <format dxfId="43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32">
      <pivotArea dataOnly="0" labelOnly="1" outline="0" fieldPosition="0">
        <references count="1">
          <reference field="6" count="0"/>
        </references>
      </pivotArea>
    </format>
    <format dxfId="43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30">
      <pivotArea dataOnly="0" labelOnly="1" outline="0" fieldPosition="0">
        <references count="1">
          <reference field="6" count="0"/>
        </references>
      </pivotArea>
    </format>
    <format dxfId="42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28">
      <pivotArea dataOnly="0" labelOnly="1" outline="0" fieldPosition="0">
        <references count="1">
          <reference field="6" count="0"/>
        </references>
      </pivotArea>
    </format>
    <format dxfId="42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26">
      <pivotArea dataOnly="0" labelOnly="1" outline="0" fieldPosition="0">
        <references count="1">
          <reference field="6" count="0"/>
        </references>
      </pivotArea>
    </format>
    <format dxfId="42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24">
      <pivotArea dataOnly="0" labelOnly="1" outline="0" fieldPosition="0">
        <references count="1">
          <reference field="6" count="0"/>
        </references>
      </pivotArea>
    </format>
    <format dxfId="42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22">
      <pivotArea dataOnly="0" labelOnly="1" outline="0" fieldPosition="0">
        <references count="1">
          <reference field="6" count="0"/>
        </references>
      </pivotArea>
    </format>
    <format dxfId="42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20">
      <pivotArea dataOnly="0" labelOnly="1" outline="0" fieldPosition="0">
        <references count="1">
          <reference field="6" count="0"/>
        </references>
      </pivotArea>
    </format>
    <format dxfId="41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8">
      <pivotArea dataOnly="0" labelOnly="1" outline="0" fieldPosition="0">
        <references count="1">
          <reference field="6" count="0"/>
        </references>
      </pivotArea>
    </format>
    <format dxfId="41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6">
      <pivotArea dataOnly="0" labelOnly="1" outline="0" fieldPosition="0">
        <references count="1">
          <reference field="6" count="0"/>
        </references>
      </pivotArea>
    </format>
    <format dxfId="41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4">
      <pivotArea dataOnly="0" labelOnly="1" outline="0" fieldPosition="0">
        <references count="1">
          <reference field="6" count="0"/>
        </references>
      </pivotArea>
    </format>
    <format dxfId="41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2">
      <pivotArea dataOnly="0" labelOnly="1" outline="0" fieldPosition="0">
        <references count="1">
          <reference field="6" count="0"/>
        </references>
      </pivotArea>
    </format>
    <format dxfId="41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0">
      <pivotArea dataOnly="0" labelOnly="1" outline="0" fieldPosition="0">
        <references count="1">
          <reference field="6" count="0"/>
        </references>
      </pivotArea>
    </format>
    <format dxfId="40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8">
      <pivotArea dataOnly="0" labelOnly="1" outline="0" fieldPosition="0">
        <references count="1">
          <reference field="6" count="0"/>
        </references>
      </pivotArea>
    </format>
    <format dxfId="40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6">
      <pivotArea dataOnly="0" labelOnly="1" outline="0" fieldPosition="0">
        <references count="1">
          <reference field="6" count="0"/>
        </references>
      </pivotArea>
    </format>
    <format dxfId="40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4">
      <pivotArea dataOnly="0" labelOnly="1" outline="0" fieldPosition="0">
        <references count="1">
          <reference field="6" count="0"/>
        </references>
      </pivotArea>
    </format>
    <format dxfId="40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2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401">
      <pivotArea dataOnly="0" labelOnly="1" outline="0" fieldPosition="0">
        <references count="1">
          <reference field="6" count="0"/>
        </references>
      </pivotArea>
    </format>
    <format dxfId="40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99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98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397">
      <pivotArea dataOnly="0" labelOnly="1" outline="0" fieldPosition="0">
        <references count="1">
          <reference field="6" count="0"/>
        </references>
      </pivotArea>
    </format>
    <format dxfId="39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95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94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393">
      <pivotArea dataOnly="0" labelOnly="1" outline="0" fieldPosition="0">
        <references count="1">
          <reference field="6" count="0"/>
        </references>
      </pivotArea>
    </format>
    <format dxfId="39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91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90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389">
      <pivotArea dataOnly="0" labelOnly="1" outline="0" fieldPosition="0">
        <references count="1">
          <reference field="6" count="0"/>
        </references>
      </pivotArea>
    </format>
    <format dxfId="38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87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86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385">
      <pivotArea dataOnly="0" labelOnly="1" outline="0" fieldPosition="0">
        <references count="1">
          <reference field="6" count="0"/>
        </references>
      </pivotArea>
    </format>
    <format dxfId="38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83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82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381">
      <pivotArea dataOnly="0" labelOnly="1" outline="0" fieldPosition="0">
        <references count="1">
          <reference field="6" count="0"/>
        </references>
      </pivotArea>
    </format>
    <format dxfId="38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79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78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377">
      <pivotArea dataOnly="0" labelOnly="1" outline="0" fieldPosition="0">
        <references count="1">
          <reference field="6" count="0"/>
        </references>
      </pivotArea>
    </format>
    <format dxfId="37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75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74">
      <pivotArea dataOnly="0" labelOnly="1" outline="0" fieldPosition="0">
        <references count="1">
          <reference field="6" count="0"/>
        </references>
      </pivotArea>
    </format>
    <format dxfId="37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72">
      <pivotArea dataOnly="0" labelOnly="1" outline="0" fieldPosition="0">
        <references count="1">
          <reference field="6" count="0"/>
        </references>
      </pivotArea>
    </format>
    <format dxfId="37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70">
      <pivotArea dataOnly="0" labelOnly="1" outline="0" fieldPosition="0">
        <references count="1">
          <reference field="6" count="0"/>
        </references>
      </pivotArea>
    </format>
    <format dxfId="36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68">
      <pivotArea dataOnly="0" labelOnly="1" outline="0" fieldPosition="0">
        <references count="1">
          <reference field="6" count="0"/>
        </references>
      </pivotArea>
    </format>
    <format dxfId="36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66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65">
      <pivotArea dataOnly="0" labelOnly="1" outline="0" fieldPosition="0">
        <references count="1">
          <reference field="6" count="0"/>
        </references>
      </pivotArea>
    </format>
    <format dxfId="36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63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62">
      <pivotArea dataOnly="0" labelOnly="1" outline="0" fieldPosition="0">
        <references count="1">
          <reference field="6" count="0"/>
        </references>
      </pivotArea>
    </format>
    <format dxfId="36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60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59">
      <pivotArea dataOnly="0" labelOnly="1" outline="0" fieldPosition="0">
        <references count="1">
          <reference field="6" count="0"/>
        </references>
      </pivotArea>
    </format>
    <format dxfId="35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57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56">
      <pivotArea dataOnly="0" labelOnly="1" outline="0" fieldPosition="0">
        <references count="1">
          <reference field="6" count="0"/>
        </references>
      </pivotArea>
    </format>
    <format dxfId="35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54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53">
      <pivotArea dataOnly="0" labelOnly="1" outline="0" fieldPosition="0">
        <references count="1">
          <reference field="6" count="0"/>
        </references>
      </pivotArea>
    </format>
    <format dxfId="35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51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50">
      <pivotArea dataOnly="0" labelOnly="1" outline="0" fieldPosition="0">
        <references count="1">
          <reference field="6" count="0"/>
        </references>
      </pivotArea>
    </format>
    <format dxfId="34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8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47">
      <pivotArea dataOnly="0" labelOnly="1" outline="0" fieldPosition="0">
        <references count="1">
          <reference field="6" count="0"/>
        </references>
      </pivotArea>
    </format>
    <format dxfId="34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5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44">
      <pivotArea dataOnly="0" labelOnly="1" outline="0" fieldPosition="0">
        <references count="1">
          <reference field="6" count="0"/>
        </references>
      </pivotArea>
    </format>
    <format dxfId="34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2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41">
      <pivotArea dataOnly="0" labelOnly="1" outline="0" fieldPosition="0">
        <references count="1">
          <reference field="6" count="0"/>
        </references>
      </pivotArea>
    </format>
    <format dxfId="34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39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38">
      <pivotArea dataOnly="0" labelOnly="1" outline="0" fieldPosition="0">
        <references count="1">
          <reference field="6" count="0"/>
        </references>
      </pivotArea>
    </format>
    <format dxfId="33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36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35">
      <pivotArea dataOnly="0" labelOnly="1" outline="0" fieldPosition="0">
        <references count="1">
          <reference field="6" count="0"/>
        </references>
      </pivotArea>
    </format>
    <format dxfId="33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33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32">
      <pivotArea dataOnly="0" labelOnly="1" outline="0" fieldPosition="0">
        <references count="1">
          <reference field="6" count="0"/>
        </references>
      </pivotArea>
    </format>
    <format dxfId="33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30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29">
      <pivotArea dataOnly="0" labelOnly="1" outline="0" fieldPosition="0">
        <references count="1">
          <reference field="6" count="0"/>
        </references>
      </pivotArea>
    </format>
    <format dxfId="32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27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26">
      <pivotArea dataOnly="0" labelOnly="1" outline="0" fieldPosition="0">
        <references count="1">
          <reference field="6" count="0"/>
        </references>
      </pivotArea>
    </format>
    <format dxfId="32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24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23">
      <pivotArea dataOnly="0" labelOnly="1" outline="0" fieldPosition="0">
        <references count="1">
          <reference field="6" count="0"/>
        </references>
      </pivotArea>
    </format>
    <format dxfId="32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21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20">
      <pivotArea dataOnly="0" labelOnly="1" outline="0" fieldPosition="0">
        <references count="1">
          <reference field="6" count="0"/>
        </references>
      </pivotArea>
    </format>
    <format dxfId="31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18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17">
      <pivotArea dataOnly="0" labelOnly="1" outline="0" fieldPosition="0">
        <references count="1">
          <reference field="6" count="0"/>
        </references>
      </pivotArea>
    </format>
    <format dxfId="31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15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14">
      <pivotArea dataOnly="0" labelOnly="1" outline="0" fieldPosition="0">
        <references count="1">
          <reference field="6" count="0"/>
        </references>
      </pivotArea>
    </format>
    <format dxfId="31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12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11">
      <pivotArea dataOnly="0" labelOnly="1" outline="0" fieldPosition="0">
        <references count="1">
          <reference field="6" count="0"/>
        </references>
      </pivotArea>
    </format>
    <format dxfId="31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09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08">
      <pivotArea dataOnly="0" labelOnly="1" outline="0" fieldPosition="0">
        <references count="1">
          <reference field="6" count="0"/>
        </references>
      </pivotArea>
    </format>
    <format dxfId="30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06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05">
      <pivotArea dataOnly="0" labelOnly="1" outline="0" fieldPosition="0">
        <references count="1">
          <reference field="6" count="0"/>
        </references>
      </pivotArea>
    </format>
    <format dxfId="30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03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02">
      <pivotArea dataOnly="0" labelOnly="1" outline="0" fieldPosition="0">
        <references count="1">
          <reference field="6" count="0"/>
        </references>
      </pivotArea>
    </format>
    <format dxfId="30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00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99">
      <pivotArea dataOnly="0" labelOnly="1" outline="0" fieldPosition="0">
        <references count="1">
          <reference field="6" count="0"/>
        </references>
      </pivotArea>
    </format>
    <format dxfId="29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97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96">
      <pivotArea dataOnly="0" labelOnly="1" outline="0" fieldPosition="0">
        <references count="1">
          <reference field="6" count="0"/>
        </references>
      </pivotArea>
    </format>
    <format dxfId="29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94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93">
      <pivotArea dataOnly="0" labelOnly="1" outline="0" fieldPosition="0">
        <references count="1">
          <reference field="6" count="0"/>
        </references>
      </pivotArea>
    </format>
    <format dxfId="29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91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90">
      <pivotArea dataOnly="0" labelOnly="1" outline="0" fieldPosition="0">
        <references count="1">
          <reference field="6" count="0"/>
        </references>
      </pivotArea>
    </format>
    <format dxfId="289">
      <pivotArea dataOnly="0" labelOnly="1" outline="0" fieldPosition="0">
        <references count="1">
          <reference field="6" count="0"/>
        </references>
      </pivotArea>
    </format>
    <format dxfId="288">
      <pivotArea dataOnly="0" labelOnly="1" outline="0" fieldPosition="0">
        <references count="1">
          <reference field="6" count="0"/>
        </references>
      </pivotArea>
    </format>
    <format dxfId="287">
      <pivotArea dataOnly="0" labelOnly="1" outline="0" fieldPosition="0">
        <references count="1">
          <reference field="6" count="0"/>
        </references>
      </pivotArea>
    </format>
    <format dxfId="286">
      <pivotArea dataOnly="0" labelOnly="1" outline="0" fieldPosition="0">
        <references count="1">
          <reference field="6" count="0"/>
        </references>
      </pivotArea>
    </format>
    <format dxfId="285">
      <pivotArea dataOnly="0" labelOnly="1" outline="0" fieldPosition="0">
        <references count="1">
          <reference field="6" count="0"/>
        </references>
      </pivotArea>
    </format>
    <format dxfId="284">
      <pivotArea dataOnly="0" labelOnly="1" outline="0" fieldPosition="0">
        <references count="1">
          <reference field="6" count="0"/>
        </references>
      </pivotArea>
    </format>
    <format dxfId="283">
      <pivotArea dataOnly="0" labelOnly="1" outline="0" fieldPosition="0">
        <references count="1">
          <reference field="6" count="0"/>
        </references>
      </pivotArea>
    </format>
    <format dxfId="282">
      <pivotArea dataOnly="0" labelOnly="1" outline="0" fieldPosition="0">
        <references count="1">
          <reference field="6" count="0"/>
        </references>
      </pivotArea>
    </format>
    <format dxfId="281">
      <pivotArea dataOnly="0" labelOnly="1" outline="0" fieldPosition="0">
        <references count="1">
          <reference field="6" count="0"/>
        </references>
      </pivotArea>
    </format>
    <format dxfId="280">
      <pivotArea dataOnly="0" labelOnly="1" outline="0" fieldPosition="0">
        <references count="1">
          <reference field="6" count="0"/>
        </references>
      </pivotArea>
    </format>
    <format dxfId="279">
      <pivotArea dataOnly="0" labelOnly="1" outline="0" fieldPosition="0">
        <references count="1">
          <reference field="6" count="0"/>
        </references>
      </pivotArea>
    </format>
    <format dxfId="278">
      <pivotArea dataOnly="0" labelOnly="1" outline="0" fieldPosition="0">
        <references count="1">
          <reference field="6" count="0"/>
        </references>
      </pivotArea>
    </format>
    <format dxfId="277">
      <pivotArea dataOnly="0" labelOnly="1" outline="0" fieldPosition="0">
        <references count="1">
          <reference field="6" count="0"/>
        </references>
      </pivotArea>
    </format>
    <format dxfId="276">
      <pivotArea dataOnly="0" labelOnly="1" outline="0" fieldPosition="0">
        <references count="1">
          <reference field="6" count="0"/>
        </references>
      </pivotArea>
    </format>
    <format dxfId="275">
      <pivotArea dataOnly="0" labelOnly="1" outline="0" fieldPosition="0">
        <references count="1">
          <reference field="6" count="0"/>
        </references>
      </pivotArea>
    </format>
    <format dxfId="274">
      <pivotArea dataOnly="0" labelOnly="1" outline="0" fieldPosition="0">
        <references count="1">
          <reference field="6" count="0"/>
        </references>
      </pivotArea>
    </format>
    <format dxfId="273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0" selected="0"/>
          <reference field="12" count="3" selected="0">
            <x v="0"/>
            <x v="1"/>
            <x v="3"/>
          </reference>
        </references>
      </pivotArea>
    </format>
    <format dxfId="272">
      <pivotArea dataOnly="0" labelOnly="1" outline="0" fieldPosition="0">
        <references count="1">
          <reference field="6" count="0"/>
        </references>
      </pivotArea>
    </format>
    <format dxfId="27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70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69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0" selected="0"/>
          <reference field="12" count="3" selected="0">
            <x v="0"/>
            <x v="1"/>
            <x v="3"/>
          </reference>
        </references>
      </pivotArea>
    </format>
    <format dxfId="268">
      <pivotArea dataOnly="0" labelOnly="1" outline="0" fieldPosition="0">
        <references count="1">
          <reference field="6" count="0"/>
        </references>
      </pivotArea>
    </format>
    <format dxfId="26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66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65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0" selected="0"/>
          <reference field="12" count="3" selected="0">
            <x v="0"/>
            <x v="1"/>
            <x v="3"/>
          </reference>
        </references>
      </pivotArea>
    </format>
    <format dxfId="264">
      <pivotArea dataOnly="0" labelOnly="1" outline="0" fieldPosition="0">
        <references count="1">
          <reference field="6" count="0"/>
        </references>
      </pivotArea>
    </format>
    <format dxfId="26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62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61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0" selected="0"/>
          <reference field="12" count="3" selected="0">
            <x v="0"/>
            <x v="1"/>
            <x v="3"/>
          </reference>
        </references>
      </pivotArea>
    </format>
    <format dxfId="260">
      <pivotArea dataOnly="0" labelOnly="1" outline="0" fieldPosition="0">
        <references count="1">
          <reference field="6" count="0"/>
        </references>
      </pivotArea>
    </format>
    <format dxfId="25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58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57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0" selected="0"/>
          <reference field="12" count="3" selected="0">
            <x v="0"/>
            <x v="1"/>
            <x v="3"/>
          </reference>
        </references>
      </pivotArea>
    </format>
    <format dxfId="256">
      <pivotArea dataOnly="0" labelOnly="1" outline="0" fieldPosition="0">
        <references count="1">
          <reference field="6" count="0"/>
        </references>
      </pivotArea>
    </format>
    <format dxfId="25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54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53">
      <pivotArea dataOnly="0" labelOnly="1" outline="0" fieldPosition="0">
        <references count="1">
          <reference field="6" count="0"/>
        </references>
      </pivotArea>
    </format>
    <format dxfId="25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51">
      <pivotArea dataOnly="0" labelOnly="1" outline="0" fieldPosition="0">
        <references count="1">
          <reference field="6" count="0"/>
        </references>
      </pivotArea>
    </format>
    <format dxfId="25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49">
      <pivotArea dataOnly="0" labelOnly="1" outline="0" fieldPosition="0">
        <references count="1">
          <reference field="6" count="0"/>
        </references>
      </pivotArea>
    </format>
    <format dxfId="24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47">
      <pivotArea dataOnly="0" labelOnly="1" outline="0" fieldPosition="0">
        <references count="1">
          <reference field="6" count="0"/>
        </references>
      </pivotArea>
    </format>
    <format dxfId="24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45">
      <pivotArea dataOnly="0" labelOnly="1" grandRow="1" outline="0" fieldPosition="0"/>
    </format>
    <format dxfId="244">
      <pivotArea field="6" type="button" dataOnly="0" labelOnly="1" outline="0" axis="axisRow" fieldPosition="0"/>
    </format>
    <format dxfId="243">
      <pivotArea field="8" type="button" dataOnly="0" labelOnly="1" outline="0" axis="axisRow" fieldPosition="1"/>
    </format>
    <format dxfId="242">
      <pivotArea field="10" type="button" dataOnly="0" labelOnly="1" outline="0" axis="axisRow" fieldPosition="2"/>
    </format>
    <format dxfId="241">
      <pivotArea field="11" type="button" dataOnly="0" labelOnly="1" outline="0" axis="axisRow" fieldPosition="3"/>
    </format>
    <format dxfId="240">
      <pivotArea field="12" type="button" dataOnly="0" labelOnly="1" outline="0" axis="axisRow" fieldPosition="4"/>
    </format>
    <format dxfId="239">
      <pivotArea dataOnly="0" labelOnly="1" outline="0" axis="axisValues" fieldPosition="0"/>
    </format>
    <format dxfId="238">
      <pivotArea dataOnly="0" labelOnly="1" outline="0" axis="axisValues" fieldPosition="0"/>
    </format>
    <format dxfId="237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236">
      <pivotArea dataOnly="0" labelOnly="1" outline="0" fieldPosition="0">
        <references count="1">
          <reference field="6" count="0"/>
        </references>
      </pivotArea>
    </format>
    <format dxfId="23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34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33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232">
      <pivotArea dataOnly="0" labelOnly="1" outline="0" fieldPosition="0">
        <references count="1">
          <reference field="6" count="0"/>
        </references>
      </pivotArea>
    </format>
    <format dxfId="23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30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29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228">
      <pivotArea dataOnly="0" labelOnly="1" outline="0" fieldPosition="0">
        <references count="1">
          <reference field="6" count="0"/>
        </references>
      </pivotArea>
    </format>
    <format dxfId="22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26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25">
      <pivotArea dataOnly="0" labelOnly="1" outline="0" fieldPosition="0">
        <references count="1">
          <reference field="6" count="0"/>
        </references>
      </pivotArea>
    </format>
    <format dxfId="22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23">
      <pivotArea dataOnly="0" labelOnly="1" outline="0" fieldPosition="0">
        <references count="1">
          <reference field="6" count="0"/>
        </references>
      </pivotArea>
    </format>
    <format dxfId="222">
      <pivotArea dataOnly="0" labelOnly="1" outline="0" fieldPosition="0">
        <references count="1">
          <reference field="6" count="0"/>
        </references>
      </pivotArea>
    </format>
    <format dxfId="221">
      <pivotArea dataOnly="0" labelOnly="1" outline="0" fieldPosition="0">
        <references count="1">
          <reference field="6" count="0"/>
        </references>
      </pivotArea>
    </format>
    <format dxfId="220">
      <pivotArea field="6" type="button" dataOnly="0" labelOnly="1" outline="0" axis="axisRow" fieldPosition="0"/>
    </format>
    <format dxfId="219">
      <pivotArea field="8" type="button" dataOnly="0" labelOnly="1" outline="0" axis="axisRow" fieldPosition="1"/>
    </format>
    <format dxfId="218">
      <pivotArea field="10" type="button" dataOnly="0" labelOnly="1" outline="0" axis="axisRow" fieldPosition="2"/>
    </format>
    <format dxfId="217">
      <pivotArea field="11" type="button" dataOnly="0" labelOnly="1" outline="0" axis="axisRow" fieldPosition="3"/>
    </format>
    <format dxfId="216">
      <pivotArea field="12" type="button" dataOnly="0" labelOnly="1" outline="0" axis="axisRow" fieldPosition="4"/>
    </format>
    <format dxfId="215">
      <pivotArea dataOnly="0" labelOnly="1" outline="0" axis="axisValues" fieldPosition="0"/>
    </format>
    <format dxfId="214">
      <pivotArea dataOnly="0" labelOnly="1" outline="0" axis="axisValues" fieldPosition="0"/>
    </format>
    <format dxfId="213">
      <pivotArea dataOnly="0" labelOnly="1" grandRow="1" outline="0" fieldPosition="0"/>
    </format>
    <format dxfId="212">
      <pivotArea dataOnly="0" outline="0" fieldPosition="0">
        <references count="5">
          <reference field="6" count="0"/>
          <reference field="8" count="0" defaultSubtotal="1" sumSubtotal="1" countASubtotal="1" avgSubtotal="1" maxSubtotal="1" minSubtotal="1" productSubtotal="1" countSubtotal="1" stdDevSubtotal="1" stdDevPSubtotal="1" varSubtotal="1" varPSubtotal="1"/>
          <reference field="10" count="0" defaultSubtotal="1" sumSubtotal="1" countASubtotal="1" avgSubtotal="1" maxSubtotal="1" minSubtotal="1" productSubtotal="1" countSubtotal="1" stdDevSubtotal="1" stdDevPSubtotal="1" varSubtotal="1" varPSubtotal="1"/>
          <reference field="11" count="0" defaultSubtotal="1" sumSubtotal="1" countASubtotal="1" avgSubtotal="1" maxSubtotal="1" minSubtotal="1" productSubtotal="1" countSubtotal="1" stdDevSubtotal="1" stdDevPSubtotal="1" varSubtotal="1" varPSubtotal="1"/>
          <reference field="12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11">
      <pivotArea outline="0" collapsedLevelsAreSubtotals="1" fieldPosition="0"/>
    </format>
    <format dxfId="210">
      <pivotArea dataOnly="0" labelOnly="1" grandRow="1" outline="0" fieldPosition="0"/>
    </format>
    <format dxfId="209">
      <pivotArea dataOnly="0" outline="0" fieldPosition="0">
        <references count="1">
          <reference field="6" count="0"/>
        </references>
      </pivotArea>
    </format>
    <format dxfId="208">
      <pivotArea dataOnly="0" outline="0" fieldPosition="0">
        <references count="1">
          <reference field="6" count="0"/>
        </references>
      </pivotArea>
    </format>
    <format dxfId="207">
      <pivotArea field="6" type="button" dataOnly="0" labelOnly="1" outline="0" axis="axisRow" fieldPosition="0"/>
    </format>
    <format dxfId="206">
      <pivotArea field="8" type="button" dataOnly="0" labelOnly="1" outline="0" axis="axisRow" fieldPosition="1"/>
    </format>
    <format dxfId="205">
      <pivotArea field="10" type="button" dataOnly="0" labelOnly="1" outline="0" axis="axisRow" fieldPosition="2"/>
    </format>
    <format dxfId="204">
      <pivotArea field="11" type="button" dataOnly="0" labelOnly="1" outline="0" axis="axisRow" fieldPosition="3"/>
    </format>
    <format dxfId="203">
      <pivotArea field="12" type="button" dataOnly="0" labelOnly="1" outline="0" axis="axisRow" fieldPosition="4"/>
    </format>
    <format dxfId="202">
      <pivotArea dataOnly="0" labelOnly="1" outline="0" axis="axisValues" fieldPosition="0"/>
    </format>
    <format dxfId="201">
      <pivotArea dataOnly="0" labelOnly="1" outline="0" axis="axisValues" fieldPosition="0"/>
    </format>
    <format dxfId="200">
      <pivotArea dataOnly="0" labelOnly="1" grandRow="1" outline="0" fieldPosition="0"/>
    </format>
    <format dxfId="199">
      <pivotArea type="all" dataOnly="0" outline="0" fieldPosition="0"/>
    </format>
    <format dxfId="198">
      <pivotArea outline="0" collapsedLevelsAreSubtotals="1" fieldPosition="0"/>
    </format>
    <format dxfId="197">
      <pivotArea field="6" type="button" dataOnly="0" labelOnly="1" outline="0" axis="axisRow" fieldPosition="0"/>
    </format>
    <format dxfId="196">
      <pivotArea field="8" type="button" dataOnly="0" labelOnly="1" outline="0" axis="axisRow" fieldPosition="1"/>
    </format>
    <format dxfId="195">
      <pivotArea field="10" type="button" dataOnly="0" labelOnly="1" outline="0" axis="axisRow" fieldPosition="2"/>
    </format>
    <format dxfId="194">
      <pivotArea field="11" type="button" dataOnly="0" labelOnly="1" outline="0" axis="axisRow" fieldPosition="3"/>
    </format>
    <format dxfId="193">
      <pivotArea field="12" type="button" dataOnly="0" labelOnly="1" outline="0" axis="axisRow" fieldPosition="4"/>
    </format>
    <format dxfId="192">
      <pivotArea dataOnly="0" labelOnly="1" outline="0" axis="axisValues" fieldPosition="0"/>
    </format>
    <format dxfId="191">
      <pivotArea dataOnly="0" labelOnly="1" grandRow="1" outline="0" fieldPosition="0"/>
    </format>
    <format dxfId="190">
      <pivotArea dataOnly="0" labelOnly="1" outline="0" axis="axisValues" fieldPosition="0"/>
    </format>
    <format dxfId="189">
      <pivotArea field="8" type="button" dataOnly="0" labelOnly="1" outline="0" axis="axisRow" fieldPosition="1"/>
    </format>
    <format dxfId="188">
      <pivotArea field="11" type="button" dataOnly="0" labelOnly="1" outline="0" axis="axisRow" fieldPosition="3"/>
    </format>
    <format dxfId="187">
      <pivotArea field="12" type="button" dataOnly="0" labelOnly="1" outline="0" axis="axisRow" fieldPosition="4"/>
    </format>
    <format dxfId="186">
      <pivotArea dataOnly="0" grandRow="1" outline="0" axis="axisRow" fieldPosition="0"/>
    </format>
    <format dxfId="185">
      <pivotArea field="8" type="button" dataOnly="0" labelOnly="1" outline="0" axis="axisRow" fieldPosition="1"/>
    </format>
    <format dxfId="184">
      <pivotArea field="11" type="button" dataOnly="0" labelOnly="1" outline="0" axis="axisRow" fieldPosition="3"/>
    </format>
    <format dxfId="183">
      <pivotArea field="12" type="button" dataOnly="0" labelOnly="1" outline="0" axis="axisRow" fieldPosition="4"/>
    </format>
    <format dxfId="182">
      <pivotArea dataOnly="0" labelOnly="1" outline="0" fieldPosition="0">
        <references count="1">
          <reference field="1" count="0"/>
        </references>
      </pivotArea>
    </format>
    <format dxfId="181">
      <pivotArea field="8" type="button" dataOnly="0" labelOnly="1" outline="0" axis="axisRow" fieldPosition="1"/>
    </format>
    <format dxfId="180">
      <pivotArea field="11" type="button" dataOnly="0" labelOnly="1" outline="0" axis="axisRow" fieldPosition="3"/>
    </format>
    <format dxfId="179">
      <pivotArea field="12" type="button" dataOnly="0" labelOnly="1" outline="0" axis="axisRow" fieldPosition="4"/>
    </format>
    <format dxfId="178">
      <pivotArea field="11" type="button" dataOnly="0" labelOnly="1" outline="0" axis="axisRow" fieldPosition="3"/>
    </format>
    <format dxfId="177">
      <pivotArea field="12" type="button" dataOnly="0" labelOnly="1" outline="0" axis="axisRow" fieldPosition="4"/>
    </format>
    <format dxfId="176">
      <pivotArea field="11" type="button" dataOnly="0" labelOnly="1" outline="0" axis="axisRow" fieldPosition="3"/>
    </format>
    <format dxfId="175">
      <pivotArea field="12" type="button" dataOnly="0" labelOnly="1" outline="0" axis="axisRow" fieldPosition="4"/>
    </format>
    <format dxfId="174">
      <pivotArea field="11" type="button" dataOnly="0" labelOnly="1" outline="0" axis="axisRow" fieldPosition="3"/>
    </format>
    <format dxfId="173">
      <pivotArea field="12" type="button" dataOnly="0" labelOnly="1" outline="0" axis="axisRow" fieldPosition="4"/>
    </format>
    <format dxfId="172">
      <pivotArea field="11" type="button" dataOnly="0" labelOnly="1" outline="0" axis="axisRow" fieldPosition="3"/>
    </format>
    <format dxfId="171">
      <pivotArea field="12" type="button" dataOnly="0" labelOnly="1" outline="0" axis="axisRow" fieldPosition="4"/>
    </format>
    <format dxfId="170">
      <pivotArea dataOnly="0" labelOnly="1" outline="0" axis="axisValues" fieldPosition="0"/>
    </format>
    <format dxfId="169">
      <pivotArea grandRow="1" outline="0" collapsedLevelsAreSubtotals="1" fieldPosition="0"/>
    </format>
    <format dxfId="168">
      <pivotArea dataOnly="0" labelOnly="1" grandRow="1" outline="0" fieldPosition="0"/>
    </format>
    <format dxfId="167">
      <pivotArea grandRow="1" outline="0" collapsedLevelsAreSubtotals="1" fieldPosition="0"/>
    </format>
    <format dxfId="166">
      <pivotArea outline="0" collapsedLevelsAreSubtotals="1" fieldPosition="0"/>
    </format>
    <format dxfId="165">
      <pivotArea field="11" type="button" dataOnly="0" labelOnly="1" outline="0" axis="axisRow" fieldPosition="3"/>
    </format>
    <format dxfId="164">
      <pivotArea field="12" type="button" dataOnly="0" labelOnly="1" outline="0" axis="axisRow" fieldPosition="4"/>
    </format>
    <format dxfId="163">
      <pivotArea dataOnly="0" labelOnly="1" outline="0" axis="axisValues" fieldPosition="0"/>
    </format>
    <format dxfId="162">
      <pivotArea dataOnly="0" labelOnly="1" outline="0" fieldPosition="0">
        <references count="1">
          <reference field="11" count="0"/>
        </references>
      </pivotArea>
    </format>
    <format dxfId="161">
      <pivotArea dataOnly="0" grandRow="1" outline="0" fieldPosition="0"/>
    </format>
    <format dxfId="160">
      <pivotArea field="6" type="button" dataOnly="0" labelOnly="1" outline="0" axis="axisRow" fieldPosition="0"/>
    </format>
    <format dxfId="159">
      <pivotArea field="8" type="button" dataOnly="0" labelOnly="1" outline="0" axis="axisRow" fieldPosition="1"/>
    </format>
    <format dxfId="158">
      <pivotArea field="10" type="button" dataOnly="0" labelOnly="1" outline="0" axis="axisRow" fieldPosition="2"/>
    </format>
    <format dxfId="157">
      <pivotArea field="11" type="button" dataOnly="0" labelOnly="1" outline="0" axis="axisRow" fieldPosition="3"/>
    </format>
    <format dxfId="156">
      <pivotArea field="12" type="button" dataOnly="0" labelOnly="1" outline="0" axis="axisRow" fieldPosition="4"/>
    </format>
    <format dxfId="155">
      <pivotArea dataOnly="0" labelOnly="1" outline="0" axis="axisValues" fieldPosition="0"/>
    </format>
    <format dxfId="154">
      <pivotArea field="12" type="button" dataOnly="0" labelOnly="1" outline="0" axis="axisRow" fieldPosition="4"/>
    </format>
    <format dxfId="153">
      <pivotArea dataOnly="0" labelOnly="1" grandRow="1" outline="0" fieldPosition="0"/>
    </format>
    <format dxfId="152">
      <pivotArea dataOnly="0" labelOnly="1" outline="0" fieldPosition="0">
        <references count="1">
          <reference field="12" count="0"/>
        </references>
      </pivotArea>
    </format>
    <format dxfId="151">
      <pivotArea field="10" type="button" dataOnly="0" labelOnly="1" outline="0" axis="axisRow" fieldPosition="2"/>
    </format>
    <format dxfId="150">
      <pivotArea field="8" type="button" dataOnly="0" labelOnly="1" outline="0" axis="axisRow" fieldPosition="1"/>
    </format>
    <format dxfId="149">
      <pivotArea field="6" type="button" dataOnly="0" labelOnly="1" outline="0" axis="axisRow" fieldPosition="0"/>
    </format>
    <format dxfId="148">
      <pivotArea type="all" dataOnly="0" outline="0" fieldPosition="0"/>
    </format>
    <format dxfId="147">
      <pivotArea field="6" type="button" dataOnly="0" labelOnly="1" outline="0" axis="axisRow" fieldPosition="0"/>
    </format>
    <format dxfId="146">
      <pivotArea field="8" type="button" dataOnly="0" labelOnly="1" outline="0" axis="axisRow" fieldPosition="1"/>
    </format>
    <format dxfId="145">
      <pivotArea field="10" type="button" dataOnly="0" labelOnly="1" outline="0" axis="axisRow" fieldPosition="2"/>
    </format>
    <format dxfId="144">
      <pivotArea field="11" type="button" dataOnly="0" labelOnly="1" outline="0" axis="axisRow" fieldPosition="3"/>
    </format>
    <format dxfId="143">
      <pivotArea field="12" type="button" dataOnly="0" labelOnly="1" outline="0" axis="axisRow" fieldPosition="4"/>
    </format>
    <format dxfId="142">
      <pivotArea dataOnly="0" labelOnly="1" grandRow="1" outline="0" fieldPosition="0"/>
    </format>
    <format dxfId="141">
      <pivotArea dataOnly="0" labelOnly="1" outline="0" axis="axisValues" fieldPosition="0"/>
    </format>
    <format dxfId="140">
      <pivotArea field="6" type="button" dataOnly="0" labelOnly="1" outline="0" axis="axisRow" fieldPosition="0"/>
    </format>
    <format dxfId="139">
      <pivotArea field="8" type="button" dataOnly="0" labelOnly="1" outline="0" axis="axisRow" fieldPosition="1"/>
    </format>
    <format dxfId="138">
      <pivotArea field="10" type="button" dataOnly="0" labelOnly="1" outline="0" axis="axisRow" fieldPosition="2"/>
    </format>
    <format dxfId="137">
      <pivotArea field="11" type="button" dataOnly="0" labelOnly="1" outline="0" axis="axisRow" fieldPosition="3"/>
    </format>
    <format dxfId="136">
      <pivotArea field="12" type="button" dataOnly="0" labelOnly="1" outline="0" axis="axisRow" fieldPosition="4"/>
    </format>
    <format dxfId="135">
      <pivotArea dataOnly="0" labelOnly="1" outline="0" axis="axisValues" fieldPosition="0"/>
    </format>
    <format dxfId="134">
      <pivotArea dataOnly="0" labelOnly="1" grandRow="1" outline="0" fieldPosition="0"/>
    </format>
    <format dxfId="133">
      <pivotArea dataOnly="0" labelOnly="1" grandRow="1" outline="0" fieldPosition="0"/>
    </format>
    <format dxfId="132">
      <pivotArea field="6" type="button" dataOnly="0" labelOnly="1" outline="0" axis="axisRow" fieldPosition="0"/>
    </format>
    <format dxfId="131">
      <pivotArea field="8" type="button" dataOnly="0" labelOnly="1" outline="0" axis="axisRow" fieldPosition="1"/>
    </format>
    <format dxfId="130">
      <pivotArea field="10" type="button" dataOnly="0" labelOnly="1" outline="0" axis="axisRow" fieldPosition="2"/>
    </format>
    <format dxfId="129">
      <pivotArea field="11" type="button" dataOnly="0" labelOnly="1" outline="0" axis="axisRow" fieldPosition="3"/>
    </format>
    <format dxfId="128">
      <pivotArea field="12" type="button" dataOnly="0" labelOnly="1" outline="0" axis="axisRow" fieldPosition="4"/>
    </format>
    <format dxfId="127">
      <pivotArea dataOnly="0" labelOnly="1" outline="0" axis="axisValues" fieldPosition="0"/>
    </format>
    <format dxfId="126">
      <pivotArea outline="0" collapsedLevelsAreSubtotals="1" fieldPosition="0"/>
    </format>
    <format dxfId="125">
      <pivotArea dataOnly="0" labelOnly="1" outline="0" fieldPosition="0">
        <references count="1">
          <reference field="10" count="0"/>
        </references>
      </pivotArea>
    </format>
    <format dxfId="124">
      <pivotArea field="6" type="button" dataOnly="0" labelOnly="1" outline="0" axis="axisRow" fieldPosition="0"/>
    </format>
    <format dxfId="123">
      <pivotArea field="8" type="button" dataOnly="0" labelOnly="1" outline="0" axis="axisRow" fieldPosition="1"/>
    </format>
    <format dxfId="122">
      <pivotArea field="10" type="button" dataOnly="0" labelOnly="1" outline="0" axis="axisRow" fieldPosition="2"/>
    </format>
    <format dxfId="121">
      <pivotArea field="11" type="button" dataOnly="0" labelOnly="1" outline="0" axis="axisRow" fieldPosition="3"/>
    </format>
    <format dxfId="120">
      <pivotArea field="10" type="button" dataOnly="0" labelOnly="1" outline="0" axis="axisRow" fieldPosition="2"/>
    </format>
    <format dxfId="119">
      <pivotArea field="10" type="button" dataOnly="0" labelOnly="1" outline="0" axis="axisRow" fieldPosition="2"/>
    </format>
    <format dxfId="118">
      <pivotArea field="8" type="button" dataOnly="0" labelOnly="1" outline="0" axis="axisRow" fieldPosition="1"/>
    </format>
    <format dxfId="117">
      <pivotArea field="8" type="button" dataOnly="0" labelOnly="1" outline="0" axis="axisRow" fieldPosition="1"/>
    </format>
    <format dxfId="116">
      <pivotArea field="6" type="button" dataOnly="0" labelOnly="1" outline="0" axis="axisRow" fieldPosition="0"/>
    </format>
    <format dxfId="115">
      <pivotArea field="6" type="button" dataOnly="0" labelOnly="1" outline="0" axis="axisRow" fieldPosition="0"/>
    </format>
    <format dxfId="114">
      <pivotArea field="6" type="button" dataOnly="0" labelOnly="1" outline="0" axis="axisRow" fieldPosition="0"/>
    </format>
    <format dxfId="113">
      <pivotArea field="8" type="button" dataOnly="0" labelOnly="1" outline="0" axis="axisRow" fieldPosition="1"/>
    </format>
    <format dxfId="112">
      <pivotArea field="10" type="button" dataOnly="0" labelOnly="1" outline="0" axis="axisRow" fieldPosition="2"/>
    </format>
    <format dxfId="111">
      <pivotArea grandRow="1" outline="0" collapsedLevelsAreSubtotals="1" fieldPosition="0"/>
    </format>
    <format dxfId="110">
      <pivotArea dataOnly="0" labelOnly="1" grandRow="1" outline="0" fieldPosition="0"/>
    </format>
    <format dxfId="109">
      <pivotArea field="11" type="button" dataOnly="0" labelOnly="1" outline="0" axis="axisRow" fieldPosition="3"/>
    </format>
    <format dxfId="108">
      <pivotArea field="12" type="button" dataOnly="0" labelOnly="1" outline="0" axis="axisRow" fieldPosition="4"/>
    </format>
    <format dxfId="107">
      <pivotArea dataOnly="0" labelOnly="1" outline="0" axis="axisValues" fieldPosition="0"/>
    </format>
    <format dxfId="10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05">
      <pivotArea grandRow="1" outline="0" collapsedLevelsAreSubtotals="1" fieldPosition="0"/>
    </format>
    <format dxfId="104">
      <pivotArea dataOnly="0" labelOnly="1" grandRow="1" outline="0" fieldPosition="0"/>
    </format>
    <format dxfId="103">
      <pivotArea field="6" type="button" dataOnly="0" labelOnly="1" outline="0" axis="axisRow" fieldPosition="0"/>
    </format>
    <format dxfId="102">
      <pivotArea field="8" type="button" dataOnly="0" labelOnly="1" outline="0" axis="axisRow" fieldPosition="1"/>
    </format>
    <format dxfId="101">
      <pivotArea field="10" type="button" dataOnly="0" labelOnly="1" outline="0" axis="axisRow" fieldPosition="2"/>
    </format>
    <format dxfId="100">
      <pivotArea field="11" type="button" dataOnly="0" labelOnly="1" outline="0" axis="axisRow" fieldPosition="3"/>
    </format>
    <format dxfId="99">
      <pivotArea field="12" type="button" dataOnly="0" labelOnly="1" outline="0" axis="axisRow" fieldPosition="4"/>
    </format>
    <format dxfId="98">
      <pivotArea dataOnly="0" labelOnly="1" outline="0" axis="axisValues" fieldPosition="0"/>
    </format>
    <format dxfId="97">
      <pivotArea dataOnly="0" labelOnly="1" outline="0" fieldPosition="0">
        <references count="1">
          <reference field="6" count="0"/>
        </references>
      </pivotArea>
    </format>
    <format dxfId="96">
      <pivotArea dataOnly="0" grandRow="1" outline="0" axis="axisRow" fieldPosition="0"/>
    </format>
    <format dxfId="95">
      <pivotArea field="6" type="button" dataOnly="0" labelOnly="1" outline="0" axis="axisRow" fieldPosition="0"/>
    </format>
    <format dxfId="94">
      <pivotArea field="8" type="button" dataOnly="0" labelOnly="1" outline="0" axis="axisRow" fieldPosition="1"/>
    </format>
    <format dxfId="93">
      <pivotArea field="10" type="button" dataOnly="0" labelOnly="1" outline="0" axis="axisRow" fieldPosition="2"/>
    </format>
    <format dxfId="92">
      <pivotArea field="11" type="button" dataOnly="0" labelOnly="1" outline="0" axis="axisRow" fieldPosition="3"/>
    </format>
    <format dxfId="91">
      <pivotArea field="12" type="button" dataOnly="0" labelOnly="1" outline="0" axis="axisRow" fieldPosition="4"/>
    </format>
    <format dxfId="90">
      <pivotArea dataOnly="0" labelOnly="1" outline="0" axis="axisValues" fieldPosition="0"/>
    </format>
    <format dxfId="89">
      <pivotArea grandRow="1" outline="0" collapsedLevelsAreSubtotals="1" fieldPosition="0"/>
    </format>
    <format dxfId="88">
      <pivotArea dataOnly="0" labelOnly="1" outline="0" fieldPosition="0">
        <references count="1">
          <reference field="6" count="1">
            <x v="12"/>
          </reference>
        </references>
      </pivotArea>
    </format>
    <format dxfId="87">
      <pivotArea dataOnly="0" labelOnly="1" outline="0" fieldPosition="0">
        <references count="1">
          <reference field="6" count="1">
            <x v="5"/>
          </reference>
        </references>
      </pivotArea>
    </format>
    <format dxfId="86">
      <pivotArea grandRow="1" outline="0" collapsedLevelsAreSubtotals="1" fieldPosition="0"/>
    </format>
    <format dxfId="85">
      <pivotArea field="6" type="button" dataOnly="0" labelOnly="1" outline="0" axis="axisRow" fieldPosition="0"/>
    </format>
    <format dxfId="84">
      <pivotArea field="8" type="button" dataOnly="0" labelOnly="1" outline="0" axis="axisRow" fieldPosition="1"/>
    </format>
    <format dxfId="83">
      <pivotArea field="10" type="button" dataOnly="0" labelOnly="1" outline="0" axis="axisRow" fieldPosition="2"/>
    </format>
    <format dxfId="82">
      <pivotArea field="11" type="button" dataOnly="0" labelOnly="1" outline="0" axis="axisRow" fieldPosition="3"/>
    </format>
    <format dxfId="81">
      <pivotArea field="12" type="button" dataOnly="0" labelOnly="1" outline="0" axis="axisRow" fieldPosition="4"/>
    </format>
    <format dxfId="80">
      <pivotArea dataOnly="0" labelOnly="1" outline="0" axis="axisValues" fieldPosition="0"/>
    </format>
    <format dxfId="79">
      <pivotArea dataOnly="0" outline="0" fieldPosition="0">
        <references count="1">
          <reference field="12" count="1">
            <x v="12"/>
          </reference>
        </references>
      </pivotArea>
    </format>
    <format dxfId="78">
      <pivotArea dataOnly="0" outline="0" fieldPosition="0">
        <references count="1">
          <reference field="12" count="1">
            <x v="6"/>
          </reference>
        </references>
      </pivotArea>
    </format>
    <format dxfId="77">
      <pivotArea dataOnly="0" labelOnly="1" outline="0" fieldPosition="0">
        <references count="1">
          <reference field="6" count="1">
            <x v="1"/>
          </reference>
        </references>
      </pivotArea>
    </format>
    <format dxfId="76">
      <pivotArea grandRow="1" outline="0" collapsedLevelsAreSubtotals="1" fieldPosition="0"/>
    </format>
    <format dxfId="75">
      <pivotArea dataOnly="0" labelOnly="1" grandRow="1" outline="0" fieldPosition="0"/>
    </format>
    <format dxfId="74">
      <pivotArea dataOnly="0" labelOnly="1" outline="0" fieldPosition="0">
        <references count="2">
          <reference field="6" count="1" selected="0">
            <x v="1"/>
          </reference>
          <reference field="8" count="2">
            <x v="1"/>
            <x v="2"/>
          </reference>
        </references>
      </pivotArea>
    </format>
    <format dxfId="73">
      <pivotArea dataOnly="0" labelOnly="1" outline="0" fieldPosition="0">
        <references count="2">
          <reference field="6" count="1" selected="0">
            <x v="1"/>
          </reference>
          <reference field="8" count="1">
            <x v="1"/>
          </reference>
        </references>
      </pivotArea>
    </format>
    <format dxfId="72">
      <pivotArea dataOnly="0" labelOnly="1" outline="0" fieldPosition="0">
        <references count="2">
          <reference field="6" count="1" selected="0">
            <x v="1"/>
          </reference>
          <reference field="8" count="1">
            <x v="2"/>
          </reference>
        </references>
      </pivotArea>
    </format>
    <format dxfId="71">
      <pivotArea outline="0" fieldPosition="0">
        <references count="5">
          <reference field="6" count="1" selected="0">
            <x v="1"/>
          </reference>
          <reference field="8" count="5" selected="0">
            <x v="1"/>
            <x v="2"/>
            <x v="3"/>
            <x v="4"/>
            <x v="5"/>
          </reference>
          <reference field="10" count="7" selected="0">
            <x v="8"/>
            <x v="9"/>
            <x v="10"/>
            <x v="11"/>
            <x v="12"/>
            <x v="13"/>
            <x v="14"/>
          </reference>
          <reference field="11" count="1" selected="0">
            <x v="2"/>
          </reference>
          <reference field="12" count="9" selected="0">
            <x v="4"/>
            <x v="6"/>
            <x v="8"/>
            <x v="9"/>
            <x v="11"/>
            <x v="12"/>
            <x v="13"/>
            <x v="14"/>
            <x v="16"/>
          </reference>
        </references>
      </pivotArea>
    </format>
    <format dxfId="70">
      <pivotArea outline="0" fieldPosition="0">
        <references count="5">
          <reference field="6" count="1" selected="0">
            <x v="1"/>
          </reference>
          <reference field="8" count="3" selected="0">
            <x v="1"/>
            <x v="5"/>
            <x v="6"/>
          </reference>
          <reference field="10" count="1" selected="0">
            <x v="15"/>
          </reference>
          <reference field="11" count="2" selected="0">
            <x v="0"/>
            <x v="2"/>
          </reference>
          <reference field="12" count="11" selected="0">
            <x v="4"/>
            <x v="6"/>
            <x v="8"/>
            <x v="9"/>
            <x v="11"/>
            <x v="12"/>
            <x v="13"/>
            <x v="14"/>
            <x v="15"/>
            <x v="16"/>
            <x v="17"/>
          </reference>
        </references>
      </pivotArea>
    </format>
    <format dxfId="69">
      <pivotArea dataOnly="0" labelOnly="1" outline="0" fieldPosition="0">
        <references count="2">
          <reference field="6" count="1" selected="0">
            <x v="1"/>
          </reference>
          <reference field="8" count="3">
            <x v="1"/>
            <x v="5"/>
            <x v="6"/>
          </reference>
        </references>
      </pivotArea>
    </format>
    <format dxfId="68">
      <pivotArea dataOnly="0" labelOnly="1" outline="0" fieldPosition="0">
        <references count="1">
          <reference field="11" count="0"/>
        </references>
      </pivotArea>
    </format>
    <format dxfId="67">
      <pivotArea grandRow="1" outline="0" collapsedLevelsAreSubtotals="1" fieldPosition="0"/>
    </format>
    <format dxfId="66">
      <pivotArea dataOnly="0" labelOnly="1" grandRow="1" outline="0" fieldPosition="0"/>
    </format>
    <format dxfId="65">
      <pivotArea dataOnly="0" labelOnly="1" outline="0" fieldPosition="0">
        <references count="1">
          <reference field="12" count="0"/>
        </references>
      </pivotArea>
    </format>
    <format dxfId="64">
      <pivotArea dataOnly="0" outline="0" fieldPosition="0">
        <references count="1">
          <reference field="12" count="1">
            <x v="16"/>
          </reference>
        </references>
      </pivotArea>
    </format>
    <format dxfId="63">
      <pivotArea dataOnly="0" grandRow="1" outline="0" fieldPosition="0"/>
    </format>
    <format dxfId="62">
      <pivotArea field="6" type="button" dataOnly="0" labelOnly="1" outline="0" axis="axisRow" fieldPosition="0"/>
    </format>
    <format dxfId="61">
      <pivotArea field="8" type="button" dataOnly="0" labelOnly="1" outline="0" axis="axisRow" fieldPosition="1"/>
    </format>
    <format dxfId="60">
      <pivotArea field="10" type="button" dataOnly="0" labelOnly="1" outline="0" axis="axisRow" fieldPosition="2"/>
    </format>
    <format dxfId="59">
      <pivotArea field="11" type="button" dataOnly="0" labelOnly="1" outline="0" axis="axisRow" fieldPosition="3"/>
    </format>
    <format dxfId="58">
      <pivotArea field="12" type="button" dataOnly="0" labelOnly="1" outline="0" axis="axisRow" fieldPosition="4"/>
    </format>
    <format dxfId="57">
      <pivotArea dataOnly="0" labelOnly="1" outline="0" axis="axisValues" fieldPosition="0"/>
    </format>
    <format dxfId="56">
      <pivotArea dataOnly="0" labelOnly="1" outline="0" fieldPosition="0">
        <references count="2">
          <reference field="6" count="1" selected="0">
            <x v="1"/>
          </reference>
          <reference field="8" count="3">
            <x v="9"/>
            <x v="10"/>
            <x v="11"/>
          </reference>
        </references>
      </pivotArea>
    </format>
    <format dxfId="55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9"/>
          </reference>
          <reference field="10" count="2">
            <x v="18"/>
            <x v="22"/>
          </reference>
        </references>
      </pivotArea>
    </format>
    <format dxfId="54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10"/>
          </reference>
          <reference field="10" count="1">
            <x v="21"/>
          </reference>
        </references>
      </pivotArea>
    </format>
    <format dxfId="53">
      <pivotArea outline="0" fieldPosition="0">
        <references count="5">
          <reference field="6" count="1" selected="0">
            <x v="1"/>
          </reference>
          <reference field="8" count="3" selected="0">
            <x v="9"/>
            <x v="10"/>
            <x v="11"/>
          </reference>
          <reference field="10" count="4" selected="0">
            <x v="18"/>
            <x v="21"/>
            <x v="22"/>
            <x v="23"/>
          </reference>
          <reference field="11" count="1" selected="0">
            <x v="0"/>
          </reference>
          <reference field="12" count="2" selected="0">
            <x v="6"/>
            <x v="12"/>
          </reference>
        </references>
      </pivotArea>
    </format>
    <format dxfId="52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9"/>
          </reference>
          <reference field="10" count="1" selected="0">
            <x v="18"/>
          </reference>
          <reference field="11" count="1" selected="0">
            <x v="0"/>
          </reference>
          <reference field="12" count="1">
            <x v="6"/>
          </reference>
        </references>
      </pivotArea>
    </format>
    <format dxfId="51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9"/>
          </reference>
          <reference field="10" count="1" selected="0">
            <x v="22"/>
          </reference>
          <reference field="11" count="1" selected="0">
            <x v="0"/>
          </reference>
          <reference field="12" count="2">
            <x v="6"/>
            <x v="12"/>
          </reference>
        </references>
      </pivotArea>
    </format>
    <format dxfId="50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0"/>
          </reference>
          <reference field="10" count="1" selected="0">
            <x v="21"/>
          </reference>
          <reference field="11" count="1" selected="0">
            <x v="0"/>
          </reference>
          <reference field="12" count="2">
            <x v="6"/>
            <x v="12"/>
          </reference>
        </references>
      </pivotArea>
    </format>
    <format dxfId="49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1"/>
          </reference>
          <reference field="10" count="1" selected="0">
            <x v="23"/>
          </reference>
          <reference field="11" count="1" selected="0">
            <x v="0"/>
          </reference>
          <reference field="12" count="2">
            <x v="6"/>
            <x v="12"/>
          </reference>
        </references>
      </pivotArea>
    </format>
    <format dxfId="48">
      <pivotArea dataOnly="0" labelOnly="1" outline="0" fieldPosition="0">
        <references count="2">
          <reference field="6" count="1" selected="0">
            <x v="1"/>
          </reference>
          <reference field="8" count="2">
            <x v="9"/>
            <x v="10"/>
          </reference>
        </references>
      </pivotArea>
    </format>
    <format dxfId="47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9"/>
          </reference>
          <reference field="10" count="2">
            <x v="18"/>
            <x v="19"/>
          </reference>
        </references>
      </pivotArea>
    </format>
    <format dxfId="46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10"/>
          </reference>
          <reference field="10" count="1">
            <x v="20"/>
          </reference>
        </references>
      </pivotArea>
    </format>
    <format dxfId="45">
      <pivotArea outline="0" fieldPosition="0">
        <references count="5">
          <reference field="6" count="1" selected="0">
            <x v="1"/>
          </reference>
          <reference field="8" count="2" selected="0">
            <x v="9"/>
            <x v="10"/>
          </reference>
          <reference field="10" count="3" selected="0">
            <x v="18"/>
            <x v="19"/>
            <x v="20"/>
          </reference>
          <reference field="11" count="1" selected="0">
            <x v="0"/>
          </reference>
          <reference field="12" count="3" selected="0">
            <x v="8"/>
            <x v="9"/>
            <x v="12"/>
          </reference>
        </references>
      </pivotArea>
    </format>
    <format dxfId="44">
      <pivotArea dataOnly="0" labelOnly="1" outline="0" fieldPosition="0">
        <references count="4">
          <reference field="6" count="1" selected="0">
            <x v="1"/>
          </reference>
          <reference field="8" count="1" selected="0">
            <x v="9"/>
          </reference>
          <reference field="10" count="1" selected="0">
            <x v="18"/>
          </reference>
          <reference field="11" count="1">
            <x v="0"/>
          </reference>
        </references>
      </pivotArea>
    </format>
    <format dxfId="43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9"/>
          </reference>
          <reference field="10" count="1" selected="0">
            <x v="18"/>
          </reference>
          <reference field="11" count="1" selected="0">
            <x v="0"/>
          </reference>
          <reference field="12" count="2">
            <x v="8"/>
            <x v="12"/>
          </reference>
        </references>
      </pivotArea>
    </format>
    <format dxfId="42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9"/>
          </reference>
          <reference field="10" count="1" selected="0">
            <x v="19"/>
          </reference>
          <reference field="11" count="1" selected="0">
            <x v="0"/>
          </reference>
          <reference field="12" count="2">
            <x v="8"/>
            <x v="12"/>
          </reference>
        </references>
      </pivotArea>
    </format>
    <format dxfId="41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0"/>
          </reference>
          <reference field="10" count="1" selected="0">
            <x v="20"/>
          </reference>
          <reference field="11" count="1" selected="0">
            <x v="0"/>
          </reference>
          <reference field="12" count="1">
            <x v="9"/>
          </reference>
        </references>
      </pivotArea>
    </format>
    <format dxfId="40">
      <pivotArea outline="0" fieldPosition="0">
        <references count="5">
          <reference field="6" count="1" selected="0">
            <x v="1"/>
          </reference>
          <reference field="8" count="3" selected="0">
            <x v="5"/>
            <x v="9"/>
            <x v="11"/>
          </reference>
          <reference field="10" count="2" selected="0">
            <x v="19"/>
            <x v="23"/>
          </reference>
          <reference field="11" count="1" selected="0">
            <x v="0"/>
          </reference>
          <reference field="12" count="2" selected="0">
            <x v="11"/>
            <x v="13"/>
          </reference>
        </references>
      </pivotArea>
    </format>
    <format dxfId="39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9"/>
          </reference>
          <reference field="10" count="1" selected="0">
            <x v="19"/>
          </reference>
          <reference field="11" count="1" selected="0">
            <x v="0"/>
          </reference>
          <reference field="12" count="1">
            <x v="13"/>
          </reference>
        </references>
      </pivotArea>
    </format>
    <format dxfId="38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1"/>
          </reference>
          <reference field="10" count="1" selected="0">
            <x v="23"/>
          </reference>
          <reference field="11" count="1" selected="0">
            <x v="0"/>
          </reference>
          <reference field="12" count="1">
            <x v="13"/>
          </reference>
        </references>
      </pivotArea>
    </format>
    <format dxfId="37">
      <pivotArea dataOnly="0" labelOnly="1" outline="0" fieldPosition="0">
        <references count="2">
          <reference field="6" count="1" selected="0">
            <x v="1"/>
          </reference>
          <reference field="8" count="3">
            <x v="5"/>
            <x v="9"/>
            <x v="11"/>
          </reference>
        </references>
      </pivotArea>
    </format>
    <format dxfId="36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9"/>
          </reference>
          <reference field="10" count="1">
            <x v="19"/>
          </reference>
        </references>
      </pivotArea>
    </format>
    <format dxfId="35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11"/>
          </reference>
          <reference field="10" count="1">
            <x v="23"/>
          </reference>
        </references>
      </pivotArea>
    </format>
    <format dxfId="34">
      <pivotArea outline="0" fieldPosition="0">
        <references count="5">
          <reference field="6" count="1" selected="0">
            <x v="1"/>
          </reference>
          <reference field="8" count="7" selected="0">
            <x v="1"/>
            <x v="2"/>
            <x v="3"/>
            <x v="4"/>
            <x v="5"/>
            <x v="6"/>
            <x v="8"/>
          </reference>
          <reference field="10" count="10" selected="0">
            <x v="8"/>
            <x v="9"/>
            <x v="10"/>
            <x v="11"/>
            <x v="12"/>
            <x v="13"/>
            <x v="14"/>
            <x v="15"/>
            <x v="17"/>
            <x v="24"/>
          </reference>
          <reference field="11" count="1" selected="0">
            <x v="0"/>
          </reference>
          <reference field="12" count="1" selected="0">
            <x v="11"/>
          </reference>
        </references>
      </pivotArea>
    </format>
    <format dxfId="33">
      <pivotArea dataOnly="0" labelOnly="1" outline="0" fieldPosition="0">
        <references count="4">
          <reference field="6" count="1" selected="0">
            <x v="1"/>
          </reference>
          <reference field="8" count="1" selected="0">
            <x v="1"/>
          </reference>
          <reference field="10" count="1" selected="0">
            <x v="12"/>
          </reference>
          <reference field="11" count="1">
            <x v="0"/>
          </reference>
        </references>
      </pivotArea>
    </format>
    <format dxfId="32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"/>
          </reference>
          <reference field="10" count="1" selected="0">
            <x v="12"/>
          </reference>
          <reference field="11" count="1" selected="0">
            <x v="0"/>
          </reference>
          <reference field="12" count="1">
            <x v="11"/>
          </reference>
        </references>
      </pivotArea>
    </format>
    <format dxfId="31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"/>
          </reference>
          <reference field="10" count="1" selected="0">
            <x v="13"/>
          </reference>
          <reference field="11" count="1" selected="0">
            <x v="0"/>
          </reference>
          <reference field="12" count="1">
            <x v="11"/>
          </reference>
        </references>
      </pivotArea>
    </format>
    <format dxfId="30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2"/>
          </reference>
          <reference field="10" count="1" selected="0">
            <x v="10"/>
          </reference>
          <reference field="11" count="1" selected="0">
            <x v="0"/>
          </reference>
          <reference field="12" count="1">
            <x v="11"/>
          </reference>
        </references>
      </pivotArea>
    </format>
    <format dxfId="29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2"/>
          </reference>
          <reference field="10" count="1" selected="0">
            <x v="11"/>
          </reference>
          <reference field="11" count="1" selected="0">
            <x v="0"/>
          </reference>
          <reference field="12" count="1">
            <x v="11"/>
          </reference>
        </references>
      </pivotArea>
    </format>
    <format dxfId="28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2"/>
          </reference>
          <reference field="10" count="1" selected="0">
            <x v="24"/>
          </reference>
          <reference field="11" count="1" selected="0">
            <x v="0"/>
          </reference>
          <reference field="12" count="1">
            <x v="11"/>
          </reference>
        </references>
      </pivotArea>
    </format>
    <format dxfId="27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8"/>
          </reference>
          <reference field="11" count="1" selected="0">
            <x v="0"/>
          </reference>
          <reference field="12" count="1">
            <x v="11"/>
          </reference>
        </references>
      </pivotArea>
    </format>
    <format dxfId="26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4"/>
          </reference>
          <reference field="10" count="1" selected="0">
            <x v="9"/>
          </reference>
          <reference field="11" count="1" selected="0">
            <x v="0"/>
          </reference>
          <reference field="12" count="1">
            <x v="11"/>
          </reference>
        </references>
      </pivotArea>
    </format>
    <format dxfId="25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5"/>
          </reference>
          <reference field="10" count="1" selected="0">
            <x v="14"/>
          </reference>
          <reference field="11" count="1" selected="0">
            <x v="0"/>
          </reference>
          <reference field="12" count="1">
            <x v="11"/>
          </reference>
        </references>
      </pivotArea>
    </format>
    <format dxfId="24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6"/>
          </reference>
          <reference field="10" count="1" selected="0">
            <x v="15"/>
          </reference>
          <reference field="11" count="1" selected="0">
            <x v="0"/>
          </reference>
          <reference field="12" count="1">
            <x v="11"/>
          </reference>
        </references>
      </pivotArea>
    </format>
    <format dxfId="23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8"/>
          </reference>
          <reference field="10" count="1" selected="0">
            <x v="17"/>
          </reference>
          <reference field="11" count="1" selected="0">
            <x v="0"/>
          </reference>
          <reference field="12" count="1">
            <x v="11"/>
          </reference>
        </references>
      </pivotArea>
    </format>
    <format dxfId="22">
      <pivotArea dataOnly="0" labelOnly="1" outline="0" fieldPosition="0">
        <references count="2">
          <reference field="6" count="1" selected="0">
            <x v="1"/>
          </reference>
          <reference field="8" count="7">
            <x v="1"/>
            <x v="2"/>
            <x v="3"/>
            <x v="4"/>
            <x v="5"/>
            <x v="6"/>
            <x v="8"/>
          </reference>
        </references>
      </pivotArea>
    </format>
    <format dxfId="21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1"/>
          </reference>
          <reference field="10" count="2">
            <x v="12"/>
            <x v="13"/>
          </reference>
        </references>
      </pivotArea>
    </format>
    <format dxfId="20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2"/>
          </reference>
          <reference field="10" count="3">
            <x v="10"/>
            <x v="11"/>
            <x v="24"/>
          </reference>
        </references>
      </pivotArea>
    </format>
    <format dxfId="19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3"/>
          </reference>
          <reference field="10" count="1">
            <x v="8"/>
          </reference>
        </references>
      </pivotArea>
    </format>
    <format dxfId="18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4"/>
          </reference>
          <reference field="10" count="1">
            <x v="9"/>
          </reference>
        </references>
      </pivotArea>
    </format>
    <format dxfId="17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5"/>
          </reference>
          <reference field="10" count="1">
            <x v="14"/>
          </reference>
        </references>
      </pivotArea>
    </format>
    <format dxfId="16">
      <pivotArea dataOnly="0" labelOnly="1" outline="0" fieldPosition="0">
        <references count="2">
          <reference field="6" count="1" selected="0">
            <x v="1"/>
          </reference>
          <reference field="8" count="3">
            <x v="3"/>
            <x v="6"/>
            <x v="8"/>
          </reference>
        </references>
      </pivotArea>
    </format>
    <format dxfId="15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6"/>
          </reference>
          <reference field="10" count="1">
            <x v="15"/>
          </reference>
        </references>
      </pivotArea>
    </format>
    <format dxfId="14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8"/>
          </reference>
          <reference field="10" count="1">
            <x v="17"/>
          </reference>
        </references>
      </pivotArea>
    </format>
    <format dxfId="13">
      <pivotArea outline="0" fieldPosition="0">
        <references count="5">
          <reference field="6" count="1" selected="0">
            <x v="1"/>
          </reference>
          <reference field="8" count="3" selected="0">
            <x v="3"/>
            <x v="6"/>
            <x v="8"/>
          </reference>
          <reference field="10" count="2" selected="0">
            <x v="15"/>
            <x v="17"/>
          </reference>
          <reference field="11" count="1" selected="0">
            <x v="0"/>
          </reference>
          <reference field="12" count="2" selected="0">
            <x v="16"/>
            <x v="17"/>
          </reference>
        </references>
      </pivotArea>
    </format>
    <format dxfId="12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6"/>
          </reference>
          <reference field="10" count="1" selected="0">
            <x v="15"/>
          </reference>
          <reference field="11" count="1" selected="0">
            <x v="0"/>
          </reference>
          <reference field="12" count="1">
            <x v="17"/>
          </reference>
        </references>
      </pivotArea>
    </format>
    <format dxfId="11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8"/>
          </reference>
          <reference field="10" count="1" selected="0">
            <x v="17"/>
          </reference>
          <reference field="11" count="1" selected="0">
            <x v="0"/>
          </reference>
          <reference field="12" count="1">
            <x v="16"/>
          </reference>
        </references>
      </pivotArea>
    </format>
    <format dxfId="10">
      <pivotArea dataOnly="0" labelOnly="1" outline="0" fieldPosition="0">
        <references count="2">
          <reference field="6" count="1" selected="0">
            <x v="1"/>
          </reference>
          <reference field="8" count="1">
            <x v="5"/>
          </reference>
        </references>
      </pivotArea>
    </format>
    <format dxfId="9">
      <pivotArea dataOnly="0" labelOnly="1" outline="0" fieldPosition="0">
        <references count="2">
          <reference field="6" count="1" selected="0">
            <x v="1"/>
          </reference>
          <reference field="8" count="2">
            <x v="9"/>
            <x v="12"/>
          </reference>
        </references>
      </pivotArea>
    </format>
    <format dxfId="8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9"/>
          </reference>
          <reference field="10" count="1">
            <x v="25"/>
          </reference>
        </references>
      </pivotArea>
    </format>
    <format dxfId="7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12"/>
          </reference>
          <reference field="10" count="1">
            <x v="26"/>
          </reference>
        </references>
      </pivotArea>
    </format>
    <format dxfId="6">
      <pivotArea outline="0" fieldPosition="0">
        <references count="5">
          <reference field="6" count="1" selected="0">
            <x v="1"/>
          </reference>
          <reference field="8" count="2" selected="0">
            <x v="9"/>
            <x v="12"/>
          </reference>
          <reference field="10" count="2" selected="0">
            <x v="25"/>
            <x v="26"/>
          </reference>
          <reference field="11" count="1" selected="0">
            <x v="0"/>
          </reference>
          <reference field="12" count="1" selected="0">
            <x v="8"/>
          </reference>
        </references>
      </pivotArea>
    </format>
    <format dxfId="5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9"/>
          </reference>
          <reference field="10" count="1" selected="0">
            <x v="25"/>
          </reference>
          <reference field="11" count="1" selected="0">
            <x v="0"/>
          </reference>
          <reference field="12" count="1">
            <x v="8"/>
          </reference>
        </references>
      </pivotArea>
    </format>
    <format dxfId="4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2"/>
          </reference>
          <reference field="10" count="1" selected="0">
            <x v="26"/>
          </reference>
          <reference field="11" count="1" selected="0">
            <x v="0"/>
          </reference>
          <reference field="12" count="1">
            <x v="8"/>
          </reference>
        </references>
      </pivotArea>
    </format>
    <format dxfId="3">
      <pivotArea outline="0" fieldPosition="0">
        <references count="5">
          <reference field="6" count="1" selected="0">
            <x v="1"/>
          </reference>
          <reference field="8" count="2" selected="0">
            <x v="9"/>
            <x v="12"/>
          </reference>
          <reference field="10" count="2" selected="0">
            <x v="25"/>
            <x v="26"/>
          </reference>
          <reference field="11" count="1" selected="0">
            <x v="0"/>
          </reference>
          <reference field="12" count="1" selected="0">
            <x v="9"/>
          </reference>
        </references>
      </pivotArea>
    </format>
    <format dxfId="2">
      <pivotArea dataOnly="0" labelOnly="1" outline="0" fieldPosition="0">
        <references count="4">
          <reference field="6" count="1" selected="0">
            <x v="1"/>
          </reference>
          <reference field="8" count="1" selected="0">
            <x v="9"/>
          </reference>
          <reference field="10" count="1" selected="0">
            <x v="25"/>
          </reference>
          <reference field="11" count="1">
            <x v="0"/>
          </reference>
        </references>
      </pivotArea>
    </format>
    <format dxfId="1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9"/>
          </reference>
          <reference field="10" count="1" selected="0">
            <x v="25"/>
          </reference>
          <reference field="11" count="1" selected="0">
            <x v="0"/>
          </reference>
          <reference field="12" count="1">
            <x v="9"/>
          </reference>
        </references>
      </pivotArea>
    </format>
    <format dxfId="0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2"/>
          </reference>
          <reference field="10" count="1" selected="0">
            <x v="26"/>
          </reference>
          <reference field="11" count="1" selected="0">
            <x v="0"/>
          </reference>
          <reference field="12" count="1">
            <x v="9"/>
          </reference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UMERO_DE_PALLET" xr10:uid="{00000000-0013-0000-FFFF-FFFF01000000}" sourceName="NUMERO DE PALLET">
  <pivotTables>
    <pivotTable tabId="5" name="TablaDinámica1"/>
  </pivotTables>
  <data>
    <tabular pivotCacheId="3">
      <items count="49">
        <i x="0"/>
        <i x="1"/>
        <i x="2"/>
        <i x="3"/>
        <i x="4"/>
        <i x="5"/>
        <i x="6"/>
        <i x="7"/>
        <i x="8"/>
        <i x="9"/>
        <i x="10"/>
        <i x="11"/>
        <i x="12" s="1"/>
        <i x="13"/>
        <i x="14"/>
        <i x="15"/>
        <i x="16"/>
        <i x="17"/>
        <i x="18"/>
        <i x="19"/>
        <i x="20"/>
        <i x="23"/>
        <i x="21"/>
        <i x="22"/>
        <i x="39" nd="1"/>
        <i x="29" nd="1"/>
        <i x="41" nd="1"/>
        <i x="47" nd="1"/>
        <i x="26" nd="1"/>
        <i x="30" nd="1"/>
        <i x="35" nd="1"/>
        <i x="42" nd="1"/>
        <i x="44" nd="1"/>
        <i x="45" nd="1"/>
        <i x="46" nd="1"/>
        <i x="48" nd="1"/>
        <i x="25" nd="1"/>
        <i x="27" nd="1"/>
        <i x="28" nd="1"/>
        <i x="31" nd="1"/>
        <i x="32" nd="1"/>
        <i x="33" nd="1"/>
        <i x="34" nd="1"/>
        <i x="36" nd="1"/>
        <i x="37" nd="1"/>
        <i x="38" nd="1"/>
        <i x="40" nd="1"/>
        <i x="43" nd="1"/>
        <i x="24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UMERO DE PALLET" xr10:uid="{00000000-0014-0000-FFFF-FFFF01000000}" cache="SegmentaciónDeDatos_NUMERO_DE_PALLET" caption="NUMERO DE PALLET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61268C-72D5-460E-8A5E-73574A3A5F16}" name="TABdata" displayName="TABdata" ref="A2:O82" totalsRowShown="0" headerRowDxfId="617" dataDxfId="616" tableBorderDxfId="615">
  <autoFilter ref="A2:O82" xr:uid="{5F61268C-72D5-460E-8A5E-73574A3A5F16}"/>
  <tableColumns count="15">
    <tableColumn id="1" xr3:uid="{00000000-0010-0000-0000-000001000000}" name="PL" dataDxfId="614"/>
    <tableColumn id="2" xr3:uid="{00000000-0010-0000-0000-000002000000}" name="NUMERO DE PALLET" dataDxfId="613"/>
    <tableColumn id="3" xr3:uid="{00000000-0010-0000-0000-000003000000}" name="TIPO DE PALETA" dataDxfId="612"/>
    <tableColumn id="4" xr3:uid="{00000000-0010-0000-0000-000004000000}" name="PRESENTACION" dataDxfId="611"/>
    <tableColumn id="5" xr3:uid="{00000000-0010-0000-0000-000005000000}" name="EMBALAJE" dataDxfId="610"/>
    <tableColumn id="6" xr3:uid="{00000000-0010-0000-0000-000006000000}" name="MARCA DE CAJA" dataDxfId="609"/>
    <tableColumn id="7" xr3:uid="{00000000-0010-0000-0000-000007000000}" name="VARIEDAD" dataDxfId="608"/>
    <tableColumn id="8" xr3:uid="{00000000-0010-0000-0000-000008000000}" name="LOTE" dataDxfId="607"/>
    <tableColumn id="9" xr3:uid="{00000000-0010-0000-0000-000009000000}" name="CÓDIGO DEL LUGAR DE PRODUCCIÓN" dataDxfId="606" totalsRowDxfId="605">
      <calculatedColumnFormula>VLOOKUP(TABdata[[#This Row],[LOTE]],MP!$A$4:$L$220,3,FALSE)</calculatedColumnFormula>
    </tableColumn>
    <tableColumn id="10" xr3:uid="{00000000-0010-0000-0000-00000A000000}" name="FECHA DE PRODUCCIÓN" dataDxfId="604" totalsRowDxfId="603">
      <calculatedColumnFormula>VLOOKUP(TABdata[[#This Row],[LOTE]],MP!A:L,5,FALSE)</calculatedColumnFormula>
    </tableColumn>
    <tableColumn id="11" xr3:uid="{00000000-0010-0000-0000-00000B000000}" name="TRAZABILIDAD" dataDxfId="602" totalsRowDxfId="601">
      <calculatedColumnFormula>VLOOKUP(TABdata[[#This Row],[LOTE]],MP!$A$4:$O$690,6,FALSE)</calculatedColumnFormula>
    </tableColumn>
    <tableColumn id="12" xr3:uid="{00000000-0010-0000-0000-00000C000000}" name="CAT" dataDxfId="600"/>
    <tableColumn id="13" xr3:uid="{00000000-0010-0000-0000-00000D000000}" name="CALIBRE" dataDxfId="599"/>
    <tableColumn id="14" xr3:uid="{00000000-0010-0000-0000-00000E000000}" name="CANTIDAD - Cajas" dataDxfId="598"/>
    <tableColumn id="15" xr3:uid="{B7626767-DCCF-41B0-AEC9-6B1027184BD4}" name="CANTIDAD  - KG" dataDxfId="597" totalsRowDxfId="596">
      <calculatedColumnFormula>10*TABdata[[#This Row],[CANTIDAD - Cajas]]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2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 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printerSettings" Target="../printerSettings/printerSettings3.bin" /><Relationship Id="rId1" Type="http://schemas.openxmlformats.org/officeDocument/2006/relationships/pivotTable" Target="../pivotTables/pivotTable3.xml" /><Relationship Id="rId4" Type="http://schemas.microsoft.com/office/2007/relationships/slicer" Target="../slicers/slicer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E8E4B-4A77-4746-98ED-DCAFDC2A530A}">
  <dimension ref="A3:Z35"/>
  <sheetViews>
    <sheetView topLeftCell="A13" workbookViewId="0">
      <selection activeCell="B28" sqref="B28:F28"/>
    </sheetView>
  </sheetViews>
  <sheetFormatPr defaultColWidth="10.76171875" defaultRowHeight="15" x14ac:dyDescent="0.2"/>
  <cols>
    <col min="1" max="1" width="24.75" bestFit="1" customWidth="1"/>
    <col min="2" max="2" width="22.46484375" bestFit="1" customWidth="1"/>
    <col min="3" max="4" width="4.03515625" bestFit="1" customWidth="1"/>
    <col min="5" max="5" width="4.9765625" bestFit="1" customWidth="1"/>
    <col min="6" max="6" width="4.03515625" bestFit="1" customWidth="1"/>
    <col min="7" max="7" width="2.95703125" bestFit="1" customWidth="1"/>
    <col min="8" max="8" width="4.03515625" bestFit="1" customWidth="1"/>
    <col min="9" max="10" width="2.95703125" bestFit="1" customWidth="1"/>
    <col min="11" max="11" width="11.02734375" bestFit="1" customWidth="1"/>
    <col min="12" max="13" width="12.5078125" bestFit="1" customWidth="1"/>
    <col min="14" max="14" width="11.02734375" bestFit="1" customWidth="1"/>
    <col min="15" max="15" width="2.015625" bestFit="1" customWidth="1"/>
    <col min="16" max="17" width="2.95703125" bestFit="1" customWidth="1"/>
    <col min="18" max="18" width="12.5078125" bestFit="1" customWidth="1"/>
    <col min="19" max="19" width="4.83984375" bestFit="1" customWidth="1"/>
    <col min="20" max="20" width="2.95703125" bestFit="1" customWidth="1"/>
    <col min="21" max="21" width="7.80078125" bestFit="1" customWidth="1"/>
    <col min="22" max="22" width="4.83984375" bestFit="1" customWidth="1"/>
    <col min="23" max="23" width="2.95703125" bestFit="1" customWidth="1"/>
    <col min="24" max="24" width="7.80078125" bestFit="1" customWidth="1"/>
    <col min="25" max="25" width="4.83984375" bestFit="1" customWidth="1"/>
    <col min="26" max="26" width="4.03515625" bestFit="1" customWidth="1"/>
    <col min="27" max="27" width="7.80078125" bestFit="1" customWidth="1"/>
    <col min="28" max="28" width="4.83984375" bestFit="1" customWidth="1"/>
    <col min="29" max="29" width="2.95703125" bestFit="1" customWidth="1"/>
    <col min="30" max="30" width="7.80078125" bestFit="1" customWidth="1"/>
    <col min="31" max="31" width="4.83984375" bestFit="1" customWidth="1"/>
    <col min="32" max="32" width="2.95703125" bestFit="1" customWidth="1"/>
    <col min="33" max="33" width="7.80078125" bestFit="1" customWidth="1"/>
    <col min="34" max="34" width="12.9140625" bestFit="1" customWidth="1"/>
    <col min="35" max="35" width="15.87109375" bestFit="1" customWidth="1"/>
    <col min="36" max="36" width="12.5078125" bestFit="1" customWidth="1"/>
  </cols>
  <sheetData>
    <row r="3" spans="1:12" x14ac:dyDescent="0.2">
      <c r="A3" s="47" t="s">
        <v>49</v>
      </c>
      <c r="B3" s="47" t="s">
        <v>48</v>
      </c>
    </row>
    <row r="4" spans="1:12" x14ac:dyDescent="0.2">
      <c r="A4" s="47" t="s">
        <v>47</v>
      </c>
      <c r="B4">
        <v>12</v>
      </c>
      <c r="C4">
        <v>14</v>
      </c>
      <c r="D4">
        <v>16</v>
      </c>
      <c r="E4">
        <v>18</v>
      </c>
      <c r="F4">
        <v>22</v>
      </c>
      <c r="G4">
        <v>24</v>
      </c>
      <c r="H4">
        <v>26</v>
      </c>
      <c r="I4">
        <v>28</v>
      </c>
      <c r="J4">
        <v>32</v>
      </c>
      <c r="K4" t="s">
        <v>119</v>
      </c>
      <c r="L4" t="s">
        <v>8</v>
      </c>
    </row>
    <row r="5" spans="1:12" x14ac:dyDescent="0.2">
      <c r="A5" s="1" t="s">
        <v>50</v>
      </c>
      <c r="B5" s="118">
        <v>37</v>
      </c>
      <c r="C5" s="118">
        <v>108</v>
      </c>
      <c r="D5" s="118">
        <v>406</v>
      </c>
      <c r="E5" s="118">
        <v>1205</v>
      </c>
      <c r="F5" s="118">
        <v>576</v>
      </c>
      <c r="G5" s="118">
        <v>27</v>
      </c>
      <c r="H5" s="118">
        <v>105</v>
      </c>
      <c r="I5" s="118">
        <v>18</v>
      </c>
      <c r="J5" s="118">
        <v>14</v>
      </c>
      <c r="K5" s="118"/>
      <c r="L5" s="118">
        <v>2496</v>
      </c>
    </row>
    <row r="6" spans="1:12" x14ac:dyDescent="0.2">
      <c r="A6" s="48">
        <v>1</v>
      </c>
      <c r="B6" s="118">
        <v>27</v>
      </c>
      <c r="C6" s="118">
        <v>104</v>
      </c>
      <c r="D6" s="118">
        <v>371</v>
      </c>
      <c r="E6" s="118">
        <v>1162</v>
      </c>
      <c r="F6" s="118">
        <v>520</v>
      </c>
      <c r="G6" s="118"/>
      <c r="H6" s="118">
        <v>104</v>
      </c>
      <c r="I6" s="118"/>
      <c r="J6" s="118"/>
      <c r="K6" s="118"/>
      <c r="L6" s="118">
        <v>2288</v>
      </c>
    </row>
    <row r="7" spans="1:12" x14ac:dyDescent="0.2">
      <c r="A7" s="63" t="s">
        <v>129</v>
      </c>
      <c r="B7" s="118"/>
      <c r="C7" s="118"/>
      <c r="D7" s="118"/>
      <c r="E7" s="118">
        <v>104</v>
      </c>
      <c r="F7" s="118"/>
      <c r="G7" s="118"/>
      <c r="H7" s="118"/>
      <c r="I7" s="118"/>
      <c r="J7" s="118"/>
      <c r="K7" s="118"/>
      <c r="L7" s="118">
        <v>104</v>
      </c>
    </row>
    <row r="8" spans="1:12" x14ac:dyDescent="0.2">
      <c r="A8" s="63" t="s">
        <v>130</v>
      </c>
      <c r="B8" s="118"/>
      <c r="C8" s="118"/>
      <c r="D8" s="118"/>
      <c r="E8" s="118"/>
      <c r="F8" s="118">
        <v>104</v>
      </c>
      <c r="G8" s="118"/>
      <c r="H8" s="118"/>
      <c r="I8" s="118"/>
      <c r="J8" s="118"/>
      <c r="K8" s="118"/>
      <c r="L8" s="118">
        <v>104</v>
      </c>
    </row>
    <row r="9" spans="1:12" x14ac:dyDescent="0.2">
      <c r="A9" s="63" t="s">
        <v>133</v>
      </c>
      <c r="B9" s="118"/>
      <c r="C9" s="118"/>
      <c r="D9" s="118"/>
      <c r="E9" s="118">
        <v>104</v>
      </c>
      <c r="F9" s="118"/>
      <c r="G9" s="118"/>
      <c r="H9" s="118"/>
      <c r="I9" s="118"/>
      <c r="J9" s="118"/>
      <c r="K9" s="118"/>
      <c r="L9" s="118">
        <v>104</v>
      </c>
    </row>
    <row r="10" spans="1:12" x14ac:dyDescent="0.2">
      <c r="A10" s="63" t="s">
        <v>134</v>
      </c>
      <c r="B10" s="118"/>
      <c r="C10" s="118"/>
      <c r="D10" s="118"/>
      <c r="E10" s="118"/>
      <c r="F10" s="118">
        <v>104</v>
      </c>
      <c r="G10" s="118"/>
      <c r="H10" s="118"/>
      <c r="I10" s="118"/>
      <c r="J10" s="118"/>
      <c r="K10" s="118"/>
      <c r="L10" s="118">
        <v>104</v>
      </c>
    </row>
    <row r="11" spans="1:12" x14ac:dyDescent="0.2">
      <c r="A11" s="63" t="s">
        <v>135</v>
      </c>
      <c r="B11" s="118"/>
      <c r="C11" s="118"/>
      <c r="D11" s="118"/>
      <c r="E11" s="118">
        <v>104</v>
      </c>
      <c r="F11" s="118"/>
      <c r="G11" s="118"/>
      <c r="H11" s="118"/>
      <c r="I11" s="118"/>
      <c r="J11" s="118"/>
      <c r="K11" s="118"/>
      <c r="L11" s="118">
        <v>104</v>
      </c>
    </row>
    <row r="12" spans="1:12" x14ac:dyDescent="0.2">
      <c r="A12" s="63" t="s">
        <v>137</v>
      </c>
      <c r="B12" s="118"/>
      <c r="C12" s="118"/>
      <c r="D12" s="118"/>
      <c r="E12" s="118">
        <v>104</v>
      </c>
      <c r="F12" s="118"/>
      <c r="G12" s="118"/>
      <c r="H12" s="118"/>
      <c r="I12" s="118"/>
      <c r="J12" s="118"/>
      <c r="K12" s="118"/>
      <c r="L12" s="118">
        <v>104</v>
      </c>
    </row>
    <row r="13" spans="1:12" x14ac:dyDescent="0.2">
      <c r="A13" s="63" t="s">
        <v>138</v>
      </c>
      <c r="B13" s="118"/>
      <c r="C13" s="118"/>
      <c r="D13" s="118"/>
      <c r="E13" s="118">
        <v>104</v>
      </c>
      <c r="F13" s="118"/>
      <c r="G13" s="118"/>
      <c r="H13" s="118"/>
      <c r="I13" s="118"/>
      <c r="J13" s="118"/>
      <c r="K13" s="118"/>
      <c r="L13" s="118">
        <v>104</v>
      </c>
    </row>
    <row r="14" spans="1:12" x14ac:dyDescent="0.2">
      <c r="A14" s="63" t="s">
        <v>139</v>
      </c>
      <c r="B14" s="118"/>
      <c r="C14" s="118"/>
      <c r="D14" s="118">
        <v>104</v>
      </c>
      <c r="E14" s="118"/>
      <c r="F14" s="118"/>
      <c r="G14" s="118"/>
      <c r="H14" s="118"/>
      <c r="I14" s="118"/>
      <c r="J14" s="118"/>
      <c r="K14" s="118"/>
      <c r="L14" s="118">
        <v>104</v>
      </c>
    </row>
    <row r="15" spans="1:12" x14ac:dyDescent="0.2">
      <c r="A15" s="63" t="s">
        <v>140</v>
      </c>
      <c r="B15" s="118"/>
      <c r="C15" s="118"/>
      <c r="D15" s="118"/>
      <c r="E15" s="118"/>
      <c r="F15" s="118">
        <v>104</v>
      </c>
      <c r="G15" s="118"/>
      <c r="H15" s="118"/>
      <c r="I15" s="118"/>
      <c r="J15" s="118"/>
      <c r="K15" s="118"/>
      <c r="L15" s="118">
        <v>104</v>
      </c>
    </row>
    <row r="16" spans="1:12" x14ac:dyDescent="0.2">
      <c r="A16" s="63" t="s">
        <v>141</v>
      </c>
      <c r="B16" s="118"/>
      <c r="C16" s="118"/>
      <c r="D16" s="118"/>
      <c r="E16" s="118">
        <v>104</v>
      </c>
      <c r="F16" s="118"/>
      <c r="G16" s="118"/>
      <c r="H16" s="118"/>
      <c r="I16" s="118"/>
      <c r="J16" s="118"/>
      <c r="K16" s="118"/>
      <c r="L16" s="118">
        <v>104</v>
      </c>
    </row>
    <row r="17" spans="1:12" x14ac:dyDescent="0.2">
      <c r="A17" s="63" t="s">
        <v>143</v>
      </c>
      <c r="B17" s="118"/>
      <c r="C17" s="118"/>
      <c r="D17" s="118"/>
      <c r="E17" s="118"/>
      <c r="F17" s="118">
        <v>104</v>
      </c>
      <c r="G17" s="118"/>
      <c r="H17" s="118"/>
      <c r="I17" s="118"/>
      <c r="J17" s="118"/>
      <c r="K17" s="118"/>
      <c r="L17" s="118">
        <v>104</v>
      </c>
    </row>
    <row r="18" spans="1:12" x14ac:dyDescent="0.2">
      <c r="A18" s="63" t="s">
        <v>144</v>
      </c>
      <c r="B18" s="118"/>
      <c r="C18" s="118"/>
      <c r="D18" s="118"/>
      <c r="E18" s="118">
        <v>104</v>
      </c>
      <c r="F18" s="118"/>
      <c r="G18" s="118"/>
      <c r="H18" s="118"/>
      <c r="I18" s="118"/>
      <c r="J18" s="118"/>
      <c r="K18" s="118"/>
      <c r="L18" s="118">
        <v>104</v>
      </c>
    </row>
    <row r="19" spans="1:12" x14ac:dyDescent="0.2">
      <c r="A19" s="63" t="s">
        <v>147</v>
      </c>
      <c r="B19" s="118"/>
      <c r="C19" s="118"/>
      <c r="D19" s="118">
        <v>104</v>
      </c>
      <c r="E19" s="118"/>
      <c r="F19" s="118"/>
      <c r="G19" s="118"/>
      <c r="H19" s="118"/>
      <c r="I19" s="118"/>
      <c r="J19" s="118"/>
      <c r="K19" s="118"/>
      <c r="L19" s="118">
        <v>104</v>
      </c>
    </row>
    <row r="20" spans="1:12" x14ac:dyDescent="0.2">
      <c r="A20" s="63" t="s">
        <v>148</v>
      </c>
      <c r="B20" s="118"/>
      <c r="C20" s="118"/>
      <c r="D20" s="118"/>
      <c r="E20" s="118"/>
      <c r="F20" s="118"/>
      <c r="G20" s="118"/>
      <c r="H20" s="118">
        <v>104</v>
      </c>
      <c r="I20" s="118"/>
      <c r="J20" s="118"/>
      <c r="K20" s="118"/>
      <c r="L20" s="118">
        <v>104</v>
      </c>
    </row>
    <row r="21" spans="1:12" x14ac:dyDescent="0.2">
      <c r="A21" s="63" t="s">
        <v>150</v>
      </c>
      <c r="B21" s="118"/>
      <c r="C21" s="118"/>
      <c r="D21" s="118"/>
      <c r="E21" s="118">
        <v>104</v>
      </c>
      <c r="F21" s="118"/>
      <c r="G21" s="118"/>
      <c r="H21" s="118"/>
      <c r="I21" s="118"/>
      <c r="J21" s="118"/>
      <c r="K21" s="118"/>
      <c r="L21" s="118">
        <v>104</v>
      </c>
    </row>
    <row r="22" spans="1:12" x14ac:dyDescent="0.2">
      <c r="A22" s="63" t="s">
        <v>151</v>
      </c>
      <c r="B22" s="118"/>
      <c r="C22" s="118"/>
      <c r="D22" s="118"/>
      <c r="E22" s="118"/>
      <c r="F22" s="118">
        <v>104</v>
      </c>
      <c r="G22" s="118"/>
      <c r="H22" s="118"/>
      <c r="I22" s="118"/>
      <c r="J22" s="118"/>
      <c r="K22" s="118"/>
      <c r="L22" s="118">
        <v>104</v>
      </c>
    </row>
    <row r="23" spans="1:12" x14ac:dyDescent="0.2">
      <c r="A23" s="63" t="s">
        <v>152</v>
      </c>
      <c r="B23" s="118"/>
      <c r="C23" s="118"/>
      <c r="D23" s="118"/>
      <c r="E23" s="118">
        <v>104</v>
      </c>
      <c r="F23" s="118"/>
      <c r="G23" s="118"/>
      <c r="H23" s="118"/>
      <c r="I23" s="118"/>
      <c r="J23" s="118"/>
      <c r="K23" s="118"/>
      <c r="L23" s="118">
        <v>104</v>
      </c>
    </row>
    <row r="24" spans="1:12" x14ac:dyDescent="0.2">
      <c r="A24" s="63" t="s">
        <v>154</v>
      </c>
      <c r="B24" s="118"/>
      <c r="C24" s="118"/>
      <c r="D24" s="118">
        <v>104</v>
      </c>
      <c r="E24" s="118"/>
      <c r="F24" s="118"/>
      <c r="G24" s="118"/>
      <c r="H24" s="118"/>
      <c r="I24" s="118"/>
      <c r="J24" s="118"/>
      <c r="K24" s="118"/>
      <c r="L24" s="118">
        <v>104</v>
      </c>
    </row>
    <row r="25" spans="1:12" x14ac:dyDescent="0.2">
      <c r="A25" s="63" t="s">
        <v>155</v>
      </c>
      <c r="B25" s="118"/>
      <c r="C25" s="118"/>
      <c r="D25" s="118"/>
      <c r="E25" s="118">
        <v>104</v>
      </c>
      <c r="F25" s="118"/>
      <c r="G25" s="118"/>
      <c r="H25" s="118"/>
      <c r="I25" s="118"/>
      <c r="J25" s="118"/>
      <c r="K25" s="118"/>
      <c r="L25" s="118">
        <v>104</v>
      </c>
    </row>
    <row r="26" spans="1:12" x14ac:dyDescent="0.2">
      <c r="A26" s="63" t="s">
        <v>168</v>
      </c>
      <c r="B26" s="118"/>
      <c r="C26" s="118"/>
      <c r="D26" s="118"/>
      <c r="E26" s="118">
        <v>104</v>
      </c>
      <c r="F26" s="118"/>
      <c r="G26" s="118"/>
      <c r="H26" s="118"/>
      <c r="I26" s="118"/>
      <c r="J26" s="118"/>
      <c r="K26" s="118"/>
      <c r="L26" s="118">
        <v>104</v>
      </c>
    </row>
    <row r="27" spans="1:12" x14ac:dyDescent="0.2">
      <c r="A27" s="63" t="s">
        <v>166</v>
      </c>
      <c r="B27" s="118"/>
      <c r="C27" s="118">
        <v>27</v>
      </c>
      <c r="D27" s="118">
        <v>59</v>
      </c>
      <c r="E27" s="118">
        <v>18</v>
      </c>
      <c r="F27" s="118"/>
      <c r="G27" s="118"/>
      <c r="H27" s="118"/>
      <c r="I27" s="118"/>
      <c r="J27" s="118"/>
      <c r="K27" s="118"/>
      <c r="L27" s="118">
        <v>104</v>
      </c>
    </row>
    <row r="28" spans="1:12" x14ac:dyDescent="0.2">
      <c r="A28" s="63" t="s">
        <v>165</v>
      </c>
      <c r="B28" s="118">
        <v>27</v>
      </c>
      <c r="C28" s="118">
        <v>77</v>
      </c>
      <c r="D28" s="118"/>
      <c r="E28" s="118"/>
      <c r="F28" s="118"/>
      <c r="G28" s="118"/>
      <c r="H28" s="118"/>
      <c r="I28" s="118"/>
      <c r="J28" s="118"/>
      <c r="K28" s="118"/>
      <c r="L28" s="118">
        <v>104</v>
      </c>
    </row>
    <row r="29" spans="1:12" x14ac:dyDescent="0.2">
      <c r="A29" s="48" t="s">
        <v>52</v>
      </c>
      <c r="B29" s="118">
        <v>10</v>
      </c>
      <c r="C29" s="118">
        <v>4</v>
      </c>
      <c r="D29" s="118">
        <v>35</v>
      </c>
      <c r="E29" s="118">
        <v>43</v>
      </c>
      <c r="F29" s="118">
        <v>56</v>
      </c>
      <c r="G29" s="118">
        <v>27</v>
      </c>
      <c r="H29" s="118">
        <v>1</v>
      </c>
      <c r="I29" s="118">
        <v>18</v>
      </c>
      <c r="J29" s="118">
        <v>14</v>
      </c>
      <c r="K29" s="118"/>
      <c r="L29" s="118">
        <v>208</v>
      </c>
    </row>
    <row r="30" spans="1:12" x14ac:dyDescent="0.2">
      <c r="A30" s="63" t="s">
        <v>136</v>
      </c>
      <c r="B30" s="118">
        <v>10</v>
      </c>
      <c r="C30" s="118">
        <v>3</v>
      </c>
      <c r="D30" s="118">
        <v>17</v>
      </c>
      <c r="E30" s="118">
        <v>21</v>
      </c>
      <c r="F30" s="118">
        <v>9</v>
      </c>
      <c r="G30" s="118">
        <v>24</v>
      </c>
      <c r="H30" s="118"/>
      <c r="I30" s="118">
        <v>17</v>
      </c>
      <c r="J30" s="118">
        <v>3</v>
      </c>
      <c r="K30" s="118"/>
      <c r="L30" s="118">
        <v>104</v>
      </c>
    </row>
    <row r="31" spans="1:12" x14ac:dyDescent="0.2">
      <c r="A31" s="63" t="s">
        <v>163</v>
      </c>
      <c r="B31" s="118"/>
      <c r="C31" s="118">
        <v>1</v>
      </c>
      <c r="D31" s="118">
        <v>18</v>
      </c>
      <c r="E31" s="118">
        <v>22</v>
      </c>
      <c r="F31" s="118">
        <v>47</v>
      </c>
      <c r="G31" s="118">
        <v>3</v>
      </c>
      <c r="H31" s="118">
        <v>1</v>
      </c>
      <c r="I31" s="118">
        <v>1</v>
      </c>
      <c r="J31" s="118">
        <v>11</v>
      </c>
      <c r="K31" s="118"/>
      <c r="L31" s="118">
        <v>104</v>
      </c>
    </row>
    <row r="32" spans="1:12" x14ac:dyDescent="0.2">
      <c r="A32" s="1" t="s">
        <v>119</v>
      </c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</row>
    <row r="33" spans="1:26" x14ac:dyDescent="0.2">
      <c r="A33" s="48" t="s">
        <v>119</v>
      </c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X33">
        <v>2257</v>
      </c>
      <c r="Z33">
        <v>392</v>
      </c>
    </row>
    <row r="34" spans="1:26" x14ac:dyDescent="0.2">
      <c r="A34" s="63" t="s">
        <v>119</v>
      </c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/>
    </row>
    <row r="35" spans="1:26" ht="18" x14ac:dyDescent="0.25">
      <c r="A35" s="1" t="s">
        <v>8</v>
      </c>
      <c r="B35" s="118">
        <v>37</v>
      </c>
      <c r="C35" s="118">
        <v>108</v>
      </c>
      <c r="D35" s="118">
        <v>406</v>
      </c>
      <c r="E35" s="118">
        <v>1205</v>
      </c>
      <c r="F35" s="118">
        <v>576</v>
      </c>
      <c r="G35" s="118">
        <v>27</v>
      </c>
      <c r="H35" s="118">
        <v>105</v>
      </c>
      <c r="I35" s="118">
        <v>18</v>
      </c>
      <c r="J35" s="118">
        <v>14</v>
      </c>
      <c r="K35" s="118"/>
      <c r="L35" s="119">
        <v>2496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fitToPage="1"/>
  </sheetPr>
  <dimension ref="A1:Y696"/>
  <sheetViews>
    <sheetView showGridLines="0" topLeftCell="A43" zoomScale="85" zoomScaleNormal="85" zoomScaleSheetLayoutView="55" workbookViewId="0">
      <selection activeCell="D60" sqref="D60"/>
    </sheetView>
  </sheetViews>
  <sheetFormatPr defaultColWidth="14.390625" defaultRowHeight="15" x14ac:dyDescent="0.2"/>
  <cols>
    <col min="1" max="1" width="6.9921875" customWidth="1"/>
    <col min="2" max="2" width="27.44140625" customWidth="1"/>
    <col min="3" max="3" width="23.26953125" customWidth="1"/>
    <col min="4" max="4" width="16.8125" customWidth="1"/>
    <col min="5" max="5" width="17.21875" customWidth="1"/>
    <col min="6" max="7" width="16.41015625" customWidth="1"/>
    <col min="8" max="8" width="41.296875" customWidth="1"/>
    <col min="9" max="9" width="8.47265625" customWidth="1"/>
    <col min="10" max="10" width="19.1015625" customWidth="1"/>
    <col min="11" max="11" width="14.2578125" customWidth="1"/>
    <col min="12" max="12" width="27.0390625" customWidth="1"/>
    <col min="13" max="13" width="11.43359375" customWidth="1"/>
    <col min="14" max="14" width="2.28515625" customWidth="1"/>
    <col min="15" max="15" width="19.1015625" customWidth="1"/>
    <col min="16" max="19" width="11.43359375" customWidth="1"/>
    <col min="20" max="26" width="10.76171875" customWidth="1"/>
  </cols>
  <sheetData>
    <row r="1" spans="1:25" ht="14.25" customHeight="1" x14ac:dyDescent="0.2">
      <c r="A1" s="16" t="s">
        <v>16</v>
      </c>
      <c r="B1" s="17" t="s">
        <v>21</v>
      </c>
      <c r="C1" s="18" t="s">
        <v>42</v>
      </c>
      <c r="H1" s="16" t="s">
        <v>16</v>
      </c>
      <c r="I1" s="19" t="s">
        <v>21</v>
      </c>
      <c r="J1" s="17" t="s">
        <v>42</v>
      </c>
      <c r="M1" s="20"/>
    </row>
    <row r="2" spans="1:25" ht="14.25" customHeight="1" x14ac:dyDescent="0.2">
      <c r="A2" s="21">
        <v>1</v>
      </c>
      <c r="B2" s="21">
        <v>2</v>
      </c>
      <c r="C2" s="15">
        <v>3</v>
      </c>
      <c r="D2" s="21">
        <v>4</v>
      </c>
      <c r="E2" s="21">
        <v>5</v>
      </c>
      <c r="F2" s="21">
        <v>6</v>
      </c>
      <c r="G2" s="21">
        <v>7</v>
      </c>
      <c r="H2" s="21">
        <v>8</v>
      </c>
      <c r="I2" s="21">
        <v>9</v>
      </c>
      <c r="J2" s="21">
        <v>10</v>
      </c>
      <c r="K2" s="21">
        <v>11</v>
      </c>
      <c r="L2" s="21"/>
      <c r="M2" s="21">
        <v>12</v>
      </c>
      <c r="N2" s="21">
        <v>13</v>
      </c>
      <c r="O2" s="21">
        <v>14</v>
      </c>
    </row>
    <row r="3" spans="1:25" ht="30.75" customHeight="1" x14ac:dyDescent="0.25">
      <c r="C3" s="15"/>
      <c r="G3" s="14"/>
      <c r="I3" s="143" t="s">
        <v>25</v>
      </c>
      <c r="J3" s="144"/>
      <c r="K3" s="144"/>
      <c r="L3" s="22"/>
      <c r="M3" s="23" t="s">
        <v>29</v>
      </c>
      <c r="P3" s="24"/>
      <c r="Q3" s="24"/>
      <c r="R3" s="24"/>
      <c r="S3" s="24"/>
      <c r="T3" s="24"/>
      <c r="U3" s="24"/>
      <c r="V3" s="24"/>
      <c r="W3" s="24"/>
      <c r="X3" s="24"/>
    </row>
    <row r="4" spans="1:25" ht="14.25" customHeight="1" x14ac:dyDescent="0.2">
      <c r="A4" s="25" t="s">
        <v>15</v>
      </c>
      <c r="B4" s="25" t="s">
        <v>22</v>
      </c>
      <c r="C4" s="25" t="s">
        <v>4</v>
      </c>
      <c r="D4" s="25" t="s">
        <v>28</v>
      </c>
      <c r="E4" s="26" t="s">
        <v>13</v>
      </c>
      <c r="F4" s="27" t="s">
        <v>5</v>
      </c>
      <c r="G4" s="25" t="s">
        <v>7</v>
      </c>
      <c r="H4" s="25" t="s">
        <v>9</v>
      </c>
      <c r="I4" s="28" t="s">
        <v>23</v>
      </c>
      <c r="J4" s="28" t="s">
        <v>24</v>
      </c>
      <c r="K4" s="28" t="s">
        <v>26</v>
      </c>
      <c r="L4" s="28" t="s">
        <v>3</v>
      </c>
      <c r="M4" s="29" t="s">
        <v>27</v>
      </c>
      <c r="N4" s="28" t="s">
        <v>36</v>
      </c>
      <c r="O4" s="28" t="s">
        <v>32</v>
      </c>
      <c r="P4" s="28" t="s">
        <v>31</v>
      </c>
      <c r="Q4" s="28" t="s">
        <v>38</v>
      </c>
      <c r="R4" s="28" t="s">
        <v>30</v>
      </c>
      <c r="S4" s="28" t="s">
        <v>39</v>
      </c>
      <c r="T4" s="28" t="s">
        <v>40</v>
      </c>
      <c r="U4" s="28" t="s">
        <v>33</v>
      </c>
      <c r="V4" s="28" t="s">
        <v>34</v>
      </c>
      <c r="W4" s="28" t="s">
        <v>35</v>
      </c>
      <c r="X4" s="28" t="s">
        <v>41</v>
      </c>
      <c r="Y4" s="28" t="s">
        <v>37</v>
      </c>
    </row>
    <row r="5" spans="1:25" ht="14.25" customHeight="1" x14ac:dyDescent="0.2">
      <c r="A5" s="51">
        <v>930</v>
      </c>
      <c r="B5" s="30" t="s">
        <v>51</v>
      </c>
      <c r="C5" s="85" t="s">
        <v>64</v>
      </c>
      <c r="D5" s="30" t="s">
        <v>45</v>
      </c>
      <c r="E5" s="115">
        <v>45803</v>
      </c>
      <c r="F5" s="117" t="s">
        <v>68</v>
      </c>
      <c r="G5" s="33" t="s">
        <v>89</v>
      </c>
      <c r="H5" s="83" t="s">
        <v>65</v>
      </c>
      <c r="I5" s="14">
        <v>254</v>
      </c>
      <c r="J5" s="32">
        <v>4846.5</v>
      </c>
      <c r="K5" s="31">
        <v>19.080708661417322</v>
      </c>
      <c r="M5" s="20"/>
    </row>
    <row r="6" spans="1:25" ht="14.25" customHeight="1" x14ac:dyDescent="0.2">
      <c r="A6" s="51">
        <v>932</v>
      </c>
      <c r="B6" s="30" t="s">
        <v>51</v>
      </c>
      <c r="C6" s="85" t="s">
        <v>69</v>
      </c>
      <c r="D6" s="30" t="s">
        <v>45</v>
      </c>
      <c r="E6" s="115">
        <v>45804</v>
      </c>
      <c r="F6" s="117" t="s">
        <v>70</v>
      </c>
      <c r="G6" s="33" t="s">
        <v>88</v>
      </c>
      <c r="H6" s="83" t="s">
        <v>90</v>
      </c>
      <c r="I6" s="14">
        <v>84</v>
      </c>
      <c r="J6" s="32">
        <v>1863.3</v>
      </c>
      <c r="K6" s="31">
        <v>22.182142857142857</v>
      </c>
      <c r="M6" s="20"/>
    </row>
    <row r="7" spans="1:25" ht="14.25" customHeight="1" x14ac:dyDescent="0.2">
      <c r="A7" s="51">
        <v>935</v>
      </c>
      <c r="B7" s="30" t="s">
        <v>51</v>
      </c>
      <c r="C7" s="85" t="s">
        <v>60</v>
      </c>
      <c r="D7" s="30" t="s">
        <v>45</v>
      </c>
      <c r="E7" s="115">
        <v>45803</v>
      </c>
      <c r="F7" s="117" t="s">
        <v>71</v>
      </c>
      <c r="G7" s="33" t="s">
        <v>87</v>
      </c>
      <c r="H7" s="83" t="s">
        <v>61</v>
      </c>
      <c r="I7" s="14">
        <v>99</v>
      </c>
      <c r="J7" s="32">
        <v>2163</v>
      </c>
      <c r="K7" s="31">
        <v>21.848484848484848</v>
      </c>
      <c r="M7" s="20"/>
    </row>
    <row r="8" spans="1:25" ht="14.25" customHeight="1" x14ac:dyDescent="0.2">
      <c r="A8" s="51">
        <v>938</v>
      </c>
      <c r="B8" s="30" t="s">
        <v>51</v>
      </c>
      <c r="C8" s="85" t="s">
        <v>72</v>
      </c>
      <c r="D8" s="30" t="s">
        <v>45</v>
      </c>
      <c r="E8" s="115">
        <v>45803</v>
      </c>
      <c r="F8" s="117" t="s">
        <v>179</v>
      </c>
      <c r="G8" s="33"/>
      <c r="H8" s="83"/>
      <c r="I8" s="14"/>
      <c r="J8" s="32"/>
      <c r="K8" s="31"/>
      <c r="M8" s="20"/>
    </row>
    <row r="9" spans="1:25" ht="14.25" customHeight="1" x14ac:dyDescent="0.2">
      <c r="A9" s="51">
        <v>939</v>
      </c>
      <c r="B9" s="30" t="s">
        <v>51</v>
      </c>
      <c r="C9" s="85" t="s">
        <v>73</v>
      </c>
      <c r="D9" s="30" t="s">
        <v>45</v>
      </c>
      <c r="E9" s="115">
        <v>45803</v>
      </c>
      <c r="F9" s="117" t="s">
        <v>74</v>
      </c>
      <c r="G9" s="33" t="s">
        <v>86</v>
      </c>
      <c r="H9" s="83" t="s">
        <v>91</v>
      </c>
      <c r="I9" s="14">
        <v>77</v>
      </c>
      <c r="J9" s="32">
        <v>1709.9</v>
      </c>
      <c r="K9" s="31">
        <v>22.206493506493509</v>
      </c>
      <c r="M9" s="20"/>
    </row>
    <row r="10" spans="1:25" ht="14.25" customHeight="1" x14ac:dyDescent="0.2">
      <c r="A10" s="51">
        <v>940</v>
      </c>
      <c r="B10" s="30" t="s">
        <v>51</v>
      </c>
      <c r="C10" s="85" t="s">
        <v>72</v>
      </c>
      <c r="D10" s="30" t="s">
        <v>45</v>
      </c>
      <c r="E10" s="115">
        <v>45803</v>
      </c>
      <c r="F10" s="117" t="s">
        <v>75</v>
      </c>
      <c r="G10" s="33" t="s">
        <v>85</v>
      </c>
      <c r="H10" s="83" t="s">
        <v>80</v>
      </c>
      <c r="I10" s="14">
        <v>40</v>
      </c>
      <c r="J10" s="32">
        <v>894.9</v>
      </c>
      <c r="K10" s="31">
        <v>22.372499999999999</v>
      </c>
      <c r="M10" s="20"/>
    </row>
    <row r="11" spans="1:25" ht="14.25" customHeight="1" x14ac:dyDescent="0.2">
      <c r="A11" s="51">
        <v>941</v>
      </c>
      <c r="B11" s="30" t="s">
        <v>51</v>
      </c>
      <c r="C11" s="85" t="s">
        <v>72</v>
      </c>
      <c r="D11" s="30" t="s">
        <v>45</v>
      </c>
      <c r="E11" s="115">
        <v>45803</v>
      </c>
      <c r="F11" s="117" t="s">
        <v>76</v>
      </c>
      <c r="G11" s="33" t="s">
        <v>84</v>
      </c>
      <c r="H11" s="83" t="s">
        <v>80</v>
      </c>
      <c r="I11" s="14">
        <v>47</v>
      </c>
      <c r="J11" s="32">
        <v>1045.7</v>
      </c>
      <c r="K11" s="31">
        <v>22.248936170212765</v>
      </c>
      <c r="M11" s="20"/>
    </row>
    <row r="12" spans="1:25" ht="14.25" customHeight="1" x14ac:dyDescent="0.2">
      <c r="A12" s="51">
        <v>950</v>
      </c>
      <c r="B12" s="30" t="s">
        <v>51</v>
      </c>
      <c r="C12" s="85" t="s">
        <v>64</v>
      </c>
      <c r="D12" s="30" t="s">
        <v>45</v>
      </c>
      <c r="E12" s="115">
        <v>45803</v>
      </c>
      <c r="F12" s="117" t="s">
        <v>77</v>
      </c>
      <c r="G12" s="33" t="s">
        <v>83</v>
      </c>
      <c r="H12" s="83" t="s">
        <v>65</v>
      </c>
      <c r="I12" s="14">
        <v>36</v>
      </c>
      <c r="J12" s="32">
        <v>769</v>
      </c>
      <c r="K12" s="31">
        <v>21.361111111111111</v>
      </c>
      <c r="M12" s="20"/>
    </row>
    <row r="13" spans="1:25" ht="14.25" customHeight="1" x14ac:dyDescent="0.2">
      <c r="A13" s="51">
        <v>951</v>
      </c>
      <c r="B13" s="30" t="s">
        <v>51</v>
      </c>
      <c r="C13" s="85" t="s">
        <v>78</v>
      </c>
      <c r="D13" s="30" t="s">
        <v>45</v>
      </c>
      <c r="E13" s="115">
        <v>45803</v>
      </c>
      <c r="F13" s="117" t="s">
        <v>79</v>
      </c>
      <c r="G13" s="33" t="s">
        <v>81</v>
      </c>
      <c r="H13" s="83" t="s">
        <v>82</v>
      </c>
      <c r="I13" s="14">
        <v>338</v>
      </c>
      <c r="J13" s="32">
        <v>7368</v>
      </c>
      <c r="K13" s="31">
        <v>21.798816568047336</v>
      </c>
      <c r="M13" s="20"/>
    </row>
    <row r="14" spans="1:25" ht="14.25" customHeight="1" x14ac:dyDescent="0.2">
      <c r="A14" s="51">
        <v>977</v>
      </c>
      <c r="B14" s="30" t="s">
        <v>51</v>
      </c>
      <c r="C14" s="85" t="s">
        <v>97</v>
      </c>
      <c r="D14" s="30" t="s">
        <v>45</v>
      </c>
      <c r="E14" s="115">
        <v>45805</v>
      </c>
      <c r="F14" s="117" t="s">
        <v>98</v>
      </c>
      <c r="G14" s="33"/>
      <c r="H14" s="83"/>
      <c r="I14" s="14"/>
      <c r="J14" s="32"/>
      <c r="K14" s="31" t="e">
        <f t="shared" ref="K14:K38" si="0">J14/I14</f>
        <v>#DIV/0!</v>
      </c>
      <c r="M14" s="20"/>
    </row>
    <row r="15" spans="1:25" ht="14.25" customHeight="1" x14ac:dyDescent="0.2">
      <c r="A15" s="51">
        <v>978</v>
      </c>
      <c r="B15" s="30" t="s">
        <v>51</v>
      </c>
      <c r="C15" s="85" t="s">
        <v>120</v>
      </c>
      <c r="D15" s="30" t="s">
        <v>45</v>
      </c>
      <c r="E15" s="115">
        <v>45805</v>
      </c>
      <c r="F15" s="117" t="s">
        <v>99</v>
      </c>
      <c r="G15" s="33"/>
      <c r="H15" s="83"/>
      <c r="I15" s="14"/>
      <c r="J15" s="32"/>
      <c r="K15" s="31" t="e">
        <f t="shared" si="0"/>
        <v>#DIV/0!</v>
      </c>
      <c r="M15" s="20"/>
    </row>
    <row r="16" spans="1:25" ht="14.25" customHeight="1" x14ac:dyDescent="0.2">
      <c r="A16" s="51">
        <v>981</v>
      </c>
      <c r="B16" s="30" t="s">
        <v>51</v>
      </c>
      <c r="C16" s="85" t="s">
        <v>100</v>
      </c>
      <c r="D16" s="30" t="s">
        <v>45</v>
      </c>
      <c r="E16" s="115">
        <v>45805</v>
      </c>
      <c r="F16" s="117" t="s">
        <v>101</v>
      </c>
      <c r="G16" s="33"/>
      <c r="H16" s="84"/>
      <c r="K16" s="31" t="e">
        <f t="shared" si="0"/>
        <v>#DIV/0!</v>
      </c>
      <c r="M16" s="20"/>
    </row>
    <row r="17" spans="1:13" ht="14.25" customHeight="1" x14ac:dyDescent="0.2">
      <c r="A17" s="51">
        <v>985</v>
      </c>
      <c r="B17" s="30" t="s">
        <v>51</v>
      </c>
      <c r="C17" s="85" t="s">
        <v>57</v>
      </c>
      <c r="D17" s="30" t="s">
        <v>45</v>
      </c>
      <c r="E17" s="115">
        <v>45805</v>
      </c>
      <c r="F17" s="117" t="s">
        <v>102</v>
      </c>
      <c r="G17" s="33"/>
      <c r="H17" s="84"/>
      <c r="K17" s="31" t="e">
        <f t="shared" si="0"/>
        <v>#DIV/0!</v>
      </c>
      <c r="M17" s="20"/>
    </row>
    <row r="18" spans="1:13" ht="14.25" customHeight="1" x14ac:dyDescent="0.2">
      <c r="A18" s="51">
        <v>986</v>
      </c>
      <c r="B18" s="30" t="s">
        <v>51</v>
      </c>
      <c r="C18" s="85" t="s">
        <v>57</v>
      </c>
      <c r="D18" s="30" t="s">
        <v>45</v>
      </c>
      <c r="E18" s="115">
        <v>45805</v>
      </c>
      <c r="F18" s="117" t="s">
        <v>103</v>
      </c>
      <c r="G18" s="33"/>
      <c r="H18" s="84"/>
      <c r="K18" s="31" t="e">
        <f t="shared" si="0"/>
        <v>#DIV/0!</v>
      </c>
      <c r="M18" s="20"/>
    </row>
    <row r="19" spans="1:13" ht="14.25" customHeight="1" x14ac:dyDescent="0.2">
      <c r="A19" s="51">
        <v>987</v>
      </c>
      <c r="B19" s="30" t="s">
        <v>51</v>
      </c>
      <c r="C19" s="85" t="s">
        <v>78</v>
      </c>
      <c r="D19" s="30" t="s">
        <v>45</v>
      </c>
      <c r="E19" s="115">
        <v>45805</v>
      </c>
      <c r="F19" s="117" t="s">
        <v>104</v>
      </c>
      <c r="G19" s="33"/>
      <c r="H19" s="84"/>
      <c r="K19" s="31" t="e">
        <f t="shared" si="0"/>
        <v>#DIV/0!</v>
      </c>
      <c r="M19" s="20"/>
    </row>
    <row r="20" spans="1:13" ht="14.25" customHeight="1" x14ac:dyDescent="0.2">
      <c r="A20" s="51">
        <v>994</v>
      </c>
      <c r="B20" s="30" t="s">
        <v>51</v>
      </c>
      <c r="C20" s="85" t="s">
        <v>78</v>
      </c>
      <c r="D20" s="30" t="s">
        <v>45</v>
      </c>
      <c r="E20" s="115">
        <v>45805</v>
      </c>
      <c r="F20" s="117" t="s">
        <v>105</v>
      </c>
      <c r="G20" s="33"/>
      <c r="H20" s="84"/>
      <c r="K20" s="31" t="e">
        <f t="shared" si="0"/>
        <v>#DIV/0!</v>
      </c>
      <c r="M20" s="20"/>
    </row>
    <row r="21" spans="1:13" ht="14.25" customHeight="1" x14ac:dyDescent="0.2">
      <c r="A21" s="51">
        <v>999</v>
      </c>
      <c r="B21" s="30" t="s">
        <v>51</v>
      </c>
      <c r="C21" s="85" t="s">
        <v>110</v>
      </c>
      <c r="D21" s="30" t="s">
        <v>45</v>
      </c>
      <c r="E21" s="115">
        <v>45806</v>
      </c>
      <c r="F21" s="117" t="s">
        <v>113</v>
      </c>
      <c r="G21" s="33"/>
      <c r="H21" s="84"/>
      <c r="K21" s="31" t="e">
        <f t="shared" si="0"/>
        <v>#DIV/0!</v>
      </c>
      <c r="M21" s="20"/>
    </row>
    <row r="22" spans="1:13" ht="14.25" customHeight="1" x14ac:dyDescent="0.2">
      <c r="A22" s="51">
        <v>1002</v>
      </c>
      <c r="B22" s="30" t="s">
        <v>51</v>
      </c>
      <c r="C22" s="85" t="s">
        <v>60</v>
      </c>
      <c r="D22" s="30" t="s">
        <v>45</v>
      </c>
      <c r="E22" s="115">
        <v>45814</v>
      </c>
      <c r="F22" s="117" t="s">
        <v>108</v>
      </c>
      <c r="G22" s="33"/>
      <c r="H22" s="84"/>
      <c r="K22" s="31" t="e">
        <f t="shared" si="0"/>
        <v>#DIV/0!</v>
      </c>
      <c r="M22" s="20"/>
    </row>
    <row r="23" spans="1:13" ht="14.25" customHeight="1" x14ac:dyDescent="0.2">
      <c r="A23" s="51">
        <v>1003</v>
      </c>
      <c r="B23" s="30" t="s">
        <v>51</v>
      </c>
      <c r="C23" s="85" t="s">
        <v>60</v>
      </c>
      <c r="D23" s="30" t="s">
        <v>45</v>
      </c>
      <c r="E23" s="115">
        <v>45814</v>
      </c>
      <c r="F23" s="117" t="s">
        <v>109</v>
      </c>
      <c r="G23" s="33"/>
      <c r="H23" s="84"/>
      <c r="K23" s="31" t="e">
        <f t="shared" si="0"/>
        <v>#DIV/0!</v>
      </c>
      <c r="M23" s="20"/>
    </row>
    <row r="24" spans="1:13" ht="14.25" customHeight="1" x14ac:dyDescent="0.2">
      <c r="A24" s="51">
        <v>1010</v>
      </c>
      <c r="B24" s="30" t="s">
        <v>51</v>
      </c>
      <c r="C24" s="85" t="s">
        <v>114</v>
      </c>
      <c r="D24" s="30" t="s">
        <v>45</v>
      </c>
      <c r="E24" s="115">
        <v>45806</v>
      </c>
      <c r="F24" s="117" t="s">
        <v>115</v>
      </c>
      <c r="G24" s="33"/>
      <c r="H24" s="84"/>
      <c r="K24" s="31" t="e">
        <f t="shared" si="0"/>
        <v>#DIV/0!</v>
      </c>
      <c r="M24" s="20"/>
    </row>
    <row r="25" spans="1:13" ht="14.25" customHeight="1" x14ac:dyDescent="0.2">
      <c r="A25" s="51">
        <v>1011</v>
      </c>
      <c r="B25" s="30" t="s">
        <v>51</v>
      </c>
      <c r="C25" s="85" t="s">
        <v>180</v>
      </c>
      <c r="D25" s="30" t="s">
        <v>45</v>
      </c>
      <c r="E25" s="115">
        <v>45806</v>
      </c>
      <c r="F25" s="117" t="s">
        <v>122</v>
      </c>
      <c r="G25" s="33" t="s">
        <v>127</v>
      </c>
      <c r="H25" s="84" t="s">
        <v>66</v>
      </c>
      <c r="I25">
        <v>11</v>
      </c>
      <c r="K25" s="31">
        <f t="shared" si="0"/>
        <v>0</v>
      </c>
      <c r="M25" s="20"/>
    </row>
    <row r="26" spans="1:13" ht="14.25" customHeight="1" x14ac:dyDescent="0.2">
      <c r="A26" s="51">
        <v>1012</v>
      </c>
      <c r="B26" s="30" t="s">
        <v>51</v>
      </c>
      <c r="C26" s="86" t="s">
        <v>121</v>
      </c>
      <c r="D26" s="30" t="s">
        <v>45</v>
      </c>
      <c r="E26" s="115">
        <v>45806</v>
      </c>
      <c r="F26" s="117" t="s">
        <v>123</v>
      </c>
      <c r="G26" s="33"/>
      <c r="H26" s="84"/>
      <c r="K26" s="31" t="e">
        <f t="shared" si="0"/>
        <v>#DIV/0!</v>
      </c>
      <c r="M26" s="20"/>
    </row>
    <row r="27" spans="1:13" ht="14.25" customHeight="1" x14ac:dyDescent="0.2">
      <c r="A27" s="51">
        <v>1024</v>
      </c>
      <c r="B27" s="30" t="s">
        <v>51</v>
      </c>
      <c r="C27" s="86" t="s">
        <v>67</v>
      </c>
      <c r="D27" s="30" t="s">
        <v>45</v>
      </c>
      <c r="E27" s="115">
        <v>45807</v>
      </c>
      <c r="F27" s="117" t="s">
        <v>116</v>
      </c>
      <c r="G27" s="33"/>
      <c r="H27" s="84"/>
      <c r="K27" s="31" t="e">
        <f t="shared" si="0"/>
        <v>#DIV/0!</v>
      </c>
      <c r="M27" s="20"/>
    </row>
    <row r="28" spans="1:13" ht="14.25" customHeight="1" x14ac:dyDescent="0.2">
      <c r="A28" s="51">
        <v>1025</v>
      </c>
      <c r="B28" s="30" t="s">
        <v>51</v>
      </c>
      <c r="C28" s="85" t="s">
        <v>124</v>
      </c>
      <c r="D28" s="30" t="s">
        <v>45</v>
      </c>
      <c r="E28" s="113">
        <v>45808</v>
      </c>
      <c r="F28" s="117" t="s">
        <v>125</v>
      </c>
      <c r="G28" s="33"/>
      <c r="H28" s="84"/>
      <c r="K28" s="31" t="e">
        <f t="shared" si="0"/>
        <v>#DIV/0!</v>
      </c>
      <c r="M28" s="20"/>
    </row>
    <row r="29" spans="1:13" ht="14.25" customHeight="1" x14ac:dyDescent="0.2">
      <c r="A29" s="51">
        <v>1035</v>
      </c>
      <c r="B29" s="30" t="s">
        <v>51</v>
      </c>
      <c r="C29" s="86" t="s">
        <v>114</v>
      </c>
      <c r="D29" s="30" t="s">
        <v>45</v>
      </c>
      <c r="E29" s="115">
        <v>45808</v>
      </c>
      <c r="F29" s="117" t="s">
        <v>118</v>
      </c>
      <c r="G29" s="33"/>
      <c r="H29" s="84"/>
      <c r="K29" s="31" t="e">
        <f t="shared" si="0"/>
        <v>#DIV/0!</v>
      </c>
      <c r="M29" s="20"/>
    </row>
    <row r="30" spans="1:13" ht="14.25" customHeight="1" x14ac:dyDescent="0.2">
      <c r="A30" s="51">
        <v>1036</v>
      </c>
      <c r="B30" s="30" t="s">
        <v>51</v>
      </c>
      <c r="C30" s="86" t="s">
        <v>114</v>
      </c>
      <c r="D30" s="30" t="s">
        <v>45</v>
      </c>
      <c r="E30" s="115">
        <v>45807</v>
      </c>
      <c r="F30" s="117" t="s">
        <v>117</v>
      </c>
      <c r="G30" s="33"/>
      <c r="H30" s="84"/>
      <c r="K30" s="31" t="e">
        <f t="shared" si="0"/>
        <v>#DIV/0!</v>
      </c>
      <c r="M30" s="20"/>
    </row>
    <row r="31" spans="1:13" ht="14.25" customHeight="1" x14ac:dyDescent="0.2">
      <c r="A31" s="51">
        <v>1055</v>
      </c>
      <c r="B31" s="30" t="s">
        <v>51</v>
      </c>
      <c r="C31" s="85" t="s">
        <v>55</v>
      </c>
      <c r="D31" s="30" t="s">
        <v>45</v>
      </c>
      <c r="E31" s="113">
        <v>45810</v>
      </c>
      <c r="F31" s="117" t="s">
        <v>126</v>
      </c>
      <c r="G31" s="33"/>
      <c r="H31" s="84" t="s">
        <v>56</v>
      </c>
      <c r="K31" s="31" t="e">
        <f t="shared" si="0"/>
        <v>#DIV/0!</v>
      </c>
      <c r="M31" s="20"/>
    </row>
    <row r="32" spans="1:13" ht="14.25" customHeight="1" x14ac:dyDescent="0.2">
      <c r="A32" s="51">
        <v>1069</v>
      </c>
      <c r="B32" s="30" t="s">
        <v>51</v>
      </c>
      <c r="C32" s="85" t="s">
        <v>60</v>
      </c>
      <c r="D32" s="30" t="s">
        <v>45</v>
      </c>
      <c r="E32" s="113">
        <v>45811</v>
      </c>
      <c r="F32" s="117" t="s">
        <v>92</v>
      </c>
      <c r="G32" s="33"/>
      <c r="H32" s="84"/>
      <c r="K32" s="31" t="e">
        <f t="shared" si="0"/>
        <v>#DIV/0!</v>
      </c>
      <c r="M32" s="20"/>
    </row>
    <row r="33" spans="1:13" ht="14.25" customHeight="1" x14ac:dyDescent="0.2">
      <c r="A33" s="51">
        <v>1070</v>
      </c>
      <c r="B33" s="30" t="s">
        <v>51</v>
      </c>
      <c r="C33" s="85" t="s">
        <v>58</v>
      </c>
      <c r="D33" s="30" t="s">
        <v>45</v>
      </c>
      <c r="E33" s="113">
        <v>45811</v>
      </c>
      <c r="F33" s="117" t="s">
        <v>93</v>
      </c>
      <c r="G33" s="33"/>
      <c r="H33" s="84"/>
      <c r="K33" s="31" t="e">
        <f t="shared" si="0"/>
        <v>#DIV/0!</v>
      </c>
      <c r="M33" s="20"/>
    </row>
    <row r="34" spans="1:13" ht="14.25" customHeight="1" x14ac:dyDescent="0.2">
      <c r="A34" s="51">
        <v>1071</v>
      </c>
      <c r="B34" s="30" t="s">
        <v>51</v>
      </c>
      <c r="C34" s="85" t="s">
        <v>58</v>
      </c>
      <c r="D34" s="30" t="s">
        <v>45</v>
      </c>
      <c r="E34" s="113">
        <v>45811</v>
      </c>
      <c r="F34" s="117" t="s">
        <v>94</v>
      </c>
      <c r="G34" s="33"/>
      <c r="H34" s="84"/>
      <c r="K34" s="31" t="e">
        <f t="shared" si="0"/>
        <v>#DIV/0!</v>
      </c>
      <c r="M34" s="20"/>
    </row>
    <row r="35" spans="1:13" ht="14.25" customHeight="1" x14ac:dyDescent="0.2">
      <c r="A35" s="51">
        <v>1072</v>
      </c>
      <c r="B35" s="30" t="s">
        <v>51</v>
      </c>
      <c r="C35" s="85" t="s">
        <v>58</v>
      </c>
      <c r="D35" s="30" t="s">
        <v>45</v>
      </c>
      <c r="E35" s="113">
        <v>45811</v>
      </c>
      <c r="F35" s="117" t="s">
        <v>95</v>
      </c>
      <c r="G35" s="33"/>
      <c r="H35" s="84"/>
      <c r="K35" s="31" t="e">
        <f t="shared" si="0"/>
        <v>#DIV/0!</v>
      </c>
      <c r="M35" s="20"/>
    </row>
    <row r="36" spans="1:13" ht="14.25" customHeight="1" x14ac:dyDescent="0.2">
      <c r="A36" s="51">
        <v>1092</v>
      </c>
      <c r="B36" s="30" t="s">
        <v>51</v>
      </c>
      <c r="C36" s="85" t="s">
        <v>60</v>
      </c>
      <c r="D36" s="30" t="s">
        <v>45</v>
      </c>
      <c r="E36" s="113">
        <v>45813</v>
      </c>
      <c r="F36" s="117" t="s">
        <v>96</v>
      </c>
      <c r="G36" s="33"/>
      <c r="H36" s="84"/>
      <c r="K36" s="31" t="e">
        <f t="shared" si="0"/>
        <v>#DIV/0!</v>
      </c>
      <c r="M36" s="20"/>
    </row>
    <row r="37" spans="1:13" ht="14.25" customHeight="1" x14ac:dyDescent="0.25">
      <c r="A37" s="51">
        <v>1101</v>
      </c>
      <c r="B37" s="30" t="s">
        <v>51</v>
      </c>
      <c r="C37" s="85" t="s">
        <v>106</v>
      </c>
      <c r="D37" s="30" t="s">
        <v>45</v>
      </c>
      <c r="E37" s="113">
        <v>45814</v>
      </c>
      <c r="F37" s="34" t="s">
        <v>107</v>
      </c>
      <c r="G37" s="33"/>
      <c r="H37" s="84"/>
      <c r="K37" s="31" t="e">
        <f t="shared" si="0"/>
        <v>#DIV/0!</v>
      </c>
      <c r="M37" s="20"/>
    </row>
    <row r="38" spans="1:13" ht="14.25" customHeight="1" x14ac:dyDescent="0.25">
      <c r="A38" s="51">
        <v>1102</v>
      </c>
      <c r="B38" s="30" t="s">
        <v>51</v>
      </c>
      <c r="C38" s="85" t="s">
        <v>60</v>
      </c>
      <c r="D38" s="30" t="s">
        <v>45</v>
      </c>
      <c r="E38" s="113">
        <v>45814</v>
      </c>
      <c r="F38" s="34" t="s">
        <v>108</v>
      </c>
      <c r="G38" s="33"/>
      <c r="H38" s="84"/>
      <c r="K38" s="31" t="e">
        <f t="shared" si="0"/>
        <v>#DIV/0!</v>
      </c>
      <c r="M38" s="20"/>
    </row>
    <row r="39" spans="1:13" ht="14.25" customHeight="1" x14ac:dyDescent="0.25">
      <c r="A39" s="51">
        <v>1103</v>
      </c>
      <c r="B39" s="30" t="s">
        <v>51</v>
      </c>
      <c r="C39" s="85" t="s">
        <v>60</v>
      </c>
      <c r="D39" s="30" t="s">
        <v>45</v>
      </c>
      <c r="E39" s="113">
        <v>45814</v>
      </c>
      <c r="F39" s="34" t="s">
        <v>109</v>
      </c>
      <c r="G39" s="33"/>
      <c r="H39" s="84"/>
      <c r="K39" s="31"/>
      <c r="M39" s="20"/>
    </row>
    <row r="40" spans="1:13" ht="14.25" customHeight="1" x14ac:dyDescent="0.25">
      <c r="A40" s="51">
        <v>1104</v>
      </c>
      <c r="B40" s="30" t="s">
        <v>51</v>
      </c>
      <c r="C40" s="85" t="s">
        <v>110</v>
      </c>
      <c r="D40" s="30" t="s">
        <v>45</v>
      </c>
      <c r="E40" s="113">
        <v>45814</v>
      </c>
      <c r="F40" s="34" t="s">
        <v>171</v>
      </c>
      <c r="G40" s="33"/>
      <c r="H40" s="84"/>
      <c r="M40" s="20"/>
    </row>
    <row r="41" spans="1:13" ht="14.25" customHeight="1" x14ac:dyDescent="0.25">
      <c r="A41" s="51">
        <v>1105</v>
      </c>
      <c r="B41" s="30" t="s">
        <v>51</v>
      </c>
      <c r="C41" s="85" t="s">
        <v>172</v>
      </c>
      <c r="D41" s="30" t="s">
        <v>45</v>
      </c>
      <c r="E41" s="113">
        <v>45814</v>
      </c>
      <c r="F41" s="34" t="s">
        <v>173</v>
      </c>
      <c r="G41" s="33"/>
      <c r="H41" s="84"/>
      <c r="M41" s="20"/>
    </row>
    <row r="42" spans="1:13" ht="14.25" customHeight="1" x14ac:dyDescent="0.25">
      <c r="A42" s="51">
        <v>1106</v>
      </c>
      <c r="B42" s="30" t="s">
        <v>51</v>
      </c>
      <c r="C42" s="85" t="s">
        <v>63</v>
      </c>
      <c r="D42" s="30" t="s">
        <v>45</v>
      </c>
      <c r="E42" s="113">
        <v>45814</v>
      </c>
      <c r="F42" s="34" t="s">
        <v>181</v>
      </c>
      <c r="G42" s="33"/>
      <c r="H42" s="84"/>
      <c r="M42" s="20"/>
    </row>
    <row r="43" spans="1:13" ht="14.25" customHeight="1" x14ac:dyDescent="0.25">
      <c r="A43" s="51">
        <v>1112</v>
      </c>
      <c r="B43" s="30" t="s">
        <v>51</v>
      </c>
      <c r="C43" s="85" t="s">
        <v>111</v>
      </c>
      <c r="D43" s="30" t="s">
        <v>45</v>
      </c>
      <c r="E43" s="113">
        <v>45817</v>
      </c>
      <c r="F43" s="34" t="s">
        <v>112</v>
      </c>
      <c r="G43" s="33" t="s">
        <v>128</v>
      </c>
      <c r="H43" s="84" t="s">
        <v>59</v>
      </c>
      <c r="I43">
        <v>88</v>
      </c>
      <c r="J43">
        <v>1976.5</v>
      </c>
      <c r="M43" s="20"/>
    </row>
    <row r="44" spans="1:13" ht="14.25" customHeight="1" x14ac:dyDescent="0.25">
      <c r="A44" s="51">
        <v>1121</v>
      </c>
      <c r="B44" s="30" t="s">
        <v>51</v>
      </c>
      <c r="C44" s="85" t="s">
        <v>174</v>
      </c>
      <c r="D44" s="30" t="s">
        <v>45</v>
      </c>
      <c r="E44" s="113">
        <v>45819</v>
      </c>
      <c r="F44" s="34" t="s">
        <v>175</v>
      </c>
      <c r="G44" s="33"/>
      <c r="H44" s="84"/>
      <c r="M44" s="20"/>
    </row>
    <row r="45" spans="1:13" ht="14.25" customHeight="1" x14ac:dyDescent="0.25">
      <c r="A45" s="51">
        <v>1123</v>
      </c>
      <c r="B45" s="30" t="s">
        <v>51</v>
      </c>
      <c r="C45" s="85" t="s">
        <v>176</v>
      </c>
      <c r="D45" s="30" t="s">
        <v>45</v>
      </c>
      <c r="E45" s="113">
        <v>45819</v>
      </c>
      <c r="F45" s="34" t="s">
        <v>177</v>
      </c>
      <c r="G45" s="33"/>
      <c r="H45" s="84"/>
      <c r="M45" s="20"/>
    </row>
    <row r="46" spans="1:13" ht="14.25" customHeight="1" x14ac:dyDescent="0.25">
      <c r="A46" s="51">
        <v>1124</v>
      </c>
      <c r="B46" s="30" t="s">
        <v>51</v>
      </c>
      <c r="C46" s="85" t="s">
        <v>146</v>
      </c>
      <c r="D46" s="30" t="s">
        <v>45</v>
      </c>
      <c r="E46" s="113">
        <v>45819</v>
      </c>
      <c r="F46" s="34" t="s">
        <v>145</v>
      </c>
      <c r="G46" s="33"/>
      <c r="H46" s="84" t="s">
        <v>59</v>
      </c>
      <c r="M46" s="20"/>
    </row>
    <row r="47" spans="1:13" ht="14.25" customHeight="1" x14ac:dyDescent="0.25">
      <c r="A47" s="87">
        <v>1134</v>
      </c>
      <c r="B47" s="88" t="s">
        <v>51</v>
      </c>
      <c r="C47" s="85" t="s">
        <v>146</v>
      </c>
      <c r="D47" s="30" t="s">
        <v>45</v>
      </c>
      <c r="E47" s="114">
        <v>45821</v>
      </c>
      <c r="F47" s="34" t="s">
        <v>161</v>
      </c>
      <c r="G47" s="33"/>
      <c r="H47" s="84" t="s">
        <v>59</v>
      </c>
      <c r="M47" s="20"/>
    </row>
    <row r="48" spans="1:13" ht="14.25" customHeight="1" x14ac:dyDescent="0.25">
      <c r="A48" s="87">
        <v>1137</v>
      </c>
      <c r="B48" s="88" t="s">
        <v>51</v>
      </c>
      <c r="C48" s="85" t="s">
        <v>157</v>
      </c>
      <c r="D48" s="30" t="s">
        <v>45</v>
      </c>
      <c r="E48" s="114">
        <v>45821</v>
      </c>
      <c r="F48" s="34" t="s">
        <v>159</v>
      </c>
      <c r="G48" s="33" t="s">
        <v>178</v>
      </c>
      <c r="H48" s="84" t="s">
        <v>59</v>
      </c>
      <c r="I48">
        <v>121</v>
      </c>
      <c r="J48">
        <v>2449.8000000000002</v>
      </c>
      <c r="M48" s="20"/>
    </row>
    <row r="49" spans="1:13" ht="14.25" customHeight="1" x14ac:dyDescent="0.25">
      <c r="A49" s="87">
        <v>1138</v>
      </c>
      <c r="B49" s="88" t="s">
        <v>51</v>
      </c>
      <c r="C49" s="85" t="s">
        <v>160</v>
      </c>
      <c r="D49" s="30" t="s">
        <v>45</v>
      </c>
      <c r="E49" s="114">
        <v>45821</v>
      </c>
      <c r="F49" s="34" t="s">
        <v>162</v>
      </c>
      <c r="G49" s="33"/>
      <c r="H49" s="84"/>
      <c r="M49" s="20"/>
    </row>
    <row r="50" spans="1:13" ht="14.25" customHeight="1" x14ac:dyDescent="0.25">
      <c r="A50" s="87">
        <v>1140</v>
      </c>
      <c r="B50" s="88" t="s">
        <v>51</v>
      </c>
      <c r="C50" s="85" t="s">
        <v>157</v>
      </c>
      <c r="D50" s="30" t="s">
        <v>45</v>
      </c>
      <c r="E50" s="114">
        <v>45822</v>
      </c>
      <c r="F50" s="34" t="s">
        <v>156</v>
      </c>
      <c r="G50" s="33"/>
      <c r="H50" s="84"/>
      <c r="M50" s="20"/>
    </row>
    <row r="51" spans="1:13" ht="14.25" customHeight="1" x14ac:dyDescent="0.25">
      <c r="A51" s="87">
        <v>1141</v>
      </c>
      <c r="B51" s="88" t="s">
        <v>51</v>
      </c>
      <c r="C51" s="85" t="s">
        <v>157</v>
      </c>
      <c r="D51" s="30" t="s">
        <v>45</v>
      </c>
      <c r="E51" s="114">
        <v>45822</v>
      </c>
      <c r="F51" s="34" t="s">
        <v>158</v>
      </c>
      <c r="G51" s="33"/>
      <c r="H51" s="84"/>
      <c r="M51" s="20"/>
    </row>
    <row r="52" spans="1:13" ht="14.25" customHeight="1" x14ac:dyDescent="0.25">
      <c r="A52" s="87">
        <v>1142</v>
      </c>
      <c r="B52" s="88" t="s">
        <v>51</v>
      </c>
      <c r="C52" s="85" t="s">
        <v>69</v>
      </c>
      <c r="D52" s="30" t="s">
        <v>45</v>
      </c>
      <c r="E52" s="114">
        <v>45822</v>
      </c>
      <c r="F52" s="34" t="s">
        <v>164</v>
      </c>
      <c r="G52" s="33"/>
      <c r="H52" s="84"/>
      <c r="M52" s="20"/>
    </row>
    <row r="53" spans="1:13" ht="14.25" customHeight="1" x14ac:dyDescent="0.25">
      <c r="A53" s="51">
        <v>1142</v>
      </c>
      <c r="B53" s="30" t="s">
        <v>51</v>
      </c>
      <c r="C53" s="85" t="s">
        <v>69</v>
      </c>
      <c r="D53" s="30" t="s">
        <v>45</v>
      </c>
      <c r="E53" s="114">
        <v>45822</v>
      </c>
      <c r="F53" s="34" t="s">
        <v>164</v>
      </c>
      <c r="G53" s="33"/>
      <c r="H53" s="84"/>
      <c r="M53" s="20"/>
    </row>
    <row r="54" spans="1:13" ht="14.25" customHeight="1" x14ac:dyDescent="0.25">
      <c r="A54" s="51">
        <v>1143</v>
      </c>
      <c r="B54" s="30" t="s">
        <v>51</v>
      </c>
      <c r="C54" s="85" t="s">
        <v>182</v>
      </c>
      <c r="D54" s="30" t="s">
        <v>45</v>
      </c>
      <c r="E54" s="114">
        <v>45824</v>
      </c>
      <c r="F54" s="34" t="s">
        <v>183</v>
      </c>
      <c r="G54" s="33"/>
      <c r="H54" s="84"/>
      <c r="M54" s="20"/>
    </row>
    <row r="55" spans="1:13" ht="14.25" customHeight="1" x14ac:dyDescent="0.25">
      <c r="A55" s="51">
        <v>1144</v>
      </c>
      <c r="B55" s="30" t="s">
        <v>51</v>
      </c>
      <c r="C55" s="85" t="s">
        <v>157</v>
      </c>
      <c r="D55" s="30" t="s">
        <v>45</v>
      </c>
      <c r="E55" s="114">
        <v>45824</v>
      </c>
      <c r="F55" s="34" t="s">
        <v>184</v>
      </c>
      <c r="G55" s="33"/>
      <c r="H55" s="84"/>
      <c r="M55" s="20"/>
    </row>
    <row r="56" spans="1:13" ht="14.25" customHeight="1" x14ac:dyDescent="0.25">
      <c r="A56" s="51"/>
      <c r="B56" s="30"/>
      <c r="C56" s="85"/>
      <c r="E56" s="116"/>
      <c r="F56" s="34"/>
      <c r="G56" s="33"/>
      <c r="H56" s="84"/>
      <c r="M56" s="20"/>
    </row>
    <row r="57" spans="1:13" ht="14.25" customHeight="1" x14ac:dyDescent="0.25">
      <c r="A57" s="51"/>
      <c r="B57" s="30"/>
      <c r="C57" s="85"/>
      <c r="E57" s="116"/>
      <c r="F57" s="34"/>
      <c r="G57" s="33"/>
      <c r="H57" s="84"/>
      <c r="M57" s="20"/>
    </row>
    <row r="58" spans="1:13" ht="14.25" customHeight="1" x14ac:dyDescent="0.25">
      <c r="A58" s="51"/>
      <c r="B58" s="30"/>
      <c r="C58" s="85"/>
      <c r="E58" s="116"/>
      <c r="F58" s="34"/>
      <c r="G58" s="33"/>
      <c r="H58" s="84"/>
      <c r="M58" s="20"/>
    </row>
    <row r="59" spans="1:13" ht="14.25" customHeight="1" x14ac:dyDescent="0.25">
      <c r="A59" s="51"/>
      <c r="B59" s="30"/>
      <c r="C59" s="85"/>
      <c r="E59" s="116"/>
      <c r="F59" s="34"/>
      <c r="G59" s="33"/>
      <c r="H59" s="84"/>
      <c r="M59" s="20"/>
    </row>
    <row r="60" spans="1:13" ht="14.25" customHeight="1" x14ac:dyDescent="0.25">
      <c r="A60" s="51"/>
      <c r="B60" s="30"/>
      <c r="C60" s="85"/>
      <c r="E60" s="116"/>
      <c r="F60" s="34"/>
      <c r="G60" s="33"/>
      <c r="H60" s="84"/>
      <c r="M60" s="20"/>
    </row>
    <row r="61" spans="1:13" ht="14.25" customHeight="1" x14ac:dyDescent="0.25">
      <c r="A61" s="51"/>
      <c r="B61" s="30"/>
      <c r="C61" s="85"/>
      <c r="E61" s="116"/>
      <c r="F61" s="34"/>
      <c r="G61" s="33"/>
      <c r="H61" s="84"/>
      <c r="M61" s="20"/>
    </row>
    <row r="62" spans="1:13" ht="14.25" customHeight="1" x14ac:dyDescent="0.25">
      <c r="A62" s="51"/>
      <c r="B62" s="30"/>
      <c r="C62" s="85"/>
      <c r="E62" s="116"/>
      <c r="F62" s="34"/>
      <c r="G62" s="33"/>
      <c r="H62" s="84"/>
      <c r="M62" s="20"/>
    </row>
    <row r="63" spans="1:13" ht="14.25" customHeight="1" x14ac:dyDescent="0.25">
      <c r="A63" s="51"/>
      <c r="B63" s="30"/>
      <c r="C63" s="85"/>
      <c r="E63" s="116"/>
      <c r="F63" s="34"/>
      <c r="G63" s="33"/>
      <c r="H63" s="84"/>
      <c r="M63" s="20"/>
    </row>
    <row r="64" spans="1:13" ht="14.25" customHeight="1" x14ac:dyDescent="0.25">
      <c r="A64" s="51"/>
      <c r="B64" s="30"/>
      <c r="C64" s="85"/>
      <c r="E64" s="116"/>
      <c r="F64" s="34"/>
      <c r="G64" s="33"/>
      <c r="H64" s="84"/>
      <c r="M64" s="20"/>
    </row>
    <row r="65" spans="1:13" ht="14.25" customHeight="1" x14ac:dyDescent="0.25">
      <c r="A65" s="51"/>
      <c r="B65" s="30"/>
      <c r="C65" s="85"/>
      <c r="E65" s="116"/>
      <c r="F65" s="34"/>
      <c r="G65" s="33"/>
      <c r="H65" s="84"/>
      <c r="M65" s="20"/>
    </row>
    <row r="66" spans="1:13" ht="14.25" customHeight="1" x14ac:dyDescent="0.25">
      <c r="A66" s="51"/>
      <c r="B66" s="30"/>
      <c r="C66" s="85"/>
      <c r="E66" s="116"/>
      <c r="F66" s="34"/>
      <c r="G66" s="33"/>
      <c r="H66" s="84"/>
      <c r="M66" s="20"/>
    </row>
    <row r="67" spans="1:13" ht="14.25" customHeight="1" x14ac:dyDescent="0.25">
      <c r="A67" s="51"/>
      <c r="B67" s="30"/>
      <c r="C67" s="85"/>
      <c r="E67" s="116"/>
      <c r="F67" s="34"/>
      <c r="G67" s="33"/>
      <c r="H67" s="84"/>
      <c r="M67" s="20"/>
    </row>
    <row r="68" spans="1:13" ht="14.25" customHeight="1" x14ac:dyDescent="0.25">
      <c r="A68" s="51"/>
      <c r="B68" s="30"/>
      <c r="C68" s="85"/>
      <c r="E68" s="116"/>
      <c r="F68" s="34"/>
      <c r="G68" s="33"/>
      <c r="H68" s="84"/>
      <c r="M68" s="20"/>
    </row>
    <row r="69" spans="1:13" ht="14.25" customHeight="1" x14ac:dyDescent="0.25">
      <c r="A69" s="51"/>
      <c r="B69" s="30"/>
      <c r="C69" s="85"/>
      <c r="E69" s="116"/>
      <c r="F69" s="34"/>
      <c r="G69" s="33"/>
      <c r="H69" s="84"/>
      <c r="M69" s="20"/>
    </row>
    <row r="70" spans="1:13" ht="14.25" customHeight="1" x14ac:dyDescent="0.25">
      <c r="A70" s="51"/>
      <c r="B70" s="30"/>
      <c r="C70" s="85"/>
      <c r="E70" s="116"/>
      <c r="F70" s="34"/>
      <c r="G70" s="33"/>
      <c r="H70" s="84"/>
      <c r="M70" s="20"/>
    </row>
    <row r="71" spans="1:13" ht="14.25" customHeight="1" x14ac:dyDescent="0.25">
      <c r="A71" s="51"/>
      <c r="B71" s="30"/>
      <c r="C71" s="85"/>
      <c r="E71" s="116"/>
      <c r="F71" s="34"/>
      <c r="G71" s="33"/>
      <c r="H71" s="84"/>
      <c r="M71" s="20"/>
    </row>
    <row r="72" spans="1:13" ht="14.25" customHeight="1" x14ac:dyDescent="0.25">
      <c r="A72" s="51"/>
      <c r="B72" s="30"/>
      <c r="C72" s="85"/>
      <c r="E72" s="116"/>
      <c r="F72" s="34"/>
      <c r="G72" s="33"/>
      <c r="H72" s="84"/>
      <c r="M72" s="20"/>
    </row>
    <row r="73" spans="1:13" ht="14.25" customHeight="1" x14ac:dyDescent="0.25">
      <c r="A73" s="51"/>
      <c r="B73" s="30"/>
      <c r="C73" s="85"/>
      <c r="E73" s="116"/>
      <c r="F73" s="34"/>
      <c r="G73" s="33"/>
      <c r="H73" s="84"/>
      <c r="M73" s="20"/>
    </row>
    <row r="74" spans="1:13" ht="14.25" customHeight="1" x14ac:dyDescent="0.25">
      <c r="A74" s="51"/>
      <c r="B74" s="30"/>
      <c r="C74" s="85"/>
      <c r="E74" s="116"/>
      <c r="F74" s="34"/>
      <c r="G74" s="33"/>
      <c r="H74" s="84"/>
      <c r="M74" s="20"/>
    </row>
    <row r="75" spans="1:13" ht="14.25" customHeight="1" x14ac:dyDescent="0.25">
      <c r="A75" s="51"/>
      <c r="B75" s="30"/>
      <c r="C75" s="85"/>
      <c r="E75" s="116"/>
      <c r="F75" s="34"/>
      <c r="G75" s="33"/>
      <c r="H75" s="84"/>
      <c r="M75" s="20"/>
    </row>
    <row r="76" spans="1:13" ht="14.25" customHeight="1" x14ac:dyDescent="0.25">
      <c r="A76" s="51"/>
      <c r="B76" s="30"/>
      <c r="C76" s="85"/>
      <c r="E76" s="116"/>
      <c r="F76" s="34"/>
      <c r="G76" s="33"/>
      <c r="H76" s="84"/>
      <c r="M76" s="20"/>
    </row>
    <row r="77" spans="1:13" ht="14.25" customHeight="1" x14ac:dyDescent="0.25">
      <c r="A77" s="51"/>
      <c r="B77" s="30"/>
      <c r="C77" s="85"/>
      <c r="E77" s="116"/>
      <c r="F77" s="34"/>
      <c r="G77" s="33"/>
      <c r="H77" s="84"/>
      <c r="M77" s="20"/>
    </row>
    <row r="78" spans="1:13" ht="14.25" customHeight="1" x14ac:dyDescent="0.25">
      <c r="A78" s="51"/>
      <c r="B78" s="30"/>
      <c r="C78" s="85"/>
      <c r="E78" s="116"/>
      <c r="F78" s="34"/>
      <c r="G78" s="33"/>
      <c r="H78" s="84"/>
      <c r="M78" s="20"/>
    </row>
    <row r="79" spans="1:13" ht="14.25" customHeight="1" x14ac:dyDescent="0.25">
      <c r="A79" s="51"/>
      <c r="B79" s="30"/>
      <c r="C79" s="85"/>
      <c r="E79" s="116"/>
      <c r="F79" s="34"/>
      <c r="G79" s="33"/>
      <c r="H79" s="84"/>
      <c r="M79" s="20"/>
    </row>
    <row r="80" spans="1:13" ht="14.25" customHeight="1" x14ac:dyDescent="0.25">
      <c r="A80" s="51"/>
      <c r="B80" s="30"/>
      <c r="C80" s="85"/>
      <c r="E80" s="116"/>
      <c r="F80" s="34"/>
      <c r="G80" s="33"/>
      <c r="H80" s="84"/>
      <c r="M80" s="20"/>
    </row>
    <row r="81" spans="1:13" ht="14.25" customHeight="1" x14ac:dyDescent="0.25">
      <c r="A81" s="51"/>
      <c r="B81" s="30"/>
      <c r="C81" s="85"/>
      <c r="E81" s="116"/>
      <c r="F81" s="34"/>
      <c r="G81" s="33"/>
      <c r="H81" s="84"/>
      <c r="M81" s="20"/>
    </row>
    <row r="82" spans="1:13" ht="14.25" customHeight="1" x14ac:dyDescent="0.25">
      <c r="A82" s="51"/>
      <c r="B82" s="30"/>
      <c r="C82" s="85"/>
      <c r="E82" s="116"/>
      <c r="F82" s="34"/>
      <c r="G82" s="33"/>
      <c r="H82" s="84"/>
      <c r="M82" s="20"/>
    </row>
    <row r="83" spans="1:13" ht="14.25" customHeight="1" x14ac:dyDescent="0.25">
      <c r="A83" s="51"/>
      <c r="B83" s="30"/>
      <c r="C83" s="85"/>
      <c r="E83" s="116"/>
      <c r="F83" s="34"/>
      <c r="G83" s="33"/>
      <c r="H83" s="84"/>
      <c r="M83" s="20"/>
    </row>
    <row r="84" spans="1:13" ht="14.25" customHeight="1" x14ac:dyDescent="0.25">
      <c r="A84" s="51"/>
      <c r="B84" s="30"/>
      <c r="C84" s="85"/>
      <c r="E84" s="116"/>
      <c r="F84" s="34"/>
      <c r="G84" s="33"/>
      <c r="H84" s="84"/>
      <c r="M84" s="20"/>
    </row>
    <row r="85" spans="1:13" ht="14.25" customHeight="1" x14ac:dyDescent="0.25">
      <c r="A85" s="51"/>
      <c r="B85" s="30"/>
      <c r="C85" s="85"/>
      <c r="E85" s="116"/>
      <c r="F85" s="34"/>
      <c r="G85" s="33"/>
      <c r="H85" s="84"/>
      <c r="M85" s="20"/>
    </row>
    <row r="86" spans="1:13" ht="14.25" customHeight="1" x14ac:dyDescent="0.25">
      <c r="A86" s="51"/>
      <c r="B86" s="30"/>
      <c r="C86" s="85"/>
      <c r="E86" s="116"/>
      <c r="F86" s="34"/>
      <c r="G86" s="33"/>
      <c r="H86" s="84"/>
      <c r="M86" s="20"/>
    </row>
    <row r="87" spans="1:13" ht="14.25" customHeight="1" x14ac:dyDescent="0.25">
      <c r="A87" s="51"/>
      <c r="B87" s="30"/>
      <c r="C87" s="85"/>
      <c r="E87" s="116"/>
      <c r="F87" s="34"/>
      <c r="G87" s="33"/>
      <c r="H87" s="84"/>
      <c r="M87" s="20"/>
    </row>
    <row r="88" spans="1:13" ht="14.25" customHeight="1" x14ac:dyDescent="0.25">
      <c r="A88" s="51"/>
      <c r="B88" s="30"/>
      <c r="C88" s="85"/>
      <c r="E88" s="116"/>
      <c r="F88" s="34"/>
      <c r="G88" s="33"/>
      <c r="H88" s="84"/>
      <c r="M88" s="20"/>
    </row>
    <row r="89" spans="1:13" ht="14.25" customHeight="1" x14ac:dyDescent="0.25">
      <c r="A89" s="51"/>
      <c r="B89" s="30"/>
      <c r="C89" s="85"/>
      <c r="E89" s="116"/>
      <c r="F89" s="34"/>
      <c r="G89" s="33"/>
      <c r="H89" s="84"/>
      <c r="M89" s="20"/>
    </row>
    <row r="90" spans="1:13" ht="14.25" customHeight="1" x14ac:dyDescent="0.25">
      <c r="A90" s="51"/>
      <c r="B90" s="30"/>
      <c r="C90" s="85"/>
      <c r="E90" s="116"/>
      <c r="F90" s="34"/>
      <c r="G90" s="33"/>
      <c r="H90" s="84"/>
      <c r="M90" s="20"/>
    </row>
    <row r="91" spans="1:13" ht="14.25" customHeight="1" x14ac:dyDescent="0.25">
      <c r="A91" s="51"/>
      <c r="B91" s="30"/>
      <c r="C91" s="85"/>
      <c r="E91" s="116"/>
      <c r="F91" s="34"/>
      <c r="G91" s="33"/>
      <c r="H91" s="84"/>
      <c r="M91" s="20"/>
    </row>
    <row r="92" spans="1:13" ht="14.25" customHeight="1" x14ac:dyDescent="0.25">
      <c r="A92" s="51"/>
      <c r="B92" s="30"/>
      <c r="C92" s="85"/>
      <c r="E92" s="116"/>
      <c r="F92" s="34"/>
      <c r="G92" s="33"/>
      <c r="H92" s="84"/>
      <c r="M92" s="20"/>
    </row>
    <row r="93" spans="1:13" ht="14.25" customHeight="1" x14ac:dyDescent="0.25">
      <c r="A93" s="51"/>
      <c r="B93" s="30"/>
      <c r="C93" s="85"/>
      <c r="E93" s="116"/>
      <c r="F93" s="34"/>
      <c r="G93" s="33"/>
      <c r="H93" s="84"/>
      <c r="M93" s="20"/>
    </row>
    <row r="94" spans="1:13" ht="14.25" customHeight="1" x14ac:dyDescent="0.25">
      <c r="A94" s="51"/>
      <c r="B94" s="30"/>
      <c r="C94" s="85"/>
      <c r="E94" s="116"/>
      <c r="F94" s="34"/>
      <c r="G94" s="33"/>
      <c r="H94" s="84"/>
      <c r="M94" s="20"/>
    </row>
    <row r="95" spans="1:13" ht="14.25" customHeight="1" x14ac:dyDescent="0.25">
      <c r="A95" s="51"/>
      <c r="B95" s="30"/>
      <c r="C95" s="85"/>
      <c r="E95" s="116"/>
      <c r="F95" s="34"/>
      <c r="G95" s="33"/>
      <c r="H95" s="84"/>
      <c r="M95" s="20"/>
    </row>
    <row r="96" spans="1:13" ht="14.25" customHeight="1" x14ac:dyDescent="0.25">
      <c r="A96" s="51"/>
      <c r="B96" s="30"/>
      <c r="C96" s="85"/>
      <c r="E96" s="116"/>
      <c r="F96" s="34"/>
      <c r="G96" s="33"/>
      <c r="H96" s="84"/>
      <c r="M96" s="20"/>
    </row>
    <row r="97" spans="1:13" ht="14.25" customHeight="1" x14ac:dyDescent="0.25">
      <c r="A97" s="51"/>
      <c r="B97" s="30"/>
      <c r="C97" s="85"/>
      <c r="E97" s="116"/>
      <c r="F97" s="34"/>
      <c r="G97" s="33"/>
      <c r="H97" s="84"/>
      <c r="M97" s="20"/>
    </row>
    <row r="98" spans="1:13" ht="14.25" customHeight="1" x14ac:dyDescent="0.25">
      <c r="A98" s="51"/>
      <c r="B98" s="30"/>
      <c r="C98" s="85"/>
      <c r="E98" s="116"/>
      <c r="F98" s="34"/>
      <c r="G98" s="33"/>
      <c r="H98" s="84"/>
      <c r="M98" s="20"/>
    </row>
    <row r="99" spans="1:13" ht="14.25" customHeight="1" x14ac:dyDescent="0.25">
      <c r="A99" s="51"/>
      <c r="B99" s="30"/>
      <c r="C99" s="85"/>
      <c r="E99" s="116"/>
      <c r="F99" s="34"/>
      <c r="G99" s="33"/>
      <c r="H99" s="84"/>
      <c r="M99" s="20"/>
    </row>
    <row r="100" spans="1:13" ht="14.25" customHeight="1" x14ac:dyDescent="0.25">
      <c r="A100" s="51"/>
      <c r="B100" s="30"/>
      <c r="C100" s="85"/>
      <c r="E100" s="116"/>
      <c r="F100" s="34"/>
      <c r="G100" s="33"/>
      <c r="H100" s="84"/>
      <c r="M100" s="20"/>
    </row>
    <row r="101" spans="1:13" ht="14.25" customHeight="1" x14ac:dyDescent="0.25">
      <c r="A101" s="51"/>
      <c r="B101" s="30"/>
      <c r="C101" s="85"/>
      <c r="E101" s="116"/>
      <c r="F101" s="34"/>
      <c r="G101" s="33"/>
      <c r="H101" s="84"/>
      <c r="M101" s="20"/>
    </row>
    <row r="102" spans="1:13" ht="14.25" customHeight="1" x14ac:dyDescent="0.25">
      <c r="A102" s="51"/>
      <c r="B102" s="30"/>
      <c r="C102" s="85"/>
      <c r="E102" s="116"/>
      <c r="F102" s="34"/>
      <c r="G102" s="33"/>
      <c r="H102" s="84"/>
      <c r="M102" s="20"/>
    </row>
    <row r="103" spans="1:13" ht="14.25" customHeight="1" x14ac:dyDescent="0.25">
      <c r="A103" s="51"/>
      <c r="B103" s="3"/>
      <c r="C103" s="85"/>
      <c r="E103" s="116"/>
      <c r="F103" s="34"/>
      <c r="G103" s="33"/>
      <c r="H103" s="84"/>
      <c r="M103" s="20"/>
    </row>
    <row r="104" spans="1:13" ht="14.25" customHeight="1" x14ac:dyDescent="0.25">
      <c r="A104" s="51"/>
      <c r="B104" s="3"/>
      <c r="C104" s="85"/>
      <c r="E104" s="116"/>
      <c r="F104" s="34"/>
      <c r="G104" s="33"/>
      <c r="H104" s="84"/>
      <c r="M104" s="20"/>
    </row>
    <row r="105" spans="1:13" ht="14.25" customHeight="1" x14ac:dyDescent="0.25">
      <c r="A105" s="51"/>
      <c r="B105" s="3"/>
      <c r="C105" s="85"/>
      <c r="E105" s="116"/>
      <c r="F105" s="34"/>
      <c r="G105" s="33"/>
      <c r="H105" s="84"/>
      <c r="M105" s="20"/>
    </row>
    <row r="106" spans="1:13" ht="14.25" customHeight="1" x14ac:dyDescent="0.25">
      <c r="A106" s="51"/>
      <c r="B106" s="3"/>
      <c r="C106" s="85"/>
      <c r="E106" s="116"/>
      <c r="F106" s="34"/>
      <c r="G106" s="33"/>
      <c r="H106" s="84"/>
      <c r="M106" s="20"/>
    </row>
    <row r="107" spans="1:13" ht="14.25" customHeight="1" x14ac:dyDescent="0.25">
      <c r="A107" s="51"/>
      <c r="B107" s="3"/>
      <c r="C107" s="85"/>
      <c r="E107" s="116"/>
      <c r="F107" s="34"/>
      <c r="G107" s="33"/>
      <c r="H107" s="84"/>
      <c r="M107" s="20"/>
    </row>
    <row r="108" spans="1:13" ht="14.25" customHeight="1" x14ac:dyDescent="0.25">
      <c r="A108" s="51"/>
      <c r="B108" s="3"/>
      <c r="C108" s="85"/>
      <c r="E108" s="116"/>
      <c r="F108" s="34"/>
      <c r="G108" s="33"/>
      <c r="H108" s="84"/>
      <c r="M108" s="20"/>
    </row>
    <row r="109" spans="1:13" ht="14.25" customHeight="1" x14ac:dyDescent="0.25">
      <c r="A109" s="51"/>
      <c r="B109" s="3"/>
      <c r="C109" s="85"/>
      <c r="E109" s="116"/>
      <c r="F109" s="34"/>
      <c r="G109" s="33"/>
      <c r="H109" s="84"/>
      <c r="M109" s="20"/>
    </row>
    <row r="110" spans="1:13" ht="14.25" customHeight="1" x14ac:dyDescent="0.25">
      <c r="A110" s="51"/>
      <c r="B110" s="3"/>
      <c r="C110" s="85"/>
      <c r="E110" s="116"/>
      <c r="F110" s="34"/>
      <c r="G110" s="33"/>
      <c r="H110" s="84"/>
      <c r="M110" s="20"/>
    </row>
    <row r="111" spans="1:13" ht="14.25" customHeight="1" x14ac:dyDescent="0.25">
      <c r="A111" s="51"/>
      <c r="B111" s="3"/>
      <c r="C111" s="85"/>
      <c r="E111" s="116"/>
      <c r="F111" s="34"/>
      <c r="G111" s="33"/>
      <c r="H111" s="84"/>
      <c r="M111" s="20"/>
    </row>
    <row r="112" spans="1:13" ht="14.25" customHeight="1" x14ac:dyDescent="0.25">
      <c r="A112" s="51"/>
      <c r="B112" s="3"/>
      <c r="C112" s="85"/>
      <c r="E112" s="116"/>
      <c r="F112" s="34"/>
      <c r="G112" s="33"/>
      <c r="H112" s="84"/>
      <c r="M112" s="20"/>
    </row>
    <row r="113" spans="1:13" ht="14.25" customHeight="1" x14ac:dyDescent="0.25">
      <c r="A113" s="51"/>
      <c r="B113" s="3"/>
      <c r="C113" s="85"/>
      <c r="E113" s="116"/>
      <c r="F113" s="34"/>
      <c r="G113" s="33"/>
      <c r="H113" s="84"/>
      <c r="M113" s="20"/>
    </row>
    <row r="114" spans="1:13" ht="14.25" customHeight="1" x14ac:dyDescent="0.25">
      <c r="A114" s="51"/>
      <c r="B114" s="3"/>
      <c r="C114" s="85"/>
      <c r="E114" s="116"/>
      <c r="F114" s="34"/>
      <c r="G114" s="33"/>
      <c r="H114" s="84"/>
      <c r="M114" s="20"/>
    </row>
    <row r="115" spans="1:13" ht="14.25" customHeight="1" x14ac:dyDescent="0.25">
      <c r="A115" s="51"/>
      <c r="B115" s="3"/>
      <c r="C115" s="85"/>
      <c r="E115" s="116"/>
      <c r="F115" s="34"/>
      <c r="G115" s="33"/>
      <c r="H115" s="84"/>
      <c r="M115" s="20"/>
    </row>
    <row r="116" spans="1:13" ht="14.25" customHeight="1" x14ac:dyDescent="0.25">
      <c r="A116" s="51"/>
      <c r="B116" s="3"/>
      <c r="C116" s="85"/>
      <c r="E116" s="116"/>
      <c r="F116" s="34"/>
      <c r="G116" s="33"/>
      <c r="H116" s="84"/>
      <c r="M116" s="20"/>
    </row>
    <row r="117" spans="1:13" ht="14.25" customHeight="1" x14ac:dyDescent="0.25">
      <c r="A117" s="51"/>
      <c r="B117" s="3"/>
      <c r="C117" s="85"/>
      <c r="E117" s="116"/>
      <c r="F117" s="34"/>
      <c r="G117" s="33"/>
      <c r="H117" s="84"/>
      <c r="M117" s="20"/>
    </row>
    <row r="118" spans="1:13" ht="14.25" customHeight="1" x14ac:dyDescent="0.25">
      <c r="A118" s="51"/>
      <c r="B118" s="3"/>
      <c r="C118" s="85"/>
      <c r="E118" s="116"/>
      <c r="F118" s="34"/>
      <c r="G118" s="33"/>
      <c r="H118" s="84"/>
      <c r="M118" s="20"/>
    </row>
    <row r="119" spans="1:13" ht="14.25" customHeight="1" x14ac:dyDescent="0.25">
      <c r="A119" s="51"/>
      <c r="B119" s="3"/>
      <c r="C119" s="85"/>
      <c r="E119" s="116"/>
      <c r="F119" s="34"/>
      <c r="G119" s="33"/>
      <c r="H119" s="84"/>
      <c r="M119" s="20"/>
    </row>
    <row r="120" spans="1:13" ht="14.25" customHeight="1" x14ac:dyDescent="0.25">
      <c r="A120" s="51"/>
      <c r="B120" s="3"/>
      <c r="C120" s="85"/>
      <c r="E120" s="116"/>
      <c r="F120" s="34"/>
      <c r="G120" s="33"/>
      <c r="H120" s="84"/>
      <c r="M120" s="20"/>
    </row>
    <row r="121" spans="1:13" ht="14.25" customHeight="1" x14ac:dyDescent="0.25">
      <c r="A121" s="51"/>
      <c r="B121" s="3"/>
      <c r="C121" s="85"/>
      <c r="E121" s="116"/>
      <c r="F121" s="34"/>
      <c r="G121" s="33"/>
      <c r="H121" s="84"/>
      <c r="M121" s="20"/>
    </row>
    <row r="122" spans="1:13" ht="14.25" customHeight="1" x14ac:dyDescent="0.25">
      <c r="A122" s="51"/>
      <c r="B122" s="3"/>
      <c r="C122" s="85"/>
      <c r="E122" s="116"/>
      <c r="F122" s="34"/>
      <c r="G122" s="33"/>
      <c r="H122" s="84"/>
      <c r="M122" s="20"/>
    </row>
    <row r="123" spans="1:13" ht="14.25" customHeight="1" x14ac:dyDescent="0.25">
      <c r="A123" s="51"/>
      <c r="B123" s="3"/>
      <c r="C123" s="85"/>
      <c r="E123" s="116"/>
      <c r="F123" s="34"/>
      <c r="G123" s="33"/>
      <c r="H123" s="84"/>
      <c r="M123" s="20"/>
    </row>
    <row r="124" spans="1:13" ht="14.25" customHeight="1" x14ac:dyDescent="0.25">
      <c r="A124" s="51"/>
      <c r="B124" s="3"/>
      <c r="C124" s="85"/>
      <c r="E124" s="116"/>
      <c r="F124" s="34"/>
      <c r="G124" s="33"/>
      <c r="H124" s="84"/>
      <c r="M124" s="20"/>
    </row>
    <row r="125" spans="1:13" ht="14.25" customHeight="1" x14ac:dyDescent="0.25">
      <c r="A125" s="51"/>
      <c r="B125" s="3"/>
      <c r="C125" s="85"/>
      <c r="E125" s="116"/>
      <c r="F125" s="34"/>
      <c r="G125" s="33"/>
      <c r="H125" s="84"/>
      <c r="M125" s="20"/>
    </row>
    <row r="126" spans="1:13" ht="14.25" customHeight="1" x14ac:dyDescent="0.25">
      <c r="A126" s="51"/>
      <c r="B126" s="3"/>
      <c r="C126" s="85"/>
      <c r="E126" s="116"/>
      <c r="F126" s="34"/>
      <c r="G126" s="33"/>
      <c r="H126" s="84"/>
      <c r="M126" s="20"/>
    </row>
    <row r="127" spans="1:13" ht="14.25" customHeight="1" x14ac:dyDescent="0.25">
      <c r="A127" s="51"/>
      <c r="B127" s="3"/>
      <c r="C127" s="85"/>
      <c r="E127" s="116"/>
      <c r="F127" s="34"/>
      <c r="G127" s="33"/>
      <c r="H127" s="84"/>
      <c r="M127" s="20"/>
    </row>
    <row r="128" spans="1:13" ht="14.25" customHeight="1" x14ac:dyDescent="0.25">
      <c r="A128" s="51"/>
      <c r="B128" s="3"/>
      <c r="C128" s="85"/>
      <c r="E128" s="116"/>
      <c r="F128" s="34"/>
      <c r="G128" s="33"/>
      <c r="H128" s="84"/>
      <c r="M128" s="20"/>
    </row>
    <row r="129" spans="1:13" ht="14.25" customHeight="1" x14ac:dyDescent="0.25">
      <c r="A129" s="51"/>
      <c r="B129" s="3"/>
      <c r="C129" s="85"/>
      <c r="E129" s="116"/>
      <c r="F129" s="34"/>
      <c r="G129" s="33"/>
      <c r="H129" s="84"/>
      <c r="M129" s="20"/>
    </row>
    <row r="130" spans="1:13" ht="14.25" customHeight="1" x14ac:dyDescent="0.25">
      <c r="A130" s="51"/>
      <c r="B130" s="3"/>
      <c r="C130" s="85"/>
      <c r="E130" s="116"/>
      <c r="F130" s="34"/>
      <c r="G130" s="33"/>
      <c r="H130" s="84"/>
      <c r="M130" s="20"/>
    </row>
    <row r="131" spans="1:13" ht="14.25" customHeight="1" x14ac:dyDescent="0.25">
      <c r="A131" s="51"/>
      <c r="B131" s="3"/>
      <c r="C131" s="85"/>
      <c r="E131" s="116"/>
      <c r="F131" s="34"/>
      <c r="G131" s="33"/>
      <c r="H131" s="84"/>
      <c r="M131" s="20"/>
    </row>
    <row r="132" spans="1:13" ht="14.25" customHeight="1" x14ac:dyDescent="0.25">
      <c r="A132" s="51"/>
      <c r="B132" s="3"/>
      <c r="C132" s="85"/>
      <c r="E132" s="116"/>
      <c r="F132" s="34"/>
      <c r="G132" s="33"/>
      <c r="H132" s="84"/>
      <c r="M132" s="20"/>
    </row>
    <row r="133" spans="1:13" ht="14.25" customHeight="1" x14ac:dyDescent="0.25">
      <c r="A133" s="51"/>
      <c r="B133" s="3"/>
      <c r="C133" s="85"/>
      <c r="E133" s="116"/>
      <c r="F133" s="34"/>
      <c r="G133" s="33"/>
      <c r="H133" s="84"/>
      <c r="M133" s="20"/>
    </row>
    <row r="134" spans="1:13" ht="14.25" customHeight="1" x14ac:dyDescent="0.25">
      <c r="A134" s="51"/>
      <c r="B134" s="3"/>
      <c r="C134" s="85"/>
      <c r="E134" s="116"/>
      <c r="F134" s="34"/>
      <c r="G134" s="33"/>
      <c r="H134" s="84"/>
      <c r="M134" s="20"/>
    </row>
    <row r="135" spans="1:13" ht="14.25" customHeight="1" x14ac:dyDescent="0.25">
      <c r="A135" s="51"/>
      <c r="B135" s="3"/>
      <c r="C135" s="85"/>
      <c r="E135" s="116"/>
      <c r="F135" s="34"/>
      <c r="G135" s="33"/>
      <c r="H135" s="84"/>
      <c r="M135" s="20"/>
    </row>
    <row r="136" spans="1:13" ht="14.25" customHeight="1" x14ac:dyDescent="0.25">
      <c r="A136" s="51"/>
      <c r="B136" s="3"/>
      <c r="C136" s="85"/>
      <c r="E136" s="116"/>
      <c r="F136" s="34"/>
      <c r="G136" s="33"/>
      <c r="H136" s="84"/>
      <c r="M136" s="20"/>
    </row>
    <row r="137" spans="1:13" ht="14.25" customHeight="1" x14ac:dyDescent="0.25">
      <c r="A137" s="51"/>
      <c r="B137" s="3"/>
      <c r="C137" s="85"/>
      <c r="E137" s="116"/>
      <c r="F137" s="34"/>
      <c r="G137" s="33"/>
      <c r="H137" s="84"/>
      <c r="M137" s="20"/>
    </row>
    <row r="138" spans="1:13" ht="14.25" customHeight="1" x14ac:dyDescent="0.25">
      <c r="A138" s="51"/>
      <c r="B138" s="3"/>
      <c r="C138" s="85"/>
      <c r="E138" s="116"/>
      <c r="F138" s="34"/>
      <c r="G138" s="33"/>
      <c r="H138" s="84"/>
      <c r="M138" s="20"/>
    </row>
    <row r="139" spans="1:13" ht="14.25" customHeight="1" x14ac:dyDescent="0.25">
      <c r="A139" s="51"/>
      <c r="B139" s="3"/>
      <c r="C139" s="85"/>
      <c r="E139" s="116"/>
      <c r="F139" s="34"/>
      <c r="G139" s="33"/>
      <c r="H139" s="84"/>
      <c r="M139" s="20"/>
    </row>
    <row r="140" spans="1:13" ht="14.25" customHeight="1" x14ac:dyDescent="0.25">
      <c r="A140" s="51"/>
      <c r="B140" s="3"/>
      <c r="C140" s="85"/>
      <c r="E140" s="116"/>
      <c r="F140" s="34"/>
      <c r="G140" s="33"/>
      <c r="H140" s="84"/>
      <c r="M140" s="20"/>
    </row>
    <row r="141" spans="1:13" ht="14.25" customHeight="1" x14ac:dyDescent="0.25">
      <c r="A141" s="51"/>
      <c r="B141" s="3"/>
      <c r="C141" s="85"/>
      <c r="E141" s="116"/>
      <c r="F141" s="34"/>
      <c r="G141" s="33"/>
      <c r="H141" s="84"/>
      <c r="M141" s="20"/>
    </row>
    <row r="142" spans="1:13" ht="14.25" customHeight="1" x14ac:dyDescent="0.25">
      <c r="A142" s="51"/>
      <c r="B142" s="3"/>
      <c r="C142" s="85"/>
      <c r="E142" s="116"/>
      <c r="F142" s="34"/>
      <c r="G142" s="33"/>
      <c r="H142" s="84"/>
      <c r="M142" s="20"/>
    </row>
    <row r="143" spans="1:13" ht="14.25" customHeight="1" x14ac:dyDescent="0.25">
      <c r="A143" s="51"/>
      <c r="B143" s="3"/>
      <c r="C143" s="85"/>
      <c r="E143" s="116"/>
      <c r="F143" s="34"/>
      <c r="G143" s="33"/>
      <c r="H143" s="84"/>
      <c r="M143" s="20"/>
    </row>
    <row r="144" spans="1:13" ht="14.25" customHeight="1" x14ac:dyDescent="0.25">
      <c r="A144" s="51"/>
      <c r="B144" s="3"/>
      <c r="C144" s="85"/>
      <c r="E144" s="116"/>
      <c r="F144" s="34"/>
      <c r="G144" s="33"/>
      <c r="H144" s="84"/>
      <c r="M144" s="20"/>
    </row>
    <row r="145" spans="1:13" ht="14.25" customHeight="1" x14ac:dyDescent="0.25">
      <c r="A145" s="51"/>
      <c r="B145" s="3"/>
      <c r="C145" s="85"/>
      <c r="E145" s="116"/>
      <c r="F145" s="34"/>
      <c r="G145" s="33"/>
      <c r="H145" s="84"/>
      <c r="M145" s="20"/>
    </row>
    <row r="146" spans="1:13" ht="14.25" customHeight="1" x14ac:dyDescent="0.25">
      <c r="A146" s="51"/>
      <c r="B146" s="3"/>
      <c r="C146" s="85"/>
      <c r="E146" s="116"/>
      <c r="F146" s="34"/>
      <c r="G146" s="33"/>
      <c r="H146" s="84"/>
      <c r="M146" s="20"/>
    </row>
    <row r="147" spans="1:13" ht="14.25" customHeight="1" x14ac:dyDescent="0.25">
      <c r="A147" s="51"/>
      <c r="B147" s="3"/>
      <c r="C147" s="85"/>
      <c r="E147" s="116"/>
      <c r="F147" s="34"/>
      <c r="G147" s="33"/>
      <c r="H147" s="84"/>
      <c r="M147" s="20"/>
    </row>
    <row r="148" spans="1:13" ht="14.25" customHeight="1" x14ac:dyDescent="0.25">
      <c r="A148" s="51"/>
      <c r="B148" s="3"/>
      <c r="C148" s="85"/>
      <c r="E148" s="116"/>
      <c r="F148" s="34"/>
      <c r="G148" s="33"/>
      <c r="H148" s="84"/>
      <c r="M148" s="20"/>
    </row>
    <row r="149" spans="1:13" ht="14.25" customHeight="1" x14ac:dyDescent="0.25">
      <c r="A149" s="51"/>
      <c r="B149" s="3"/>
      <c r="C149" s="85"/>
      <c r="E149" s="116"/>
      <c r="F149" s="34"/>
      <c r="G149" s="33"/>
      <c r="H149" s="84"/>
      <c r="M149" s="20"/>
    </row>
    <row r="150" spans="1:13" ht="14.25" customHeight="1" x14ac:dyDescent="0.25">
      <c r="A150" s="51"/>
      <c r="B150" s="3"/>
      <c r="C150" s="85"/>
      <c r="E150" s="116"/>
      <c r="F150" s="34"/>
      <c r="G150" s="33"/>
      <c r="H150" s="84"/>
      <c r="M150" s="20"/>
    </row>
    <row r="151" spans="1:13" ht="14.25" customHeight="1" x14ac:dyDescent="0.25">
      <c r="A151" s="51"/>
      <c r="B151" s="3"/>
      <c r="C151" s="85"/>
      <c r="E151" s="116"/>
      <c r="F151" s="34"/>
      <c r="G151" s="33"/>
      <c r="H151" s="84"/>
      <c r="M151" s="20"/>
    </row>
    <row r="152" spans="1:13" ht="14.25" customHeight="1" x14ac:dyDescent="0.25">
      <c r="A152" s="51"/>
      <c r="B152" s="3"/>
      <c r="C152" s="85"/>
      <c r="E152" s="116"/>
      <c r="F152" s="34"/>
      <c r="G152" s="33"/>
      <c r="H152" s="84"/>
      <c r="M152" s="20"/>
    </row>
    <row r="153" spans="1:13" ht="14.25" customHeight="1" x14ac:dyDescent="0.25">
      <c r="A153" s="51"/>
      <c r="B153" s="3"/>
      <c r="C153" s="85"/>
      <c r="E153" s="116"/>
      <c r="F153" s="34"/>
      <c r="G153" s="33"/>
      <c r="H153" s="84"/>
      <c r="M153" s="20"/>
    </row>
    <row r="154" spans="1:13" ht="14.25" customHeight="1" x14ac:dyDescent="0.25">
      <c r="A154" s="51"/>
      <c r="B154" s="3"/>
      <c r="C154" s="85"/>
      <c r="E154" s="116"/>
      <c r="F154" s="34"/>
      <c r="G154" s="33"/>
      <c r="H154" s="84"/>
      <c r="M154" s="20"/>
    </row>
    <row r="155" spans="1:13" ht="14.25" customHeight="1" x14ac:dyDescent="0.25">
      <c r="A155" s="51"/>
      <c r="B155" s="3"/>
      <c r="C155" s="85"/>
      <c r="E155" s="116"/>
      <c r="F155" s="34"/>
      <c r="G155" s="33"/>
      <c r="H155" s="84"/>
      <c r="M155" s="20"/>
    </row>
    <row r="156" spans="1:13" ht="14.25" customHeight="1" x14ac:dyDescent="0.25">
      <c r="A156" s="51"/>
      <c r="B156" s="3"/>
      <c r="C156" s="85"/>
      <c r="E156" s="116"/>
      <c r="F156" s="34"/>
      <c r="G156" s="33"/>
      <c r="H156" s="84"/>
      <c r="M156" s="20"/>
    </row>
    <row r="157" spans="1:13" ht="14.25" customHeight="1" x14ac:dyDescent="0.25">
      <c r="A157" s="51"/>
      <c r="B157" s="3"/>
      <c r="C157" s="85"/>
      <c r="E157" s="116"/>
      <c r="F157" s="34"/>
      <c r="G157" s="33"/>
      <c r="H157" s="84"/>
      <c r="M157" s="20"/>
    </row>
    <row r="158" spans="1:13" ht="14.25" customHeight="1" x14ac:dyDescent="0.25">
      <c r="A158" s="51"/>
      <c r="B158" s="3"/>
      <c r="C158" s="85"/>
      <c r="E158" s="116"/>
      <c r="F158" s="34"/>
      <c r="G158" s="33"/>
      <c r="H158" s="84"/>
      <c r="M158" s="20"/>
    </row>
    <row r="159" spans="1:13" ht="14.25" customHeight="1" x14ac:dyDescent="0.25">
      <c r="A159" s="51"/>
      <c r="B159" s="3"/>
      <c r="C159" s="85"/>
      <c r="E159" s="116"/>
      <c r="F159" s="34"/>
      <c r="G159" s="33"/>
      <c r="H159" s="84"/>
      <c r="M159" s="20"/>
    </row>
    <row r="160" spans="1:13" ht="14.25" customHeight="1" x14ac:dyDescent="0.25">
      <c r="A160" s="51"/>
      <c r="B160" s="3"/>
      <c r="C160" s="85"/>
      <c r="E160" s="116"/>
      <c r="F160" s="34"/>
      <c r="G160" s="33"/>
      <c r="H160" s="84"/>
      <c r="M160" s="20"/>
    </row>
    <row r="161" spans="1:13" ht="14.25" customHeight="1" x14ac:dyDescent="0.25">
      <c r="A161" s="51"/>
      <c r="B161" s="3"/>
      <c r="C161" s="85"/>
      <c r="E161" s="116"/>
      <c r="F161" s="34"/>
      <c r="G161" s="33"/>
      <c r="H161" s="84"/>
      <c r="M161" s="20"/>
    </row>
    <row r="162" spans="1:13" ht="14.25" customHeight="1" x14ac:dyDescent="0.25">
      <c r="A162" s="51"/>
      <c r="B162" s="3"/>
      <c r="C162" s="85"/>
      <c r="E162" s="116"/>
      <c r="F162" s="34"/>
      <c r="G162" s="33"/>
      <c r="H162" s="84"/>
      <c r="M162" s="20"/>
    </row>
    <row r="163" spans="1:13" ht="14.25" customHeight="1" x14ac:dyDescent="0.25">
      <c r="A163" s="51"/>
      <c r="B163" s="3"/>
      <c r="C163" s="85"/>
      <c r="E163" s="116"/>
      <c r="F163" s="34"/>
      <c r="G163" s="33"/>
      <c r="H163" s="84"/>
      <c r="M163" s="20"/>
    </row>
    <row r="164" spans="1:13" ht="14.25" customHeight="1" x14ac:dyDescent="0.25">
      <c r="A164" s="51"/>
      <c r="B164" s="3"/>
      <c r="C164" s="85"/>
      <c r="E164" s="116"/>
      <c r="F164" s="34"/>
      <c r="G164" s="33"/>
      <c r="H164" s="84"/>
      <c r="M164" s="20"/>
    </row>
    <row r="165" spans="1:13" ht="14.25" customHeight="1" x14ac:dyDescent="0.25">
      <c r="A165" s="51"/>
      <c r="B165" s="3"/>
      <c r="C165" s="85"/>
      <c r="E165" s="116"/>
      <c r="F165" s="34"/>
      <c r="G165" s="33"/>
      <c r="H165" s="84"/>
      <c r="M165" s="20"/>
    </row>
    <row r="166" spans="1:13" ht="14.25" customHeight="1" x14ac:dyDescent="0.25">
      <c r="A166" s="51"/>
      <c r="B166" s="3"/>
      <c r="C166" s="85"/>
      <c r="E166" s="116"/>
      <c r="F166" s="34"/>
      <c r="G166" s="33"/>
      <c r="H166" s="84"/>
      <c r="M166" s="20"/>
    </row>
    <row r="167" spans="1:13" ht="14.25" customHeight="1" x14ac:dyDescent="0.25">
      <c r="A167" s="51"/>
      <c r="B167" s="3"/>
      <c r="C167" s="85"/>
      <c r="E167" s="116"/>
      <c r="F167" s="34"/>
      <c r="G167" s="33"/>
      <c r="H167" s="84"/>
      <c r="M167" s="20"/>
    </row>
    <row r="168" spans="1:13" ht="14.25" customHeight="1" x14ac:dyDescent="0.25">
      <c r="A168" s="51"/>
      <c r="B168" s="3"/>
      <c r="C168" s="85"/>
      <c r="E168" s="116"/>
      <c r="F168" s="34"/>
      <c r="G168" s="33"/>
      <c r="H168" s="84"/>
      <c r="M168" s="20"/>
    </row>
    <row r="169" spans="1:13" ht="14.25" customHeight="1" x14ac:dyDescent="0.25">
      <c r="A169" s="51"/>
      <c r="B169" s="3"/>
      <c r="C169" s="85"/>
      <c r="E169" s="116"/>
      <c r="F169" s="34"/>
      <c r="G169" s="33"/>
      <c r="H169" s="84"/>
      <c r="M169" s="20"/>
    </row>
    <row r="170" spans="1:13" ht="14.25" customHeight="1" x14ac:dyDescent="0.25">
      <c r="A170" s="51"/>
      <c r="B170" s="3"/>
      <c r="C170" s="85"/>
      <c r="E170" s="116"/>
      <c r="F170" s="34"/>
      <c r="G170" s="33"/>
      <c r="H170" s="84"/>
      <c r="M170" s="20"/>
    </row>
    <row r="171" spans="1:13" ht="14.25" customHeight="1" x14ac:dyDescent="0.25">
      <c r="A171" s="51"/>
      <c r="B171" s="3"/>
      <c r="C171" s="85"/>
      <c r="E171" s="116"/>
      <c r="F171" s="34"/>
      <c r="G171" s="33"/>
      <c r="H171" s="84"/>
      <c r="M171" s="20"/>
    </row>
    <row r="172" spans="1:13" ht="14.25" customHeight="1" x14ac:dyDescent="0.25">
      <c r="A172" s="51"/>
      <c r="B172" s="3"/>
      <c r="C172" s="85"/>
      <c r="E172" s="116"/>
      <c r="F172" s="34"/>
      <c r="G172" s="33"/>
      <c r="H172" s="84"/>
      <c r="M172" s="20"/>
    </row>
    <row r="173" spans="1:13" ht="14.25" customHeight="1" x14ac:dyDescent="0.25">
      <c r="A173" s="51"/>
      <c r="B173" s="3"/>
      <c r="C173" s="85"/>
      <c r="E173" s="116"/>
      <c r="F173" s="34"/>
      <c r="G173" s="33"/>
      <c r="H173" s="84"/>
      <c r="M173" s="20"/>
    </row>
    <row r="174" spans="1:13" ht="14.25" customHeight="1" x14ac:dyDescent="0.25">
      <c r="A174" s="51"/>
      <c r="B174" s="3"/>
      <c r="C174" s="85"/>
      <c r="E174" s="116"/>
      <c r="F174" s="34"/>
      <c r="G174" s="33"/>
      <c r="H174" s="84"/>
      <c r="M174" s="20"/>
    </row>
    <row r="175" spans="1:13" ht="14.25" customHeight="1" x14ac:dyDescent="0.25">
      <c r="A175" s="51"/>
      <c r="B175" s="3"/>
      <c r="C175" s="85"/>
      <c r="E175" s="116"/>
      <c r="F175" s="34"/>
      <c r="G175" s="33"/>
      <c r="H175" s="84"/>
      <c r="M175" s="20"/>
    </row>
    <row r="176" spans="1:13" ht="14.25" customHeight="1" x14ac:dyDescent="0.25">
      <c r="A176" s="51"/>
      <c r="B176" s="3"/>
      <c r="C176" s="85"/>
      <c r="E176" s="116"/>
      <c r="F176" s="34"/>
      <c r="G176" s="33"/>
      <c r="H176" s="84"/>
      <c r="M176" s="20"/>
    </row>
    <row r="177" spans="1:13" ht="14.25" customHeight="1" x14ac:dyDescent="0.25">
      <c r="A177" s="51"/>
      <c r="B177" s="3"/>
      <c r="C177" s="85"/>
      <c r="E177" s="116"/>
      <c r="F177" s="34"/>
      <c r="G177" s="33"/>
      <c r="H177" s="84"/>
      <c r="M177" s="20"/>
    </row>
    <row r="178" spans="1:13" ht="14.25" customHeight="1" x14ac:dyDescent="0.25">
      <c r="A178" s="51"/>
      <c r="B178" s="3"/>
      <c r="C178" s="85"/>
      <c r="E178" s="116"/>
      <c r="F178" s="34"/>
      <c r="G178" s="33"/>
      <c r="H178" s="84"/>
      <c r="M178" s="20"/>
    </row>
    <row r="179" spans="1:13" ht="14.25" customHeight="1" x14ac:dyDescent="0.25">
      <c r="A179" s="51"/>
      <c r="B179" s="3"/>
      <c r="C179" s="85"/>
      <c r="E179" s="116"/>
      <c r="F179" s="34"/>
      <c r="G179" s="33"/>
      <c r="H179" s="84"/>
      <c r="M179" s="20"/>
    </row>
    <row r="180" spans="1:13" ht="14.25" customHeight="1" x14ac:dyDescent="0.25">
      <c r="A180" s="51"/>
      <c r="B180" s="3"/>
      <c r="C180" s="85"/>
      <c r="E180" s="116"/>
      <c r="F180" s="34"/>
      <c r="G180" s="33"/>
      <c r="H180" s="84"/>
      <c r="M180" s="20"/>
    </row>
    <row r="181" spans="1:13" ht="14.25" customHeight="1" x14ac:dyDescent="0.25">
      <c r="A181" s="51"/>
      <c r="B181" s="3"/>
      <c r="C181" s="85"/>
      <c r="E181" s="116"/>
      <c r="F181" s="34"/>
      <c r="G181" s="33"/>
      <c r="H181" s="84"/>
      <c r="M181" s="20"/>
    </row>
    <row r="182" spans="1:13" ht="14.25" customHeight="1" x14ac:dyDescent="0.25">
      <c r="A182" s="51"/>
      <c r="B182" s="3"/>
      <c r="C182" s="85"/>
      <c r="E182" s="116"/>
      <c r="F182" s="34"/>
      <c r="G182" s="33"/>
      <c r="H182" s="84"/>
      <c r="M182" s="20"/>
    </row>
    <row r="183" spans="1:13" ht="14.25" customHeight="1" x14ac:dyDescent="0.25">
      <c r="A183" s="51"/>
      <c r="B183" s="3"/>
      <c r="C183" s="85"/>
      <c r="E183" s="116"/>
      <c r="F183" s="34"/>
      <c r="G183" s="33"/>
      <c r="H183" s="84"/>
      <c r="M183" s="20"/>
    </row>
    <row r="184" spans="1:13" ht="14.25" customHeight="1" x14ac:dyDescent="0.25">
      <c r="A184" s="51"/>
      <c r="B184" s="3"/>
      <c r="C184" s="85"/>
      <c r="E184" s="116"/>
      <c r="F184" s="34"/>
      <c r="G184" s="33"/>
      <c r="H184" s="84"/>
      <c r="M184" s="20"/>
    </row>
    <row r="185" spans="1:13" ht="14.25" customHeight="1" x14ac:dyDescent="0.25">
      <c r="A185" s="51"/>
      <c r="B185" s="3"/>
      <c r="C185" s="85"/>
      <c r="E185" s="116"/>
      <c r="F185" s="34"/>
      <c r="G185" s="33"/>
      <c r="H185" s="84"/>
      <c r="M185" s="20"/>
    </row>
    <row r="186" spans="1:13" ht="14.25" customHeight="1" x14ac:dyDescent="0.25">
      <c r="A186" s="51"/>
      <c r="B186" s="3"/>
      <c r="C186" s="85"/>
      <c r="E186" s="116"/>
      <c r="F186" s="34"/>
      <c r="G186" s="33"/>
      <c r="H186" s="84"/>
      <c r="M186" s="20"/>
    </row>
    <row r="187" spans="1:13" ht="14.25" customHeight="1" x14ac:dyDescent="0.25">
      <c r="A187" s="51"/>
      <c r="B187" s="3"/>
      <c r="C187" s="85"/>
      <c r="E187" s="116"/>
      <c r="F187" s="34"/>
      <c r="G187" s="33"/>
      <c r="H187" s="84"/>
      <c r="M187" s="20"/>
    </row>
    <row r="188" spans="1:13" ht="14.25" customHeight="1" x14ac:dyDescent="0.25">
      <c r="A188" s="51"/>
      <c r="B188" s="3"/>
      <c r="C188" s="85"/>
      <c r="E188" s="116"/>
      <c r="F188" s="34"/>
      <c r="G188" s="33"/>
      <c r="H188" s="84"/>
      <c r="M188" s="20"/>
    </row>
    <row r="189" spans="1:13" ht="14.25" customHeight="1" x14ac:dyDescent="0.25">
      <c r="A189" s="51"/>
      <c r="B189" s="3"/>
      <c r="C189" s="85"/>
      <c r="E189" s="116"/>
      <c r="F189" s="34"/>
      <c r="G189" s="33"/>
      <c r="H189" s="84"/>
      <c r="M189" s="20"/>
    </row>
    <row r="190" spans="1:13" ht="14.25" customHeight="1" x14ac:dyDescent="0.25">
      <c r="A190" s="51"/>
      <c r="B190" s="3"/>
      <c r="C190" s="85"/>
      <c r="E190" s="116"/>
      <c r="F190" s="34"/>
      <c r="G190" s="33"/>
      <c r="H190" s="84"/>
      <c r="M190" s="20"/>
    </row>
    <row r="191" spans="1:13" ht="14.25" customHeight="1" x14ac:dyDescent="0.25">
      <c r="A191" s="51"/>
      <c r="B191" s="3"/>
      <c r="C191" s="85"/>
      <c r="E191" s="116"/>
      <c r="F191" s="34"/>
      <c r="G191" s="33"/>
      <c r="H191" s="84"/>
      <c r="M191" s="20"/>
    </row>
    <row r="192" spans="1:13" ht="14.25" customHeight="1" x14ac:dyDescent="0.25">
      <c r="A192" s="51"/>
      <c r="B192" s="3"/>
      <c r="C192" s="85"/>
      <c r="E192" s="116"/>
      <c r="F192" s="34"/>
      <c r="G192" s="33"/>
      <c r="H192" s="84"/>
      <c r="M192" s="20"/>
    </row>
    <row r="193" spans="1:13" ht="14.25" customHeight="1" x14ac:dyDescent="0.25">
      <c r="A193" s="51"/>
      <c r="B193" s="3"/>
      <c r="C193" s="85"/>
      <c r="E193" s="116"/>
      <c r="F193" s="34"/>
      <c r="G193" s="33"/>
      <c r="H193" s="84"/>
      <c r="M193" s="20"/>
    </row>
    <row r="194" spans="1:13" ht="14.25" customHeight="1" x14ac:dyDescent="0.25">
      <c r="A194" s="51"/>
      <c r="B194" s="3"/>
      <c r="C194" s="85"/>
      <c r="E194" s="116"/>
      <c r="F194" s="34"/>
      <c r="G194" s="33"/>
      <c r="H194" s="84"/>
      <c r="M194" s="20"/>
    </row>
    <row r="195" spans="1:13" ht="14.25" customHeight="1" x14ac:dyDescent="0.25">
      <c r="A195" s="51"/>
      <c r="B195" s="3"/>
      <c r="C195" s="85"/>
      <c r="E195" s="116"/>
      <c r="F195" s="34"/>
      <c r="G195" s="33"/>
      <c r="H195" s="84"/>
      <c r="M195" s="20"/>
    </row>
    <row r="196" spans="1:13" ht="14.25" customHeight="1" x14ac:dyDescent="0.25">
      <c r="A196" s="51"/>
      <c r="B196" s="3"/>
      <c r="C196" s="85"/>
      <c r="E196" s="116"/>
      <c r="F196" s="34"/>
      <c r="G196" s="33"/>
      <c r="H196" s="84"/>
      <c r="M196" s="20"/>
    </row>
    <row r="197" spans="1:13" ht="14.25" customHeight="1" x14ac:dyDescent="0.25">
      <c r="A197" s="51"/>
      <c r="B197" s="3"/>
      <c r="C197" s="85"/>
      <c r="E197" s="116"/>
      <c r="F197" s="34"/>
      <c r="G197" s="33"/>
      <c r="H197" s="84"/>
      <c r="M197" s="20"/>
    </row>
    <row r="198" spans="1:13" ht="14.25" customHeight="1" x14ac:dyDescent="0.25">
      <c r="A198" s="51"/>
      <c r="B198" s="3"/>
      <c r="C198" s="85"/>
      <c r="E198" s="116"/>
      <c r="F198" s="34"/>
      <c r="G198" s="33"/>
      <c r="H198" s="84"/>
      <c r="M198" s="20"/>
    </row>
    <row r="199" spans="1:13" ht="14.25" customHeight="1" x14ac:dyDescent="0.25">
      <c r="A199" s="51"/>
      <c r="B199" s="3"/>
      <c r="C199" s="85"/>
      <c r="E199" s="116"/>
      <c r="F199" s="34"/>
      <c r="G199" s="33"/>
      <c r="H199" s="84"/>
      <c r="M199" s="20"/>
    </row>
    <row r="200" spans="1:13" ht="14.25" customHeight="1" x14ac:dyDescent="0.25">
      <c r="A200" s="51"/>
      <c r="B200" s="3"/>
      <c r="C200" s="85"/>
      <c r="E200" s="116"/>
      <c r="F200" s="34"/>
      <c r="G200" s="33"/>
      <c r="H200" s="84"/>
      <c r="M200" s="20"/>
    </row>
    <row r="201" spans="1:13" ht="14.25" customHeight="1" x14ac:dyDescent="0.25">
      <c r="A201" s="51"/>
      <c r="B201" s="3"/>
      <c r="C201" s="85"/>
      <c r="E201" s="116"/>
      <c r="F201" s="34"/>
      <c r="G201" s="33"/>
      <c r="H201" s="84"/>
      <c r="M201" s="20"/>
    </row>
    <row r="202" spans="1:13" ht="14.25" customHeight="1" x14ac:dyDescent="0.25">
      <c r="A202" s="51"/>
      <c r="B202" s="3"/>
      <c r="C202" s="85"/>
      <c r="E202" s="116"/>
      <c r="F202" s="34"/>
      <c r="G202" s="33"/>
      <c r="H202" s="84"/>
      <c r="M202" s="20"/>
    </row>
    <row r="203" spans="1:13" ht="14.25" customHeight="1" x14ac:dyDescent="0.25">
      <c r="A203" s="51"/>
      <c r="B203" s="3"/>
      <c r="C203" s="85"/>
      <c r="E203" s="116"/>
      <c r="F203" s="34"/>
      <c r="G203" s="33"/>
      <c r="H203" s="84"/>
      <c r="M203" s="20"/>
    </row>
    <row r="204" spans="1:13" ht="14.25" customHeight="1" x14ac:dyDescent="0.25">
      <c r="A204" s="51"/>
      <c r="B204" s="3"/>
      <c r="C204" s="85"/>
      <c r="E204" s="116"/>
      <c r="F204" s="34"/>
      <c r="G204" s="33"/>
      <c r="H204" s="84"/>
      <c r="M204" s="20"/>
    </row>
    <row r="205" spans="1:13" ht="14.25" customHeight="1" x14ac:dyDescent="0.25">
      <c r="A205" s="51"/>
      <c r="B205" s="3"/>
      <c r="C205" s="85"/>
      <c r="E205" s="116"/>
      <c r="F205" s="34"/>
      <c r="G205" s="33"/>
      <c r="H205" s="84"/>
      <c r="M205" s="20"/>
    </row>
    <row r="206" spans="1:13" ht="14.25" customHeight="1" x14ac:dyDescent="0.25">
      <c r="A206" s="51"/>
      <c r="B206" s="3"/>
      <c r="C206" s="85"/>
      <c r="E206" s="116"/>
      <c r="F206" s="34"/>
      <c r="G206" s="33"/>
      <c r="H206" s="84"/>
      <c r="M206" s="20"/>
    </row>
    <row r="207" spans="1:13" ht="14.25" customHeight="1" x14ac:dyDescent="0.25">
      <c r="A207" s="51"/>
      <c r="B207" s="3"/>
      <c r="C207" s="85"/>
      <c r="E207" s="116"/>
      <c r="F207" s="34"/>
      <c r="G207" s="33"/>
      <c r="H207" s="84"/>
      <c r="M207" s="20"/>
    </row>
    <row r="208" spans="1:13" ht="14.25" customHeight="1" x14ac:dyDescent="0.25">
      <c r="A208" s="51"/>
      <c r="B208" s="3"/>
      <c r="C208" s="85"/>
      <c r="E208" s="116"/>
      <c r="F208" s="34"/>
      <c r="G208" s="33"/>
      <c r="H208" s="84"/>
      <c r="M208" s="20"/>
    </row>
    <row r="209" spans="1:13" ht="14.25" customHeight="1" x14ac:dyDescent="0.25">
      <c r="A209" s="51"/>
      <c r="B209" s="3"/>
      <c r="C209" s="85"/>
      <c r="E209" s="116"/>
      <c r="F209" s="34"/>
      <c r="G209" s="33"/>
      <c r="H209" s="84"/>
      <c r="M209" s="20"/>
    </row>
    <row r="210" spans="1:13" ht="14.25" customHeight="1" x14ac:dyDescent="0.25">
      <c r="A210" s="51"/>
      <c r="B210" s="3"/>
      <c r="C210" s="85"/>
      <c r="E210" s="116"/>
      <c r="F210" s="34"/>
      <c r="G210" s="33"/>
      <c r="H210" s="84"/>
      <c r="M210" s="20"/>
    </row>
    <row r="211" spans="1:13" ht="14.25" customHeight="1" x14ac:dyDescent="0.25">
      <c r="A211" s="51"/>
      <c r="B211" s="3"/>
      <c r="C211" s="85"/>
      <c r="E211" s="116"/>
      <c r="F211" s="34"/>
      <c r="G211" s="33"/>
      <c r="H211" s="84"/>
      <c r="M211" s="20"/>
    </row>
    <row r="212" spans="1:13" ht="14.25" customHeight="1" x14ac:dyDescent="0.25">
      <c r="A212" s="51"/>
      <c r="B212" s="3"/>
      <c r="C212" s="85"/>
      <c r="E212" s="116"/>
      <c r="F212" s="34"/>
      <c r="G212" s="33"/>
      <c r="H212" s="84"/>
      <c r="M212" s="20"/>
    </row>
    <row r="213" spans="1:13" ht="14.25" customHeight="1" x14ac:dyDescent="0.25">
      <c r="A213" s="51"/>
      <c r="B213" s="3"/>
      <c r="C213" s="85"/>
      <c r="E213" s="116"/>
      <c r="F213" s="34"/>
      <c r="G213" s="33"/>
      <c r="H213" s="84"/>
      <c r="M213" s="20"/>
    </row>
    <row r="214" spans="1:13" ht="14.25" customHeight="1" x14ac:dyDescent="0.25">
      <c r="A214" s="51"/>
      <c r="B214" s="3"/>
      <c r="C214" s="85"/>
      <c r="E214" s="116"/>
      <c r="F214" s="34"/>
      <c r="G214" s="33"/>
      <c r="H214" s="84"/>
      <c r="M214" s="20"/>
    </row>
    <row r="215" spans="1:13" ht="14.25" customHeight="1" x14ac:dyDescent="0.25">
      <c r="A215" s="51"/>
      <c r="B215" s="3"/>
      <c r="C215" s="85"/>
      <c r="E215" s="116"/>
      <c r="F215" s="34"/>
      <c r="G215" s="33"/>
      <c r="H215" s="84"/>
      <c r="M215" s="20"/>
    </row>
    <row r="216" spans="1:13" ht="14.25" customHeight="1" x14ac:dyDescent="0.25">
      <c r="A216" s="51"/>
      <c r="B216" s="3"/>
      <c r="C216" s="85"/>
      <c r="E216" s="116"/>
      <c r="F216" s="34"/>
      <c r="G216" s="33"/>
      <c r="H216" s="84"/>
      <c r="M216" s="20"/>
    </row>
    <row r="217" spans="1:13" ht="14.25" customHeight="1" x14ac:dyDescent="0.25">
      <c r="A217" s="51"/>
      <c r="B217" s="3"/>
      <c r="C217" s="85"/>
      <c r="E217" s="116"/>
      <c r="F217" s="34"/>
      <c r="G217" s="33"/>
      <c r="H217" s="84"/>
      <c r="M217" s="20"/>
    </row>
    <row r="218" spans="1:13" ht="14.25" customHeight="1" x14ac:dyDescent="0.25">
      <c r="A218" s="51"/>
      <c r="B218" s="3"/>
      <c r="C218" s="85"/>
      <c r="E218" s="116"/>
      <c r="F218" s="34"/>
      <c r="G218" s="33"/>
      <c r="H218" s="84"/>
      <c r="M218" s="20"/>
    </row>
    <row r="219" spans="1:13" ht="14.25" customHeight="1" x14ac:dyDescent="0.25">
      <c r="A219" s="51"/>
      <c r="B219" s="3"/>
      <c r="C219" s="85"/>
      <c r="E219" s="116"/>
      <c r="F219" s="34"/>
      <c r="G219" s="33"/>
      <c r="H219" s="84"/>
      <c r="M219" s="20"/>
    </row>
    <row r="220" spans="1:13" ht="14.25" customHeight="1" x14ac:dyDescent="0.25">
      <c r="A220" s="51"/>
      <c r="B220" s="3"/>
      <c r="C220" s="85"/>
      <c r="E220" s="116"/>
      <c r="F220" s="34"/>
      <c r="G220" s="33"/>
      <c r="H220" s="84"/>
      <c r="M220" s="20"/>
    </row>
    <row r="221" spans="1:13" ht="14.25" customHeight="1" x14ac:dyDescent="0.25">
      <c r="A221" s="51"/>
      <c r="B221" s="3"/>
      <c r="C221" s="85"/>
      <c r="E221" s="116"/>
      <c r="F221" s="34"/>
      <c r="G221" s="33"/>
      <c r="H221" s="84"/>
      <c r="M221" s="20"/>
    </row>
    <row r="222" spans="1:13" ht="14.25" customHeight="1" x14ac:dyDescent="0.25">
      <c r="A222" s="51"/>
      <c r="B222" s="3"/>
      <c r="C222" s="85"/>
      <c r="E222" s="116"/>
      <c r="F222" s="34"/>
      <c r="G222" s="33"/>
      <c r="H222" s="84"/>
      <c r="M222" s="20"/>
    </row>
    <row r="223" spans="1:13" ht="14.25" customHeight="1" x14ac:dyDescent="0.25">
      <c r="A223" s="51"/>
      <c r="B223" s="3"/>
      <c r="C223" s="85"/>
      <c r="E223" s="116"/>
      <c r="F223" s="34"/>
      <c r="G223" s="33"/>
      <c r="H223" s="84"/>
      <c r="M223" s="20"/>
    </row>
    <row r="224" spans="1:13" ht="14.25" customHeight="1" x14ac:dyDescent="0.25">
      <c r="A224" s="51"/>
      <c r="B224" s="3"/>
      <c r="C224" s="85"/>
      <c r="E224" s="116"/>
      <c r="F224" s="34"/>
      <c r="G224" s="33"/>
      <c r="H224" s="84"/>
      <c r="M224" s="20"/>
    </row>
    <row r="225" spans="1:13" ht="14.25" customHeight="1" x14ac:dyDescent="0.25">
      <c r="A225" s="51"/>
      <c r="B225" s="3"/>
      <c r="C225" s="85"/>
      <c r="E225" s="116"/>
      <c r="F225" s="34"/>
      <c r="G225" s="33"/>
      <c r="H225" s="84"/>
      <c r="M225" s="20"/>
    </row>
    <row r="226" spans="1:13" ht="14.25" customHeight="1" x14ac:dyDescent="0.25">
      <c r="A226" s="51"/>
      <c r="B226" s="3"/>
      <c r="C226" s="85"/>
      <c r="E226" s="116"/>
      <c r="F226" s="34"/>
      <c r="G226" s="33"/>
      <c r="H226" s="84"/>
      <c r="M226" s="20"/>
    </row>
    <row r="227" spans="1:13" ht="14.25" customHeight="1" x14ac:dyDescent="0.25">
      <c r="A227" s="51"/>
      <c r="B227" s="3"/>
      <c r="C227" s="85"/>
      <c r="E227" s="116"/>
      <c r="F227" s="34"/>
      <c r="G227" s="33"/>
      <c r="H227" s="84"/>
      <c r="M227" s="20"/>
    </row>
    <row r="228" spans="1:13" ht="14.25" customHeight="1" x14ac:dyDescent="0.25">
      <c r="A228" s="51"/>
      <c r="B228" s="3"/>
      <c r="C228" s="85"/>
      <c r="E228" s="116"/>
      <c r="F228" s="34"/>
      <c r="G228" s="33"/>
      <c r="H228" s="84"/>
      <c r="M228" s="20"/>
    </row>
    <row r="229" spans="1:13" ht="14.25" customHeight="1" x14ac:dyDescent="0.25">
      <c r="A229" s="51"/>
      <c r="B229" s="3"/>
      <c r="C229" s="85"/>
      <c r="E229" s="116"/>
      <c r="F229" s="34"/>
      <c r="G229" s="33"/>
      <c r="H229" s="84"/>
      <c r="M229" s="20"/>
    </row>
    <row r="230" spans="1:13" ht="14.25" customHeight="1" x14ac:dyDescent="0.25">
      <c r="A230" s="51"/>
      <c r="B230" s="3"/>
      <c r="C230" s="85"/>
      <c r="E230" s="116"/>
      <c r="F230" s="34"/>
      <c r="G230" s="33"/>
      <c r="H230" s="84"/>
      <c r="M230" s="20"/>
    </row>
    <row r="231" spans="1:13" ht="14.25" customHeight="1" x14ac:dyDescent="0.25">
      <c r="A231" s="51"/>
      <c r="B231" s="3"/>
      <c r="C231" s="85"/>
      <c r="E231" s="116"/>
      <c r="F231" s="34"/>
      <c r="G231" s="33"/>
      <c r="H231" s="84"/>
      <c r="M231" s="20"/>
    </row>
    <row r="232" spans="1:13" ht="14.25" customHeight="1" x14ac:dyDescent="0.25">
      <c r="A232" s="51"/>
      <c r="B232" s="3"/>
      <c r="C232" s="85"/>
      <c r="E232" s="116"/>
      <c r="F232" s="34"/>
      <c r="G232" s="33"/>
      <c r="H232" s="84"/>
      <c r="M232" s="20"/>
    </row>
    <row r="233" spans="1:13" ht="14.25" customHeight="1" x14ac:dyDescent="0.25">
      <c r="A233" s="51"/>
      <c r="B233" s="3"/>
      <c r="C233" s="85"/>
      <c r="E233" s="116"/>
      <c r="F233" s="34"/>
      <c r="G233" s="33"/>
      <c r="H233" s="84"/>
      <c r="M233" s="20"/>
    </row>
    <row r="234" spans="1:13" ht="14.25" customHeight="1" x14ac:dyDescent="0.25">
      <c r="A234" s="51"/>
      <c r="B234" s="3"/>
      <c r="C234" s="85"/>
      <c r="E234" s="116"/>
      <c r="F234" s="34"/>
      <c r="G234" s="33"/>
      <c r="H234" s="84"/>
      <c r="M234" s="20"/>
    </row>
    <row r="235" spans="1:13" ht="14.25" customHeight="1" x14ac:dyDescent="0.25">
      <c r="A235" s="51"/>
      <c r="B235" s="3"/>
      <c r="C235" s="85"/>
      <c r="E235" s="116"/>
      <c r="F235" s="34"/>
      <c r="G235" s="33"/>
      <c r="H235" s="84"/>
      <c r="M235" s="20"/>
    </row>
    <row r="236" spans="1:13" ht="14.25" customHeight="1" x14ac:dyDescent="0.25">
      <c r="A236" s="51"/>
      <c r="B236" s="3"/>
      <c r="C236" s="85"/>
      <c r="E236" s="116"/>
      <c r="F236" s="34"/>
      <c r="G236" s="33"/>
      <c r="H236" s="84"/>
      <c r="M236" s="20"/>
    </row>
    <row r="237" spans="1:13" ht="14.25" customHeight="1" x14ac:dyDescent="0.25">
      <c r="A237" s="51"/>
      <c r="B237" s="3"/>
      <c r="C237" s="85"/>
      <c r="E237" s="116"/>
      <c r="F237" s="34"/>
      <c r="G237" s="33"/>
      <c r="H237" s="84"/>
      <c r="M237" s="20"/>
    </row>
    <row r="238" spans="1:13" ht="14.25" customHeight="1" x14ac:dyDescent="0.25">
      <c r="A238" s="51"/>
      <c r="B238" s="3"/>
      <c r="C238" s="85"/>
      <c r="E238" s="116"/>
      <c r="F238" s="34"/>
      <c r="G238" s="33"/>
      <c r="H238" s="84"/>
      <c r="M238" s="20"/>
    </row>
    <row r="239" spans="1:13" ht="14.25" customHeight="1" x14ac:dyDescent="0.25">
      <c r="A239" s="51"/>
      <c r="B239" s="3"/>
      <c r="C239" s="85"/>
      <c r="E239" s="116"/>
      <c r="F239" s="34"/>
      <c r="G239" s="33"/>
      <c r="H239" s="84"/>
      <c r="M239" s="20"/>
    </row>
    <row r="240" spans="1:13" ht="14.25" customHeight="1" x14ac:dyDescent="0.25">
      <c r="A240" s="37"/>
      <c r="B240" s="3"/>
      <c r="C240" s="85"/>
      <c r="E240" s="116"/>
      <c r="F240" s="34"/>
      <c r="G240" s="33"/>
      <c r="H240" s="84"/>
      <c r="M240" s="20"/>
    </row>
    <row r="241" spans="1:13" ht="14.25" customHeight="1" x14ac:dyDescent="0.25">
      <c r="A241" s="37"/>
      <c r="B241" s="3"/>
      <c r="C241" s="85"/>
      <c r="E241" s="116"/>
      <c r="F241" s="34"/>
      <c r="G241" s="33"/>
      <c r="H241" s="84"/>
      <c r="M241" s="20"/>
    </row>
    <row r="242" spans="1:13" ht="14.25" customHeight="1" x14ac:dyDescent="0.25">
      <c r="A242" s="37"/>
      <c r="B242" s="3"/>
      <c r="C242" s="85"/>
      <c r="E242" s="116"/>
      <c r="F242" s="34"/>
      <c r="G242" s="33"/>
      <c r="H242" s="84"/>
      <c r="M242" s="20"/>
    </row>
    <row r="243" spans="1:13" ht="14.25" customHeight="1" x14ac:dyDescent="0.25">
      <c r="A243" s="37"/>
      <c r="B243" s="3"/>
      <c r="C243" s="85"/>
      <c r="E243" s="116"/>
      <c r="F243" s="34"/>
      <c r="G243" s="33"/>
      <c r="H243" s="84"/>
      <c r="M243" s="20"/>
    </row>
    <row r="244" spans="1:13" ht="14.25" customHeight="1" x14ac:dyDescent="0.25">
      <c r="A244" s="37"/>
      <c r="B244" s="3"/>
      <c r="C244" s="85"/>
      <c r="E244" s="116"/>
      <c r="F244" s="34"/>
      <c r="G244" s="33"/>
      <c r="H244" s="84"/>
      <c r="M244" s="20"/>
    </row>
    <row r="245" spans="1:13" ht="14.25" customHeight="1" x14ac:dyDescent="0.25">
      <c r="A245" s="37"/>
      <c r="B245" s="3"/>
      <c r="C245" s="85"/>
      <c r="E245" s="116"/>
      <c r="F245" s="34"/>
      <c r="G245" s="33"/>
      <c r="H245" s="84"/>
      <c r="M245" s="20"/>
    </row>
    <row r="246" spans="1:13" ht="14.25" customHeight="1" x14ac:dyDescent="0.25">
      <c r="A246" s="37"/>
      <c r="B246" s="3"/>
      <c r="C246" s="85"/>
      <c r="E246" s="116"/>
      <c r="F246" s="34"/>
      <c r="G246" s="33"/>
      <c r="H246" s="84"/>
      <c r="M246" s="20"/>
    </row>
    <row r="247" spans="1:13" ht="14.25" customHeight="1" x14ac:dyDescent="0.25">
      <c r="A247" s="37"/>
      <c r="B247" s="3"/>
      <c r="C247" s="85"/>
      <c r="E247" s="116"/>
      <c r="F247" s="34"/>
      <c r="G247" s="33"/>
      <c r="H247" s="84"/>
      <c r="M247" s="20"/>
    </row>
    <row r="248" spans="1:13" ht="14.25" customHeight="1" x14ac:dyDescent="0.25">
      <c r="A248" s="37"/>
      <c r="B248" s="3"/>
      <c r="C248" s="85"/>
      <c r="E248" s="116"/>
      <c r="F248" s="34"/>
      <c r="G248" s="33"/>
      <c r="H248" s="84"/>
      <c r="M248" s="20"/>
    </row>
    <row r="249" spans="1:13" ht="14.25" customHeight="1" x14ac:dyDescent="0.25">
      <c r="A249" s="37"/>
      <c r="B249" s="3"/>
      <c r="C249" s="85"/>
      <c r="E249" s="116"/>
      <c r="F249" s="34"/>
      <c r="G249" s="33"/>
      <c r="H249" s="84"/>
      <c r="M249" s="20"/>
    </row>
    <row r="250" spans="1:13" ht="14.25" customHeight="1" x14ac:dyDescent="0.25">
      <c r="A250" s="37"/>
      <c r="B250" s="3"/>
      <c r="C250" s="85"/>
      <c r="E250" s="116"/>
      <c r="F250" s="34"/>
      <c r="G250" s="33"/>
      <c r="H250" s="84"/>
      <c r="M250" s="20"/>
    </row>
    <row r="251" spans="1:13" ht="14.25" customHeight="1" x14ac:dyDescent="0.25">
      <c r="A251" s="37"/>
      <c r="B251" s="3"/>
      <c r="C251" s="85"/>
      <c r="E251" s="116"/>
      <c r="F251" s="34"/>
      <c r="G251" s="33"/>
      <c r="H251" s="84"/>
      <c r="M251" s="20"/>
    </row>
    <row r="252" spans="1:13" ht="14.25" customHeight="1" x14ac:dyDescent="0.25">
      <c r="A252" s="37"/>
      <c r="B252" s="3"/>
      <c r="C252" s="85"/>
      <c r="E252" s="116"/>
      <c r="F252" s="34"/>
      <c r="G252" s="33"/>
      <c r="H252" s="84"/>
      <c r="M252" s="20"/>
    </row>
    <row r="253" spans="1:13" ht="14.25" customHeight="1" x14ac:dyDescent="0.25">
      <c r="A253" s="37"/>
      <c r="B253" s="3"/>
      <c r="C253" s="85"/>
      <c r="E253" s="116"/>
      <c r="F253" s="34"/>
      <c r="G253" s="33"/>
      <c r="H253" s="84"/>
      <c r="M253" s="20"/>
    </row>
    <row r="254" spans="1:13" ht="14.25" customHeight="1" x14ac:dyDescent="0.25">
      <c r="A254" s="37"/>
      <c r="B254" s="3"/>
      <c r="C254" s="85"/>
      <c r="E254" s="116"/>
      <c r="F254" s="34"/>
      <c r="G254" s="33"/>
      <c r="H254" s="84"/>
      <c r="M254" s="20"/>
    </row>
    <row r="255" spans="1:13" ht="14.25" customHeight="1" x14ac:dyDescent="0.25">
      <c r="A255" s="37"/>
      <c r="B255" s="3"/>
      <c r="C255" s="85"/>
      <c r="E255" s="116"/>
      <c r="F255" s="34"/>
      <c r="G255" s="33"/>
      <c r="H255" s="84"/>
      <c r="M255" s="20"/>
    </row>
    <row r="256" spans="1:13" ht="14.25" customHeight="1" x14ac:dyDescent="0.25">
      <c r="A256" s="37"/>
      <c r="B256" s="3"/>
      <c r="C256" s="85"/>
      <c r="E256" s="116"/>
      <c r="F256" s="34"/>
      <c r="G256" s="33"/>
      <c r="H256" s="84"/>
      <c r="M256" s="20"/>
    </row>
    <row r="257" spans="1:13" ht="14.25" customHeight="1" x14ac:dyDescent="0.25">
      <c r="A257" s="37"/>
      <c r="B257" s="3"/>
      <c r="C257" s="85"/>
      <c r="E257" s="116"/>
      <c r="F257" s="34"/>
      <c r="G257" s="33"/>
      <c r="H257" s="84"/>
      <c r="M257" s="20"/>
    </row>
    <row r="258" spans="1:13" ht="14.25" customHeight="1" x14ac:dyDescent="0.25">
      <c r="A258" s="37"/>
      <c r="B258" s="3"/>
      <c r="C258" s="85"/>
      <c r="E258" s="116"/>
      <c r="F258" s="34"/>
      <c r="G258" s="33"/>
      <c r="H258" s="84"/>
      <c r="M258" s="20"/>
    </row>
    <row r="259" spans="1:13" ht="14.25" customHeight="1" x14ac:dyDescent="0.25">
      <c r="A259" s="37"/>
      <c r="B259" s="3"/>
      <c r="C259" s="85"/>
      <c r="E259" s="116"/>
      <c r="F259" s="34"/>
      <c r="G259" s="33"/>
      <c r="H259" s="84"/>
      <c r="M259" s="20"/>
    </row>
    <row r="260" spans="1:13" ht="14.25" customHeight="1" x14ac:dyDescent="0.25">
      <c r="A260" s="37"/>
      <c r="B260" s="3"/>
      <c r="C260" s="85"/>
      <c r="E260" s="116"/>
      <c r="F260" s="34"/>
      <c r="G260" s="33"/>
      <c r="H260" s="84"/>
      <c r="M260" s="20"/>
    </row>
    <row r="261" spans="1:13" ht="14.25" customHeight="1" x14ac:dyDescent="0.25">
      <c r="A261" s="37"/>
      <c r="B261" s="3"/>
      <c r="C261" s="85"/>
      <c r="E261" s="116"/>
      <c r="F261" s="34"/>
      <c r="G261" s="33"/>
      <c r="H261" s="84"/>
      <c r="M261" s="20"/>
    </row>
    <row r="262" spans="1:13" ht="14.25" customHeight="1" x14ac:dyDescent="0.25">
      <c r="A262" s="37"/>
      <c r="B262" s="3"/>
      <c r="C262" s="85"/>
      <c r="E262" s="116"/>
      <c r="F262" s="34"/>
      <c r="G262" s="33"/>
      <c r="H262" s="84"/>
      <c r="M262" s="20"/>
    </row>
    <row r="263" spans="1:13" ht="14.25" customHeight="1" x14ac:dyDescent="0.25">
      <c r="A263" s="37"/>
      <c r="B263" s="3"/>
      <c r="C263" s="85"/>
      <c r="E263" s="116"/>
      <c r="F263" s="34"/>
      <c r="G263" s="33"/>
      <c r="H263" s="84"/>
      <c r="M263" s="20"/>
    </row>
    <row r="264" spans="1:13" ht="14.25" customHeight="1" x14ac:dyDescent="0.25">
      <c r="A264" s="37"/>
      <c r="B264" s="3"/>
      <c r="C264" s="85"/>
      <c r="E264" s="116"/>
      <c r="F264" s="34"/>
      <c r="G264" s="33"/>
      <c r="H264" s="84"/>
      <c r="M264" s="20"/>
    </row>
    <row r="265" spans="1:13" ht="14.25" customHeight="1" x14ac:dyDescent="0.25">
      <c r="A265" s="37"/>
      <c r="B265" s="3"/>
      <c r="C265" s="85"/>
      <c r="E265" s="116"/>
      <c r="F265" s="34"/>
      <c r="G265" s="33"/>
      <c r="H265" s="84"/>
      <c r="M265" s="20"/>
    </row>
    <row r="266" spans="1:13" ht="14.25" customHeight="1" x14ac:dyDescent="0.25">
      <c r="A266" s="37"/>
      <c r="B266" s="3"/>
      <c r="C266" s="85"/>
      <c r="E266" s="116"/>
      <c r="F266" s="34"/>
      <c r="G266" s="33"/>
      <c r="H266" s="84"/>
      <c r="M266" s="20"/>
    </row>
    <row r="267" spans="1:13" ht="14.25" customHeight="1" x14ac:dyDescent="0.25">
      <c r="A267" s="37"/>
      <c r="B267" s="3"/>
      <c r="C267" s="85"/>
      <c r="E267" s="116"/>
      <c r="F267" s="34"/>
      <c r="G267" s="33"/>
      <c r="H267" s="84"/>
      <c r="M267" s="20"/>
    </row>
    <row r="268" spans="1:13" ht="14.25" customHeight="1" x14ac:dyDescent="0.25">
      <c r="A268" s="37"/>
      <c r="B268" s="3"/>
      <c r="C268" s="85"/>
      <c r="E268" s="116"/>
      <c r="F268" s="34"/>
      <c r="G268" s="33"/>
      <c r="H268" s="84"/>
      <c r="M268" s="20"/>
    </row>
    <row r="269" spans="1:13" ht="14.25" customHeight="1" x14ac:dyDescent="0.25">
      <c r="A269" s="37"/>
      <c r="B269" s="3"/>
      <c r="C269" s="85"/>
      <c r="E269" s="116"/>
      <c r="F269" s="34"/>
      <c r="G269" s="33"/>
      <c r="H269" s="84"/>
      <c r="M269" s="20"/>
    </row>
    <row r="270" spans="1:13" ht="14.25" customHeight="1" x14ac:dyDescent="0.25">
      <c r="A270" s="37"/>
      <c r="B270" s="3"/>
      <c r="C270" s="85"/>
      <c r="E270" s="116"/>
      <c r="F270" s="34"/>
      <c r="G270" s="33"/>
      <c r="H270" s="84"/>
      <c r="M270" s="20"/>
    </row>
    <row r="271" spans="1:13" ht="14.25" customHeight="1" x14ac:dyDescent="0.25">
      <c r="A271" s="37"/>
      <c r="B271" s="3"/>
      <c r="C271" s="85"/>
      <c r="E271" s="116"/>
      <c r="F271" s="34"/>
      <c r="G271" s="33"/>
      <c r="H271" s="84"/>
      <c r="M271" s="20"/>
    </row>
    <row r="272" spans="1:13" ht="14.25" customHeight="1" x14ac:dyDescent="0.25">
      <c r="A272" s="37"/>
      <c r="B272" s="3"/>
      <c r="C272" s="85"/>
      <c r="E272" s="116"/>
      <c r="F272" s="34"/>
      <c r="G272" s="33"/>
      <c r="H272" s="84"/>
      <c r="M272" s="20"/>
    </row>
    <row r="273" spans="1:13" ht="14.25" customHeight="1" x14ac:dyDescent="0.25">
      <c r="A273" s="37"/>
      <c r="B273" s="3"/>
      <c r="C273" s="85"/>
      <c r="E273" s="116"/>
      <c r="F273" s="34"/>
      <c r="G273" s="33"/>
      <c r="H273" s="84"/>
      <c r="M273" s="20"/>
    </row>
    <row r="274" spans="1:13" ht="14.25" customHeight="1" x14ac:dyDescent="0.25">
      <c r="A274" s="37"/>
      <c r="B274" s="3"/>
      <c r="C274" s="85"/>
      <c r="E274" s="116"/>
      <c r="F274" s="34"/>
      <c r="G274" s="33"/>
      <c r="H274" s="84"/>
      <c r="M274" s="20"/>
    </row>
    <row r="275" spans="1:13" ht="14.25" customHeight="1" x14ac:dyDescent="0.25">
      <c r="A275" s="37"/>
      <c r="B275" s="3"/>
      <c r="C275" s="85"/>
      <c r="E275" s="116"/>
      <c r="F275" s="34"/>
      <c r="G275" s="33"/>
      <c r="H275" s="84"/>
      <c r="M275" s="20"/>
    </row>
    <row r="276" spans="1:13" ht="14.25" customHeight="1" x14ac:dyDescent="0.25">
      <c r="A276" s="37"/>
      <c r="B276" s="3"/>
      <c r="C276" s="85"/>
      <c r="E276" s="116"/>
      <c r="F276" s="34"/>
      <c r="G276" s="33"/>
      <c r="H276" s="84"/>
      <c r="M276" s="20"/>
    </row>
    <row r="277" spans="1:13" ht="14.25" customHeight="1" x14ac:dyDescent="0.25">
      <c r="A277" s="37"/>
      <c r="C277" s="85"/>
      <c r="E277" s="116"/>
      <c r="F277" s="34"/>
      <c r="G277" s="33"/>
      <c r="H277" s="84"/>
      <c r="M277" s="20"/>
    </row>
    <row r="278" spans="1:13" ht="14.25" customHeight="1" x14ac:dyDescent="0.25">
      <c r="A278" s="37"/>
      <c r="C278" s="85"/>
      <c r="E278" s="116"/>
      <c r="F278" s="34"/>
      <c r="G278" s="33"/>
      <c r="H278" s="84"/>
      <c r="M278" s="20"/>
    </row>
    <row r="279" spans="1:13" ht="14.25" customHeight="1" x14ac:dyDescent="0.25">
      <c r="A279" s="37"/>
      <c r="C279" s="85"/>
      <c r="E279" s="116"/>
      <c r="F279" s="34"/>
      <c r="G279" s="33"/>
      <c r="H279" s="84"/>
      <c r="M279" s="20"/>
    </row>
    <row r="280" spans="1:13" ht="14.25" customHeight="1" x14ac:dyDescent="0.25">
      <c r="A280" s="37"/>
      <c r="C280" s="85"/>
      <c r="E280" s="116"/>
      <c r="F280" s="34"/>
      <c r="G280" s="33"/>
      <c r="H280" s="84"/>
      <c r="M280" s="20"/>
    </row>
    <row r="281" spans="1:13" ht="14.25" customHeight="1" x14ac:dyDescent="0.25">
      <c r="A281" s="37"/>
      <c r="C281" s="85"/>
      <c r="E281" s="116"/>
      <c r="F281" s="34"/>
      <c r="G281" s="33"/>
      <c r="H281" s="84"/>
      <c r="M281" s="20"/>
    </row>
    <row r="282" spans="1:13" ht="14.25" customHeight="1" x14ac:dyDescent="0.25">
      <c r="A282" s="37"/>
      <c r="C282" s="85"/>
      <c r="E282" s="116"/>
      <c r="F282" s="34"/>
      <c r="G282" s="33"/>
      <c r="H282" s="84"/>
      <c r="M282" s="20"/>
    </row>
    <row r="283" spans="1:13" ht="14.25" customHeight="1" x14ac:dyDescent="0.25">
      <c r="A283" s="37"/>
      <c r="C283" s="85"/>
      <c r="E283" s="116"/>
      <c r="F283" s="34"/>
      <c r="G283" s="33"/>
      <c r="H283" s="84"/>
      <c r="M283" s="20"/>
    </row>
    <row r="284" spans="1:13" ht="14.25" customHeight="1" x14ac:dyDescent="0.25">
      <c r="A284" s="37"/>
      <c r="C284" s="85"/>
      <c r="E284" s="116"/>
      <c r="F284" s="34"/>
      <c r="G284" s="33"/>
      <c r="H284" s="84"/>
      <c r="M284" s="20"/>
    </row>
    <row r="285" spans="1:13" ht="14.25" customHeight="1" x14ac:dyDescent="0.25">
      <c r="A285" s="37"/>
      <c r="C285" s="85"/>
      <c r="E285" s="116"/>
      <c r="F285" s="34"/>
      <c r="G285" s="33"/>
      <c r="H285" s="84"/>
      <c r="M285" s="20"/>
    </row>
    <row r="286" spans="1:13" ht="14.25" customHeight="1" x14ac:dyDescent="0.25">
      <c r="A286" s="37"/>
      <c r="C286" s="85"/>
      <c r="E286" s="116"/>
      <c r="F286" s="34"/>
      <c r="G286" s="33"/>
      <c r="H286" s="84"/>
      <c r="M286" s="20"/>
    </row>
    <row r="287" spans="1:13" ht="14.25" customHeight="1" x14ac:dyDescent="0.25">
      <c r="A287" s="37"/>
      <c r="C287" s="85"/>
      <c r="E287" s="116"/>
      <c r="F287" s="34"/>
      <c r="G287" s="33"/>
      <c r="H287" s="84"/>
      <c r="M287" s="20"/>
    </row>
    <row r="288" spans="1:13" ht="14.25" customHeight="1" x14ac:dyDescent="0.25">
      <c r="A288" s="37"/>
      <c r="C288" s="85"/>
      <c r="E288" s="116"/>
      <c r="F288" s="34"/>
      <c r="G288" s="33"/>
      <c r="H288" s="84"/>
      <c r="M288" s="20"/>
    </row>
    <row r="289" spans="1:13" ht="14.25" customHeight="1" x14ac:dyDescent="0.25">
      <c r="A289" s="37"/>
      <c r="C289" s="85"/>
      <c r="E289" s="116"/>
      <c r="F289" s="34"/>
      <c r="G289" s="33"/>
      <c r="H289" s="84"/>
      <c r="M289" s="20"/>
    </row>
    <row r="290" spans="1:13" ht="14.25" customHeight="1" x14ac:dyDescent="0.25">
      <c r="A290" s="37"/>
      <c r="C290" s="85"/>
      <c r="E290" s="116"/>
      <c r="F290" s="34"/>
      <c r="G290" s="33"/>
      <c r="H290" s="84"/>
      <c r="M290" s="20"/>
    </row>
    <row r="291" spans="1:13" ht="14.25" customHeight="1" x14ac:dyDescent="0.25">
      <c r="A291" s="37"/>
      <c r="C291" s="85"/>
      <c r="E291" s="116"/>
      <c r="F291" s="34"/>
      <c r="G291" s="33"/>
      <c r="H291" s="84"/>
      <c r="M291" s="20"/>
    </row>
    <row r="292" spans="1:13" ht="14.25" customHeight="1" x14ac:dyDescent="0.25">
      <c r="A292" s="37"/>
      <c r="C292" s="85"/>
      <c r="E292" s="116"/>
      <c r="F292" s="34"/>
      <c r="G292" s="33"/>
      <c r="H292" s="84"/>
      <c r="M292" s="20"/>
    </row>
    <row r="293" spans="1:13" ht="14.25" customHeight="1" x14ac:dyDescent="0.25">
      <c r="A293" s="37"/>
      <c r="C293" s="85"/>
      <c r="E293" s="116"/>
      <c r="F293" s="34"/>
      <c r="G293" s="33"/>
      <c r="H293" s="84"/>
      <c r="M293" s="20"/>
    </row>
    <row r="294" spans="1:13" ht="14.25" customHeight="1" x14ac:dyDescent="0.25">
      <c r="A294" s="37"/>
      <c r="C294" s="85"/>
      <c r="E294" s="116"/>
      <c r="F294" s="34"/>
      <c r="G294" s="33"/>
      <c r="H294" s="84"/>
      <c r="M294" s="20"/>
    </row>
    <row r="295" spans="1:13" ht="14.25" customHeight="1" x14ac:dyDescent="0.25">
      <c r="A295" s="37"/>
      <c r="C295" s="85"/>
      <c r="E295" s="116"/>
      <c r="F295" s="34"/>
      <c r="G295" s="33"/>
      <c r="H295" s="84"/>
      <c r="M295" s="20"/>
    </row>
    <row r="296" spans="1:13" ht="14.25" customHeight="1" x14ac:dyDescent="0.25">
      <c r="A296" s="37"/>
      <c r="C296" s="85"/>
      <c r="E296" s="116"/>
      <c r="F296" s="34"/>
      <c r="G296" s="33"/>
      <c r="H296" s="84"/>
      <c r="M296" s="20"/>
    </row>
    <row r="297" spans="1:13" ht="14.25" customHeight="1" x14ac:dyDescent="0.25">
      <c r="A297" s="37"/>
      <c r="C297" s="85"/>
      <c r="E297" s="116"/>
      <c r="F297" s="34"/>
      <c r="G297" s="33"/>
      <c r="H297" s="84"/>
      <c r="M297" s="20"/>
    </row>
    <row r="298" spans="1:13" ht="14.25" customHeight="1" x14ac:dyDescent="0.25">
      <c r="A298" s="37"/>
      <c r="C298" s="85"/>
      <c r="E298" s="116"/>
      <c r="F298" s="34"/>
      <c r="G298" s="33"/>
      <c r="H298" s="84"/>
      <c r="M298" s="20"/>
    </row>
    <row r="299" spans="1:13" ht="14.25" customHeight="1" x14ac:dyDescent="0.25">
      <c r="A299" s="37"/>
      <c r="C299" s="85"/>
      <c r="E299" s="116"/>
      <c r="F299" s="34"/>
      <c r="G299" s="33"/>
      <c r="H299" s="84"/>
      <c r="M299" s="20"/>
    </row>
    <row r="300" spans="1:13" ht="14.25" customHeight="1" x14ac:dyDescent="0.25">
      <c r="A300" s="37"/>
      <c r="C300" s="85"/>
      <c r="E300" s="116"/>
      <c r="F300" s="34"/>
      <c r="G300" s="33"/>
      <c r="H300" s="84"/>
      <c r="M300" s="20"/>
    </row>
    <row r="301" spans="1:13" ht="14.25" customHeight="1" x14ac:dyDescent="0.25">
      <c r="A301" s="37"/>
      <c r="C301" s="85"/>
      <c r="E301" s="116"/>
      <c r="F301" s="34"/>
      <c r="G301" s="33"/>
      <c r="H301" s="84"/>
      <c r="M301" s="20"/>
    </row>
    <row r="302" spans="1:13" ht="14.25" customHeight="1" x14ac:dyDescent="0.25">
      <c r="A302" s="37"/>
      <c r="C302" s="85"/>
      <c r="E302" s="116"/>
      <c r="F302" s="34"/>
      <c r="G302" s="33"/>
      <c r="H302" s="84"/>
      <c r="M302" s="20"/>
    </row>
    <row r="303" spans="1:13" ht="14.25" customHeight="1" x14ac:dyDescent="0.25">
      <c r="A303" s="37"/>
      <c r="C303" s="85"/>
      <c r="E303" s="116"/>
      <c r="F303" s="34"/>
      <c r="G303" s="33"/>
      <c r="H303" s="84"/>
      <c r="M303" s="20"/>
    </row>
    <row r="304" spans="1:13" ht="14.25" customHeight="1" x14ac:dyDescent="0.25">
      <c r="A304" s="37"/>
      <c r="C304" s="85"/>
      <c r="E304" s="116"/>
      <c r="F304" s="34"/>
      <c r="G304" s="33"/>
      <c r="H304" s="84"/>
      <c r="M304" s="20"/>
    </row>
    <row r="305" spans="1:13" ht="14.25" customHeight="1" x14ac:dyDescent="0.25">
      <c r="A305" s="37"/>
      <c r="C305" s="85"/>
      <c r="E305" s="116"/>
      <c r="F305" s="34"/>
      <c r="G305" s="33"/>
      <c r="H305" s="84"/>
      <c r="M305" s="20"/>
    </row>
    <row r="306" spans="1:13" ht="14.25" customHeight="1" x14ac:dyDescent="0.25">
      <c r="A306" s="37"/>
      <c r="C306" s="85"/>
      <c r="E306" s="116"/>
      <c r="F306" s="34"/>
      <c r="G306" s="33"/>
      <c r="H306" s="84"/>
      <c r="M306" s="20"/>
    </row>
    <row r="307" spans="1:13" ht="14.25" customHeight="1" x14ac:dyDescent="0.25">
      <c r="A307" s="37"/>
      <c r="C307" s="85"/>
      <c r="E307" s="116"/>
      <c r="F307" s="34"/>
      <c r="G307" s="33"/>
      <c r="H307" s="84"/>
      <c r="M307" s="20"/>
    </row>
    <row r="308" spans="1:13" ht="14.25" customHeight="1" x14ac:dyDescent="0.25">
      <c r="A308" s="37"/>
      <c r="C308" s="85"/>
      <c r="E308" s="116"/>
      <c r="F308" s="34"/>
      <c r="G308" s="33"/>
      <c r="H308" s="84"/>
      <c r="M308" s="20"/>
    </row>
    <row r="309" spans="1:13" ht="14.25" customHeight="1" x14ac:dyDescent="0.25">
      <c r="A309" s="37"/>
      <c r="C309" s="85"/>
      <c r="E309" s="116"/>
      <c r="F309" s="34"/>
      <c r="G309" s="33"/>
      <c r="H309" s="84"/>
      <c r="M309" s="20"/>
    </row>
    <row r="310" spans="1:13" ht="14.25" customHeight="1" x14ac:dyDescent="0.25">
      <c r="A310" s="37"/>
      <c r="C310" s="85"/>
      <c r="E310" s="116"/>
      <c r="F310" s="34"/>
      <c r="G310" s="33"/>
      <c r="H310" s="84"/>
      <c r="M310" s="20"/>
    </row>
    <row r="311" spans="1:13" ht="14.25" customHeight="1" x14ac:dyDescent="0.25">
      <c r="C311" s="85"/>
      <c r="E311" s="116"/>
      <c r="F311" s="34"/>
      <c r="G311" s="33"/>
      <c r="H311" s="84"/>
      <c r="M311" s="20"/>
    </row>
    <row r="312" spans="1:13" ht="14.25" customHeight="1" x14ac:dyDescent="0.25">
      <c r="C312" s="85"/>
      <c r="E312" s="116"/>
      <c r="F312" s="34"/>
      <c r="G312" s="33"/>
      <c r="H312" s="84"/>
      <c r="M312" s="20"/>
    </row>
    <row r="313" spans="1:13" ht="14.25" customHeight="1" x14ac:dyDescent="0.25">
      <c r="C313" s="85"/>
      <c r="E313" s="116"/>
      <c r="F313" s="34"/>
      <c r="G313" s="33"/>
      <c r="H313" s="84"/>
      <c r="M313" s="20"/>
    </row>
    <row r="314" spans="1:13" ht="14.25" customHeight="1" x14ac:dyDescent="0.25">
      <c r="C314" s="85"/>
      <c r="E314" s="116"/>
      <c r="F314" s="34"/>
      <c r="G314" s="33"/>
      <c r="H314" s="84"/>
      <c r="M314" s="20"/>
    </row>
    <row r="315" spans="1:13" ht="14.25" customHeight="1" x14ac:dyDescent="0.25">
      <c r="C315" s="85"/>
      <c r="E315" s="116"/>
      <c r="F315" s="34"/>
      <c r="G315" s="33"/>
      <c r="H315" s="84"/>
      <c r="M315" s="20"/>
    </row>
    <row r="316" spans="1:13" ht="14.25" customHeight="1" x14ac:dyDescent="0.25">
      <c r="C316" s="85"/>
      <c r="E316" s="116"/>
      <c r="F316" s="34"/>
      <c r="G316" s="33"/>
      <c r="H316" s="84"/>
      <c r="M316" s="20"/>
    </row>
    <row r="317" spans="1:13" ht="14.25" customHeight="1" x14ac:dyDescent="0.25">
      <c r="C317" s="85"/>
      <c r="E317" s="116"/>
      <c r="F317" s="34"/>
      <c r="G317" s="33"/>
      <c r="H317" s="84"/>
      <c r="M317" s="20"/>
    </row>
    <row r="318" spans="1:13" ht="14.25" customHeight="1" x14ac:dyDescent="0.25">
      <c r="C318" s="85"/>
      <c r="E318" s="116"/>
      <c r="F318" s="34"/>
      <c r="G318" s="33"/>
      <c r="H318" s="84"/>
      <c r="M318" s="20"/>
    </row>
    <row r="319" spans="1:13" ht="14.25" customHeight="1" x14ac:dyDescent="0.25">
      <c r="C319" s="85"/>
      <c r="E319" s="116"/>
      <c r="F319" s="34"/>
      <c r="G319" s="33"/>
      <c r="H319" s="84"/>
      <c r="M319" s="20"/>
    </row>
    <row r="320" spans="1:13" ht="14.25" customHeight="1" x14ac:dyDescent="0.25">
      <c r="C320" s="85"/>
      <c r="E320" s="116"/>
      <c r="F320" s="34"/>
      <c r="G320" s="33"/>
      <c r="H320" s="84"/>
      <c r="M320" s="20"/>
    </row>
    <row r="321" spans="3:13" ht="14.25" customHeight="1" x14ac:dyDescent="0.25">
      <c r="C321" s="85"/>
      <c r="E321" s="116"/>
      <c r="F321" s="34"/>
      <c r="G321" s="33"/>
      <c r="H321" s="84"/>
      <c r="M321" s="20"/>
    </row>
    <row r="322" spans="3:13" ht="14.25" customHeight="1" x14ac:dyDescent="0.25">
      <c r="C322" s="85"/>
      <c r="E322" s="116"/>
      <c r="F322" s="34"/>
      <c r="G322" s="33"/>
      <c r="H322" s="84"/>
      <c r="M322" s="20"/>
    </row>
    <row r="323" spans="3:13" ht="14.25" customHeight="1" x14ac:dyDescent="0.25">
      <c r="C323" s="85"/>
      <c r="E323" s="116"/>
      <c r="F323" s="34"/>
      <c r="G323" s="33"/>
      <c r="H323" s="84"/>
      <c r="M323" s="20"/>
    </row>
    <row r="324" spans="3:13" ht="14.25" customHeight="1" x14ac:dyDescent="0.25">
      <c r="C324" s="85"/>
      <c r="E324" s="116"/>
      <c r="F324" s="34"/>
      <c r="G324" s="33"/>
      <c r="H324" s="84"/>
      <c r="M324" s="20"/>
    </row>
    <row r="325" spans="3:13" ht="14.25" customHeight="1" x14ac:dyDescent="0.25">
      <c r="C325" s="85"/>
      <c r="E325" s="116"/>
      <c r="F325" s="34"/>
      <c r="G325" s="33"/>
      <c r="H325" s="84"/>
      <c r="M325" s="20"/>
    </row>
    <row r="326" spans="3:13" ht="14.25" customHeight="1" x14ac:dyDescent="0.25">
      <c r="C326" s="85"/>
      <c r="E326" s="116"/>
      <c r="F326" s="34"/>
      <c r="G326" s="33"/>
      <c r="H326" s="84"/>
      <c r="M326" s="20"/>
    </row>
    <row r="327" spans="3:13" ht="14.25" customHeight="1" x14ac:dyDescent="0.25">
      <c r="C327" s="85"/>
      <c r="E327" s="116"/>
      <c r="F327" s="34"/>
      <c r="G327" s="33"/>
      <c r="H327" s="84"/>
      <c r="M327" s="20"/>
    </row>
    <row r="328" spans="3:13" ht="14.25" customHeight="1" x14ac:dyDescent="0.25">
      <c r="C328" s="85"/>
      <c r="E328" s="116"/>
      <c r="F328" s="34"/>
      <c r="G328" s="33"/>
      <c r="H328" s="84"/>
      <c r="M328" s="20"/>
    </row>
    <row r="329" spans="3:13" ht="14.25" customHeight="1" x14ac:dyDescent="0.25">
      <c r="C329" s="85"/>
      <c r="E329" s="116"/>
      <c r="F329" s="34"/>
      <c r="G329" s="33"/>
      <c r="H329" s="84"/>
      <c r="M329" s="20"/>
    </row>
    <row r="330" spans="3:13" ht="14.25" customHeight="1" x14ac:dyDescent="0.25">
      <c r="C330" s="85"/>
      <c r="E330" s="116"/>
      <c r="F330" s="34"/>
      <c r="G330" s="33"/>
      <c r="H330" s="84"/>
      <c r="M330" s="20"/>
    </row>
    <row r="331" spans="3:13" ht="14.25" customHeight="1" x14ac:dyDescent="0.25">
      <c r="C331" s="85"/>
      <c r="E331" s="116"/>
      <c r="F331" s="34"/>
      <c r="G331" s="33"/>
      <c r="H331" s="84"/>
      <c r="M331" s="20"/>
    </row>
    <row r="332" spans="3:13" ht="14.25" customHeight="1" x14ac:dyDescent="0.25">
      <c r="C332" s="85"/>
      <c r="E332" s="116"/>
      <c r="F332" s="34"/>
      <c r="G332" s="33"/>
      <c r="H332" s="84"/>
      <c r="M332" s="20"/>
    </row>
    <row r="333" spans="3:13" ht="14.25" customHeight="1" x14ac:dyDescent="0.25">
      <c r="C333" s="85"/>
      <c r="E333" s="116"/>
      <c r="F333" s="34"/>
      <c r="G333" s="33"/>
      <c r="H333" s="84"/>
      <c r="M333" s="20"/>
    </row>
    <row r="334" spans="3:13" ht="14.25" customHeight="1" x14ac:dyDescent="0.25">
      <c r="C334" s="85"/>
      <c r="E334" s="116"/>
      <c r="F334" s="34"/>
      <c r="G334" s="33"/>
      <c r="H334" s="84"/>
      <c r="M334" s="20"/>
    </row>
    <row r="335" spans="3:13" ht="14.25" customHeight="1" x14ac:dyDescent="0.25">
      <c r="C335" s="85"/>
      <c r="E335" s="116"/>
      <c r="F335" s="34"/>
      <c r="G335" s="33"/>
      <c r="H335" s="84"/>
      <c r="M335" s="20"/>
    </row>
    <row r="336" spans="3:13" ht="14.25" customHeight="1" x14ac:dyDescent="0.25">
      <c r="C336" s="85"/>
      <c r="E336" s="116"/>
      <c r="F336" s="34"/>
      <c r="G336" s="33"/>
      <c r="H336" s="84"/>
      <c r="M336" s="20"/>
    </row>
    <row r="337" spans="3:13" ht="14.25" customHeight="1" x14ac:dyDescent="0.25">
      <c r="C337" s="85"/>
      <c r="E337" s="116"/>
      <c r="F337" s="34"/>
      <c r="G337" s="33"/>
      <c r="H337" s="84"/>
      <c r="M337" s="20"/>
    </row>
    <row r="338" spans="3:13" ht="14.25" customHeight="1" x14ac:dyDescent="0.25">
      <c r="C338" s="85"/>
      <c r="E338" s="116"/>
      <c r="F338" s="34"/>
      <c r="G338" s="33"/>
      <c r="H338" s="84"/>
      <c r="M338" s="20"/>
    </row>
    <row r="339" spans="3:13" ht="14.25" customHeight="1" x14ac:dyDescent="0.25">
      <c r="C339" s="85"/>
      <c r="E339" s="116"/>
      <c r="F339" s="34"/>
      <c r="G339" s="33"/>
      <c r="H339" s="84"/>
      <c r="M339" s="20"/>
    </row>
    <row r="340" spans="3:13" ht="14.25" customHeight="1" x14ac:dyDescent="0.25">
      <c r="C340" s="85"/>
      <c r="E340" s="116"/>
      <c r="F340" s="34"/>
      <c r="G340" s="33"/>
      <c r="H340" s="84"/>
      <c r="M340" s="20"/>
    </row>
    <row r="341" spans="3:13" ht="14.25" customHeight="1" x14ac:dyDescent="0.25">
      <c r="C341" s="85"/>
      <c r="E341" s="116"/>
      <c r="F341" s="34"/>
      <c r="G341" s="33"/>
      <c r="H341" s="84"/>
      <c r="M341" s="20"/>
    </row>
    <row r="342" spans="3:13" ht="14.25" customHeight="1" x14ac:dyDescent="0.25">
      <c r="C342" s="85"/>
      <c r="E342" s="116"/>
      <c r="F342" s="34"/>
      <c r="G342" s="33"/>
      <c r="H342" s="84"/>
      <c r="M342" s="20"/>
    </row>
    <row r="343" spans="3:13" ht="14.25" customHeight="1" x14ac:dyDescent="0.25">
      <c r="C343" s="85"/>
      <c r="E343" s="116"/>
      <c r="F343" s="34"/>
      <c r="G343" s="33"/>
      <c r="H343" s="84"/>
      <c r="M343" s="20"/>
    </row>
    <row r="344" spans="3:13" ht="14.25" customHeight="1" x14ac:dyDescent="0.25">
      <c r="C344" s="85"/>
      <c r="E344" s="116"/>
      <c r="F344" s="34"/>
      <c r="G344" s="33"/>
      <c r="H344" s="84"/>
      <c r="M344" s="20"/>
    </row>
    <row r="345" spans="3:13" ht="14.25" customHeight="1" x14ac:dyDescent="0.25">
      <c r="C345" s="85"/>
      <c r="E345" s="116"/>
      <c r="F345" s="34"/>
      <c r="G345" s="33"/>
      <c r="H345" s="84"/>
      <c r="M345" s="20"/>
    </row>
    <row r="346" spans="3:13" ht="14.25" customHeight="1" x14ac:dyDescent="0.25">
      <c r="C346" s="85"/>
      <c r="E346" s="116"/>
      <c r="F346" s="34"/>
      <c r="G346" s="33"/>
      <c r="H346" s="84"/>
      <c r="M346" s="20"/>
    </row>
    <row r="347" spans="3:13" ht="14.25" customHeight="1" x14ac:dyDescent="0.25">
      <c r="C347" s="85"/>
      <c r="E347" s="116"/>
      <c r="F347" s="34"/>
      <c r="G347" s="33"/>
      <c r="H347" s="84"/>
      <c r="M347" s="20"/>
    </row>
    <row r="348" spans="3:13" ht="14.25" customHeight="1" x14ac:dyDescent="0.25">
      <c r="C348" s="85"/>
      <c r="E348" s="116"/>
      <c r="F348" s="34"/>
      <c r="G348" s="33"/>
      <c r="H348" s="84"/>
      <c r="M348" s="20"/>
    </row>
    <row r="349" spans="3:13" ht="14.25" customHeight="1" x14ac:dyDescent="0.25">
      <c r="C349" s="85"/>
      <c r="E349" s="116"/>
      <c r="F349" s="34"/>
      <c r="G349" s="33"/>
      <c r="H349" s="84"/>
      <c r="M349" s="20"/>
    </row>
    <row r="350" spans="3:13" ht="14.25" customHeight="1" x14ac:dyDescent="0.25">
      <c r="C350" s="85"/>
      <c r="E350" s="116"/>
      <c r="F350" s="34"/>
      <c r="G350" s="33"/>
      <c r="H350" s="84"/>
      <c r="M350" s="20"/>
    </row>
    <row r="351" spans="3:13" ht="14.25" customHeight="1" x14ac:dyDescent="0.25">
      <c r="C351" s="85"/>
      <c r="E351" s="116"/>
      <c r="F351" s="34"/>
      <c r="G351" s="33"/>
      <c r="H351" s="84"/>
      <c r="M351" s="20"/>
    </row>
    <row r="352" spans="3:13" ht="14.25" customHeight="1" x14ac:dyDescent="0.25">
      <c r="C352" s="85"/>
      <c r="E352" s="116"/>
      <c r="F352" s="34"/>
      <c r="G352" s="33"/>
      <c r="H352" s="84"/>
      <c r="M352" s="20"/>
    </row>
    <row r="353" spans="3:13" ht="14.25" customHeight="1" x14ac:dyDescent="0.25">
      <c r="C353" s="85"/>
      <c r="E353" s="116"/>
      <c r="F353" s="34"/>
      <c r="G353" s="33"/>
      <c r="H353" s="84"/>
      <c r="M353" s="20"/>
    </row>
    <row r="354" spans="3:13" ht="14.25" customHeight="1" x14ac:dyDescent="0.25">
      <c r="C354" s="85"/>
      <c r="E354" s="116"/>
      <c r="F354" s="34"/>
      <c r="G354" s="33"/>
      <c r="H354" s="84"/>
      <c r="M354" s="20"/>
    </row>
    <row r="355" spans="3:13" ht="14.25" customHeight="1" x14ac:dyDescent="0.25">
      <c r="C355" s="85"/>
      <c r="E355" s="116"/>
      <c r="F355" s="34"/>
      <c r="G355" s="33"/>
      <c r="H355" s="84"/>
      <c r="M355" s="20"/>
    </row>
    <row r="356" spans="3:13" ht="14.25" customHeight="1" x14ac:dyDescent="0.25">
      <c r="C356" s="85"/>
      <c r="E356" s="116"/>
      <c r="F356" s="34"/>
      <c r="G356" s="33"/>
      <c r="H356" s="84"/>
      <c r="M356" s="20"/>
    </row>
    <row r="357" spans="3:13" ht="14.25" customHeight="1" x14ac:dyDescent="0.25">
      <c r="C357" s="85"/>
      <c r="E357" s="116"/>
      <c r="F357" s="34"/>
      <c r="G357" s="33"/>
      <c r="H357" s="84"/>
      <c r="M357" s="20"/>
    </row>
    <row r="358" spans="3:13" ht="14.25" customHeight="1" x14ac:dyDescent="0.25">
      <c r="C358" s="85"/>
      <c r="E358" s="116"/>
      <c r="F358" s="34"/>
      <c r="G358" s="33"/>
      <c r="H358" s="84"/>
      <c r="M358" s="20"/>
    </row>
    <row r="359" spans="3:13" ht="14.25" customHeight="1" x14ac:dyDescent="0.25">
      <c r="C359" s="85"/>
      <c r="E359" s="116"/>
      <c r="F359" s="34"/>
      <c r="G359" s="33"/>
      <c r="H359" s="84"/>
      <c r="M359" s="20"/>
    </row>
    <row r="360" spans="3:13" ht="14.25" customHeight="1" x14ac:dyDescent="0.25">
      <c r="C360" s="85"/>
      <c r="E360" s="116"/>
      <c r="F360" s="34"/>
      <c r="G360" s="33"/>
      <c r="H360" s="84"/>
      <c r="M360" s="20"/>
    </row>
    <row r="361" spans="3:13" ht="14.25" customHeight="1" x14ac:dyDescent="0.25">
      <c r="C361" s="85"/>
      <c r="E361" s="116"/>
      <c r="F361" s="34"/>
      <c r="G361" s="33"/>
      <c r="H361" s="84"/>
      <c r="M361" s="20"/>
    </row>
    <row r="362" spans="3:13" ht="14.25" customHeight="1" x14ac:dyDescent="0.25">
      <c r="C362" s="85"/>
      <c r="E362" s="116"/>
      <c r="G362" s="33"/>
      <c r="H362" s="84"/>
      <c r="M362" s="20"/>
    </row>
    <row r="363" spans="3:13" ht="14.25" customHeight="1" x14ac:dyDescent="0.25">
      <c r="C363" s="85"/>
      <c r="E363" s="116"/>
      <c r="G363" s="33"/>
      <c r="H363" s="84"/>
      <c r="M363" s="20"/>
    </row>
    <row r="364" spans="3:13" ht="14.25" customHeight="1" x14ac:dyDescent="0.25">
      <c r="C364" s="85"/>
      <c r="E364" s="116"/>
      <c r="G364" s="33"/>
      <c r="H364" s="84"/>
      <c r="M364" s="20"/>
    </row>
    <row r="365" spans="3:13" ht="14.25" customHeight="1" x14ac:dyDescent="0.25">
      <c r="C365" s="85"/>
      <c r="E365" s="116"/>
      <c r="G365" s="33"/>
      <c r="H365" s="84"/>
      <c r="M365" s="20"/>
    </row>
    <row r="366" spans="3:13" ht="14.25" customHeight="1" x14ac:dyDescent="0.25">
      <c r="C366" s="85"/>
      <c r="E366" s="116"/>
      <c r="G366" s="33"/>
      <c r="H366" s="84"/>
      <c r="M366" s="20"/>
    </row>
    <row r="367" spans="3:13" ht="14.25" customHeight="1" x14ac:dyDescent="0.25">
      <c r="C367" s="85"/>
      <c r="E367" s="116"/>
      <c r="G367" s="33"/>
      <c r="H367" s="84"/>
      <c r="M367" s="20"/>
    </row>
    <row r="368" spans="3:13" ht="14.25" customHeight="1" x14ac:dyDescent="0.25">
      <c r="C368" s="85"/>
      <c r="E368" s="116"/>
      <c r="G368" s="33"/>
      <c r="H368" s="84"/>
      <c r="M368" s="20"/>
    </row>
    <row r="369" spans="3:13" ht="14.25" customHeight="1" x14ac:dyDescent="0.25">
      <c r="C369" s="85"/>
      <c r="E369" s="116"/>
      <c r="G369" s="33"/>
      <c r="H369" s="84"/>
      <c r="M369" s="20"/>
    </row>
    <row r="370" spans="3:13" ht="14.25" customHeight="1" x14ac:dyDescent="0.25">
      <c r="C370" s="85"/>
      <c r="E370" s="116"/>
      <c r="G370" s="33"/>
      <c r="H370" s="84"/>
      <c r="M370" s="20"/>
    </row>
    <row r="371" spans="3:13" ht="14.25" customHeight="1" x14ac:dyDescent="0.25">
      <c r="C371" s="85"/>
      <c r="E371" s="116"/>
      <c r="G371" s="33"/>
      <c r="H371" s="84"/>
      <c r="M371" s="20"/>
    </row>
    <row r="372" spans="3:13" ht="14.25" customHeight="1" x14ac:dyDescent="0.25">
      <c r="C372" s="85"/>
      <c r="E372" s="116"/>
      <c r="G372" s="33"/>
      <c r="H372" s="84"/>
      <c r="M372" s="20"/>
    </row>
    <row r="373" spans="3:13" ht="14.25" customHeight="1" x14ac:dyDescent="0.25">
      <c r="C373" s="85"/>
      <c r="E373" s="116"/>
      <c r="G373" s="33"/>
      <c r="H373" s="84"/>
      <c r="M373" s="20"/>
    </row>
    <row r="374" spans="3:13" ht="14.25" customHeight="1" x14ac:dyDescent="0.25">
      <c r="C374" s="85"/>
      <c r="E374" s="116"/>
      <c r="G374" s="33"/>
      <c r="H374" s="84"/>
      <c r="M374" s="20"/>
    </row>
    <row r="375" spans="3:13" ht="14.25" customHeight="1" x14ac:dyDescent="0.25">
      <c r="C375" s="85"/>
      <c r="E375" s="116"/>
      <c r="G375" s="33"/>
      <c r="H375" s="84"/>
      <c r="M375" s="20"/>
    </row>
    <row r="376" spans="3:13" ht="14.25" customHeight="1" x14ac:dyDescent="0.25">
      <c r="C376" s="85"/>
      <c r="E376" s="116"/>
      <c r="G376" s="33"/>
      <c r="H376" s="84"/>
      <c r="M376" s="20"/>
    </row>
    <row r="377" spans="3:13" ht="14.25" customHeight="1" x14ac:dyDescent="0.25">
      <c r="C377" s="85"/>
      <c r="E377" s="116"/>
      <c r="G377" s="33"/>
      <c r="H377" s="84"/>
      <c r="M377" s="20"/>
    </row>
    <row r="378" spans="3:13" ht="14.25" customHeight="1" x14ac:dyDescent="0.25">
      <c r="C378" s="85"/>
      <c r="E378" s="116"/>
      <c r="G378" s="33"/>
      <c r="H378" s="84"/>
      <c r="M378" s="20"/>
    </row>
    <row r="379" spans="3:13" ht="14.25" customHeight="1" x14ac:dyDescent="0.25">
      <c r="C379" s="85"/>
      <c r="E379" s="116"/>
      <c r="G379" s="33"/>
      <c r="H379" s="84"/>
      <c r="M379" s="20"/>
    </row>
    <row r="380" spans="3:13" ht="14.25" customHeight="1" x14ac:dyDescent="0.25">
      <c r="C380" s="85"/>
      <c r="E380" s="116"/>
      <c r="G380" s="33"/>
      <c r="H380" s="84"/>
      <c r="M380" s="20"/>
    </row>
    <row r="381" spans="3:13" ht="14.25" customHeight="1" x14ac:dyDescent="0.25">
      <c r="C381" s="85"/>
      <c r="E381" s="116"/>
      <c r="G381" s="33"/>
      <c r="H381" s="84"/>
      <c r="M381" s="20"/>
    </row>
    <row r="382" spans="3:13" ht="14.25" customHeight="1" x14ac:dyDescent="0.25">
      <c r="C382" s="85"/>
      <c r="E382" s="116"/>
      <c r="G382" s="33"/>
      <c r="H382" s="84"/>
      <c r="M382" s="20"/>
    </row>
    <row r="383" spans="3:13" ht="14.25" customHeight="1" x14ac:dyDescent="0.25">
      <c r="C383" s="85"/>
      <c r="E383" s="116"/>
      <c r="G383" s="33"/>
      <c r="H383" s="84"/>
      <c r="M383" s="20"/>
    </row>
    <row r="384" spans="3:13" ht="14.25" customHeight="1" x14ac:dyDescent="0.25">
      <c r="C384" s="85"/>
      <c r="E384" s="116"/>
      <c r="G384" s="33"/>
      <c r="H384" s="84"/>
      <c r="M384" s="20"/>
    </row>
    <row r="385" spans="3:13" ht="14.25" customHeight="1" x14ac:dyDescent="0.25">
      <c r="C385" s="85"/>
      <c r="E385" s="116"/>
      <c r="G385" s="33"/>
      <c r="H385" s="84"/>
      <c r="M385" s="20"/>
    </row>
    <row r="386" spans="3:13" ht="14.25" customHeight="1" x14ac:dyDescent="0.25">
      <c r="C386" s="85"/>
      <c r="E386" s="116"/>
      <c r="G386" s="33"/>
      <c r="H386" s="84"/>
      <c r="M386" s="20"/>
    </row>
    <row r="387" spans="3:13" ht="14.25" customHeight="1" x14ac:dyDescent="0.25">
      <c r="C387" s="85"/>
      <c r="E387" s="116"/>
      <c r="G387" s="33"/>
      <c r="H387" s="84"/>
      <c r="M387" s="20"/>
    </row>
    <row r="388" spans="3:13" ht="14.25" customHeight="1" x14ac:dyDescent="0.25">
      <c r="C388" s="85"/>
      <c r="E388" s="116"/>
      <c r="G388" s="33"/>
      <c r="H388" s="84"/>
      <c r="M388" s="20"/>
    </row>
    <row r="389" spans="3:13" ht="14.25" customHeight="1" x14ac:dyDescent="0.25">
      <c r="C389" s="85"/>
      <c r="E389" s="116"/>
      <c r="G389" s="33"/>
      <c r="H389" s="84"/>
      <c r="M389" s="20"/>
    </row>
    <row r="390" spans="3:13" ht="14.25" customHeight="1" x14ac:dyDescent="0.25">
      <c r="C390" s="85"/>
      <c r="E390" s="116"/>
      <c r="G390" s="33"/>
      <c r="H390" s="84"/>
      <c r="M390" s="20"/>
    </row>
    <row r="391" spans="3:13" ht="14.25" customHeight="1" x14ac:dyDescent="0.25">
      <c r="C391" s="85"/>
      <c r="E391" s="116"/>
      <c r="G391" s="33"/>
      <c r="H391" s="84"/>
      <c r="M391" s="20"/>
    </row>
    <row r="392" spans="3:13" ht="14.25" customHeight="1" x14ac:dyDescent="0.25">
      <c r="C392" s="85"/>
      <c r="E392" s="116"/>
      <c r="G392" s="33"/>
      <c r="H392" s="84"/>
      <c r="M392" s="20"/>
    </row>
    <row r="393" spans="3:13" ht="14.25" customHeight="1" x14ac:dyDescent="0.25">
      <c r="C393" s="85"/>
      <c r="E393" s="116"/>
      <c r="G393" s="33"/>
      <c r="H393" s="84"/>
      <c r="M393" s="20"/>
    </row>
    <row r="394" spans="3:13" ht="14.25" customHeight="1" x14ac:dyDescent="0.25">
      <c r="C394" s="85"/>
      <c r="E394" s="116"/>
      <c r="G394" s="33"/>
      <c r="H394" s="84"/>
      <c r="M394" s="20"/>
    </row>
    <row r="395" spans="3:13" ht="14.25" customHeight="1" x14ac:dyDescent="0.25">
      <c r="C395" s="85"/>
      <c r="E395" s="116"/>
      <c r="G395" s="33"/>
      <c r="H395" s="84"/>
      <c r="M395" s="20"/>
    </row>
    <row r="396" spans="3:13" ht="14.25" customHeight="1" x14ac:dyDescent="0.25">
      <c r="C396" s="85"/>
      <c r="E396" s="116"/>
      <c r="G396" s="33"/>
      <c r="H396" s="84"/>
      <c r="M396" s="20"/>
    </row>
    <row r="397" spans="3:13" ht="14.25" customHeight="1" x14ac:dyDescent="0.25">
      <c r="C397" s="85"/>
      <c r="E397" s="116"/>
      <c r="G397" s="33"/>
      <c r="H397" s="84"/>
      <c r="M397" s="20"/>
    </row>
    <row r="398" spans="3:13" ht="14.25" customHeight="1" x14ac:dyDescent="0.25">
      <c r="C398" s="85"/>
      <c r="E398" s="116"/>
      <c r="G398" s="33"/>
      <c r="H398" s="84"/>
      <c r="M398" s="20"/>
    </row>
    <row r="399" spans="3:13" ht="14.25" customHeight="1" x14ac:dyDescent="0.25">
      <c r="C399" s="85"/>
      <c r="E399" s="116"/>
      <c r="G399" s="33"/>
      <c r="H399" s="84"/>
      <c r="M399" s="20"/>
    </row>
    <row r="400" spans="3:13" ht="14.25" customHeight="1" x14ac:dyDescent="0.25">
      <c r="C400" s="85"/>
      <c r="E400" s="116"/>
      <c r="G400" s="33"/>
      <c r="H400" s="84"/>
      <c r="M400" s="20"/>
    </row>
    <row r="401" spans="3:13" ht="14.25" customHeight="1" x14ac:dyDescent="0.25">
      <c r="C401" s="85"/>
      <c r="E401" s="116"/>
      <c r="G401" s="33"/>
      <c r="H401" s="84"/>
      <c r="M401" s="20"/>
    </row>
    <row r="402" spans="3:13" ht="14.25" customHeight="1" x14ac:dyDescent="0.25">
      <c r="C402" s="85"/>
      <c r="E402" s="116"/>
      <c r="G402" s="33"/>
      <c r="H402" s="84"/>
      <c r="M402" s="20"/>
    </row>
    <row r="403" spans="3:13" ht="14.25" customHeight="1" x14ac:dyDescent="0.25">
      <c r="C403" s="85"/>
      <c r="E403" s="116"/>
      <c r="G403" s="33"/>
      <c r="H403" s="84"/>
      <c r="M403" s="20"/>
    </row>
    <row r="404" spans="3:13" ht="14.25" customHeight="1" x14ac:dyDescent="0.25">
      <c r="C404" s="85"/>
      <c r="E404" s="116"/>
      <c r="G404" s="33"/>
      <c r="H404" s="84"/>
      <c r="M404" s="20"/>
    </row>
    <row r="405" spans="3:13" ht="14.25" customHeight="1" x14ac:dyDescent="0.25">
      <c r="C405" s="85"/>
      <c r="E405" s="116"/>
      <c r="G405" s="33"/>
      <c r="H405" s="84"/>
      <c r="M405" s="20"/>
    </row>
    <row r="406" spans="3:13" ht="14.25" customHeight="1" x14ac:dyDescent="0.25">
      <c r="C406" s="85"/>
      <c r="E406" s="116"/>
      <c r="G406" s="33"/>
      <c r="H406" s="84"/>
      <c r="M406" s="20"/>
    </row>
    <row r="407" spans="3:13" ht="14.25" customHeight="1" x14ac:dyDescent="0.25">
      <c r="C407" s="85"/>
      <c r="E407" s="116"/>
      <c r="G407" s="33"/>
      <c r="H407" s="84"/>
      <c r="M407" s="20"/>
    </row>
    <row r="408" spans="3:13" ht="14.25" customHeight="1" x14ac:dyDescent="0.25">
      <c r="C408" s="85"/>
      <c r="E408" s="116"/>
      <c r="G408" s="33"/>
      <c r="H408" s="84"/>
      <c r="M408" s="20"/>
    </row>
    <row r="409" spans="3:13" ht="14.25" customHeight="1" x14ac:dyDescent="0.25">
      <c r="C409" s="85"/>
      <c r="E409" s="116"/>
      <c r="G409" s="33"/>
      <c r="H409" s="84"/>
      <c r="M409" s="20"/>
    </row>
    <row r="410" spans="3:13" ht="14.25" customHeight="1" x14ac:dyDescent="0.25">
      <c r="C410" s="85"/>
      <c r="E410" s="116"/>
      <c r="G410" s="33"/>
      <c r="H410" s="84"/>
      <c r="M410" s="20"/>
    </row>
    <row r="411" spans="3:13" ht="14.25" customHeight="1" x14ac:dyDescent="0.25">
      <c r="C411" s="85"/>
      <c r="E411" s="116"/>
      <c r="G411" s="33"/>
      <c r="H411" s="84"/>
      <c r="M411" s="20"/>
    </row>
    <row r="412" spans="3:13" ht="14.25" customHeight="1" x14ac:dyDescent="0.25">
      <c r="C412" s="85"/>
      <c r="E412" s="116"/>
      <c r="G412" s="33"/>
      <c r="H412" s="84"/>
      <c r="M412" s="20"/>
    </row>
    <row r="413" spans="3:13" ht="14.25" customHeight="1" x14ac:dyDescent="0.25">
      <c r="C413" s="85"/>
      <c r="E413" s="116"/>
      <c r="G413" s="33"/>
      <c r="H413" s="84"/>
      <c r="M413" s="20"/>
    </row>
    <row r="414" spans="3:13" ht="14.25" customHeight="1" x14ac:dyDescent="0.25">
      <c r="C414" s="85"/>
      <c r="E414" s="116"/>
      <c r="G414" s="33"/>
      <c r="H414" s="84"/>
      <c r="M414" s="20"/>
    </row>
    <row r="415" spans="3:13" ht="14.25" customHeight="1" x14ac:dyDescent="0.25">
      <c r="C415" s="85"/>
      <c r="E415" s="116"/>
      <c r="G415" s="33"/>
      <c r="H415" s="84"/>
      <c r="M415" s="20"/>
    </row>
    <row r="416" spans="3:13" ht="14.25" customHeight="1" x14ac:dyDescent="0.25">
      <c r="C416" s="85"/>
      <c r="E416" s="116"/>
      <c r="G416" s="33"/>
      <c r="H416" s="84"/>
      <c r="M416" s="20"/>
    </row>
    <row r="417" spans="3:13" ht="14.25" customHeight="1" x14ac:dyDescent="0.25">
      <c r="C417" s="85"/>
      <c r="E417" s="116"/>
      <c r="G417" s="33"/>
      <c r="H417" s="84"/>
      <c r="M417" s="20"/>
    </row>
    <row r="418" spans="3:13" ht="14.25" customHeight="1" x14ac:dyDescent="0.25">
      <c r="C418" s="85"/>
      <c r="E418" s="116"/>
      <c r="G418" s="33"/>
      <c r="H418" s="84"/>
      <c r="M418" s="20"/>
    </row>
    <row r="419" spans="3:13" ht="14.25" customHeight="1" x14ac:dyDescent="0.25">
      <c r="C419" s="85"/>
      <c r="E419" s="116"/>
      <c r="G419" s="33"/>
      <c r="H419" s="84"/>
      <c r="M419" s="20"/>
    </row>
    <row r="420" spans="3:13" ht="14.25" customHeight="1" x14ac:dyDescent="0.25">
      <c r="C420" s="85"/>
      <c r="E420" s="116"/>
      <c r="G420" s="33"/>
      <c r="H420" s="84"/>
      <c r="M420" s="20"/>
    </row>
    <row r="421" spans="3:13" ht="14.25" customHeight="1" x14ac:dyDescent="0.25">
      <c r="C421" s="85"/>
      <c r="E421" s="116"/>
      <c r="G421" s="33"/>
      <c r="H421" s="84"/>
      <c r="M421" s="20"/>
    </row>
    <row r="422" spans="3:13" ht="14.25" customHeight="1" x14ac:dyDescent="0.25">
      <c r="C422" s="85"/>
      <c r="E422" s="116"/>
      <c r="G422" s="33"/>
      <c r="H422" s="84"/>
      <c r="M422" s="20"/>
    </row>
    <row r="423" spans="3:13" ht="14.25" customHeight="1" x14ac:dyDescent="0.25">
      <c r="C423" s="85"/>
      <c r="E423" s="116"/>
      <c r="G423" s="33"/>
      <c r="H423" s="84"/>
      <c r="M423" s="20"/>
    </row>
    <row r="424" spans="3:13" ht="14.25" customHeight="1" x14ac:dyDescent="0.25">
      <c r="C424" s="85"/>
      <c r="E424" s="116"/>
      <c r="G424" s="33"/>
      <c r="H424" s="84"/>
      <c r="M424" s="20"/>
    </row>
    <row r="425" spans="3:13" ht="14.25" customHeight="1" x14ac:dyDescent="0.25">
      <c r="C425" s="85"/>
      <c r="E425" s="116"/>
      <c r="G425" s="33"/>
      <c r="H425" s="84"/>
      <c r="M425" s="20"/>
    </row>
    <row r="426" spans="3:13" ht="14.25" customHeight="1" x14ac:dyDescent="0.25">
      <c r="C426" s="85"/>
      <c r="E426" s="116"/>
      <c r="G426" s="33"/>
      <c r="H426" s="84"/>
      <c r="M426" s="20"/>
    </row>
    <row r="427" spans="3:13" ht="14.25" customHeight="1" x14ac:dyDescent="0.25">
      <c r="C427" s="85"/>
      <c r="E427" s="116"/>
      <c r="G427" s="33"/>
      <c r="H427" s="84"/>
      <c r="M427" s="20"/>
    </row>
    <row r="428" spans="3:13" ht="14.25" customHeight="1" x14ac:dyDescent="0.25">
      <c r="C428" s="85"/>
      <c r="E428" s="116"/>
      <c r="G428" s="33"/>
      <c r="H428" s="84"/>
      <c r="M428" s="20"/>
    </row>
    <row r="429" spans="3:13" ht="14.25" customHeight="1" x14ac:dyDescent="0.25">
      <c r="C429" s="85"/>
      <c r="E429" s="116"/>
      <c r="G429" s="33"/>
      <c r="H429" s="84"/>
      <c r="M429" s="20"/>
    </row>
    <row r="430" spans="3:13" ht="14.25" customHeight="1" x14ac:dyDescent="0.25">
      <c r="C430" s="85"/>
      <c r="E430" s="116"/>
      <c r="G430" s="33"/>
      <c r="H430" s="84"/>
      <c r="M430" s="20"/>
    </row>
    <row r="431" spans="3:13" ht="14.25" customHeight="1" x14ac:dyDescent="0.25">
      <c r="C431" s="85"/>
      <c r="E431" s="116"/>
      <c r="G431" s="33"/>
      <c r="H431" s="84"/>
      <c r="M431" s="20"/>
    </row>
    <row r="432" spans="3:13" ht="14.25" customHeight="1" x14ac:dyDescent="0.25">
      <c r="C432" s="85"/>
      <c r="E432" s="116"/>
      <c r="G432" s="33"/>
      <c r="H432" s="84"/>
      <c r="M432" s="20"/>
    </row>
    <row r="433" spans="3:13" ht="14.25" customHeight="1" x14ac:dyDescent="0.25">
      <c r="C433" s="85"/>
      <c r="E433" s="116"/>
      <c r="G433" s="33"/>
      <c r="H433" s="84"/>
      <c r="M433" s="20"/>
    </row>
    <row r="434" spans="3:13" ht="14.25" customHeight="1" x14ac:dyDescent="0.25">
      <c r="C434" s="85"/>
      <c r="E434" s="116"/>
      <c r="G434" s="33"/>
      <c r="H434" s="84"/>
      <c r="M434" s="20"/>
    </row>
    <row r="435" spans="3:13" ht="14.25" customHeight="1" x14ac:dyDescent="0.25">
      <c r="C435" s="85"/>
      <c r="E435" s="116"/>
      <c r="G435" s="33"/>
      <c r="H435" s="84"/>
      <c r="M435" s="20"/>
    </row>
    <row r="436" spans="3:13" ht="14.25" customHeight="1" x14ac:dyDescent="0.25">
      <c r="C436" s="85"/>
      <c r="E436" s="116"/>
      <c r="G436" s="33"/>
      <c r="H436" s="84"/>
      <c r="M436" s="20"/>
    </row>
    <row r="437" spans="3:13" ht="14.25" customHeight="1" x14ac:dyDescent="0.25">
      <c r="C437" s="85"/>
      <c r="E437" s="116"/>
      <c r="G437" s="33"/>
      <c r="H437" s="84"/>
      <c r="M437" s="20"/>
    </row>
    <row r="438" spans="3:13" ht="14.25" customHeight="1" x14ac:dyDescent="0.25">
      <c r="C438" s="85"/>
      <c r="E438" s="116"/>
      <c r="G438" s="33"/>
      <c r="H438" s="84"/>
      <c r="M438" s="20"/>
    </row>
    <row r="439" spans="3:13" ht="14.25" customHeight="1" x14ac:dyDescent="0.25">
      <c r="C439" s="85"/>
      <c r="E439" s="116"/>
      <c r="G439" s="33"/>
      <c r="H439" s="84"/>
      <c r="M439" s="20"/>
    </row>
    <row r="440" spans="3:13" ht="14.25" customHeight="1" x14ac:dyDescent="0.25">
      <c r="C440" s="85"/>
      <c r="E440" s="116"/>
      <c r="G440" s="33"/>
      <c r="H440" s="84"/>
      <c r="M440" s="20"/>
    </row>
    <row r="441" spans="3:13" ht="14.25" customHeight="1" x14ac:dyDescent="0.25">
      <c r="C441" s="85"/>
      <c r="E441" s="116"/>
      <c r="G441" s="33"/>
      <c r="H441" s="84"/>
      <c r="M441" s="20"/>
    </row>
    <row r="442" spans="3:13" ht="14.25" customHeight="1" x14ac:dyDescent="0.25">
      <c r="C442" s="85"/>
      <c r="E442" s="116"/>
      <c r="G442" s="33"/>
      <c r="H442" s="84"/>
      <c r="M442" s="20"/>
    </row>
    <row r="443" spans="3:13" ht="14.25" customHeight="1" x14ac:dyDescent="0.25">
      <c r="C443" s="85"/>
      <c r="E443" s="116"/>
      <c r="G443" s="33"/>
      <c r="H443" s="84"/>
      <c r="M443" s="20"/>
    </row>
    <row r="444" spans="3:13" ht="14.25" customHeight="1" x14ac:dyDescent="0.25">
      <c r="C444" s="85"/>
      <c r="E444" s="116"/>
      <c r="G444" s="33"/>
      <c r="H444" s="84"/>
      <c r="M444" s="20"/>
    </row>
    <row r="445" spans="3:13" ht="14.25" customHeight="1" x14ac:dyDescent="0.25">
      <c r="C445" s="85"/>
      <c r="E445" s="116"/>
      <c r="G445" s="33"/>
      <c r="H445" s="84"/>
      <c r="M445" s="20"/>
    </row>
    <row r="446" spans="3:13" ht="14.25" customHeight="1" x14ac:dyDescent="0.25">
      <c r="C446" s="85"/>
      <c r="E446" s="116"/>
      <c r="G446" s="33"/>
      <c r="H446" s="84"/>
      <c r="M446" s="20"/>
    </row>
    <row r="447" spans="3:13" ht="14.25" customHeight="1" x14ac:dyDescent="0.25">
      <c r="C447" s="85"/>
      <c r="E447" s="116"/>
      <c r="G447" s="33"/>
      <c r="H447" s="84"/>
      <c r="M447" s="20"/>
    </row>
    <row r="448" spans="3:13" ht="14.25" customHeight="1" x14ac:dyDescent="0.25">
      <c r="C448" s="85"/>
      <c r="E448" s="34"/>
      <c r="G448" s="33"/>
      <c r="H448" s="84"/>
      <c r="M448" s="20"/>
    </row>
    <row r="449" spans="3:13" ht="14.25" customHeight="1" x14ac:dyDescent="0.25">
      <c r="C449" s="85"/>
      <c r="E449" s="34"/>
      <c r="G449" s="33"/>
      <c r="H449" s="84"/>
      <c r="M449" s="20"/>
    </row>
    <row r="450" spans="3:13" ht="14.25" customHeight="1" x14ac:dyDescent="0.25">
      <c r="C450" s="85"/>
      <c r="E450" s="34"/>
      <c r="G450" s="33"/>
      <c r="H450" s="84"/>
      <c r="M450" s="20"/>
    </row>
    <row r="451" spans="3:13" ht="14.25" customHeight="1" x14ac:dyDescent="0.25">
      <c r="C451" s="85"/>
      <c r="E451" s="34"/>
      <c r="G451" s="33"/>
      <c r="H451" s="84"/>
      <c r="M451" s="20"/>
    </row>
    <row r="452" spans="3:13" ht="14.25" customHeight="1" x14ac:dyDescent="0.25">
      <c r="C452" s="85"/>
      <c r="E452" s="34"/>
      <c r="G452" s="33"/>
      <c r="H452" s="84"/>
      <c r="M452" s="20"/>
    </row>
    <row r="453" spans="3:13" ht="14.25" customHeight="1" x14ac:dyDescent="0.25">
      <c r="C453" s="85"/>
      <c r="E453" s="34"/>
      <c r="G453" s="33"/>
      <c r="H453" s="84"/>
      <c r="M453" s="20"/>
    </row>
    <row r="454" spans="3:13" ht="14.25" customHeight="1" x14ac:dyDescent="0.25">
      <c r="C454" s="85"/>
      <c r="E454" s="34"/>
      <c r="G454" s="33"/>
      <c r="H454" s="84"/>
      <c r="M454" s="20"/>
    </row>
    <row r="455" spans="3:13" ht="14.25" customHeight="1" x14ac:dyDescent="0.25">
      <c r="C455" s="85"/>
      <c r="E455" s="34"/>
      <c r="G455" s="33"/>
      <c r="H455" s="84"/>
      <c r="M455" s="20"/>
    </row>
    <row r="456" spans="3:13" ht="14.25" customHeight="1" x14ac:dyDescent="0.25">
      <c r="C456" s="85"/>
      <c r="E456" s="34"/>
      <c r="G456" s="33"/>
      <c r="H456" s="84"/>
      <c r="M456" s="20"/>
    </row>
    <row r="457" spans="3:13" ht="14.25" customHeight="1" x14ac:dyDescent="0.25">
      <c r="C457" s="85"/>
      <c r="E457" s="34"/>
      <c r="G457" s="33"/>
      <c r="H457" s="84"/>
      <c r="M457" s="20"/>
    </row>
    <row r="458" spans="3:13" ht="14.25" customHeight="1" x14ac:dyDescent="0.25">
      <c r="C458" s="85"/>
      <c r="E458" s="34"/>
      <c r="G458" s="33"/>
      <c r="H458" s="84"/>
      <c r="M458" s="20"/>
    </row>
    <row r="459" spans="3:13" ht="14.25" customHeight="1" x14ac:dyDescent="0.25">
      <c r="C459" s="85"/>
      <c r="E459" s="34"/>
      <c r="G459" s="33"/>
      <c r="H459" s="84"/>
      <c r="M459" s="20"/>
    </row>
    <row r="460" spans="3:13" ht="14.25" customHeight="1" x14ac:dyDescent="0.25">
      <c r="C460" s="85"/>
      <c r="E460" s="34"/>
      <c r="G460" s="33"/>
      <c r="H460" s="84"/>
      <c r="M460" s="20"/>
    </row>
    <row r="461" spans="3:13" ht="14.25" customHeight="1" x14ac:dyDescent="0.25">
      <c r="C461" s="85"/>
      <c r="E461" s="34"/>
      <c r="G461" s="33"/>
      <c r="H461" s="84"/>
      <c r="M461" s="20"/>
    </row>
    <row r="462" spans="3:13" ht="14.25" customHeight="1" x14ac:dyDescent="0.25">
      <c r="C462" s="85"/>
      <c r="E462" s="34"/>
      <c r="G462" s="33"/>
      <c r="H462" s="84"/>
      <c r="M462" s="20"/>
    </row>
    <row r="463" spans="3:13" ht="14.25" customHeight="1" x14ac:dyDescent="0.25">
      <c r="C463" s="85"/>
      <c r="E463" s="34"/>
      <c r="G463" s="33"/>
      <c r="H463" s="84"/>
      <c r="M463" s="20"/>
    </row>
    <row r="464" spans="3:13" ht="14.25" customHeight="1" x14ac:dyDescent="0.25">
      <c r="C464" s="85"/>
      <c r="E464" s="34"/>
      <c r="G464" s="33"/>
      <c r="H464" s="84"/>
      <c r="M464" s="20"/>
    </row>
    <row r="465" spans="3:13" ht="14.25" customHeight="1" x14ac:dyDescent="0.25">
      <c r="C465" s="85"/>
      <c r="E465" s="34"/>
      <c r="G465" s="33"/>
      <c r="H465" s="84"/>
      <c r="M465" s="20"/>
    </row>
    <row r="466" spans="3:13" ht="14.25" customHeight="1" x14ac:dyDescent="0.25">
      <c r="C466" s="85"/>
      <c r="E466" s="34"/>
      <c r="G466" s="33"/>
      <c r="H466" s="84"/>
      <c r="M466" s="20"/>
    </row>
    <row r="467" spans="3:13" ht="14.25" customHeight="1" x14ac:dyDescent="0.25">
      <c r="C467" s="85"/>
      <c r="E467" s="34"/>
      <c r="G467" s="33"/>
      <c r="H467" s="84"/>
      <c r="M467" s="20"/>
    </row>
    <row r="468" spans="3:13" ht="14.25" customHeight="1" x14ac:dyDescent="0.25">
      <c r="C468" s="85"/>
      <c r="E468" s="34"/>
      <c r="G468" s="33"/>
      <c r="H468" s="84"/>
      <c r="M468" s="20"/>
    </row>
    <row r="469" spans="3:13" ht="14.25" customHeight="1" x14ac:dyDescent="0.25">
      <c r="C469" s="85"/>
      <c r="E469" s="34"/>
      <c r="G469" s="33"/>
      <c r="H469" s="84"/>
      <c r="M469" s="20"/>
    </row>
    <row r="470" spans="3:13" ht="14.25" customHeight="1" x14ac:dyDescent="0.25">
      <c r="C470" s="85"/>
      <c r="E470" s="34"/>
      <c r="G470" s="33"/>
      <c r="H470" s="84"/>
      <c r="M470" s="20"/>
    </row>
    <row r="471" spans="3:13" ht="14.25" customHeight="1" x14ac:dyDescent="0.25">
      <c r="C471" s="85"/>
      <c r="E471" s="34"/>
      <c r="G471" s="33"/>
      <c r="H471" s="84"/>
      <c r="M471" s="20"/>
    </row>
    <row r="472" spans="3:13" ht="14.25" customHeight="1" x14ac:dyDescent="0.25">
      <c r="C472" s="85"/>
      <c r="E472" s="34"/>
      <c r="G472" s="33"/>
      <c r="H472" s="84"/>
      <c r="M472" s="20"/>
    </row>
    <row r="473" spans="3:13" ht="14.25" customHeight="1" x14ac:dyDescent="0.25">
      <c r="C473" s="85"/>
      <c r="E473" s="34"/>
      <c r="G473" s="33"/>
      <c r="H473" s="84"/>
      <c r="M473" s="20"/>
    </row>
    <row r="474" spans="3:13" ht="14.25" customHeight="1" x14ac:dyDescent="0.25">
      <c r="C474" s="85"/>
      <c r="E474" s="34"/>
      <c r="G474" s="33"/>
      <c r="H474" s="84"/>
      <c r="M474" s="20"/>
    </row>
    <row r="475" spans="3:13" ht="14.25" customHeight="1" x14ac:dyDescent="0.25">
      <c r="C475" s="85"/>
      <c r="E475" s="34"/>
      <c r="G475" s="33"/>
      <c r="H475" s="84"/>
      <c r="M475" s="20"/>
    </row>
    <row r="476" spans="3:13" ht="14.25" customHeight="1" x14ac:dyDescent="0.25">
      <c r="C476" s="85"/>
      <c r="E476" s="34"/>
      <c r="G476" s="33"/>
      <c r="H476" s="84"/>
      <c r="M476" s="20"/>
    </row>
    <row r="477" spans="3:13" ht="14.25" customHeight="1" x14ac:dyDescent="0.25">
      <c r="C477" s="85"/>
      <c r="E477" s="34"/>
      <c r="G477" s="33"/>
      <c r="H477" s="84"/>
      <c r="M477" s="20"/>
    </row>
    <row r="478" spans="3:13" ht="14.25" customHeight="1" x14ac:dyDescent="0.25">
      <c r="C478" s="85"/>
      <c r="E478" s="34"/>
      <c r="G478" s="33"/>
      <c r="H478" s="84"/>
      <c r="M478" s="20"/>
    </row>
    <row r="479" spans="3:13" ht="14.25" customHeight="1" x14ac:dyDescent="0.25">
      <c r="C479" s="85"/>
      <c r="E479" s="34"/>
      <c r="G479" s="33"/>
      <c r="H479" s="84"/>
      <c r="M479" s="20"/>
    </row>
    <row r="480" spans="3:13" ht="14.25" customHeight="1" x14ac:dyDescent="0.25">
      <c r="C480" s="85"/>
      <c r="E480" s="34"/>
      <c r="G480" s="33"/>
      <c r="H480" s="84"/>
      <c r="M480" s="20"/>
    </row>
    <row r="481" spans="3:13" ht="14.25" customHeight="1" x14ac:dyDescent="0.25">
      <c r="C481" s="85"/>
      <c r="E481" s="34"/>
      <c r="G481" s="33"/>
      <c r="H481" s="84"/>
      <c r="M481" s="20"/>
    </row>
    <row r="482" spans="3:13" ht="14.25" customHeight="1" x14ac:dyDescent="0.25">
      <c r="C482" s="85"/>
      <c r="E482" s="34"/>
      <c r="G482" s="33"/>
      <c r="H482" s="84"/>
      <c r="M482" s="20"/>
    </row>
    <row r="483" spans="3:13" ht="14.25" customHeight="1" x14ac:dyDescent="0.25">
      <c r="C483" s="75"/>
      <c r="E483" s="34"/>
      <c r="M483" s="20"/>
    </row>
    <row r="484" spans="3:13" ht="14.25" customHeight="1" x14ac:dyDescent="0.25">
      <c r="C484" s="75"/>
      <c r="E484" s="34"/>
      <c r="M484" s="20"/>
    </row>
    <row r="485" spans="3:13" ht="14.25" customHeight="1" x14ac:dyDescent="0.25">
      <c r="C485" s="75"/>
      <c r="E485" s="34"/>
      <c r="M485" s="20"/>
    </row>
    <row r="486" spans="3:13" ht="14.25" customHeight="1" x14ac:dyDescent="0.25">
      <c r="C486" s="75"/>
      <c r="E486" s="34"/>
      <c r="M486" s="20"/>
    </row>
    <row r="487" spans="3:13" ht="14.25" customHeight="1" x14ac:dyDescent="0.25">
      <c r="C487" s="75"/>
      <c r="E487" s="34"/>
      <c r="M487" s="20"/>
    </row>
    <row r="488" spans="3:13" ht="14.25" customHeight="1" x14ac:dyDescent="0.25">
      <c r="C488" s="75"/>
      <c r="E488" s="34"/>
      <c r="M488" s="20"/>
    </row>
    <row r="489" spans="3:13" ht="14.25" customHeight="1" x14ac:dyDescent="0.25">
      <c r="C489" s="75"/>
      <c r="E489" s="34"/>
      <c r="M489" s="20"/>
    </row>
    <row r="490" spans="3:13" ht="14.25" customHeight="1" x14ac:dyDescent="0.25">
      <c r="C490" s="75"/>
      <c r="E490" s="34"/>
      <c r="M490" s="20"/>
    </row>
    <row r="491" spans="3:13" ht="14.25" customHeight="1" x14ac:dyDescent="0.25">
      <c r="C491" s="75"/>
      <c r="E491" s="34"/>
      <c r="M491" s="20"/>
    </row>
    <row r="492" spans="3:13" ht="14.25" customHeight="1" x14ac:dyDescent="0.25">
      <c r="C492" s="75"/>
      <c r="E492" s="34"/>
      <c r="M492" s="20"/>
    </row>
    <row r="493" spans="3:13" ht="14.25" customHeight="1" x14ac:dyDescent="0.25">
      <c r="C493" s="75"/>
      <c r="E493" s="34"/>
      <c r="M493" s="20"/>
    </row>
    <row r="494" spans="3:13" ht="14.25" customHeight="1" x14ac:dyDescent="0.25">
      <c r="C494" s="75"/>
      <c r="E494" s="34"/>
      <c r="M494" s="20"/>
    </row>
    <row r="495" spans="3:13" ht="14.25" customHeight="1" x14ac:dyDescent="0.25">
      <c r="C495" s="75"/>
      <c r="E495" s="34"/>
      <c r="M495" s="20"/>
    </row>
    <row r="496" spans="3:13" ht="14.25" customHeight="1" x14ac:dyDescent="0.25">
      <c r="C496" s="75"/>
      <c r="E496" s="34"/>
      <c r="M496" s="20"/>
    </row>
    <row r="497" spans="3:13" ht="14.25" customHeight="1" x14ac:dyDescent="0.25">
      <c r="C497" s="75"/>
      <c r="E497" s="34"/>
      <c r="M497" s="20"/>
    </row>
    <row r="498" spans="3:13" ht="14.25" customHeight="1" x14ac:dyDescent="0.25">
      <c r="C498" s="75"/>
      <c r="E498" s="34"/>
      <c r="M498" s="20"/>
    </row>
    <row r="499" spans="3:13" ht="14.25" customHeight="1" x14ac:dyDescent="0.25">
      <c r="C499" s="75"/>
      <c r="E499" s="34"/>
      <c r="M499" s="20"/>
    </row>
    <row r="500" spans="3:13" ht="14.25" customHeight="1" x14ac:dyDescent="0.25">
      <c r="C500" s="75"/>
      <c r="E500" s="34"/>
      <c r="M500" s="20"/>
    </row>
    <row r="501" spans="3:13" ht="14.25" customHeight="1" x14ac:dyDescent="0.25">
      <c r="C501" s="75"/>
      <c r="E501" s="34"/>
      <c r="M501" s="20"/>
    </row>
    <row r="502" spans="3:13" ht="14.25" customHeight="1" x14ac:dyDescent="0.25">
      <c r="C502" s="75"/>
      <c r="E502" s="34"/>
      <c r="M502" s="20"/>
    </row>
    <row r="503" spans="3:13" ht="14.25" customHeight="1" x14ac:dyDescent="0.25">
      <c r="C503" s="75"/>
      <c r="E503" s="34"/>
      <c r="M503" s="20"/>
    </row>
    <row r="504" spans="3:13" ht="14.25" customHeight="1" x14ac:dyDescent="0.25">
      <c r="C504" s="75"/>
      <c r="E504" s="34"/>
      <c r="M504" s="20"/>
    </row>
    <row r="505" spans="3:13" ht="14.25" customHeight="1" x14ac:dyDescent="0.25">
      <c r="C505" s="75"/>
      <c r="E505" s="34"/>
      <c r="M505" s="20"/>
    </row>
    <row r="506" spans="3:13" ht="14.25" customHeight="1" x14ac:dyDescent="0.25">
      <c r="C506" s="75"/>
      <c r="E506" s="34"/>
      <c r="M506" s="20"/>
    </row>
    <row r="507" spans="3:13" ht="14.25" customHeight="1" x14ac:dyDescent="0.25">
      <c r="C507" s="75"/>
      <c r="E507" s="34"/>
      <c r="M507" s="20"/>
    </row>
    <row r="508" spans="3:13" ht="14.25" customHeight="1" x14ac:dyDescent="0.25">
      <c r="C508" s="75"/>
      <c r="E508" s="34"/>
      <c r="M508" s="20"/>
    </row>
    <row r="509" spans="3:13" ht="14.25" customHeight="1" x14ac:dyDescent="0.25">
      <c r="C509" s="75"/>
      <c r="E509" s="34"/>
      <c r="M509" s="20"/>
    </row>
    <row r="510" spans="3:13" ht="14.25" customHeight="1" x14ac:dyDescent="0.25">
      <c r="C510" s="75"/>
      <c r="E510" s="34"/>
      <c r="M510" s="20"/>
    </row>
    <row r="511" spans="3:13" ht="14.25" customHeight="1" x14ac:dyDescent="0.25">
      <c r="C511" s="75"/>
      <c r="E511" s="34"/>
      <c r="M511" s="20"/>
    </row>
    <row r="512" spans="3:13" ht="14.25" customHeight="1" x14ac:dyDescent="0.25">
      <c r="C512" s="75"/>
      <c r="E512" s="34"/>
      <c r="M512" s="20"/>
    </row>
    <row r="513" spans="3:13" ht="14.25" customHeight="1" x14ac:dyDescent="0.25">
      <c r="C513" s="75"/>
      <c r="E513" s="34"/>
      <c r="M513" s="20"/>
    </row>
    <row r="514" spans="3:13" ht="14.25" customHeight="1" x14ac:dyDescent="0.25">
      <c r="C514" s="75"/>
      <c r="E514" s="34"/>
      <c r="M514" s="20"/>
    </row>
    <row r="515" spans="3:13" ht="14.25" customHeight="1" x14ac:dyDescent="0.25">
      <c r="C515" s="75"/>
      <c r="E515" s="34"/>
      <c r="M515" s="20"/>
    </row>
    <row r="516" spans="3:13" ht="14.25" customHeight="1" x14ac:dyDescent="0.25">
      <c r="C516" s="75"/>
      <c r="E516" s="34"/>
      <c r="M516" s="20"/>
    </row>
    <row r="517" spans="3:13" ht="14.25" customHeight="1" x14ac:dyDescent="0.25">
      <c r="C517" s="75"/>
      <c r="E517" s="34"/>
      <c r="M517" s="20"/>
    </row>
    <row r="518" spans="3:13" ht="14.25" customHeight="1" x14ac:dyDescent="0.25">
      <c r="C518" s="75"/>
      <c r="E518" s="34"/>
      <c r="M518" s="20"/>
    </row>
    <row r="519" spans="3:13" ht="14.25" customHeight="1" x14ac:dyDescent="0.25">
      <c r="C519" s="75"/>
      <c r="E519" s="34"/>
      <c r="M519" s="20"/>
    </row>
    <row r="520" spans="3:13" ht="14.25" customHeight="1" x14ac:dyDescent="0.25">
      <c r="C520" s="75"/>
      <c r="E520" s="34"/>
      <c r="M520" s="20"/>
    </row>
    <row r="521" spans="3:13" ht="14.25" customHeight="1" x14ac:dyDescent="0.25">
      <c r="C521" s="75"/>
      <c r="E521" s="34"/>
      <c r="M521" s="20"/>
    </row>
    <row r="522" spans="3:13" ht="14.25" customHeight="1" x14ac:dyDescent="0.25">
      <c r="C522" s="75"/>
      <c r="E522" s="34"/>
      <c r="M522" s="20"/>
    </row>
    <row r="523" spans="3:13" ht="14.25" customHeight="1" x14ac:dyDescent="0.25">
      <c r="C523" s="75"/>
      <c r="E523" s="34"/>
      <c r="M523" s="20"/>
    </row>
    <row r="524" spans="3:13" ht="14.25" customHeight="1" x14ac:dyDescent="0.25">
      <c r="C524" s="75"/>
      <c r="E524" s="34"/>
      <c r="M524" s="20"/>
    </row>
    <row r="525" spans="3:13" ht="14.25" customHeight="1" x14ac:dyDescent="0.25">
      <c r="C525" s="75"/>
      <c r="E525" s="34"/>
      <c r="M525" s="20"/>
    </row>
    <row r="526" spans="3:13" ht="14.25" customHeight="1" x14ac:dyDescent="0.25">
      <c r="C526" s="75"/>
      <c r="E526" s="34"/>
      <c r="M526" s="20"/>
    </row>
    <row r="527" spans="3:13" ht="14.25" customHeight="1" x14ac:dyDescent="0.25">
      <c r="C527" s="75"/>
      <c r="E527" s="34"/>
      <c r="M527" s="20"/>
    </row>
    <row r="528" spans="3:13" ht="14.25" customHeight="1" x14ac:dyDescent="0.25">
      <c r="C528" s="75"/>
      <c r="E528" s="34"/>
      <c r="M528" s="20"/>
    </row>
    <row r="529" spans="3:13" ht="14.25" customHeight="1" x14ac:dyDescent="0.25">
      <c r="C529" s="75"/>
      <c r="E529" s="34"/>
      <c r="M529" s="20"/>
    </row>
    <row r="530" spans="3:13" ht="14.25" customHeight="1" x14ac:dyDescent="0.25">
      <c r="C530" s="75"/>
      <c r="E530" s="34"/>
      <c r="M530" s="20"/>
    </row>
    <row r="531" spans="3:13" ht="14.25" customHeight="1" x14ac:dyDescent="0.25">
      <c r="C531" s="75"/>
      <c r="E531" s="34"/>
      <c r="M531" s="20"/>
    </row>
    <row r="532" spans="3:13" ht="14.25" customHeight="1" x14ac:dyDescent="0.25">
      <c r="C532" s="75"/>
      <c r="E532" s="34"/>
      <c r="M532" s="20"/>
    </row>
    <row r="533" spans="3:13" ht="14.25" customHeight="1" x14ac:dyDescent="0.25">
      <c r="C533" s="75"/>
      <c r="E533" s="34"/>
      <c r="M533" s="20"/>
    </row>
    <row r="534" spans="3:13" ht="14.25" customHeight="1" x14ac:dyDescent="0.25">
      <c r="C534" s="75"/>
      <c r="E534" s="34"/>
      <c r="M534" s="20"/>
    </row>
    <row r="535" spans="3:13" ht="14.25" customHeight="1" x14ac:dyDescent="0.25">
      <c r="C535" s="75"/>
      <c r="E535" s="34"/>
      <c r="M535" s="20"/>
    </row>
    <row r="536" spans="3:13" ht="14.25" customHeight="1" x14ac:dyDescent="0.25">
      <c r="C536" s="75"/>
      <c r="E536" s="34"/>
      <c r="M536" s="20"/>
    </row>
    <row r="537" spans="3:13" ht="14.25" customHeight="1" x14ac:dyDescent="0.25">
      <c r="C537" s="75"/>
      <c r="E537" s="34"/>
      <c r="M537" s="20"/>
    </row>
    <row r="538" spans="3:13" ht="14.25" customHeight="1" x14ac:dyDescent="0.25">
      <c r="C538" s="75"/>
      <c r="E538" s="34"/>
      <c r="M538" s="20"/>
    </row>
    <row r="539" spans="3:13" ht="14.25" customHeight="1" x14ac:dyDescent="0.25">
      <c r="C539" s="75"/>
      <c r="E539" s="34"/>
      <c r="M539" s="20"/>
    </row>
    <row r="540" spans="3:13" ht="14.25" customHeight="1" x14ac:dyDescent="0.25">
      <c r="C540" s="75"/>
      <c r="E540" s="34"/>
      <c r="M540" s="20"/>
    </row>
    <row r="541" spans="3:13" ht="14.25" customHeight="1" x14ac:dyDescent="0.25">
      <c r="C541" s="75"/>
      <c r="E541" s="34"/>
      <c r="M541" s="20"/>
    </row>
    <row r="542" spans="3:13" ht="14.25" customHeight="1" x14ac:dyDescent="0.25">
      <c r="C542" s="75"/>
      <c r="E542" s="34"/>
      <c r="M542" s="20"/>
    </row>
    <row r="543" spans="3:13" ht="14.25" customHeight="1" x14ac:dyDescent="0.25">
      <c r="C543" s="75"/>
      <c r="E543" s="34"/>
      <c r="M543" s="20"/>
    </row>
    <row r="544" spans="3:13" ht="14.25" customHeight="1" x14ac:dyDescent="0.25">
      <c r="C544" s="75"/>
      <c r="E544" s="34"/>
      <c r="M544" s="20"/>
    </row>
    <row r="545" spans="3:13" ht="14.25" customHeight="1" x14ac:dyDescent="0.25">
      <c r="C545" s="75"/>
      <c r="E545" s="34"/>
      <c r="M545" s="20"/>
    </row>
    <row r="546" spans="3:13" ht="14.25" customHeight="1" x14ac:dyDescent="0.25">
      <c r="C546" s="75"/>
      <c r="E546" s="34"/>
      <c r="M546" s="20"/>
    </row>
    <row r="547" spans="3:13" ht="14.25" customHeight="1" x14ac:dyDescent="0.25">
      <c r="C547" s="75"/>
      <c r="E547" s="34"/>
      <c r="M547" s="20"/>
    </row>
    <row r="548" spans="3:13" ht="14.25" customHeight="1" x14ac:dyDescent="0.25">
      <c r="C548" s="75"/>
      <c r="E548" s="34"/>
      <c r="M548" s="20"/>
    </row>
    <row r="549" spans="3:13" ht="14.25" customHeight="1" x14ac:dyDescent="0.25">
      <c r="C549" s="75"/>
      <c r="E549" s="34"/>
      <c r="M549" s="20"/>
    </row>
    <row r="550" spans="3:13" ht="14.25" customHeight="1" x14ac:dyDescent="0.25">
      <c r="C550" s="75"/>
      <c r="E550" s="34"/>
      <c r="M550" s="20"/>
    </row>
    <row r="551" spans="3:13" ht="14.25" customHeight="1" x14ac:dyDescent="0.25">
      <c r="C551" s="75"/>
      <c r="E551" s="34"/>
      <c r="M551" s="20"/>
    </row>
    <row r="552" spans="3:13" ht="14.25" customHeight="1" x14ac:dyDescent="0.25">
      <c r="C552" s="75"/>
      <c r="E552" s="34"/>
      <c r="M552" s="20"/>
    </row>
    <row r="553" spans="3:13" ht="14.25" customHeight="1" x14ac:dyDescent="0.25">
      <c r="C553" s="75"/>
      <c r="E553" s="34"/>
      <c r="M553" s="20"/>
    </row>
    <row r="554" spans="3:13" ht="14.25" customHeight="1" x14ac:dyDescent="0.25">
      <c r="C554" s="75"/>
      <c r="E554" s="34"/>
      <c r="M554" s="20"/>
    </row>
    <row r="555" spans="3:13" ht="14.25" customHeight="1" x14ac:dyDescent="0.25">
      <c r="C555" s="75"/>
      <c r="E555" s="34"/>
      <c r="M555" s="20"/>
    </row>
    <row r="556" spans="3:13" ht="14.25" customHeight="1" x14ac:dyDescent="0.25">
      <c r="C556" s="75"/>
      <c r="E556" s="34"/>
      <c r="M556" s="20"/>
    </row>
    <row r="557" spans="3:13" ht="14.25" customHeight="1" x14ac:dyDescent="0.25">
      <c r="C557" s="75"/>
      <c r="E557" s="34"/>
      <c r="M557" s="20"/>
    </row>
    <row r="558" spans="3:13" ht="14.25" customHeight="1" x14ac:dyDescent="0.25">
      <c r="C558" s="75"/>
      <c r="E558" s="34"/>
      <c r="M558" s="20"/>
    </row>
    <row r="559" spans="3:13" ht="14.25" customHeight="1" x14ac:dyDescent="0.25">
      <c r="C559" s="75"/>
      <c r="E559" s="34"/>
      <c r="M559" s="20"/>
    </row>
    <row r="560" spans="3:13" ht="14.25" customHeight="1" x14ac:dyDescent="0.25">
      <c r="C560" s="75"/>
      <c r="E560" s="34"/>
      <c r="M560" s="20"/>
    </row>
    <row r="561" spans="3:13" ht="14.25" customHeight="1" x14ac:dyDescent="0.25">
      <c r="C561" s="75"/>
      <c r="E561" s="34"/>
      <c r="M561" s="20"/>
    </row>
    <row r="562" spans="3:13" ht="14.25" customHeight="1" x14ac:dyDescent="0.25">
      <c r="C562" s="75"/>
      <c r="E562" s="34"/>
      <c r="M562" s="20"/>
    </row>
    <row r="563" spans="3:13" ht="14.25" customHeight="1" x14ac:dyDescent="0.25">
      <c r="C563" s="75"/>
      <c r="E563" s="34"/>
      <c r="M563" s="20"/>
    </row>
    <row r="564" spans="3:13" ht="14.25" customHeight="1" x14ac:dyDescent="0.25">
      <c r="C564" s="75"/>
      <c r="E564" s="34"/>
      <c r="M564" s="20"/>
    </row>
    <row r="565" spans="3:13" ht="14.25" customHeight="1" x14ac:dyDescent="0.25">
      <c r="C565" s="75"/>
      <c r="E565" s="34"/>
      <c r="M565" s="20"/>
    </row>
    <row r="566" spans="3:13" ht="14.25" customHeight="1" x14ac:dyDescent="0.25">
      <c r="C566" s="75"/>
      <c r="E566" s="34"/>
      <c r="M566" s="20"/>
    </row>
    <row r="567" spans="3:13" ht="14.25" customHeight="1" x14ac:dyDescent="0.25">
      <c r="C567" s="75"/>
      <c r="E567" s="34"/>
      <c r="M567" s="20"/>
    </row>
    <row r="568" spans="3:13" ht="14.25" customHeight="1" x14ac:dyDescent="0.25">
      <c r="C568" s="75"/>
      <c r="E568" s="34"/>
      <c r="M568" s="20"/>
    </row>
    <row r="569" spans="3:13" ht="14.25" customHeight="1" x14ac:dyDescent="0.25">
      <c r="C569" s="75"/>
      <c r="E569" s="34"/>
      <c r="M569" s="20"/>
    </row>
    <row r="570" spans="3:13" ht="14.25" customHeight="1" x14ac:dyDescent="0.2">
      <c r="C570" s="75"/>
      <c r="M570" s="20"/>
    </row>
    <row r="571" spans="3:13" ht="14.25" customHeight="1" x14ac:dyDescent="0.2">
      <c r="C571" s="75"/>
      <c r="M571" s="20"/>
    </row>
    <row r="572" spans="3:13" ht="14.25" customHeight="1" x14ac:dyDescent="0.2">
      <c r="C572" s="75"/>
      <c r="M572" s="20"/>
    </row>
    <row r="573" spans="3:13" ht="14.25" customHeight="1" x14ac:dyDescent="0.2">
      <c r="C573" s="75"/>
      <c r="M573" s="20"/>
    </row>
    <row r="574" spans="3:13" ht="14.25" customHeight="1" x14ac:dyDescent="0.2">
      <c r="C574" s="75"/>
      <c r="M574" s="20"/>
    </row>
    <row r="575" spans="3:13" ht="14.25" customHeight="1" x14ac:dyDescent="0.2">
      <c r="C575" s="75"/>
      <c r="M575" s="20"/>
    </row>
    <row r="576" spans="3:13" ht="14.25" customHeight="1" x14ac:dyDescent="0.2">
      <c r="C576" s="75"/>
      <c r="M576" s="20"/>
    </row>
    <row r="577" spans="3:13" ht="14.25" customHeight="1" x14ac:dyDescent="0.2">
      <c r="C577" s="75"/>
      <c r="M577" s="20"/>
    </row>
    <row r="578" spans="3:13" ht="14.25" customHeight="1" x14ac:dyDescent="0.2">
      <c r="C578" s="75"/>
      <c r="M578" s="20"/>
    </row>
    <row r="579" spans="3:13" ht="14.25" customHeight="1" x14ac:dyDescent="0.2">
      <c r="C579" s="75"/>
      <c r="M579" s="20"/>
    </row>
    <row r="580" spans="3:13" ht="14.25" customHeight="1" x14ac:dyDescent="0.2">
      <c r="C580" s="75"/>
      <c r="M580" s="20"/>
    </row>
    <row r="581" spans="3:13" ht="14.25" customHeight="1" x14ac:dyDescent="0.2">
      <c r="C581" s="75"/>
      <c r="M581" s="20"/>
    </row>
    <row r="582" spans="3:13" ht="14.25" customHeight="1" x14ac:dyDescent="0.2">
      <c r="C582" s="75"/>
      <c r="M582" s="20"/>
    </row>
    <row r="583" spans="3:13" ht="14.25" customHeight="1" x14ac:dyDescent="0.2">
      <c r="C583" s="75"/>
      <c r="M583" s="20"/>
    </row>
    <row r="584" spans="3:13" ht="14.25" customHeight="1" x14ac:dyDescent="0.2">
      <c r="C584" s="75"/>
      <c r="M584" s="20"/>
    </row>
    <row r="585" spans="3:13" ht="14.25" customHeight="1" x14ac:dyDescent="0.2">
      <c r="C585" s="75"/>
      <c r="M585" s="20"/>
    </row>
    <row r="586" spans="3:13" ht="14.25" customHeight="1" x14ac:dyDescent="0.2">
      <c r="C586" s="75"/>
      <c r="M586" s="20"/>
    </row>
    <row r="587" spans="3:13" ht="14.25" customHeight="1" x14ac:dyDescent="0.2">
      <c r="C587" s="75"/>
      <c r="M587" s="20"/>
    </row>
    <row r="588" spans="3:13" ht="14.25" customHeight="1" x14ac:dyDescent="0.2">
      <c r="C588" s="75"/>
      <c r="M588" s="20"/>
    </row>
    <row r="589" spans="3:13" ht="14.25" customHeight="1" x14ac:dyDescent="0.2">
      <c r="C589" s="75"/>
      <c r="M589" s="20"/>
    </row>
    <row r="590" spans="3:13" ht="14.25" customHeight="1" x14ac:dyDescent="0.2">
      <c r="C590" s="75"/>
      <c r="M590" s="20"/>
    </row>
    <row r="591" spans="3:13" ht="14.25" customHeight="1" x14ac:dyDescent="0.2">
      <c r="C591" s="75"/>
      <c r="M591" s="20"/>
    </row>
    <row r="592" spans="3:13" ht="14.25" customHeight="1" x14ac:dyDescent="0.2">
      <c r="C592" s="75"/>
      <c r="M592" s="20"/>
    </row>
    <row r="593" spans="3:13" ht="14.25" customHeight="1" x14ac:dyDescent="0.2">
      <c r="C593" s="75"/>
      <c r="M593" s="20"/>
    </row>
    <row r="594" spans="3:13" ht="14.25" customHeight="1" x14ac:dyDescent="0.2">
      <c r="C594" s="75"/>
      <c r="M594" s="20"/>
    </row>
    <row r="595" spans="3:13" ht="14.25" customHeight="1" x14ac:dyDescent="0.2">
      <c r="C595" s="75"/>
      <c r="M595" s="20"/>
    </row>
    <row r="596" spans="3:13" ht="14.25" customHeight="1" x14ac:dyDescent="0.2">
      <c r="C596" s="75"/>
      <c r="M596" s="20"/>
    </row>
    <row r="597" spans="3:13" ht="14.25" customHeight="1" x14ac:dyDescent="0.2">
      <c r="C597" s="75"/>
      <c r="M597" s="20"/>
    </row>
    <row r="598" spans="3:13" ht="14.25" customHeight="1" x14ac:dyDescent="0.2">
      <c r="C598" s="75"/>
      <c r="M598" s="20"/>
    </row>
    <row r="599" spans="3:13" ht="14.25" customHeight="1" x14ac:dyDescent="0.2">
      <c r="C599" s="75"/>
      <c r="M599" s="20"/>
    </row>
    <row r="600" spans="3:13" ht="14.25" customHeight="1" x14ac:dyDescent="0.2">
      <c r="C600" s="75"/>
      <c r="M600" s="20"/>
    </row>
    <row r="601" spans="3:13" ht="14.25" customHeight="1" x14ac:dyDescent="0.2">
      <c r="C601" s="75"/>
      <c r="M601" s="20"/>
    </row>
    <row r="602" spans="3:13" ht="14.25" customHeight="1" x14ac:dyDescent="0.2">
      <c r="C602" s="75"/>
      <c r="M602" s="20"/>
    </row>
    <row r="603" spans="3:13" ht="14.25" customHeight="1" x14ac:dyDescent="0.2">
      <c r="C603" s="75"/>
      <c r="M603" s="20"/>
    </row>
    <row r="604" spans="3:13" ht="14.25" customHeight="1" x14ac:dyDescent="0.2">
      <c r="C604" s="75"/>
      <c r="M604" s="20"/>
    </row>
    <row r="605" spans="3:13" ht="14.25" customHeight="1" x14ac:dyDescent="0.2">
      <c r="C605" s="75"/>
      <c r="M605" s="20"/>
    </row>
    <row r="606" spans="3:13" ht="14.25" customHeight="1" x14ac:dyDescent="0.2">
      <c r="C606" s="75"/>
      <c r="M606" s="20"/>
    </row>
    <row r="607" spans="3:13" ht="14.25" customHeight="1" x14ac:dyDescent="0.2">
      <c r="C607" s="75"/>
      <c r="M607" s="20"/>
    </row>
    <row r="608" spans="3:13" ht="14.25" customHeight="1" x14ac:dyDescent="0.2">
      <c r="C608" s="75"/>
      <c r="M608" s="20"/>
    </row>
    <row r="609" spans="3:13" ht="14.25" customHeight="1" x14ac:dyDescent="0.2">
      <c r="C609" s="75"/>
      <c r="M609" s="20"/>
    </row>
    <row r="610" spans="3:13" ht="14.25" customHeight="1" x14ac:dyDescent="0.2">
      <c r="C610" s="75"/>
      <c r="M610" s="20"/>
    </row>
    <row r="611" spans="3:13" ht="14.25" customHeight="1" x14ac:dyDescent="0.2">
      <c r="C611" s="75"/>
      <c r="M611" s="20"/>
    </row>
    <row r="612" spans="3:13" ht="14.25" customHeight="1" x14ac:dyDescent="0.2">
      <c r="C612" s="75"/>
      <c r="M612" s="20"/>
    </row>
    <row r="613" spans="3:13" ht="14.25" customHeight="1" x14ac:dyDescent="0.2">
      <c r="C613" s="75"/>
      <c r="M613" s="20"/>
    </row>
    <row r="614" spans="3:13" ht="14.25" customHeight="1" x14ac:dyDescent="0.2">
      <c r="C614" s="75"/>
      <c r="M614" s="20"/>
    </row>
    <row r="615" spans="3:13" ht="14.25" customHeight="1" x14ac:dyDescent="0.2">
      <c r="C615" s="75"/>
      <c r="M615" s="20"/>
    </row>
    <row r="616" spans="3:13" ht="14.25" customHeight="1" x14ac:dyDescent="0.2">
      <c r="C616" s="75"/>
      <c r="M616" s="20"/>
    </row>
    <row r="617" spans="3:13" ht="14.25" customHeight="1" x14ac:dyDescent="0.2">
      <c r="C617" s="75"/>
      <c r="M617" s="20"/>
    </row>
    <row r="618" spans="3:13" ht="14.25" customHeight="1" x14ac:dyDescent="0.2">
      <c r="C618" s="75"/>
      <c r="M618" s="20"/>
    </row>
    <row r="619" spans="3:13" ht="14.25" customHeight="1" x14ac:dyDescent="0.2">
      <c r="C619" s="75"/>
      <c r="M619" s="20"/>
    </row>
    <row r="620" spans="3:13" ht="14.25" customHeight="1" x14ac:dyDescent="0.2">
      <c r="C620" s="75"/>
      <c r="M620" s="20"/>
    </row>
    <row r="621" spans="3:13" ht="14.25" customHeight="1" x14ac:dyDescent="0.2">
      <c r="C621" s="75"/>
      <c r="M621" s="20"/>
    </row>
    <row r="622" spans="3:13" ht="14.25" customHeight="1" x14ac:dyDescent="0.2">
      <c r="C622" s="75"/>
      <c r="M622" s="20"/>
    </row>
    <row r="623" spans="3:13" ht="14.25" customHeight="1" x14ac:dyDescent="0.2">
      <c r="C623" s="75"/>
      <c r="M623" s="20"/>
    </row>
    <row r="624" spans="3:13" ht="14.25" customHeight="1" x14ac:dyDescent="0.2">
      <c r="C624" s="75"/>
      <c r="M624" s="20"/>
    </row>
    <row r="625" spans="3:13" ht="14.25" customHeight="1" x14ac:dyDescent="0.2">
      <c r="C625" s="75"/>
      <c r="M625" s="20"/>
    </row>
    <row r="626" spans="3:13" ht="14.25" customHeight="1" x14ac:dyDescent="0.2">
      <c r="C626" s="75"/>
      <c r="M626" s="20"/>
    </row>
    <row r="627" spans="3:13" ht="14.25" customHeight="1" x14ac:dyDescent="0.2">
      <c r="C627" s="75"/>
      <c r="M627" s="20"/>
    </row>
    <row r="628" spans="3:13" ht="14.25" customHeight="1" x14ac:dyDescent="0.2">
      <c r="C628" s="75"/>
      <c r="M628" s="20"/>
    </row>
    <row r="629" spans="3:13" ht="14.25" customHeight="1" x14ac:dyDescent="0.2">
      <c r="C629" s="75"/>
      <c r="M629" s="20"/>
    </row>
    <row r="630" spans="3:13" ht="14.25" customHeight="1" x14ac:dyDescent="0.2">
      <c r="C630" s="75"/>
      <c r="M630" s="20"/>
    </row>
    <row r="631" spans="3:13" ht="14.25" customHeight="1" x14ac:dyDescent="0.2">
      <c r="C631" s="75"/>
      <c r="M631" s="20"/>
    </row>
    <row r="632" spans="3:13" ht="14.25" customHeight="1" x14ac:dyDescent="0.2">
      <c r="C632" s="75"/>
      <c r="M632" s="20"/>
    </row>
    <row r="633" spans="3:13" ht="14.25" customHeight="1" x14ac:dyDescent="0.2">
      <c r="C633" s="75"/>
      <c r="M633" s="20"/>
    </row>
    <row r="634" spans="3:13" ht="14.25" customHeight="1" x14ac:dyDescent="0.2">
      <c r="C634" s="75"/>
      <c r="M634" s="20"/>
    </row>
    <row r="635" spans="3:13" ht="14.25" customHeight="1" x14ac:dyDescent="0.2">
      <c r="C635" s="75"/>
      <c r="M635" s="20"/>
    </row>
    <row r="636" spans="3:13" ht="14.25" customHeight="1" x14ac:dyDescent="0.2">
      <c r="C636" s="75"/>
      <c r="M636" s="20"/>
    </row>
    <row r="637" spans="3:13" ht="14.25" customHeight="1" x14ac:dyDescent="0.2">
      <c r="C637" s="75"/>
      <c r="M637" s="20"/>
    </row>
    <row r="638" spans="3:13" ht="14.25" customHeight="1" x14ac:dyDescent="0.2">
      <c r="C638" s="75"/>
      <c r="M638" s="20"/>
    </row>
    <row r="639" spans="3:13" ht="14.25" customHeight="1" x14ac:dyDescent="0.2">
      <c r="C639" s="75"/>
      <c r="M639" s="20"/>
    </row>
    <row r="640" spans="3:13" ht="14.25" customHeight="1" x14ac:dyDescent="0.2">
      <c r="C640" s="75"/>
      <c r="M640" s="20"/>
    </row>
    <row r="641" spans="3:13" ht="14.25" customHeight="1" x14ac:dyDescent="0.2">
      <c r="C641" s="75"/>
      <c r="M641" s="20"/>
    </row>
    <row r="642" spans="3:13" ht="14.25" customHeight="1" x14ac:dyDescent="0.2">
      <c r="C642" s="75"/>
      <c r="M642" s="20"/>
    </row>
    <row r="643" spans="3:13" ht="14.25" customHeight="1" x14ac:dyDescent="0.2">
      <c r="C643" s="75"/>
      <c r="M643" s="20"/>
    </row>
    <row r="644" spans="3:13" ht="14.25" customHeight="1" x14ac:dyDescent="0.2">
      <c r="C644" s="75"/>
      <c r="M644" s="20"/>
    </row>
    <row r="645" spans="3:13" ht="14.25" customHeight="1" x14ac:dyDescent="0.2">
      <c r="C645" s="75"/>
      <c r="M645" s="20"/>
    </row>
    <row r="646" spans="3:13" ht="14.25" customHeight="1" x14ac:dyDescent="0.2">
      <c r="C646" s="75"/>
      <c r="M646" s="20"/>
    </row>
    <row r="647" spans="3:13" ht="14.25" customHeight="1" x14ac:dyDescent="0.2">
      <c r="C647" s="75"/>
      <c r="M647" s="20"/>
    </row>
    <row r="648" spans="3:13" ht="14.25" customHeight="1" x14ac:dyDescent="0.2">
      <c r="C648" s="75"/>
      <c r="M648" s="20"/>
    </row>
    <row r="649" spans="3:13" ht="14.25" customHeight="1" x14ac:dyDescent="0.2">
      <c r="C649" s="75"/>
      <c r="M649" s="20"/>
    </row>
    <row r="650" spans="3:13" ht="14.25" customHeight="1" x14ac:dyDescent="0.2">
      <c r="C650" s="75"/>
      <c r="M650" s="20"/>
    </row>
    <row r="651" spans="3:13" ht="14.25" customHeight="1" x14ac:dyDescent="0.2">
      <c r="C651" s="75"/>
      <c r="M651" s="20"/>
    </row>
    <row r="652" spans="3:13" ht="14.25" customHeight="1" x14ac:dyDescent="0.2">
      <c r="C652" s="75"/>
      <c r="M652" s="20"/>
    </row>
    <row r="653" spans="3:13" ht="14.25" customHeight="1" x14ac:dyDescent="0.2">
      <c r="C653" s="75"/>
      <c r="M653" s="20"/>
    </row>
    <row r="654" spans="3:13" ht="14.25" customHeight="1" x14ac:dyDescent="0.2">
      <c r="C654" s="75"/>
      <c r="M654" s="20"/>
    </row>
    <row r="655" spans="3:13" ht="14.25" customHeight="1" x14ac:dyDescent="0.2">
      <c r="C655" s="75"/>
      <c r="M655" s="20"/>
    </row>
    <row r="656" spans="3:13" ht="14.25" customHeight="1" x14ac:dyDescent="0.2">
      <c r="C656" s="75"/>
      <c r="M656" s="20"/>
    </row>
    <row r="657" spans="3:13" ht="14.25" customHeight="1" x14ac:dyDescent="0.2">
      <c r="C657" s="75"/>
      <c r="M657" s="20"/>
    </row>
    <row r="658" spans="3:13" ht="14.25" customHeight="1" x14ac:dyDescent="0.2">
      <c r="C658" s="75"/>
      <c r="M658" s="20"/>
    </row>
    <row r="659" spans="3:13" ht="14.25" customHeight="1" x14ac:dyDescent="0.2">
      <c r="C659" s="75"/>
      <c r="M659" s="20"/>
    </row>
    <row r="660" spans="3:13" ht="14.25" customHeight="1" x14ac:dyDescent="0.2">
      <c r="C660" s="75"/>
      <c r="M660" s="20"/>
    </row>
    <row r="661" spans="3:13" ht="14.25" customHeight="1" x14ac:dyDescent="0.2">
      <c r="C661" s="75"/>
      <c r="M661" s="20"/>
    </row>
    <row r="662" spans="3:13" ht="14.25" customHeight="1" x14ac:dyDescent="0.2">
      <c r="C662" s="75"/>
      <c r="M662" s="20"/>
    </row>
    <row r="663" spans="3:13" ht="14.25" customHeight="1" x14ac:dyDescent="0.2">
      <c r="C663" s="75"/>
      <c r="M663" s="20"/>
    </row>
    <row r="664" spans="3:13" ht="14.25" customHeight="1" x14ac:dyDescent="0.2">
      <c r="C664" s="75"/>
      <c r="M664" s="20"/>
    </row>
    <row r="665" spans="3:13" ht="14.25" customHeight="1" x14ac:dyDescent="0.2">
      <c r="C665" s="75"/>
      <c r="M665" s="20"/>
    </row>
    <row r="666" spans="3:13" ht="14.25" customHeight="1" x14ac:dyDescent="0.2">
      <c r="C666" s="75"/>
      <c r="M666" s="20"/>
    </row>
    <row r="667" spans="3:13" ht="14.25" customHeight="1" x14ac:dyDescent="0.2">
      <c r="C667" s="75"/>
      <c r="M667" s="20"/>
    </row>
    <row r="668" spans="3:13" ht="14.25" customHeight="1" x14ac:dyDescent="0.2">
      <c r="C668" s="75"/>
      <c r="M668" s="20"/>
    </row>
    <row r="669" spans="3:13" ht="14.25" customHeight="1" x14ac:dyDescent="0.2">
      <c r="C669" s="75"/>
      <c r="M669" s="20"/>
    </row>
    <row r="670" spans="3:13" ht="14.25" customHeight="1" x14ac:dyDescent="0.2">
      <c r="C670" s="75"/>
      <c r="M670" s="20"/>
    </row>
    <row r="671" spans="3:13" ht="14.25" customHeight="1" x14ac:dyDescent="0.2">
      <c r="C671" s="75"/>
      <c r="M671" s="20"/>
    </row>
    <row r="672" spans="3:13" ht="14.25" customHeight="1" x14ac:dyDescent="0.2">
      <c r="C672" s="75"/>
      <c r="M672" s="20"/>
    </row>
    <row r="673" spans="3:13" ht="14.25" customHeight="1" x14ac:dyDescent="0.2">
      <c r="C673" s="75"/>
      <c r="M673" s="20"/>
    </row>
    <row r="674" spans="3:13" ht="14.25" customHeight="1" x14ac:dyDescent="0.2">
      <c r="C674" s="75"/>
      <c r="M674" s="20"/>
    </row>
    <row r="675" spans="3:13" ht="14.25" customHeight="1" x14ac:dyDescent="0.2">
      <c r="C675" s="75"/>
      <c r="M675" s="20"/>
    </row>
    <row r="676" spans="3:13" ht="14.25" customHeight="1" x14ac:dyDescent="0.2">
      <c r="C676" s="75"/>
      <c r="M676" s="20"/>
    </row>
    <row r="677" spans="3:13" ht="14.25" customHeight="1" x14ac:dyDescent="0.2">
      <c r="C677" s="75"/>
      <c r="M677" s="20"/>
    </row>
    <row r="678" spans="3:13" ht="14.25" customHeight="1" x14ac:dyDescent="0.2">
      <c r="C678" s="75"/>
      <c r="M678" s="20"/>
    </row>
    <row r="679" spans="3:13" ht="14.25" customHeight="1" x14ac:dyDescent="0.2">
      <c r="C679" s="75"/>
      <c r="M679" s="20"/>
    </row>
    <row r="680" spans="3:13" ht="14.25" customHeight="1" x14ac:dyDescent="0.2">
      <c r="C680" s="75"/>
      <c r="M680" s="20"/>
    </row>
    <row r="681" spans="3:13" ht="14.25" customHeight="1" x14ac:dyDescent="0.2">
      <c r="C681" s="75"/>
      <c r="M681" s="20"/>
    </row>
    <row r="682" spans="3:13" ht="14.25" customHeight="1" x14ac:dyDescent="0.2">
      <c r="C682" s="75"/>
      <c r="M682" s="20"/>
    </row>
    <row r="683" spans="3:13" ht="14.25" customHeight="1" x14ac:dyDescent="0.2">
      <c r="C683" s="75"/>
      <c r="M683" s="20"/>
    </row>
    <row r="684" spans="3:13" ht="14.25" customHeight="1" x14ac:dyDescent="0.2">
      <c r="C684" s="75"/>
      <c r="M684" s="20"/>
    </row>
    <row r="685" spans="3:13" ht="14.25" customHeight="1" x14ac:dyDescent="0.2">
      <c r="C685" s="75"/>
      <c r="M685" s="20"/>
    </row>
    <row r="686" spans="3:13" ht="14.25" customHeight="1" x14ac:dyDescent="0.2">
      <c r="C686" s="75"/>
      <c r="M686" s="20"/>
    </row>
    <row r="687" spans="3:13" ht="14.25" customHeight="1" x14ac:dyDescent="0.2">
      <c r="C687" s="75"/>
      <c r="M687" s="20"/>
    </row>
    <row r="688" spans="3:13" ht="14.25" customHeight="1" x14ac:dyDescent="0.2">
      <c r="C688" s="75"/>
      <c r="M688" s="20"/>
    </row>
    <row r="689" spans="3:13" ht="14.25" customHeight="1" x14ac:dyDescent="0.2">
      <c r="C689" s="75"/>
      <c r="M689" s="20"/>
    </row>
    <row r="690" spans="3:13" ht="14.25" customHeight="1" x14ac:dyDescent="0.2">
      <c r="C690" s="75"/>
      <c r="M690" s="20"/>
    </row>
    <row r="691" spans="3:13" ht="14.25" customHeight="1" x14ac:dyDescent="0.2">
      <c r="C691" s="76"/>
      <c r="M691" s="20"/>
    </row>
    <row r="692" spans="3:13" ht="14.25" customHeight="1" x14ac:dyDescent="0.2">
      <c r="C692" s="76"/>
      <c r="M692" s="20"/>
    </row>
    <row r="693" spans="3:13" ht="14.25" customHeight="1" x14ac:dyDescent="0.2">
      <c r="C693" s="76"/>
      <c r="M693" s="20"/>
    </row>
    <row r="694" spans="3:13" ht="14.25" customHeight="1" x14ac:dyDescent="0.2">
      <c r="C694" s="76"/>
      <c r="M694" s="20"/>
    </row>
    <row r="695" spans="3:13" ht="14.25" customHeight="1" x14ac:dyDescent="0.2">
      <c r="C695" s="76"/>
      <c r="M695" s="20"/>
    </row>
    <row r="696" spans="3:13" ht="14.25" customHeight="1" x14ac:dyDescent="0.2">
      <c r="C696" s="76"/>
      <c r="M696" s="20"/>
    </row>
  </sheetData>
  <autoFilter ref="A4:Y4" xr:uid="{00000000-0001-0000-0000-000000000000}">
    <sortState xmlns:xlrd2="http://schemas.microsoft.com/office/spreadsheetml/2017/richdata2" ref="A4:Y5">
      <sortCondition ref="A4"/>
    </sortState>
  </autoFilter>
  <mergeCells count="1">
    <mergeCell ref="I3:K3"/>
  </mergeCells>
  <phoneticPr fontId="14" type="noConversion"/>
  <pageMargins left="0.7" right="0.7" top="0.75" bottom="0.75" header="0.3" footer="0.3"/>
  <pageSetup scale="46" orientation="portrait" horizontalDpi="4294967293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92D8-B82F-48E3-9A9D-26336604D6CE}">
  <sheetPr>
    <tabColor rgb="FFC00000"/>
    <pageSetUpPr fitToPage="1"/>
  </sheetPr>
  <dimension ref="A1:U98"/>
  <sheetViews>
    <sheetView showGridLines="0" tabSelected="1" topLeftCell="K1" zoomScale="80" zoomScaleNormal="80" zoomScaleSheetLayoutView="55" workbookViewId="0">
      <pane ySplit="2" topLeftCell="K63" activePane="bottomLeft" state="frozen"/>
      <selection activeCell="J13" sqref="J13"/>
      <selection pane="bottomLeft" activeCell="H69" sqref="H69"/>
    </sheetView>
  </sheetViews>
  <sheetFormatPr defaultColWidth="10.76171875" defaultRowHeight="21" x14ac:dyDescent="0.2"/>
  <cols>
    <col min="1" max="1" width="5.37890625" style="3" customWidth="1"/>
    <col min="2" max="2" width="12.10546875" style="38" customWidth="1"/>
    <col min="3" max="3" width="15.87109375" style="3" customWidth="1"/>
    <col min="4" max="4" width="15.73828125" style="39" customWidth="1"/>
    <col min="5" max="5" width="19.90625" customWidth="1"/>
    <col min="6" max="6" width="18.0234375" style="39" customWidth="1"/>
    <col min="7" max="7" width="16.6796875" customWidth="1"/>
    <col min="8" max="8" width="10.35546875" customWidth="1"/>
    <col min="9" max="9" width="14.390625" customWidth="1"/>
    <col min="10" max="10" width="18.5625" customWidth="1"/>
    <col min="11" max="11" width="20.58203125" customWidth="1"/>
    <col min="12" max="12" width="18.5625" style="2" customWidth="1"/>
    <col min="13" max="13" width="16.27734375" customWidth="1"/>
    <col min="14" max="14" width="10.35546875" style="40" customWidth="1"/>
    <col min="15" max="15" width="12.375" style="2" customWidth="1"/>
    <col min="16" max="16" width="13.98828125" style="2" customWidth="1"/>
    <col min="17" max="17" width="16.94921875" customWidth="1"/>
    <col min="18" max="18" width="35.6484375" style="37" customWidth="1"/>
    <col min="19" max="19" width="15.33203125" style="13" customWidth="1"/>
    <col min="20" max="20" width="11.1640625" style="13" customWidth="1"/>
    <col min="21" max="21" width="12.9140625" style="13" customWidth="1"/>
    <col min="22" max="22" width="56.6328125" customWidth="1"/>
  </cols>
  <sheetData>
    <row r="1" spans="1:21" ht="22.5" x14ac:dyDescent="0.25">
      <c r="A1" s="112" t="s">
        <v>170</v>
      </c>
      <c r="B1" s="112"/>
      <c r="C1" s="112"/>
      <c r="D1" s="112"/>
      <c r="E1" s="112"/>
      <c r="F1" s="112"/>
      <c r="G1" s="112"/>
      <c r="H1" s="112"/>
      <c r="I1" s="34"/>
      <c r="J1" s="34"/>
      <c r="K1" s="34"/>
      <c r="L1" s="35"/>
      <c r="M1" s="34"/>
      <c r="N1" s="36"/>
      <c r="O1" s="35"/>
    </row>
    <row r="2" spans="1:21" ht="79.5" customHeight="1" x14ac:dyDescent="0.2">
      <c r="A2" s="56" t="s">
        <v>46</v>
      </c>
      <c r="B2" s="60" t="s">
        <v>0</v>
      </c>
      <c r="C2" s="57" t="s">
        <v>14</v>
      </c>
      <c r="D2" s="58" t="s">
        <v>1</v>
      </c>
      <c r="E2" s="57" t="s">
        <v>12</v>
      </c>
      <c r="F2" s="56" t="s">
        <v>2</v>
      </c>
      <c r="G2" s="56" t="s">
        <v>3</v>
      </c>
      <c r="H2" s="61" t="s">
        <v>15</v>
      </c>
      <c r="I2" s="56" t="s">
        <v>4</v>
      </c>
      <c r="J2" s="57" t="s">
        <v>13</v>
      </c>
      <c r="K2" s="58" t="s">
        <v>5</v>
      </c>
      <c r="L2" s="58" t="s">
        <v>6</v>
      </c>
      <c r="M2" s="58" t="s">
        <v>11</v>
      </c>
      <c r="N2" s="62" t="s">
        <v>10</v>
      </c>
      <c r="O2" s="59" t="s">
        <v>43</v>
      </c>
      <c r="P2"/>
      <c r="R2"/>
      <c r="S2"/>
      <c r="T2"/>
      <c r="U2"/>
    </row>
    <row r="3" spans="1:21" ht="28.5" x14ac:dyDescent="0.2">
      <c r="A3" s="134"/>
      <c r="B3" s="132" t="s">
        <v>129</v>
      </c>
      <c r="C3" s="135" t="s">
        <v>44</v>
      </c>
      <c r="D3" s="136" t="s">
        <v>53</v>
      </c>
      <c r="E3" s="136" t="s">
        <v>54</v>
      </c>
      <c r="F3" s="137" t="s">
        <v>62</v>
      </c>
      <c r="G3" s="136" t="s">
        <v>50</v>
      </c>
      <c r="H3" s="133">
        <v>1144</v>
      </c>
      <c r="I3" s="138" t="str">
        <f>VLOOKUP(TABdata[[#This Row],[LOTE]],MP!$A$4:$L$220,3,FALSE)</f>
        <v>024-40549-01</v>
      </c>
      <c r="J3" s="139">
        <f>VLOOKUP(TABdata[[#This Row],[LOTE]],MP!A:L,5,FALSE)</f>
        <v>45824</v>
      </c>
      <c r="K3" s="138" t="str">
        <f>VLOOKUP(TABdata[[#This Row],[LOTE]],MP!$A$4:$O$690,6,FALSE)</f>
        <v>168-35-01-1144</v>
      </c>
      <c r="L3" s="137">
        <v>1</v>
      </c>
      <c r="M3" s="140">
        <v>18</v>
      </c>
      <c r="N3" s="141">
        <v>104</v>
      </c>
      <c r="O3" s="142">
        <f>10*TABdata[[#This Row],[CANTIDAD - Cajas]]</f>
        <v>1040</v>
      </c>
    </row>
    <row r="4" spans="1:21" ht="28.5" x14ac:dyDescent="0.2">
      <c r="A4" s="134"/>
      <c r="B4" s="132" t="s">
        <v>130</v>
      </c>
      <c r="C4" s="135" t="s">
        <v>44</v>
      </c>
      <c r="D4" s="136" t="s">
        <v>53</v>
      </c>
      <c r="E4" s="136" t="s">
        <v>54</v>
      </c>
      <c r="F4" s="137" t="s">
        <v>62</v>
      </c>
      <c r="G4" s="136" t="s">
        <v>50</v>
      </c>
      <c r="H4" s="133">
        <v>1140</v>
      </c>
      <c r="I4" s="138" t="str">
        <f>VLOOKUP(TABdata[[#This Row],[LOTE]],MP!$A$4:$L$220,3,FALSE)</f>
        <v>024-40549-01</v>
      </c>
      <c r="J4" s="139">
        <f>VLOOKUP(TABdata[[#This Row],[LOTE]],MP!A:L,5,FALSE)</f>
        <v>45822</v>
      </c>
      <c r="K4" s="138" t="str">
        <f>VLOOKUP(TABdata[[#This Row],[LOTE]],MP!$A$4:$O$690,6,FALSE)</f>
        <v>166-35-01-1140</v>
      </c>
      <c r="L4" s="137">
        <v>1</v>
      </c>
      <c r="M4" s="140">
        <v>22</v>
      </c>
      <c r="N4" s="141">
        <v>104</v>
      </c>
      <c r="O4" s="142">
        <f>10*TABdata[[#This Row],[CANTIDAD - Cajas]]</f>
        <v>1040</v>
      </c>
    </row>
    <row r="5" spans="1:21" ht="28.5" x14ac:dyDescent="0.2">
      <c r="A5" s="134"/>
      <c r="B5" s="132" t="s">
        <v>133</v>
      </c>
      <c r="C5" s="135" t="s">
        <v>44</v>
      </c>
      <c r="D5" s="136" t="s">
        <v>53</v>
      </c>
      <c r="E5" s="136" t="s">
        <v>54</v>
      </c>
      <c r="F5" s="137" t="s">
        <v>62</v>
      </c>
      <c r="G5" s="136" t="s">
        <v>50</v>
      </c>
      <c r="H5" s="133">
        <v>1140</v>
      </c>
      <c r="I5" s="138" t="str">
        <f>VLOOKUP(TABdata[[#This Row],[LOTE]],MP!$A$4:$L$220,3,FALSE)</f>
        <v>024-40549-01</v>
      </c>
      <c r="J5" s="139">
        <f>VLOOKUP(TABdata[[#This Row],[LOTE]],MP!A:L,5,FALSE)</f>
        <v>45822</v>
      </c>
      <c r="K5" s="138" t="str">
        <f>VLOOKUP(TABdata[[#This Row],[LOTE]],MP!$A$4:$O$690,6,FALSE)</f>
        <v>166-35-01-1140</v>
      </c>
      <c r="L5" s="137">
        <v>1</v>
      </c>
      <c r="M5" s="140">
        <v>18</v>
      </c>
      <c r="N5" s="141">
        <v>80</v>
      </c>
      <c r="O5" s="142">
        <f>10*TABdata[[#This Row],[CANTIDAD - Cajas]]</f>
        <v>800</v>
      </c>
    </row>
    <row r="6" spans="1:21" ht="28.5" x14ac:dyDescent="0.2">
      <c r="A6" s="134"/>
      <c r="B6" s="132" t="s">
        <v>133</v>
      </c>
      <c r="C6" s="135" t="s">
        <v>44</v>
      </c>
      <c r="D6" s="136" t="s">
        <v>53</v>
      </c>
      <c r="E6" s="136" t="s">
        <v>54</v>
      </c>
      <c r="F6" s="137" t="s">
        <v>62</v>
      </c>
      <c r="G6" s="136" t="s">
        <v>50</v>
      </c>
      <c r="H6" s="133">
        <v>1141</v>
      </c>
      <c r="I6" s="138" t="str">
        <f>VLOOKUP(TABdata[[#This Row],[LOTE]],MP!$A$4:$L$220,3,FALSE)</f>
        <v>024-40549-01</v>
      </c>
      <c r="J6" s="139">
        <f>VLOOKUP(TABdata[[#This Row],[LOTE]],MP!A:L,5,FALSE)</f>
        <v>45822</v>
      </c>
      <c r="K6" s="138" t="str">
        <f>VLOOKUP(TABdata[[#This Row],[LOTE]],MP!$A$4:$O$690,6,FALSE)</f>
        <v>166-35-01-1141</v>
      </c>
      <c r="L6" s="137">
        <v>1</v>
      </c>
      <c r="M6" s="140">
        <v>18</v>
      </c>
      <c r="N6" s="141">
        <v>24</v>
      </c>
      <c r="O6" s="142">
        <f>10*TABdata[[#This Row],[CANTIDAD - Cajas]]</f>
        <v>240</v>
      </c>
    </row>
    <row r="7" spans="1:21" ht="28.5" x14ac:dyDescent="0.2">
      <c r="A7" s="134"/>
      <c r="B7" s="132" t="s">
        <v>134</v>
      </c>
      <c r="C7" s="135" t="s">
        <v>44</v>
      </c>
      <c r="D7" s="136" t="s">
        <v>53</v>
      </c>
      <c r="E7" s="136" t="s">
        <v>54</v>
      </c>
      <c r="F7" s="137" t="s">
        <v>62</v>
      </c>
      <c r="G7" s="136" t="s">
        <v>50</v>
      </c>
      <c r="H7" s="133">
        <v>1140</v>
      </c>
      <c r="I7" s="138" t="str">
        <f>VLOOKUP(TABdata[[#This Row],[LOTE]],MP!$A$4:$L$220,3,FALSE)</f>
        <v>024-40549-01</v>
      </c>
      <c r="J7" s="139">
        <f>VLOOKUP(TABdata[[#This Row],[LOTE]],MP!A:L,5,FALSE)</f>
        <v>45822</v>
      </c>
      <c r="K7" s="138" t="str">
        <f>VLOOKUP(TABdata[[#This Row],[LOTE]],MP!$A$4:$O$690,6,FALSE)</f>
        <v>166-35-01-1140</v>
      </c>
      <c r="L7" s="137">
        <v>1</v>
      </c>
      <c r="M7" s="140">
        <v>22</v>
      </c>
      <c r="N7" s="141">
        <v>104</v>
      </c>
      <c r="O7" s="142">
        <f>10*TABdata[[#This Row],[CANTIDAD - Cajas]]</f>
        <v>1040</v>
      </c>
    </row>
    <row r="8" spans="1:21" ht="28.5" x14ac:dyDescent="0.2">
      <c r="A8" s="134"/>
      <c r="B8" s="132" t="s">
        <v>135</v>
      </c>
      <c r="C8" s="135" t="s">
        <v>44</v>
      </c>
      <c r="D8" s="136" t="s">
        <v>53</v>
      </c>
      <c r="E8" s="136" t="s">
        <v>54</v>
      </c>
      <c r="F8" s="137" t="s">
        <v>62</v>
      </c>
      <c r="G8" s="136" t="s">
        <v>50</v>
      </c>
      <c r="H8" s="133">
        <v>1140</v>
      </c>
      <c r="I8" s="138" t="str">
        <f>VLOOKUP(TABdata[[#This Row],[LOTE]],MP!$A$4:$L$220,3,FALSE)</f>
        <v>024-40549-01</v>
      </c>
      <c r="J8" s="139">
        <f>VLOOKUP(TABdata[[#This Row],[LOTE]],MP!A:L,5,FALSE)</f>
        <v>45822</v>
      </c>
      <c r="K8" s="138" t="str">
        <f>VLOOKUP(TABdata[[#This Row],[LOTE]],MP!$A$4:$O$690,6,FALSE)</f>
        <v>166-35-01-1140</v>
      </c>
      <c r="L8" s="137">
        <v>1</v>
      </c>
      <c r="M8" s="140">
        <v>18</v>
      </c>
      <c r="N8" s="141">
        <v>104</v>
      </c>
      <c r="O8" s="142">
        <f>10*TABdata[[#This Row],[CANTIDAD - Cajas]]</f>
        <v>1040</v>
      </c>
    </row>
    <row r="9" spans="1:21" ht="28.5" x14ac:dyDescent="0.2">
      <c r="A9" s="134"/>
      <c r="B9" s="132" t="s">
        <v>136</v>
      </c>
      <c r="C9" s="135" t="s">
        <v>44</v>
      </c>
      <c r="D9" s="136" t="s">
        <v>53</v>
      </c>
      <c r="E9" s="136" t="s">
        <v>54</v>
      </c>
      <c r="F9" s="137" t="s">
        <v>62</v>
      </c>
      <c r="G9" s="136" t="s">
        <v>50</v>
      </c>
      <c r="H9" s="133">
        <v>1124</v>
      </c>
      <c r="I9" s="138" t="str">
        <f>VLOOKUP(TABdata[[#This Row],[LOTE]],MP!$A$4:$L$220,3,FALSE)</f>
        <v>024-40549-05</v>
      </c>
      <c r="J9" s="139">
        <f>VLOOKUP(TABdata[[#This Row],[LOTE]],MP!A:L,5,FALSE)</f>
        <v>45819</v>
      </c>
      <c r="K9" s="138" t="str">
        <f>VLOOKUP(TABdata[[#This Row],[LOTE]],MP!$A$4:$O$690,6,FALSE)</f>
        <v>163-35-01-1124</v>
      </c>
      <c r="L9" s="137" t="s">
        <v>52</v>
      </c>
      <c r="M9" s="140">
        <v>12</v>
      </c>
      <c r="N9" s="141">
        <v>10</v>
      </c>
      <c r="O9" s="142">
        <f>10*TABdata[[#This Row],[CANTIDAD - Cajas]]</f>
        <v>100</v>
      </c>
    </row>
    <row r="10" spans="1:21" ht="28.5" x14ac:dyDescent="0.2">
      <c r="A10" s="134"/>
      <c r="B10" s="132" t="s">
        <v>136</v>
      </c>
      <c r="C10" s="135" t="s">
        <v>44</v>
      </c>
      <c r="D10" s="136" t="s">
        <v>53</v>
      </c>
      <c r="E10" s="136" t="s">
        <v>54</v>
      </c>
      <c r="F10" s="137" t="s">
        <v>62</v>
      </c>
      <c r="G10" s="136" t="s">
        <v>50</v>
      </c>
      <c r="H10" s="133">
        <v>1124</v>
      </c>
      <c r="I10" s="138" t="str">
        <f>VLOOKUP(TABdata[[#This Row],[LOTE]],MP!$A$4:$L$220,3,FALSE)</f>
        <v>024-40549-05</v>
      </c>
      <c r="J10" s="139">
        <f>VLOOKUP(TABdata[[#This Row],[LOTE]],MP!A:L,5,FALSE)</f>
        <v>45819</v>
      </c>
      <c r="K10" s="138" t="str">
        <f>VLOOKUP(TABdata[[#This Row],[LOTE]],MP!$A$4:$O$690,6,FALSE)</f>
        <v>163-35-01-1124</v>
      </c>
      <c r="L10" s="137" t="s">
        <v>52</v>
      </c>
      <c r="M10" s="140">
        <v>14</v>
      </c>
      <c r="N10" s="141">
        <v>3</v>
      </c>
      <c r="O10" s="142">
        <f>10*TABdata[[#This Row],[CANTIDAD - Cajas]]</f>
        <v>30</v>
      </c>
    </row>
    <row r="11" spans="1:21" ht="28.5" x14ac:dyDescent="0.2">
      <c r="A11" s="134"/>
      <c r="B11" s="132" t="s">
        <v>136</v>
      </c>
      <c r="C11" s="135" t="s">
        <v>44</v>
      </c>
      <c r="D11" s="136" t="s">
        <v>53</v>
      </c>
      <c r="E11" s="136" t="s">
        <v>54</v>
      </c>
      <c r="F11" s="137" t="s">
        <v>62</v>
      </c>
      <c r="G11" s="136" t="s">
        <v>50</v>
      </c>
      <c r="H11" s="133">
        <v>1124</v>
      </c>
      <c r="I11" s="138" t="str">
        <f>VLOOKUP(TABdata[[#This Row],[LOTE]],MP!$A$4:$L$220,3,FALSE)</f>
        <v>024-40549-05</v>
      </c>
      <c r="J11" s="139">
        <f>VLOOKUP(TABdata[[#This Row],[LOTE]],MP!A:L,5,FALSE)</f>
        <v>45819</v>
      </c>
      <c r="K11" s="138" t="str">
        <f>VLOOKUP(TABdata[[#This Row],[LOTE]],MP!$A$4:$O$690,6,FALSE)</f>
        <v>163-35-01-1124</v>
      </c>
      <c r="L11" s="137" t="s">
        <v>52</v>
      </c>
      <c r="M11" s="140">
        <v>16</v>
      </c>
      <c r="N11" s="141">
        <v>17</v>
      </c>
      <c r="O11" s="142">
        <f>10*TABdata[[#This Row],[CANTIDAD - Cajas]]</f>
        <v>170</v>
      </c>
    </row>
    <row r="12" spans="1:21" ht="28.5" x14ac:dyDescent="0.2">
      <c r="A12" s="134"/>
      <c r="B12" s="132" t="s">
        <v>136</v>
      </c>
      <c r="C12" s="135" t="s">
        <v>44</v>
      </c>
      <c r="D12" s="136" t="s">
        <v>53</v>
      </c>
      <c r="E12" s="136" t="s">
        <v>54</v>
      </c>
      <c r="F12" s="137" t="s">
        <v>62</v>
      </c>
      <c r="G12" s="136" t="s">
        <v>50</v>
      </c>
      <c r="H12" s="133">
        <v>1124</v>
      </c>
      <c r="I12" s="138" t="str">
        <f>VLOOKUP(TABdata[[#This Row],[LOTE]],MP!$A$4:$L$220,3,FALSE)</f>
        <v>024-40549-05</v>
      </c>
      <c r="J12" s="139">
        <f>VLOOKUP(TABdata[[#This Row],[LOTE]],MP!A:L,5,FALSE)</f>
        <v>45819</v>
      </c>
      <c r="K12" s="138" t="str">
        <f>VLOOKUP(TABdata[[#This Row],[LOTE]],MP!$A$4:$O$690,6,FALSE)</f>
        <v>163-35-01-1124</v>
      </c>
      <c r="L12" s="137" t="s">
        <v>52</v>
      </c>
      <c r="M12" s="140">
        <v>18</v>
      </c>
      <c r="N12" s="141">
        <v>21</v>
      </c>
      <c r="O12" s="142">
        <f>10*TABdata[[#This Row],[CANTIDAD - Cajas]]</f>
        <v>210</v>
      </c>
    </row>
    <row r="13" spans="1:21" ht="28.5" x14ac:dyDescent="0.2">
      <c r="A13" s="134"/>
      <c r="B13" s="132" t="s">
        <v>136</v>
      </c>
      <c r="C13" s="135" t="s">
        <v>44</v>
      </c>
      <c r="D13" s="136" t="s">
        <v>53</v>
      </c>
      <c r="E13" s="136" t="s">
        <v>54</v>
      </c>
      <c r="F13" s="137" t="s">
        <v>62</v>
      </c>
      <c r="G13" s="136" t="s">
        <v>50</v>
      </c>
      <c r="H13" s="133">
        <v>1124</v>
      </c>
      <c r="I13" s="138" t="str">
        <f>VLOOKUP(TABdata[[#This Row],[LOTE]],MP!$A$4:$L$220,3,FALSE)</f>
        <v>024-40549-05</v>
      </c>
      <c r="J13" s="139">
        <f>VLOOKUP(TABdata[[#This Row],[LOTE]],MP!A:L,5,FALSE)</f>
        <v>45819</v>
      </c>
      <c r="K13" s="138" t="str">
        <f>VLOOKUP(TABdata[[#This Row],[LOTE]],MP!$A$4:$O$690,6,FALSE)</f>
        <v>163-35-01-1124</v>
      </c>
      <c r="L13" s="137" t="s">
        <v>52</v>
      </c>
      <c r="M13" s="140">
        <v>22</v>
      </c>
      <c r="N13" s="141">
        <v>9</v>
      </c>
      <c r="O13" s="142">
        <f>10*TABdata[[#This Row],[CANTIDAD - Cajas]]</f>
        <v>90</v>
      </c>
    </row>
    <row r="14" spans="1:21" ht="28.5" x14ac:dyDescent="0.2">
      <c r="A14" s="134"/>
      <c r="B14" s="132" t="s">
        <v>136</v>
      </c>
      <c r="C14" s="135" t="s">
        <v>44</v>
      </c>
      <c r="D14" s="136" t="s">
        <v>53</v>
      </c>
      <c r="E14" s="136" t="s">
        <v>54</v>
      </c>
      <c r="F14" s="137" t="s">
        <v>62</v>
      </c>
      <c r="G14" s="136" t="s">
        <v>50</v>
      </c>
      <c r="H14" s="133">
        <v>1124</v>
      </c>
      <c r="I14" s="138" t="str">
        <f>VLOOKUP(TABdata[[#This Row],[LOTE]],MP!$A$4:$L$220,3,FALSE)</f>
        <v>024-40549-05</v>
      </c>
      <c r="J14" s="139">
        <f>VLOOKUP(TABdata[[#This Row],[LOTE]],MP!A:L,5,FALSE)</f>
        <v>45819</v>
      </c>
      <c r="K14" s="138" t="str">
        <f>VLOOKUP(TABdata[[#This Row],[LOTE]],MP!$A$4:$O$690,6,FALSE)</f>
        <v>163-35-01-1124</v>
      </c>
      <c r="L14" s="137" t="s">
        <v>52</v>
      </c>
      <c r="M14" s="140">
        <v>24</v>
      </c>
      <c r="N14" s="141">
        <v>24</v>
      </c>
      <c r="O14" s="142">
        <f>10*TABdata[[#This Row],[CANTIDAD - Cajas]]</f>
        <v>240</v>
      </c>
    </row>
    <row r="15" spans="1:21" ht="28.5" x14ac:dyDescent="0.2">
      <c r="A15" s="134"/>
      <c r="B15" s="132" t="s">
        <v>136</v>
      </c>
      <c r="C15" s="135" t="s">
        <v>44</v>
      </c>
      <c r="D15" s="136" t="s">
        <v>53</v>
      </c>
      <c r="E15" s="136" t="s">
        <v>54</v>
      </c>
      <c r="F15" s="137" t="s">
        <v>62</v>
      </c>
      <c r="G15" s="136" t="s">
        <v>50</v>
      </c>
      <c r="H15" s="133">
        <v>1124</v>
      </c>
      <c r="I15" s="138" t="str">
        <f>VLOOKUP(TABdata[[#This Row],[LOTE]],MP!$A$4:$L$220,3,FALSE)</f>
        <v>024-40549-05</v>
      </c>
      <c r="J15" s="139">
        <f>VLOOKUP(TABdata[[#This Row],[LOTE]],MP!A:L,5,FALSE)</f>
        <v>45819</v>
      </c>
      <c r="K15" s="138" t="str">
        <f>VLOOKUP(TABdata[[#This Row],[LOTE]],MP!$A$4:$O$690,6,FALSE)</f>
        <v>163-35-01-1124</v>
      </c>
      <c r="L15" s="137" t="s">
        <v>52</v>
      </c>
      <c r="M15" s="140">
        <v>28</v>
      </c>
      <c r="N15" s="141">
        <v>17</v>
      </c>
      <c r="O15" s="142">
        <f>10*TABdata[[#This Row],[CANTIDAD - Cajas]]</f>
        <v>170</v>
      </c>
    </row>
    <row r="16" spans="1:21" ht="28.5" x14ac:dyDescent="0.2">
      <c r="A16" s="134"/>
      <c r="B16" s="132" t="s">
        <v>136</v>
      </c>
      <c r="C16" s="135" t="s">
        <v>44</v>
      </c>
      <c r="D16" s="136" t="s">
        <v>53</v>
      </c>
      <c r="E16" s="136" t="s">
        <v>54</v>
      </c>
      <c r="F16" s="137" t="s">
        <v>62</v>
      </c>
      <c r="G16" s="136" t="s">
        <v>50</v>
      </c>
      <c r="H16" s="133">
        <v>1124</v>
      </c>
      <c r="I16" s="138" t="str">
        <f>VLOOKUP(TABdata[[#This Row],[LOTE]],MP!$A$4:$L$220,3,FALSE)</f>
        <v>024-40549-05</v>
      </c>
      <c r="J16" s="139">
        <f>VLOOKUP(TABdata[[#This Row],[LOTE]],MP!A:L,5,FALSE)</f>
        <v>45819</v>
      </c>
      <c r="K16" s="138" t="str">
        <f>VLOOKUP(TABdata[[#This Row],[LOTE]],MP!$A$4:$O$690,6,FALSE)</f>
        <v>163-35-01-1124</v>
      </c>
      <c r="L16" s="137" t="s">
        <v>52</v>
      </c>
      <c r="M16" s="140">
        <v>32</v>
      </c>
      <c r="N16" s="141">
        <v>3</v>
      </c>
      <c r="O16" s="142">
        <f>10*TABdata[[#This Row],[CANTIDAD - Cajas]]</f>
        <v>30</v>
      </c>
    </row>
    <row r="17" spans="1:15" ht="28.5" x14ac:dyDescent="0.2">
      <c r="A17" s="134"/>
      <c r="B17" s="132" t="s">
        <v>137</v>
      </c>
      <c r="C17" s="135" t="s">
        <v>44</v>
      </c>
      <c r="D17" s="136" t="s">
        <v>53</v>
      </c>
      <c r="E17" s="136" t="s">
        <v>54</v>
      </c>
      <c r="F17" s="137" t="s">
        <v>62</v>
      </c>
      <c r="G17" s="136" t="s">
        <v>50</v>
      </c>
      <c r="H17" s="133">
        <v>1134</v>
      </c>
      <c r="I17" s="138" t="str">
        <f>VLOOKUP(TABdata[[#This Row],[LOTE]],MP!$A$4:$L$220,3,FALSE)</f>
        <v>024-40549-05</v>
      </c>
      <c r="J17" s="139">
        <f>VLOOKUP(TABdata[[#This Row],[LOTE]],MP!A:L,5,FALSE)</f>
        <v>45821</v>
      </c>
      <c r="K17" s="138" t="str">
        <f>VLOOKUP(TABdata[[#This Row],[LOTE]],MP!$A$4:$O$690,6,FALSE)</f>
        <v>165-35-01-1134</v>
      </c>
      <c r="L17" s="137">
        <v>1</v>
      </c>
      <c r="M17" s="140">
        <v>18</v>
      </c>
      <c r="N17" s="141">
        <v>104</v>
      </c>
      <c r="O17" s="142">
        <f>10*TABdata[[#This Row],[CANTIDAD - Cajas]]</f>
        <v>1040</v>
      </c>
    </row>
    <row r="18" spans="1:15" ht="28.5" x14ac:dyDescent="0.2">
      <c r="A18" s="134"/>
      <c r="B18" s="132" t="s">
        <v>138</v>
      </c>
      <c r="C18" s="135" t="s">
        <v>44</v>
      </c>
      <c r="D18" s="136" t="s">
        <v>53</v>
      </c>
      <c r="E18" s="136" t="s">
        <v>54</v>
      </c>
      <c r="F18" s="137" t="s">
        <v>62</v>
      </c>
      <c r="G18" s="136" t="s">
        <v>50</v>
      </c>
      <c r="H18" s="133">
        <v>1137</v>
      </c>
      <c r="I18" s="138" t="str">
        <f>VLOOKUP(TABdata[[#This Row],[LOTE]],MP!$A$4:$L$220,3,FALSE)</f>
        <v>024-40549-01</v>
      </c>
      <c r="J18" s="139">
        <f>VLOOKUP(TABdata[[#This Row],[LOTE]],MP!A:L,5,FALSE)</f>
        <v>45821</v>
      </c>
      <c r="K18" s="138" t="str">
        <f>VLOOKUP(TABdata[[#This Row],[LOTE]],MP!$A$4:$O$690,6,FALSE)</f>
        <v>165-35-01-1137</v>
      </c>
      <c r="L18" s="137">
        <v>1</v>
      </c>
      <c r="M18" s="140">
        <v>18</v>
      </c>
      <c r="N18" s="141">
        <v>19</v>
      </c>
      <c r="O18" s="142">
        <f>10*TABdata[[#This Row],[CANTIDAD - Cajas]]</f>
        <v>190</v>
      </c>
    </row>
    <row r="19" spans="1:15" ht="28.5" x14ac:dyDescent="0.2">
      <c r="A19" s="134"/>
      <c r="B19" s="132" t="s">
        <v>138</v>
      </c>
      <c r="C19" s="135" t="s">
        <v>44</v>
      </c>
      <c r="D19" s="136" t="s">
        <v>53</v>
      </c>
      <c r="E19" s="136" t="s">
        <v>54</v>
      </c>
      <c r="F19" s="137" t="s">
        <v>62</v>
      </c>
      <c r="G19" s="136" t="s">
        <v>50</v>
      </c>
      <c r="H19" s="133">
        <v>1138</v>
      </c>
      <c r="I19" s="138" t="str">
        <f>VLOOKUP(TABdata[[#This Row],[LOTE]],MP!$A$4:$L$220,3,FALSE)</f>
        <v>024-39948-01</v>
      </c>
      <c r="J19" s="139">
        <f>VLOOKUP(TABdata[[#This Row],[LOTE]],MP!A:L,5,FALSE)</f>
        <v>45821</v>
      </c>
      <c r="K19" s="138" t="str">
        <f>VLOOKUP(TABdata[[#This Row],[LOTE]],MP!$A$4:$O$690,6,FALSE)</f>
        <v>165-35-01-1138</v>
      </c>
      <c r="L19" s="137">
        <v>1</v>
      </c>
      <c r="M19" s="140">
        <v>18</v>
      </c>
      <c r="N19" s="141">
        <v>85</v>
      </c>
      <c r="O19" s="142">
        <f>10*TABdata[[#This Row],[CANTIDAD - Cajas]]</f>
        <v>850</v>
      </c>
    </row>
    <row r="20" spans="1:15" ht="28.5" x14ac:dyDescent="0.2">
      <c r="A20" s="134"/>
      <c r="B20" s="132" t="s">
        <v>139</v>
      </c>
      <c r="C20" s="135" t="s">
        <v>44</v>
      </c>
      <c r="D20" s="136" t="s">
        <v>53</v>
      </c>
      <c r="E20" s="136" t="s">
        <v>54</v>
      </c>
      <c r="F20" s="137" t="s">
        <v>62</v>
      </c>
      <c r="G20" s="136" t="s">
        <v>50</v>
      </c>
      <c r="H20" s="133">
        <v>1134</v>
      </c>
      <c r="I20" s="138" t="str">
        <f>VLOOKUP(TABdata[[#This Row],[LOTE]],MP!$A$4:$L$220,3,FALSE)</f>
        <v>024-40549-05</v>
      </c>
      <c r="J20" s="139">
        <f>VLOOKUP(TABdata[[#This Row],[LOTE]],MP!A:L,5,FALSE)</f>
        <v>45821</v>
      </c>
      <c r="K20" s="138" t="str">
        <f>VLOOKUP(TABdata[[#This Row],[LOTE]],MP!$A$4:$O$690,6,FALSE)</f>
        <v>165-35-01-1134</v>
      </c>
      <c r="L20" s="137">
        <v>1</v>
      </c>
      <c r="M20" s="140">
        <v>16</v>
      </c>
      <c r="N20" s="141">
        <v>44</v>
      </c>
      <c r="O20" s="142">
        <f>10*TABdata[[#This Row],[CANTIDAD - Cajas]]</f>
        <v>440</v>
      </c>
    </row>
    <row r="21" spans="1:15" ht="28.5" x14ac:dyDescent="0.2">
      <c r="A21" s="134"/>
      <c r="B21" s="132" t="s">
        <v>139</v>
      </c>
      <c r="C21" s="135" t="s">
        <v>44</v>
      </c>
      <c r="D21" s="136" t="s">
        <v>53</v>
      </c>
      <c r="E21" s="136" t="s">
        <v>54</v>
      </c>
      <c r="F21" s="137" t="s">
        <v>62</v>
      </c>
      <c r="G21" s="136" t="s">
        <v>50</v>
      </c>
      <c r="H21" s="133">
        <v>1137</v>
      </c>
      <c r="I21" s="138" t="str">
        <f>VLOOKUP(TABdata[[#This Row],[LOTE]],MP!$A$4:$L$220,3,FALSE)</f>
        <v>024-40549-01</v>
      </c>
      <c r="J21" s="139">
        <f>VLOOKUP(TABdata[[#This Row],[LOTE]],MP!A:L,5,FALSE)</f>
        <v>45821</v>
      </c>
      <c r="K21" s="138" t="str">
        <f>VLOOKUP(TABdata[[#This Row],[LOTE]],MP!$A$4:$O$690,6,FALSE)</f>
        <v>165-35-01-1137</v>
      </c>
      <c r="L21" s="137">
        <v>1</v>
      </c>
      <c r="M21" s="140">
        <v>16</v>
      </c>
      <c r="N21" s="141">
        <v>39</v>
      </c>
      <c r="O21" s="142">
        <f>10*TABdata[[#This Row],[CANTIDAD - Cajas]]</f>
        <v>390</v>
      </c>
    </row>
    <row r="22" spans="1:15" ht="28.5" x14ac:dyDescent="0.2">
      <c r="A22" s="134"/>
      <c r="B22" s="132" t="s">
        <v>139</v>
      </c>
      <c r="C22" s="135" t="s">
        <v>44</v>
      </c>
      <c r="D22" s="136" t="s">
        <v>53</v>
      </c>
      <c r="E22" s="136" t="s">
        <v>54</v>
      </c>
      <c r="F22" s="137" t="s">
        <v>62</v>
      </c>
      <c r="G22" s="136" t="s">
        <v>50</v>
      </c>
      <c r="H22" s="133">
        <v>1138</v>
      </c>
      <c r="I22" s="138" t="str">
        <f>VLOOKUP(TABdata[[#This Row],[LOTE]],MP!$A$4:$L$220,3,FALSE)</f>
        <v>024-39948-01</v>
      </c>
      <c r="J22" s="139">
        <f>VLOOKUP(TABdata[[#This Row],[LOTE]],MP!A:L,5,FALSE)</f>
        <v>45821</v>
      </c>
      <c r="K22" s="138" t="str">
        <f>VLOOKUP(TABdata[[#This Row],[LOTE]],MP!$A$4:$O$690,6,FALSE)</f>
        <v>165-35-01-1138</v>
      </c>
      <c r="L22" s="137">
        <v>1</v>
      </c>
      <c r="M22" s="140">
        <v>16</v>
      </c>
      <c r="N22" s="141">
        <v>21</v>
      </c>
      <c r="O22" s="142">
        <f>10*TABdata[[#This Row],[CANTIDAD - Cajas]]</f>
        <v>210</v>
      </c>
    </row>
    <row r="23" spans="1:15" ht="28.5" x14ac:dyDescent="0.2">
      <c r="A23" s="134"/>
      <c r="B23" s="132" t="s">
        <v>140</v>
      </c>
      <c r="C23" s="135" t="s">
        <v>44</v>
      </c>
      <c r="D23" s="136" t="s">
        <v>53</v>
      </c>
      <c r="E23" s="136" t="s">
        <v>54</v>
      </c>
      <c r="F23" s="137" t="s">
        <v>62</v>
      </c>
      <c r="G23" s="136" t="s">
        <v>50</v>
      </c>
      <c r="H23" s="133">
        <v>1134</v>
      </c>
      <c r="I23" s="138" t="str">
        <f>VLOOKUP(TABdata[[#This Row],[LOTE]],MP!$A$4:$L$220,3,FALSE)</f>
        <v>024-40549-05</v>
      </c>
      <c r="J23" s="139">
        <f>VLOOKUP(TABdata[[#This Row],[LOTE]],MP!A:L,5,FALSE)</f>
        <v>45821</v>
      </c>
      <c r="K23" s="138" t="str">
        <f>VLOOKUP(TABdata[[#This Row],[LOTE]],MP!$A$4:$O$690,6,FALSE)</f>
        <v>165-35-01-1134</v>
      </c>
      <c r="L23" s="137">
        <v>1</v>
      </c>
      <c r="M23" s="140">
        <v>22</v>
      </c>
      <c r="N23" s="141">
        <v>104</v>
      </c>
      <c r="O23" s="142">
        <f>10*TABdata[[#This Row],[CANTIDAD - Cajas]]</f>
        <v>1040</v>
      </c>
    </row>
    <row r="24" spans="1:15" ht="28.5" x14ac:dyDescent="0.2">
      <c r="A24" s="134"/>
      <c r="B24" s="132" t="s">
        <v>141</v>
      </c>
      <c r="C24" s="135" t="s">
        <v>44</v>
      </c>
      <c r="D24" s="136" t="s">
        <v>53</v>
      </c>
      <c r="E24" s="136" t="s">
        <v>54</v>
      </c>
      <c r="F24" s="137" t="s">
        <v>62</v>
      </c>
      <c r="G24" s="136" t="s">
        <v>50</v>
      </c>
      <c r="H24" s="133">
        <v>1134</v>
      </c>
      <c r="I24" s="138" t="str">
        <f>VLOOKUP(TABdata[[#This Row],[LOTE]],MP!$A$4:$L$220,3,FALSE)</f>
        <v>024-40549-05</v>
      </c>
      <c r="J24" s="139">
        <f>VLOOKUP(TABdata[[#This Row],[LOTE]],MP!A:L,5,FALSE)</f>
        <v>45821</v>
      </c>
      <c r="K24" s="138" t="str">
        <f>VLOOKUP(TABdata[[#This Row],[LOTE]],MP!$A$4:$O$690,6,FALSE)</f>
        <v>165-35-01-1134</v>
      </c>
      <c r="L24" s="137">
        <v>1</v>
      </c>
      <c r="M24" s="140">
        <v>18</v>
      </c>
      <c r="N24" s="141">
        <v>46</v>
      </c>
      <c r="O24" s="142">
        <f>10*TABdata[[#This Row],[CANTIDAD - Cajas]]</f>
        <v>460</v>
      </c>
    </row>
    <row r="25" spans="1:15" ht="28.5" x14ac:dyDescent="0.2">
      <c r="A25" s="134"/>
      <c r="B25" s="132" t="s">
        <v>141</v>
      </c>
      <c r="C25" s="135" t="s">
        <v>44</v>
      </c>
      <c r="D25" s="136" t="s">
        <v>53</v>
      </c>
      <c r="E25" s="136" t="s">
        <v>54</v>
      </c>
      <c r="F25" s="137" t="s">
        <v>62</v>
      </c>
      <c r="G25" s="136" t="s">
        <v>50</v>
      </c>
      <c r="H25" s="133">
        <v>1137</v>
      </c>
      <c r="I25" s="138" t="str">
        <f>VLOOKUP(TABdata[[#This Row],[LOTE]],MP!$A$4:$L$220,3,FALSE)</f>
        <v>024-40549-01</v>
      </c>
      <c r="J25" s="139">
        <f>VLOOKUP(TABdata[[#This Row],[LOTE]],MP!A:L,5,FALSE)</f>
        <v>45821</v>
      </c>
      <c r="K25" s="138" t="str">
        <f>VLOOKUP(TABdata[[#This Row],[LOTE]],MP!$A$4:$O$690,6,FALSE)</f>
        <v>165-35-01-1137</v>
      </c>
      <c r="L25" s="137">
        <v>1</v>
      </c>
      <c r="M25" s="140">
        <v>18</v>
      </c>
      <c r="N25" s="141">
        <v>58</v>
      </c>
      <c r="O25" s="142">
        <f>10*TABdata[[#This Row],[CANTIDAD - Cajas]]</f>
        <v>580</v>
      </c>
    </row>
    <row r="26" spans="1:15" ht="28.5" x14ac:dyDescent="0.2">
      <c r="A26" s="134"/>
      <c r="B26" s="132" t="s">
        <v>143</v>
      </c>
      <c r="C26" s="135" t="s">
        <v>44</v>
      </c>
      <c r="D26" s="136" t="s">
        <v>53</v>
      </c>
      <c r="E26" s="136" t="s">
        <v>54</v>
      </c>
      <c r="F26" s="137" t="s">
        <v>62</v>
      </c>
      <c r="G26" s="136" t="s">
        <v>50</v>
      </c>
      <c r="H26" s="133">
        <v>1140</v>
      </c>
      <c r="I26" s="138" t="str">
        <f>VLOOKUP(TABdata[[#This Row],[LOTE]],MP!$A$4:$L$220,3,FALSE)</f>
        <v>024-40549-01</v>
      </c>
      <c r="J26" s="139">
        <f>VLOOKUP(TABdata[[#This Row],[LOTE]],MP!A:L,5,FALSE)</f>
        <v>45822</v>
      </c>
      <c r="K26" s="138" t="str">
        <f>VLOOKUP(TABdata[[#This Row],[LOTE]],MP!$A$4:$O$690,6,FALSE)</f>
        <v>166-35-01-1140</v>
      </c>
      <c r="L26" s="137">
        <v>1</v>
      </c>
      <c r="M26" s="140">
        <v>22</v>
      </c>
      <c r="N26" s="141">
        <v>43</v>
      </c>
      <c r="O26" s="142">
        <f>10*TABdata[[#This Row],[CANTIDAD - Cajas]]</f>
        <v>430</v>
      </c>
    </row>
    <row r="27" spans="1:15" ht="28.5" x14ac:dyDescent="0.2">
      <c r="A27" s="134">
        <v>15</v>
      </c>
      <c r="B27" s="132" t="s">
        <v>143</v>
      </c>
      <c r="C27" s="135" t="s">
        <v>44</v>
      </c>
      <c r="D27" s="136" t="s">
        <v>53</v>
      </c>
      <c r="E27" s="136" t="s">
        <v>54</v>
      </c>
      <c r="F27" s="137" t="s">
        <v>62</v>
      </c>
      <c r="G27" s="136" t="s">
        <v>50</v>
      </c>
      <c r="H27" s="133">
        <v>1141</v>
      </c>
      <c r="I27" s="138" t="str">
        <f>VLOOKUP(TABdata[[#This Row],[LOTE]],MP!$A$4:$L$220,3,FALSE)</f>
        <v>024-40549-01</v>
      </c>
      <c r="J27" s="139">
        <f>VLOOKUP(TABdata[[#This Row],[LOTE]],MP!A:L,5,FALSE)</f>
        <v>45822</v>
      </c>
      <c r="K27" s="138" t="str">
        <f>VLOOKUP(TABdata[[#This Row],[LOTE]],MP!$A$4:$O$690,6,FALSE)</f>
        <v>166-35-01-1141</v>
      </c>
      <c r="L27" s="137">
        <v>1</v>
      </c>
      <c r="M27" s="140">
        <v>22</v>
      </c>
      <c r="N27" s="141">
        <v>61</v>
      </c>
      <c r="O27" s="142">
        <f>10*TABdata[[#This Row],[CANTIDAD - Cajas]]</f>
        <v>610</v>
      </c>
    </row>
    <row r="28" spans="1:15" ht="28.5" x14ac:dyDescent="0.2">
      <c r="A28" s="134"/>
      <c r="B28" s="132" t="s">
        <v>144</v>
      </c>
      <c r="C28" s="135" t="s">
        <v>44</v>
      </c>
      <c r="D28" s="136" t="s">
        <v>53</v>
      </c>
      <c r="E28" s="136" t="s">
        <v>54</v>
      </c>
      <c r="F28" s="137" t="s">
        <v>62</v>
      </c>
      <c r="G28" s="136" t="s">
        <v>50</v>
      </c>
      <c r="H28" s="133">
        <v>1143</v>
      </c>
      <c r="I28" s="138" t="str">
        <f>VLOOKUP(TABdata[[#This Row],[LOTE]],MP!$A$4:$L$220,3,FALSE)</f>
        <v>024-40705-01</v>
      </c>
      <c r="J28" s="139">
        <f>VLOOKUP(TABdata[[#This Row],[LOTE]],MP!A:L,5,FALSE)</f>
        <v>45824</v>
      </c>
      <c r="K28" s="138" t="str">
        <f>VLOOKUP(TABdata[[#This Row],[LOTE]],MP!$A$4:$O$690,6,FALSE)</f>
        <v>168-35-01-1143</v>
      </c>
      <c r="L28" s="137">
        <v>1</v>
      </c>
      <c r="M28" s="140">
        <v>18</v>
      </c>
      <c r="N28" s="141">
        <v>104</v>
      </c>
      <c r="O28" s="142">
        <f>10*TABdata[[#This Row],[CANTIDAD - Cajas]]</f>
        <v>1040</v>
      </c>
    </row>
    <row r="29" spans="1:15" ht="28.5" x14ac:dyDescent="0.2">
      <c r="A29" s="134"/>
      <c r="B29" s="132" t="s">
        <v>147</v>
      </c>
      <c r="C29" s="135" t="s">
        <v>44</v>
      </c>
      <c r="D29" s="136" t="s">
        <v>53</v>
      </c>
      <c r="E29" s="136" t="s">
        <v>54</v>
      </c>
      <c r="F29" s="137" t="s">
        <v>62</v>
      </c>
      <c r="G29" s="136" t="s">
        <v>50</v>
      </c>
      <c r="H29" s="133">
        <v>1144</v>
      </c>
      <c r="I29" s="138" t="str">
        <f>VLOOKUP(TABdata[[#This Row],[LOTE]],MP!$A$4:$L$220,3,FALSE)</f>
        <v>024-40549-01</v>
      </c>
      <c r="J29" s="139">
        <f>VLOOKUP(TABdata[[#This Row],[LOTE]],MP!A:L,5,FALSE)</f>
        <v>45824</v>
      </c>
      <c r="K29" s="138" t="str">
        <f>VLOOKUP(TABdata[[#This Row],[LOTE]],MP!$A$4:$O$690,6,FALSE)</f>
        <v>168-35-01-1144</v>
      </c>
      <c r="L29" s="137">
        <v>1</v>
      </c>
      <c r="M29" s="140">
        <v>16</v>
      </c>
      <c r="N29" s="141">
        <v>90</v>
      </c>
      <c r="O29" s="142">
        <f>10*TABdata[[#This Row],[CANTIDAD - Cajas]]</f>
        <v>900</v>
      </c>
    </row>
    <row r="30" spans="1:15" ht="28.5" x14ac:dyDescent="0.2">
      <c r="A30" s="134"/>
      <c r="B30" s="132" t="s">
        <v>147</v>
      </c>
      <c r="C30" s="135" t="s">
        <v>44</v>
      </c>
      <c r="D30" s="136" t="s">
        <v>53</v>
      </c>
      <c r="E30" s="136" t="s">
        <v>54</v>
      </c>
      <c r="F30" s="137" t="s">
        <v>62</v>
      </c>
      <c r="G30" s="136" t="s">
        <v>50</v>
      </c>
      <c r="H30" s="133">
        <v>1143</v>
      </c>
      <c r="I30" s="138" t="str">
        <f>VLOOKUP(TABdata[[#This Row],[LOTE]],MP!$A$4:$L$220,3,FALSE)</f>
        <v>024-40705-01</v>
      </c>
      <c r="J30" s="139">
        <f>VLOOKUP(TABdata[[#This Row],[LOTE]],MP!A:L,5,FALSE)</f>
        <v>45824</v>
      </c>
      <c r="K30" s="138" t="str">
        <f>VLOOKUP(TABdata[[#This Row],[LOTE]],MP!$A$4:$O$690,6,FALSE)</f>
        <v>168-35-01-1143</v>
      </c>
      <c r="L30" s="137">
        <v>1</v>
      </c>
      <c r="M30" s="140">
        <v>16</v>
      </c>
      <c r="N30" s="141">
        <v>14</v>
      </c>
      <c r="O30" s="142">
        <f>10*TABdata[[#This Row],[CANTIDAD - Cajas]]</f>
        <v>140</v>
      </c>
    </row>
    <row r="31" spans="1:15" ht="28.5" x14ac:dyDescent="0.2">
      <c r="A31" s="134"/>
      <c r="B31" s="132" t="s">
        <v>148</v>
      </c>
      <c r="C31" s="135" t="s">
        <v>44</v>
      </c>
      <c r="D31" s="136" t="s">
        <v>53</v>
      </c>
      <c r="E31" s="136" t="s">
        <v>54</v>
      </c>
      <c r="F31" s="137" t="s">
        <v>62</v>
      </c>
      <c r="G31" s="136" t="s">
        <v>50</v>
      </c>
      <c r="H31" s="133">
        <v>977</v>
      </c>
      <c r="I31" s="138" t="str">
        <f>VLOOKUP(TABdata[[#This Row],[LOTE]],MP!$A$4:$L$220,3,FALSE)</f>
        <v>024-02907-02</v>
      </c>
      <c r="J31" s="139">
        <f>VLOOKUP(TABdata[[#This Row],[LOTE]],MP!A:L,5,FALSE)</f>
        <v>45805</v>
      </c>
      <c r="K31" s="138" t="str">
        <f>VLOOKUP(TABdata[[#This Row],[LOTE]],MP!$A$4:$O$690,6,FALSE)</f>
        <v>149-35-01-0977</v>
      </c>
      <c r="L31" s="137">
        <v>1</v>
      </c>
      <c r="M31" s="140">
        <v>26</v>
      </c>
      <c r="N31" s="141">
        <v>25</v>
      </c>
      <c r="O31" s="142">
        <f>10*TABdata[[#This Row],[CANTIDAD - Cajas]]</f>
        <v>250</v>
      </c>
    </row>
    <row r="32" spans="1:15" ht="28.5" x14ac:dyDescent="0.2">
      <c r="A32" s="134"/>
      <c r="B32" s="132" t="s">
        <v>148</v>
      </c>
      <c r="C32" s="135" t="s">
        <v>44</v>
      </c>
      <c r="D32" s="136" t="s">
        <v>53</v>
      </c>
      <c r="E32" s="136" t="s">
        <v>54</v>
      </c>
      <c r="F32" s="137" t="s">
        <v>62</v>
      </c>
      <c r="G32" s="136" t="s">
        <v>50</v>
      </c>
      <c r="H32" s="133">
        <v>951</v>
      </c>
      <c r="I32" s="138" t="str">
        <f>VLOOKUP(TABdata[[#This Row],[LOTE]],MP!$A$4:$L$220,3,FALSE)</f>
        <v>024-08531-01</v>
      </c>
      <c r="J32" s="139">
        <f>VLOOKUP(TABdata[[#This Row],[LOTE]],MP!A:L,5,FALSE)</f>
        <v>45803</v>
      </c>
      <c r="K32" s="138" t="str">
        <f>VLOOKUP(TABdata[[#This Row],[LOTE]],MP!$A$4:$O$690,6,FALSE)</f>
        <v>147-35-01-0951</v>
      </c>
      <c r="L32" s="137">
        <v>1</v>
      </c>
      <c r="M32" s="140">
        <v>26</v>
      </c>
      <c r="N32" s="141">
        <v>22</v>
      </c>
      <c r="O32" s="142">
        <f>10*TABdata[[#This Row],[CANTIDAD - Cajas]]</f>
        <v>220</v>
      </c>
    </row>
    <row r="33" spans="1:15" ht="28.5" x14ac:dyDescent="0.2">
      <c r="A33" s="134"/>
      <c r="B33" s="132" t="s">
        <v>148</v>
      </c>
      <c r="C33" s="135" t="s">
        <v>44</v>
      </c>
      <c r="D33" s="136" t="s">
        <v>53</v>
      </c>
      <c r="E33" s="136" t="s">
        <v>54</v>
      </c>
      <c r="F33" s="137" t="s">
        <v>62</v>
      </c>
      <c r="G33" s="136" t="s">
        <v>50</v>
      </c>
      <c r="H33" s="133">
        <v>950</v>
      </c>
      <c r="I33" s="138" t="str">
        <f>VLOOKUP(TABdata[[#This Row],[LOTE]],MP!$A$4:$L$220,3,FALSE)</f>
        <v>024-35834-01</v>
      </c>
      <c r="J33" s="139">
        <f>VLOOKUP(TABdata[[#This Row],[LOTE]],MP!A:L,5,FALSE)</f>
        <v>45803</v>
      </c>
      <c r="K33" s="138" t="str">
        <f>VLOOKUP(TABdata[[#This Row],[LOTE]],MP!$A$4:$O$690,6,FALSE)</f>
        <v>147-35-01-0950</v>
      </c>
      <c r="L33" s="137">
        <v>1</v>
      </c>
      <c r="M33" s="140">
        <v>26</v>
      </c>
      <c r="N33" s="141">
        <v>3</v>
      </c>
      <c r="O33" s="142">
        <f>10*TABdata[[#This Row],[CANTIDAD - Cajas]]</f>
        <v>30</v>
      </c>
    </row>
    <row r="34" spans="1:15" ht="28.5" x14ac:dyDescent="0.2">
      <c r="A34" s="134"/>
      <c r="B34" s="132" t="s">
        <v>148</v>
      </c>
      <c r="C34" s="135" t="s">
        <v>44</v>
      </c>
      <c r="D34" s="136" t="s">
        <v>53</v>
      </c>
      <c r="E34" s="136" t="s">
        <v>54</v>
      </c>
      <c r="F34" s="137" t="s">
        <v>62</v>
      </c>
      <c r="G34" s="136" t="s">
        <v>50</v>
      </c>
      <c r="H34" s="133">
        <v>940</v>
      </c>
      <c r="I34" s="138" t="str">
        <f>VLOOKUP(TABdata[[#This Row],[LOTE]],MP!$A$4:$L$220,3,FALSE)</f>
        <v>024-40625-01</v>
      </c>
      <c r="J34" s="139">
        <f>VLOOKUP(TABdata[[#This Row],[LOTE]],MP!A:L,5,FALSE)</f>
        <v>45803</v>
      </c>
      <c r="K34" s="138" t="str">
        <f>VLOOKUP(TABdata[[#This Row],[LOTE]],MP!$A$4:$O$690,6,FALSE)</f>
        <v>147-35-01-0940</v>
      </c>
      <c r="L34" s="137">
        <v>1</v>
      </c>
      <c r="M34" s="140">
        <v>26</v>
      </c>
      <c r="N34" s="141">
        <v>6</v>
      </c>
      <c r="O34" s="142">
        <f>10*TABdata[[#This Row],[CANTIDAD - Cajas]]</f>
        <v>60</v>
      </c>
    </row>
    <row r="35" spans="1:15" ht="28.5" x14ac:dyDescent="0.2">
      <c r="A35" s="134"/>
      <c r="B35" s="132" t="s">
        <v>148</v>
      </c>
      <c r="C35" s="135" t="s">
        <v>44</v>
      </c>
      <c r="D35" s="136" t="s">
        <v>53</v>
      </c>
      <c r="E35" s="136" t="s">
        <v>54</v>
      </c>
      <c r="F35" s="137" t="s">
        <v>62</v>
      </c>
      <c r="G35" s="136" t="s">
        <v>50</v>
      </c>
      <c r="H35" s="133">
        <v>938</v>
      </c>
      <c r="I35" s="138" t="str">
        <f>VLOOKUP(TABdata[[#This Row],[LOTE]],MP!$A$4:$L$220,3,FALSE)</f>
        <v>024-40625-01</v>
      </c>
      <c r="J35" s="139">
        <f>VLOOKUP(TABdata[[#This Row],[LOTE]],MP!A:L,5,FALSE)</f>
        <v>45803</v>
      </c>
      <c r="K35" s="138" t="str">
        <f>VLOOKUP(TABdata[[#This Row],[LOTE]],MP!$A$4:$O$690,6,FALSE)</f>
        <v>147-35-01-0938</v>
      </c>
      <c r="L35" s="137">
        <v>1</v>
      </c>
      <c r="M35" s="140">
        <v>26</v>
      </c>
      <c r="N35" s="141">
        <v>2</v>
      </c>
      <c r="O35" s="142">
        <f>10*TABdata[[#This Row],[CANTIDAD - Cajas]]</f>
        <v>20</v>
      </c>
    </row>
    <row r="36" spans="1:15" ht="28.5" x14ac:dyDescent="0.2">
      <c r="A36" s="134"/>
      <c r="B36" s="132" t="s">
        <v>148</v>
      </c>
      <c r="C36" s="135" t="s">
        <v>44</v>
      </c>
      <c r="D36" s="136" t="s">
        <v>53</v>
      </c>
      <c r="E36" s="136" t="s">
        <v>54</v>
      </c>
      <c r="F36" s="137" t="s">
        <v>62</v>
      </c>
      <c r="G36" s="136" t="s">
        <v>50</v>
      </c>
      <c r="H36" s="133">
        <v>935</v>
      </c>
      <c r="I36" s="138" t="str">
        <f>VLOOKUP(TABdata[[#This Row],[LOTE]],MP!$A$4:$L$220,3,FALSE)</f>
        <v>024-08753-01</v>
      </c>
      <c r="J36" s="139">
        <f>VLOOKUP(TABdata[[#This Row],[LOTE]],MP!A:L,5,FALSE)</f>
        <v>45803</v>
      </c>
      <c r="K36" s="138" t="str">
        <f>VLOOKUP(TABdata[[#This Row],[LOTE]],MP!$A$4:$O$690,6,FALSE)</f>
        <v>147-35-01-0935</v>
      </c>
      <c r="L36" s="137">
        <v>1</v>
      </c>
      <c r="M36" s="140">
        <v>26</v>
      </c>
      <c r="N36" s="141">
        <v>17</v>
      </c>
      <c r="O36" s="142">
        <f>10*TABdata[[#This Row],[CANTIDAD - Cajas]]</f>
        <v>170</v>
      </c>
    </row>
    <row r="37" spans="1:15" ht="28.5" x14ac:dyDescent="0.2">
      <c r="A37" s="134"/>
      <c r="B37" s="132" t="s">
        <v>148</v>
      </c>
      <c r="C37" s="135" t="s">
        <v>44</v>
      </c>
      <c r="D37" s="137" t="s">
        <v>53</v>
      </c>
      <c r="E37" s="137" t="s">
        <v>54</v>
      </c>
      <c r="F37" s="137" t="s">
        <v>62</v>
      </c>
      <c r="G37" s="137" t="s">
        <v>50</v>
      </c>
      <c r="H37" s="133">
        <v>930</v>
      </c>
      <c r="I37" s="138" t="str">
        <f>VLOOKUP(TABdata[[#This Row],[LOTE]],MP!$A$4:$L$220,3,FALSE)</f>
        <v>024-35834-01</v>
      </c>
      <c r="J37" s="139">
        <f>VLOOKUP(TABdata[[#This Row],[LOTE]],MP!A:L,5,FALSE)</f>
        <v>45803</v>
      </c>
      <c r="K37" s="138" t="str">
        <f>VLOOKUP(TABdata[[#This Row],[LOTE]],MP!$A$4:$O$690,6,FALSE)</f>
        <v>147-35-01-0930</v>
      </c>
      <c r="L37" s="137">
        <v>1</v>
      </c>
      <c r="M37" s="140">
        <v>26</v>
      </c>
      <c r="N37" s="141">
        <v>15</v>
      </c>
      <c r="O37" s="142">
        <f>10*TABdata[[#This Row],[CANTIDAD - Cajas]]</f>
        <v>150</v>
      </c>
    </row>
    <row r="38" spans="1:15" ht="28.5" x14ac:dyDescent="0.2">
      <c r="A38" s="134"/>
      <c r="B38" s="132" t="s">
        <v>148</v>
      </c>
      <c r="C38" s="135" t="s">
        <v>44</v>
      </c>
      <c r="D38" s="137" t="s">
        <v>53</v>
      </c>
      <c r="E38" s="137" t="s">
        <v>54</v>
      </c>
      <c r="F38" s="137" t="s">
        <v>62</v>
      </c>
      <c r="G38" s="137" t="s">
        <v>50</v>
      </c>
      <c r="H38" s="133">
        <v>932</v>
      </c>
      <c r="I38" s="138" t="str">
        <f>VLOOKUP(TABdata[[#This Row],[LOTE]],MP!$A$4:$L$220,3,FALSE)</f>
        <v>024-02912-01</v>
      </c>
      <c r="J38" s="139">
        <f>VLOOKUP(TABdata[[#This Row],[LOTE]],MP!A:L,5,FALSE)</f>
        <v>45804</v>
      </c>
      <c r="K38" s="138" t="str">
        <f>VLOOKUP(TABdata[[#This Row],[LOTE]],MP!$A$4:$O$690,6,FALSE)</f>
        <v>145-35-01-0932</v>
      </c>
      <c r="L38" s="137">
        <v>1</v>
      </c>
      <c r="M38" s="140">
        <v>26</v>
      </c>
      <c r="N38" s="141">
        <v>3</v>
      </c>
      <c r="O38" s="142">
        <f>10*TABdata[[#This Row],[CANTIDAD - Cajas]]</f>
        <v>30</v>
      </c>
    </row>
    <row r="39" spans="1:15" ht="28.5" x14ac:dyDescent="0.2">
      <c r="A39" s="134"/>
      <c r="B39" s="132" t="s">
        <v>148</v>
      </c>
      <c r="C39" s="135" t="s">
        <v>44</v>
      </c>
      <c r="D39" s="137" t="s">
        <v>53</v>
      </c>
      <c r="E39" s="137" t="s">
        <v>54</v>
      </c>
      <c r="F39" s="137" t="s">
        <v>62</v>
      </c>
      <c r="G39" s="137" t="s">
        <v>50</v>
      </c>
      <c r="H39" s="133">
        <v>941</v>
      </c>
      <c r="I39" s="138" t="str">
        <f>VLOOKUP(TABdata[[#This Row],[LOTE]],MP!$A$4:$L$220,3,FALSE)</f>
        <v>024-40625-01</v>
      </c>
      <c r="J39" s="139">
        <f>VLOOKUP(TABdata[[#This Row],[LOTE]],MP!A:L,5,FALSE)</f>
        <v>45803</v>
      </c>
      <c r="K39" s="138" t="str">
        <f>VLOOKUP(TABdata[[#This Row],[LOTE]],MP!$A$4:$O$690,6,FALSE)</f>
        <v>147-35-01-0941</v>
      </c>
      <c r="L39" s="137">
        <v>1</v>
      </c>
      <c r="M39" s="140">
        <v>26</v>
      </c>
      <c r="N39" s="141">
        <v>5</v>
      </c>
      <c r="O39" s="142">
        <f>10*TABdata[[#This Row],[CANTIDAD - Cajas]]</f>
        <v>50</v>
      </c>
    </row>
    <row r="40" spans="1:15" ht="28.5" x14ac:dyDescent="0.2">
      <c r="A40" s="134"/>
      <c r="B40" s="132" t="s">
        <v>148</v>
      </c>
      <c r="C40" s="135" t="s">
        <v>44</v>
      </c>
      <c r="D40" s="137" t="s">
        <v>53</v>
      </c>
      <c r="E40" s="137" t="s">
        <v>54</v>
      </c>
      <c r="F40" s="137" t="s">
        <v>62</v>
      </c>
      <c r="G40" s="137" t="s">
        <v>50</v>
      </c>
      <c r="H40" s="133">
        <v>939</v>
      </c>
      <c r="I40" s="138" t="str">
        <f>VLOOKUP(TABdata[[#This Row],[LOTE]],MP!$A$4:$L$220,3,FALSE)</f>
        <v>024-34493-01</v>
      </c>
      <c r="J40" s="139">
        <f>VLOOKUP(TABdata[[#This Row],[LOTE]],MP!A:L,5,FALSE)</f>
        <v>45803</v>
      </c>
      <c r="K40" s="138" t="str">
        <f>VLOOKUP(TABdata[[#This Row],[LOTE]],MP!$A$4:$O$690,6,FALSE)</f>
        <v>147-35-01-0939</v>
      </c>
      <c r="L40" s="137">
        <v>1</v>
      </c>
      <c r="M40" s="140">
        <v>26</v>
      </c>
      <c r="N40" s="141">
        <v>6</v>
      </c>
      <c r="O40" s="142">
        <f>10*TABdata[[#This Row],[CANTIDAD - Cajas]]</f>
        <v>60</v>
      </c>
    </row>
    <row r="41" spans="1:15" ht="28.5" x14ac:dyDescent="0.2">
      <c r="A41" s="134"/>
      <c r="B41" s="132" t="s">
        <v>150</v>
      </c>
      <c r="C41" s="135" t="s">
        <v>44</v>
      </c>
      <c r="D41" s="137" t="s">
        <v>53</v>
      </c>
      <c r="E41" s="137" t="s">
        <v>54</v>
      </c>
      <c r="F41" s="137" t="s">
        <v>62</v>
      </c>
      <c r="G41" s="137" t="s">
        <v>50</v>
      </c>
      <c r="H41" s="133">
        <v>1144</v>
      </c>
      <c r="I41" s="138" t="str">
        <f>VLOOKUP(TABdata[[#This Row],[LOTE]],MP!$A$4:$L$220,3,FALSE)</f>
        <v>024-40549-01</v>
      </c>
      <c r="J41" s="139">
        <f>VLOOKUP(TABdata[[#This Row],[LOTE]],MP!A:L,5,FALSE)</f>
        <v>45824</v>
      </c>
      <c r="K41" s="138" t="str">
        <f>VLOOKUP(TABdata[[#This Row],[LOTE]],MP!$A$4:$O$690,6,FALSE)</f>
        <v>168-35-01-1144</v>
      </c>
      <c r="L41" s="137">
        <v>1</v>
      </c>
      <c r="M41" s="140">
        <v>18</v>
      </c>
      <c r="N41" s="141">
        <v>104</v>
      </c>
      <c r="O41" s="142">
        <f>10*TABdata[[#This Row],[CANTIDAD - Cajas]]</f>
        <v>1040</v>
      </c>
    </row>
    <row r="42" spans="1:15" ht="28.5" x14ac:dyDescent="0.2">
      <c r="A42" s="134"/>
      <c r="B42" s="132" t="s">
        <v>151</v>
      </c>
      <c r="C42" s="135" t="s">
        <v>44</v>
      </c>
      <c r="D42" s="137" t="s">
        <v>53</v>
      </c>
      <c r="E42" s="137" t="s">
        <v>54</v>
      </c>
      <c r="F42" s="137" t="s">
        <v>62</v>
      </c>
      <c r="G42" s="137" t="s">
        <v>50</v>
      </c>
      <c r="H42" s="133">
        <v>1138</v>
      </c>
      <c r="I42" s="138" t="str">
        <f>VLOOKUP(TABdata[[#This Row],[LOTE]],MP!$A$4:$L$220,3,FALSE)</f>
        <v>024-39948-01</v>
      </c>
      <c r="J42" s="139">
        <f>VLOOKUP(TABdata[[#This Row],[LOTE]],MP!A:L,5,FALSE)</f>
        <v>45821</v>
      </c>
      <c r="K42" s="138" t="str">
        <f>VLOOKUP(TABdata[[#This Row],[LOTE]],MP!$A$4:$O$690,6,FALSE)</f>
        <v>165-35-01-1138</v>
      </c>
      <c r="L42" s="137">
        <v>1</v>
      </c>
      <c r="M42" s="140">
        <v>22</v>
      </c>
      <c r="N42" s="141">
        <v>28</v>
      </c>
      <c r="O42" s="142">
        <f>10*TABdata[[#This Row],[CANTIDAD - Cajas]]</f>
        <v>280</v>
      </c>
    </row>
    <row r="43" spans="1:15" ht="28.5" x14ac:dyDescent="0.2">
      <c r="A43" s="134"/>
      <c r="B43" s="132" t="s">
        <v>151</v>
      </c>
      <c r="C43" s="135" t="s">
        <v>44</v>
      </c>
      <c r="D43" s="137" t="s">
        <v>53</v>
      </c>
      <c r="E43" s="137" t="s">
        <v>54</v>
      </c>
      <c r="F43" s="137" t="s">
        <v>62</v>
      </c>
      <c r="G43" s="137" t="s">
        <v>50</v>
      </c>
      <c r="H43" s="133">
        <v>1137</v>
      </c>
      <c r="I43" s="138" t="str">
        <f>VLOOKUP(TABdata[[#This Row],[LOTE]],MP!$A$4:$L$220,3,FALSE)</f>
        <v>024-40549-01</v>
      </c>
      <c r="J43" s="139">
        <f>VLOOKUP(TABdata[[#This Row],[LOTE]],MP!A:L,5,FALSE)</f>
        <v>45821</v>
      </c>
      <c r="K43" s="138" t="str">
        <f>VLOOKUP(TABdata[[#This Row],[LOTE]],MP!$A$4:$O$690,6,FALSE)</f>
        <v>165-35-01-1137</v>
      </c>
      <c r="L43" s="137">
        <v>1</v>
      </c>
      <c r="M43" s="140">
        <v>22</v>
      </c>
      <c r="N43" s="141">
        <v>43</v>
      </c>
      <c r="O43" s="142">
        <f>10*TABdata[[#This Row],[CANTIDAD - Cajas]]</f>
        <v>430</v>
      </c>
    </row>
    <row r="44" spans="1:15" ht="28.5" x14ac:dyDescent="0.2">
      <c r="A44" s="134"/>
      <c r="B44" s="132" t="s">
        <v>151</v>
      </c>
      <c r="C44" s="135" t="s">
        <v>44</v>
      </c>
      <c r="D44" s="137" t="s">
        <v>53</v>
      </c>
      <c r="E44" s="137" t="s">
        <v>54</v>
      </c>
      <c r="F44" s="137" t="s">
        <v>62</v>
      </c>
      <c r="G44" s="137" t="s">
        <v>50</v>
      </c>
      <c r="H44" s="133">
        <v>1134</v>
      </c>
      <c r="I44" s="138" t="str">
        <f>VLOOKUP(TABdata[[#This Row],[LOTE]],MP!$A$4:$L$220,3,FALSE)</f>
        <v>024-40549-05</v>
      </c>
      <c r="J44" s="139">
        <f>VLOOKUP(TABdata[[#This Row],[LOTE]],MP!A:L,5,FALSE)</f>
        <v>45821</v>
      </c>
      <c r="K44" s="138" t="str">
        <f>VLOOKUP(TABdata[[#This Row],[LOTE]],MP!$A$4:$O$690,6,FALSE)</f>
        <v>165-35-01-1134</v>
      </c>
      <c r="L44" s="137">
        <v>1</v>
      </c>
      <c r="M44" s="140">
        <v>22</v>
      </c>
      <c r="N44" s="141">
        <v>33</v>
      </c>
      <c r="O44" s="142">
        <f>10*TABdata[[#This Row],[CANTIDAD - Cajas]]</f>
        <v>330</v>
      </c>
    </row>
    <row r="45" spans="1:15" ht="28.5" x14ac:dyDescent="0.2">
      <c r="A45" s="134"/>
      <c r="B45" s="132" t="s">
        <v>152</v>
      </c>
      <c r="C45" s="135" t="s">
        <v>44</v>
      </c>
      <c r="D45" s="137" t="s">
        <v>53</v>
      </c>
      <c r="E45" s="137" t="s">
        <v>54</v>
      </c>
      <c r="F45" s="137" t="s">
        <v>62</v>
      </c>
      <c r="G45" s="137" t="s">
        <v>50</v>
      </c>
      <c r="H45" s="133">
        <v>1144</v>
      </c>
      <c r="I45" s="138" t="str">
        <f>VLOOKUP(TABdata[[#This Row],[LOTE]],MP!$A$4:$L$220,3,FALSE)</f>
        <v>024-40549-01</v>
      </c>
      <c r="J45" s="139">
        <f>VLOOKUP(TABdata[[#This Row],[LOTE]],MP!A:L,5,FALSE)</f>
        <v>45824</v>
      </c>
      <c r="K45" s="138" t="str">
        <f>VLOOKUP(TABdata[[#This Row],[LOTE]],MP!$A$4:$O$690,6,FALSE)</f>
        <v>168-35-01-1144</v>
      </c>
      <c r="L45" s="137">
        <v>1</v>
      </c>
      <c r="M45" s="140">
        <v>18</v>
      </c>
      <c r="N45" s="141">
        <v>104</v>
      </c>
      <c r="O45" s="142">
        <f>10*TABdata[[#This Row],[CANTIDAD - Cajas]]</f>
        <v>1040</v>
      </c>
    </row>
    <row r="46" spans="1:15" ht="28.5" x14ac:dyDescent="0.2">
      <c r="A46" s="134"/>
      <c r="B46" s="132" t="s">
        <v>154</v>
      </c>
      <c r="C46" s="135" t="s">
        <v>44</v>
      </c>
      <c r="D46" s="137" t="s">
        <v>53</v>
      </c>
      <c r="E46" s="137" t="s">
        <v>54</v>
      </c>
      <c r="F46" s="137" t="s">
        <v>62</v>
      </c>
      <c r="G46" s="137" t="s">
        <v>50</v>
      </c>
      <c r="H46" s="133">
        <v>1143</v>
      </c>
      <c r="I46" s="138" t="str">
        <f>VLOOKUP(TABdata[[#This Row],[LOTE]],MP!$A$4:$L$220,3,FALSE)</f>
        <v>024-40705-01</v>
      </c>
      <c r="J46" s="139">
        <f>VLOOKUP(TABdata[[#This Row],[LOTE]],MP!A:L,5,FALSE)</f>
        <v>45824</v>
      </c>
      <c r="K46" s="138" t="str">
        <f>VLOOKUP(TABdata[[#This Row],[LOTE]],MP!$A$4:$O$690,6,FALSE)</f>
        <v>168-35-01-1143</v>
      </c>
      <c r="L46" s="137">
        <v>1</v>
      </c>
      <c r="M46" s="140">
        <v>16</v>
      </c>
      <c r="N46" s="141">
        <v>104</v>
      </c>
      <c r="O46" s="142">
        <f>10*TABdata[[#This Row],[CANTIDAD - Cajas]]</f>
        <v>1040</v>
      </c>
    </row>
    <row r="47" spans="1:15" ht="28.5" x14ac:dyDescent="0.2">
      <c r="A47" s="134"/>
      <c r="B47" s="132" t="s">
        <v>155</v>
      </c>
      <c r="C47" s="135" t="s">
        <v>44</v>
      </c>
      <c r="D47" s="137" t="s">
        <v>53</v>
      </c>
      <c r="E47" s="137" t="s">
        <v>54</v>
      </c>
      <c r="F47" s="137" t="s">
        <v>62</v>
      </c>
      <c r="G47" s="137" t="s">
        <v>50</v>
      </c>
      <c r="H47" s="133">
        <v>1141</v>
      </c>
      <c r="I47" s="138" t="str">
        <f>VLOOKUP(TABdata[[#This Row],[LOTE]],MP!$A$4:$L$220,3,FALSE)</f>
        <v>024-40549-01</v>
      </c>
      <c r="J47" s="139">
        <f>VLOOKUP(TABdata[[#This Row],[LOTE]],MP!A:L,5,FALSE)</f>
        <v>45822</v>
      </c>
      <c r="K47" s="138" t="str">
        <f>VLOOKUP(TABdata[[#This Row],[LOTE]],MP!$A$4:$O$690,6,FALSE)</f>
        <v>166-35-01-1141</v>
      </c>
      <c r="L47" s="137">
        <v>1</v>
      </c>
      <c r="M47" s="140">
        <v>18</v>
      </c>
      <c r="N47" s="141">
        <v>14</v>
      </c>
      <c r="O47" s="142">
        <f>10*TABdata[[#This Row],[CANTIDAD - Cajas]]</f>
        <v>140</v>
      </c>
    </row>
    <row r="48" spans="1:15" ht="28.5" x14ac:dyDescent="0.2">
      <c r="A48" s="134"/>
      <c r="B48" s="132" t="s">
        <v>155</v>
      </c>
      <c r="C48" s="135" t="s">
        <v>44</v>
      </c>
      <c r="D48" s="137" t="s">
        <v>53</v>
      </c>
      <c r="E48" s="137" t="s">
        <v>54</v>
      </c>
      <c r="F48" s="137" t="s">
        <v>62</v>
      </c>
      <c r="G48" s="137" t="s">
        <v>50</v>
      </c>
      <c r="H48" s="133">
        <v>1140</v>
      </c>
      <c r="I48" s="138" t="str">
        <f>VLOOKUP(TABdata[[#This Row],[LOTE]],MP!$A$4:$L$220,3,FALSE)</f>
        <v>024-40549-01</v>
      </c>
      <c r="J48" s="139">
        <f>VLOOKUP(TABdata[[#This Row],[LOTE]],MP!A:L,5,FALSE)</f>
        <v>45822</v>
      </c>
      <c r="K48" s="138" t="str">
        <f>VLOOKUP(TABdata[[#This Row],[LOTE]],MP!$A$4:$O$690,6,FALSE)</f>
        <v>166-35-01-1140</v>
      </c>
      <c r="L48" s="137">
        <v>1</v>
      </c>
      <c r="M48" s="140">
        <v>18</v>
      </c>
      <c r="N48" s="141">
        <v>38</v>
      </c>
      <c r="O48" s="142">
        <f>10*TABdata[[#This Row],[CANTIDAD - Cajas]]</f>
        <v>380</v>
      </c>
    </row>
    <row r="49" spans="1:15" ht="28.5" x14ac:dyDescent="0.2">
      <c r="A49" s="134"/>
      <c r="B49" s="132" t="s">
        <v>155</v>
      </c>
      <c r="C49" s="135" t="s">
        <v>44</v>
      </c>
      <c r="D49" s="137" t="s">
        <v>53</v>
      </c>
      <c r="E49" s="137" t="s">
        <v>54</v>
      </c>
      <c r="F49" s="137" t="s">
        <v>62</v>
      </c>
      <c r="G49" s="137" t="s">
        <v>50</v>
      </c>
      <c r="H49" s="133">
        <v>1141</v>
      </c>
      <c r="I49" s="138" t="str">
        <f>VLOOKUP(TABdata[[#This Row],[LOTE]],MP!$A$4:$L$220,3,FALSE)</f>
        <v>024-40549-01</v>
      </c>
      <c r="J49" s="139">
        <f>VLOOKUP(TABdata[[#This Row],[LOTE]],MP!A:L,5,FALSE)</f>
        <v>45822</v>
      </c>
      <c r="K49" s="138" t="str">
        <f>VLOOKUP(TABdata[[#This Row],[LOTE]],MP!$A$4:$O$690,6,FALSE)</f>
        <v>166-35-01-1141</v>
      </c>
      <c r="L49" s="137">
        <v>1</v>
      </c>
      <c r="M49" s="140">
        <v>18</v>
      </c>
      <c r="N49" s="141">
        <v>15</v>
      </c>
      <c r="O49" s="142">
        <f>10*TABdata[[#This Row],[CANTIDAD - Cajas]]</f>
        <v>150</v>
      </c>
    </row>
    <row r="50" spans="1:15" ht="28.5" x14ac:dyDescent="0.2">
      <c r="A50" s="134">
        <v>25</v>
      </c>
      <c r="B50" s="132" t="s">
        <v>155</v>
      </c>
      <c r="C50" s="135" t="s">
        <v>44</v>
      </c>
      <c r="D50" s="137" t="s">
        <v>53</v>
      </c>
      <c r="E50" s="137" t="s">
        <v>54</v>
      </c>
      <c r="F50" s="137" t="s">
        <v>62</v>
      </c>
      <c r="G50" s="137" t="s">
        <v>50</v>
      </c>
      <c r="H50" s="133">
        <v>1140</v>
      </c>
      <c r="I50" s="138" t="str">
        <f>VLOOKUP(TABdata[[#This Row],[LOTE]],MP!$A$4:$L$220,3,FALSE)</f>
        <v>024-40549-01</v>
      </c>
      <c r="J50" s="139">
        <f>VLOOKUP(TABdata[[#This Row],[LOTE]],MP!A:L,5,FALSE)</f>
        <v>45822</v>
      </c>
      <c r="K50" s="138" t="str">
        <f>VLOOKUP(TABdata[[#This Row],[LOTE]],MP!$A$4:$O$690,6,FALSE)</f>
        <v>166-35-01-1140</v>
      </c>
      <c r="L50" s="137">
        <v>1</v>
      </c>
      <c r="M50" s="140">
        <v>18</v>
      </c>
      <c r="N50" s="141">
        <v>37</v>
      </c>
      <c r="O50" s="142">
        <f>10*TABdata[[#This Row],[CANTIDAD - Cajas]]</f>
        <v>370</v>
      </c>
    </row>
    <row r="51" spans="1:15" ht="28.5" x14ac:dyDescent="0.2">
      <c r="A51" s="134"/>
      <c r="B51" s="132" t="s">
        <v>163</v>
      </c>
      <c r="C51" s="135" t="s">
        <v>44</v>
      </c>
      <c r="D51" s="137" t="s">
        <v>53</v>
      </c>
      <c r="E51" s="137" t="s">
        <v>54</v>
      </c>
      <c r="F51" s="137" t="s">
        <v>62</v>
      </c>
      <c r="G51" s="137" t="s">
        <v>50</v>
      </c>
      <c r="H51" s="133">
        <v>1140</v>
      </c>
      <c r="I51" s="138" t="str">
        <f>VLOOKUP(TABdata[[#This Row],[LOTE]],MP!$A$4:$L$220,3,FALSE)</f>
        <v>024-40549-01</v>
      </c>
      <c r="J51" s="139">
        <f>VLOOKUP(TABdata[[#This Row],[LOTE]],MP!A:L,5,FALSE)</f>
        <v>45822</v>
      </c>
      <c r="K51" s="138" t="str">
        <f>VLOOKUP(TABdata[[#This Row],[LOTE]],MP!$A$4:$O$690,6,FALSE)</f>
        <v>166-35-01-1140</v>
      </c>
      <c r="L51" s="137" t="s">
        <v>52</v>
      </c>
      <c r="M51" s="140">
        <v>22</v>
      </c>
      <c r="N51" s="141">
        <v>20</v>
      </c>
      <c r="O51" s="142">
        <f>10*TABdata[[#This Row],[CANTIDAD - Cajas]]</f>
        <v>200</v>
      </c>
    </row>
    <row r="52" spans="1:15" ht="28.5" x14ac:dyDescent="0.2">
      <c r="A52" s="134"/>
      <c r="B52" s="132" t="s">
        <v>163</v>
      </c>
      <c r="C52" s="135" t="s">
        <v>44</v>
      </c>
      <c r="D52" s="137" t="s">
        <v>53</v>
      </c>
      <c r="E52" s="137" t="s">
        <v>54</v>
      </c>
      <c r="F52" s="137" t="s">
        <v>62</v>
      </c>
      <c r="G52" s="137" t="s">
        <v>50</v>
      </c>
      <c r="H52" s="133">
        <v>1140</v>
      </c>
      <c r="I52" s="138" t="str">
        <f>VLOOKUP(TABdata[[#This Row],[LOTE]],MP!$A$4:$L$220,3,FALSE)</f>
        <v>024-40549-01</v>
      </c>
      <c r="J52" s="139">
        <f>VLOOKUP(TABdata[[#This Row],[LOTE]],MP!A:L,5,FALSE)</f>
        <v>45822</v>
      </c>
      <c r="K52" s="138" t="str">
        <f>VLOOKUP(TABdata[[#This Row],[LOTE]],MP!$A$4:$O$690,6,FALSE)</f>
        <v>166-35-01-1140</v>
      </c>
      <c r="L52" s="137" t="s">
        <v>52</v>
      </c>
      <c r="M52" s="140">
        <v>22</v>
      </c>
      <c r="N52" s="141">
        <v>2</v>
      </c>
      <c r="O52" s="142">
        <f>10*TABdata[[#This Row],[CANTIDAD - Cajas]]</f>
        <v>20</v>
      </c>
    </row>
    <row r="53" spans="1:15" ht="28.5" x14ac:dyDescent="0.2">
      <c r="A53" s="134"/>
      <c r="B53" s="132" t="s">
        <v>163</v>
      </c>
      <c r="C53" s="135" t="s">
        <v>44</v>
      </c>
      <c r="D53" s="137" t="s">
        <v>53</v>
      </c>
      <c r="E53" s="137" t="s">
        <v>54</v>
      </c>
      <c r="F53" s="137" t="s">
        <v>62</v>
      </c>
      <c r="G53" s="137" t="s">
        <v>50</v>
      </c>
      <c r="H53" s="133">
        <v>1141</v>
      </c>
      <c r="I53" s="138" t="str">
        <f>VLOOKUP(TABdata[[#This Row],[LOTE]],MP!$A$4:$L$220,3,FALSE)</f>
        <v>024-40549-01</v>
      </c>
      <c r="J53" s="139">
        <f>VLOOKUP(TABdata[[#This Row],[LOTE]],MP!A:L,5,FALSE)</f>
        <v>45822</v>
      </c>
      <c r="K53" s="138" t="str">
        <f>VLOOKUP(TABdata[[#This Row],[LOTE]],MP!$A$4:$O$690,6,FALSE)</f>
        <v>166-35-01-1141</v>
      </c>
      <c r="L53" s="137" t="s">
        <v>52</v>
      </c>
      <c r="M53" s="140">
        <v>16</v>
      </c>
      <c r="N53" s="141">
        <v>2</v>
      </c>
      <c r="O53" s="142">
        <f>10*TABdata[[#This Row],[CANTIDAD - Cajas]]</f>
        <v>20</v>
      </c>
    </row>
    <row r="54" spans="1:15" ht="28.5" x14ac:dyDescent="0.2">
      <c r="A54" s="134"/>
      <c r="B54" s="132" t="s">
        <v>163</v>
      </c>
      <c r="C54" s="135" t="s">
        <v>44</v>
      </c>
      <c r="D54" s="137" t="s">
        <v>53</v>
      </c>
      <c r="E54" s="137" t="s">
        <v>54</v>
      </c>
      <c r="F54" s="137" t="s">
        <v>62</v>
      </c>
      <c r="G54" s="137" t="s">
        <v>50</v>
      </c>
      <c r="H54" s="133">
        <v>1140</v>
      </c>
      <c r="I54" s="138" t="str">
        <f>VLOOKUP(TABdata[[#This Row],[LOTE]],MP!$A$4:$L$220,3,FALSE)</f>
        <v>024-40549-01</v>
      </c>
      <c r="J54" s="139">
        <f>VLOOKUP(TABdata[[#This Row],[LOTE]],MP!A:L,5,FALSE)</f>
        <v>45822</v>
      </c>
      <c r="K54" s="138" t="str">
        <f>VLOOKUP(TABdata[[#This Row],[LOTE]],MP!$A$4:$O$690,6,FALSE)</f>
        <v>166-35-01-1140</v>
      </c>
      <c r="L54" s="137" t="s">
        <v>52</v>
      </c>
      <c r="M54" s="140">
        <v>18</v>
      </c>
      <c r="N54" s="141">
        <v>10</v>
      </c>
      <c r="O54" s="142">
        <f>10*TABdata[[#This Row],[CANTIDAD - Cajas]]</f>
        <v>100</v>
      </c>
    </row>
    <row r="55" spans="1:15" ht="28.5" x14ac:dyDescent="0.2">
      <c r="A55" s="134"/>
      <c r="B55" s="132" t="s">
        <v>163</v>
      </c>
      <c r="C55" s="135" t="s">
        <v>44</v>
      </c>
      <c r="D55" s="137" t="s">
        <v>53</v>
      </c>
      <c r="E55" s="137" t="s">
        <v>54</v>
      </c>
      <c r="F55" s="137" t="s">
        <v>62</v>
      </c>
      <c r="G55" s="137" t="s">
        <v>50</v>
      </c>
      <c r="H55" s="133">
        <v>1140</v>
      </c>
      <c r="I55" s="138" t="str">
        <f>VLOOKUP(TABdata[[#This Row],[LOTE]],MP!$A$4:$L$220,3,FALSE)</f>
        <v>024-40549-01</v>
      </c>
      <c r="J55" s="139">
        <f>VLOOKUP(TABdata[[#This Row],[LOTE]],MP!A:L,5,FALSE)</f>
        <v>45822</v>
      </c>
      <c r="K55" s="138" t="str">
        <f>VLOOKUP(TABdata[[#This Row],[LOTE]],MP!$A$4:$O$690,6,FALSE)</f>
        <v>166-35-01-1140</v>
      </c>
      <c r="L55" s="137" t="s">
        <v>52</v>
      </c>
      <c r="M55" s="140">
        <v>16</v>
      </c>
      <c r="N55" s="141">
        <v>5</v>
      </c>
      <c r="O55" s="142">
        <f>10*TABdata[[#This Row],[CANTIDAD - Cajas]]</f>
        <v>50</v>
      </c>
    </row>
    <row r="56" spans="1:15" ht="28.5" x14ac:dyDescent="0.2">
      <c r="A56" s="134"/>
      <c r="B56" s="132" t="s">
        <v>163</v>
      </c>
      <c r="C56" s="135" t="s">
        <v>44</v>
      </c>
      <c r="D56" s="137" t="s">
        <v>53</v>
      </c>
      <c r="E56" s="137" t="s">
        <v>54</v>
      </c>
      <c r="F56" s="137" t="s">
        <v>62</v>
      </c>
      <c r="G56" s="137" t="s">
        <v>50</v>
      </c>
      <c r="H56" s="133">
        <v>1140</v>
      </c>
      <c r="I56" s="138" t="str">
        <f>VLOOKUP(TABdata[[#This Row],[LOTE]],MP!$A$4:$L$220,3,FALSE)</f>
        <v>024-40549-01</v>
      </c>
      <c r="J56" s="139">
        <f>VLOOKUP(TABdata[[#This Row],[LOTE]],MP!A:L,5,FALSE)</f>
        <v>45822</v>
      </c>
      <c r="K56" s="138" t="str">
        <f>VLOOKUP(TABdata[[#This Row],[LOTE]],MP!$A$4:$O$690,6,FALSE)</f>
        <v>166-35-01-1140</v>
      </c>
      <c r="L56" s="137" t="s">
        <v>52</v>
      </c>
      <c r="M56" s="140">
        <v>24</v>
      </c>
      <c r="N56" s="141">
        <v>1</v>
      </c>
      <c r="O56" s="142">
        <f>10*TABdata[[#This Row],[CANTIDAD - Cajas]]</f>
        <v>10</v>
      </c>
    </row>
    <row r="57" spans="1:15" ht="28.5" x14ac:dyDescent="0.2">
      <c r="A57" s="134"/>
      <c r="B57" s="132" t="s">
        <v>163</v>
      </c>
      <c r="C57" s="135" t="s">
        <v>44</v>
      </c>
      <c r="D57" s="137" t="s">
        <v>53</v>
      </c>
      <c r="E57" s="137" t="s">
        <v>54</v>
      </c>
      <c r="F57" s="137" t="s">
        <v>62</v>
      </c>
      <c r="G57" s="137" t="s">
        <v>50</v>
      </c>
      <c r="H57" s="133">
        <v>1141</v>
      </c>
      <c r="I57" s="138" t="str">
        <f>VLOOKUP(TABdata[[#This Row],[LOTE]],MP!$A$4:$L$220,3,FALSE)</f>
        <v>024-40549-01</v>
      </c>
      <c r="J57" s="139">
        <f>VLOOKUP(TABdata[[#This Row],[LOTE]],MP!A:L,5,FALSE)</f>
        <v>45822</v>
      </c>
      <c r="K57" s="138" t="str">
        <f>VLOOKUP(TABdata[[#This Row],[LOTE]],MP!$A$4:$O$690,6,FALSE)</f>
        <v>166-35-01-1141</v>
      </c>
      <c r="L57" s="137" t="s">
        <v>52</v>
      </c>
      <c r="M57" s="140">
        <v>32</v>
      </c>
      <c r="N57" s="141">
        <v>6</v>
      </c>
      <c r="O57" s="142">
        <f>10*TABdata[[#This Row],[CANTIDAD - Cajas]]</f>
        <v>60</v>
      </c>
    </row>
    <row r="58" spans="1:15" ht="28.5" x14ac:dyDescent="0.2">
      <c r="A58" s="134"/>
      <c r="B58" s="132" t="s">
        <v>163</v>
      </c>
      <c r="C58" s="135" t="s">
        <v>44</v>
      </c>
      <c r="D58" s="137" t="s">
        <v>53</v>
      </c>
      <c r="E58" s="137" t="s">
        <v>54</v>
      </c>
      <c r="F58" s="137" t="s">
        <v>62</v>
      </c>
      <c r="G58" s="137" t="s">
        <v>50</v>
      </c>
      <c r="H58" s="133">
        <v>1140</v>
      </c>
      <c r="I58" s="138" t="str">
        <f>VLOOKUP(TABdata[[#This Row],[LOTE]],MP!$A$4:$L$220,3,FALSE)</f>
        <v>024-40549-01</v>
      </c>
      <c r="J58" s="139">
        <f>VLOOKUP(TABdata[[#This Row],[LOTE]],MP!A:L,5,FALSE)</f>
        <v>45822</v>
      </c>
      <c r="K58" s="138" t="str">
        <f>VLOOKUP(TABdata[[#This Row],[LOTE]],MP!$A$4:$O$690,6,FALSE)</f>
        <v>166-35-01-1140</v>
      </c>
      <c r="L58" s="137" t="s">
        <v>52</v>
      </c>
      <c r="M58" s="140">
        <v>32</v>
      </c>
      <c r="N58" s="141">
        <v>4</v>
      </c>
      <c r="O58" s="142">
        <f>10*TABdata[[#This Row],[CANTIDAD - Cajas]]</f>
        <v>40</v>
      </c>
    </row>
    <row r="59" spans="1:15" ht="28.5" x14ac:dyDescent="0.2">
      <c r="A59" s="134"/>
      <c r="B59" s="132" t="s">
        <v>163</v>
      </c>
      <c r="C59" s="135" t="s">
        <v>44</v>
      </c>
      <c r="D59" s="137" t="s">
        <v>53</v>
      </c>
      <c r="E59" s="137" t="s">
        <v>54</v>
      </c>
      <c r="F59" s="137" t="s">
        <v>62</v>
      </c>
      <c r="G59" s="137" t="s">
        <v>50</v>
      </c>
      <c r="H59" s="133">
        <v>1141</v>
      </c>
      <c r="I59" s="138" t="str">
        <f>VLOOKUP(TABdata[[#This Row],[LOTE]],MP!$A$4:$L$220,3,FALSE)</f>
        <v>024-40549-01</v>
      </c>
      <c r="J59" s="139">
        <f>VLOOKUP(TABdata[[#This Row],[LOTE]],MP!A:L,5,FALSE)</f>
        <v>45822</v>
      </c>
      <c r="K59" s="138" t="str">
        <f>VLOOKUP(TABdata[[#This Row],[LOTE]],MP!$A$4:$O$690,6,FALSE)</f>
        <v>166-35-01-1141</v>
      </c>
      <c r="L59" s="137" t="s">
        <v>52</v>
      </c>
      <c r="M59" s="140">
        <v>14</v>
      </c>
      <c r="N59" s="141">
        <v>1</v>
      </c>
      <c r="O59" s="142">
        <f>10*TABdata[[#This Row],[CANTIDAD - Cajas]]</f>
        <v>10</v>
      </c>
    </row>
    <row r="60" spans="1:15" ht="28.5" x14ac:dyDescent="0.2">
      <c r="A60" s="134"/>
      <c r="B60" s="132" t="s">
        <v>163</v>
      </c>
      <c r="C60" s="135" t="s">
        <v>44</v>
      </c>
      <c r="D60" s="137" t="s">
        <v>53</v>
      </c>
      <c r="E60" s="137" t="s">
        <v>54</v>
      </c>
      <c r="F60" s="137" t="s">
        <v>62</v>
      </c>
      <c r="G60" s="137" t="s">
        <v>50</v>
      </c>
      <c r="H60" s="133">
        <v>1141</v>
      </c>
      <c r="I60" s="138" t="str">
        <f>VLOOKUP(TABdata[[#This Row],[LOTE]],MP!$A$4:$L$220,3,FALSE)</f>
        <v>024-40549-01</v>
      </c>
      <c r="J60" s="139">
        <f>VLOOKUP(TABdata[[#This Row],[LOTE]],MP!A:L,5,FALSE)</f>
        <v>45822</v>
      </c>
      <c r="K60" s="138" t="str">
        <f>VLOOKUP(TABdata[[#This Row],[LOTE]],MP!$A$4:$O$690,6,FALSE)</f>
        <v>166-35-01-1141</v>
      </c>
      <c r="L60" s="137" t="s">
        <v>52</v>
      </c>
      <c r="M60" s="140">
        <v>26</v>
      </c>
      <c r="N60" s="141">
        <v>1</v>
      </c>
      <c r="O60" s="142">
        <f>10*TABdata[[#This Row],[CANTIDAD - Cajas]]</f>
        <v>10</v>
      </c>
    </row>
    <row r="61" spans="1:15" ht="28.5" x14ac:dyDescent="0.2">
      <c r="A61" s="134"/>
      <c r="B61" s="132" t="s">
        <v>163</v>
      </c>
      <c r="C61" s="135" t="s">
        <v>44</v>
      </c>
      <c r="D61" s="137" t="s">
        <v>53</v>
      </c>
      <c r="E61" s="137" t="s">
        <v>54</v>
      </c>
      <c r="F61" s="137" t="s">
        <v>62</v>
      </c>
      <c r="G61" s="137" t="s">
        <v>50</v>
      </c>
      <c r="H61" s="133">
        <v>1141</v>
      </c>
      <c r="I61" s="138" t="str">
        <f>VLOOKUP(TABdata[[#This Row],[LOTE]],MP!$A$4:$L$220,3,FALSE)</f>
        <v>024-40549-01</v>
      </c>
      <c r="J61" s="139">
        <f>VLOOKUP(TABdata[[#This Row],[LOTE]],MP!A:L,5,FALSE)</f>
        <v>45822</v>
      </c>
      <c r="K61" s="138" t="str">
        <f>VLOOKUP(TABdata[[#This Row],[LOTE]],MP!$A$4:$O$690,6,FALSE)</f>
        <v>166-35-01-1141</v>
      </c>
      <c r="L61" s="137" t="s">
        <v>52</v>
      </c>
      <c r="M61" s="140">
        <v>28</v>
      </c>
      <c r="N61" s="141">
        <v>1</v>
      </c>
      <c r="O61" s="142">
        <f>10*TABdata[[#This Row],[CANTIDAD - Cajas]]</f>
        <v>10</v>
      </c>
    </row>
    <row r="62" spans="1:15" ht="28.5" x14ac:dyDescent="0.2">
      <c r="A62" s="134"/>
      <c r="B62" s="132" t="s">
        <v>163</v>
      </c>
      <c r="C62" s="135" t="s">
        <v>44</v>
      </c>
      <c r="D62" s="137" t="s">
        <v>53</v>
      </c>
      <c r="E62" s="137" t="s">
        <v>54</v>
      </c>
      <c r="F62" s="137" t="s">
        <v>62</v>
      </c>
      <c r="G62" s="137" t="s">
        <v>50</v>
      </c>
      <c r="H62" s="133">
        <v>1141</v>
      </c>
      <c r="I62" s="138" t="str">
        <f>VLOOKUP(TABdata[[#This Row],[LOTE]],MP!$A$4:$L$220,3,FALSE)</f>
        <v>024-40549-01</v>
      </c>
      <c r="J62" s="139">
        <f>VLOOKUP(TABdata[[#This Row],[LOTE]],MP!A:L,5,FALSE)</f>
        <v>45822</v>
      </c>
      <c r="K62" s="138" t="str">
        <f>VLOOKUP(TABdata[[#This Row],[LOTE]],MP!$A$4:$O$690,6,FALSE)</f>
        <v>166-35-01-1141</v>
      </c>
      <c r="L62" s="137" t="s">
        <v>52</v>
      </c>
      <c r="M62" s="140">
        <v>22</v>
      </c>
      <c r="N62" s="141">
        <v>1</v>
      </c>
      <c r="O62" s="142">
        <f>10*TABdata[[#This Row],[CANTIDAD - Cajas]]</f>
        <v>10</v>
      </c>
    </row>
    <row r="63" spans="1:15" ht="28.5" x14ac:dyDescent="0.2">
      <c r="A63" s="134"/>
      <c r="B63" s="132" t="s">
        <v>163</v>
      </c>
      <c r="C63" s="135" t="s">
        <v>44</v>
      </c>
      <c r="D63" s="137" t="s">
        <v>53</v>
      </c>
      <c r="E63" s="137" t="s">
        <v>54</v>
      </c>
      <c r="F63" s="137" t="s">
        <v>62</v>
      </c>
      <c r="G63" s="137" t="s">
        <v>50</v>
      </c>
      <c r="H63" s="133">
        <v>1141</v>
      </c>
      <c r="I63" s="138" t="str">
        <f>VLOOKUP(TABdata[[#This Row],[LOTE]],MP!$A$4:$L$220,3,FALSE)</f>
        <v>024-40549-01</v>
      </c>
      <c r="J63" s="139">
        <f>VLOOKUP(TABdata[[#This Row],[LOTE]],MP!A:L,5,FALSE)</f>
        <v>45822</v>
      </c>
      <c r="K63" s="138" t="str">
        <f>VLOOKUP(TABdata[[#This Row],[LOTE]],MP!$A$4:$O$690,6,FALSE)</f>
        <v>166-35-01-1141</v>
      </c>
      <c r="L63" s="137" t="s">
        <v>52</v>
      </c>
      <c r="M63" s="140">
        <v>18</v>
      </c>
      <c r="N63" s="141">
        <v>9</v>
      </c>
      <c r="O63" s="142">
        <f>10*TABdata[[#This Row],[CANTIDAD - Cajas]]</f>
        <v>90</v>
      </c>
    </row>
    <row r="64" spans="1:15" ht="28.5" x14ac:dyDescent="0.2">
      <c r="A64" s="134"/>
      <c r="B64" s="132" t="s">
        <v>163</v>
      </c>
      <c r="C64" s="135" t="s">
        <v>44</v>
      </c>
      <c r="D64" s="137" t="s">
        <v>53</v>
      </c>
      <c r="E64" s="137" t="s">
        <v>54</v>
      </c>
      <c r="F64" s="137" t="s">
        <v>62</v>
      </c>
      <c r="G64" s="137" t="s">
        <v>50</v>
      </c>
      <c r="H64" s="133">
        <v>1141</v>
      </c>
      <c r="I64" s="138" t="str">
        <f>VLOOKUP(TABdata[[#This Row],[LOTE]],MP!$A$4:$L$220,3,FALSE)</f>
        <v>024-40549-01</v>
      </c>
      <c r="J64" s="139">
        <f>VLOOKUP(TABdata[[#This Row],[LOTE]],MP!A:L,5,FALSE)</f>
        <v>45822</v>
      </c>
      <c r="K64" s="138" t="str">
        <f>VLOOKUP(TABdata[[#This Row],[LOTE]],MP!$A$4:$O$690,6,FALSE)</f>
        <v>166-35-01-1141</v>
      </c>
      <c r="L64" s="137" t="s">
        <v>52</v>
      </c>
      <c r="M64" s="140">
        <v>22</v>
      </c>
      <c r="N64" s="141">
        <v>24</v>
      </c>
      <c r="O64" s="142">
        <f>10*TABdata[[#This Row],[CANTIDAD - Cajas]]</f>
        <v>240</v>
      </c>
    </row>
    <row r="65" spans="1:17" ht="28.5" x14ac:dyDescent="0.2">
      <c r="A65" s="134"/>
      <c r="B65" s="132" t="s">
        <v>163</v>
      </c>
      <c r="C65" s="135" t="s">
        <v>44</v>
      </c>
      <c r="D65" s="137" t="s">
        <v>53</v>
      </c>
      <c r="E65" s="137" t="s">
        <v>54</v>
      </c>
      <c r="F65" s="137" t="s">
        <v>62</v>
      </c>
      <c r="G65" s="137" t="s">
        <v>50</v>
      </c>
      <c r="H65" s="133">
        <v>1141</v>
      </c>
      <c r="I65" s="138" t="str">
        <f>VLOOKUP(TABdata[[#This Row],[LOTE]],MP!$A$4:$L$220,3,FALSE)</f>
        <v>024-40549-01</v>
      </c>
      <c r="J65" s="139">
        <f>VLOOKUP(TABdata[[#This Row],[LOTE]],MP!A:L,5,FALSE)</f>
        <v>45822</v>
      </c>
      <c r="K65" s="138" t="str">
        <f>VLOOKUP(TABdata[[#This Row],[LOTE]],MP!$A$4:$O$690,6,FALSE)</f>
        <v>166-35-01-1141</v>
      </c>
      <c r="L65" s="137" t="s">
        <v>52</v>
      </c>
      <c r="M65" s="140">
        <v>16</v>
      </c>
      <c r="N65" s="141">
        <v>11</v>
      </c>
      <c r="O65" s="142">
        <f>10*TABdata[[#This Row],[CANTIDAD - Cajas]]</f>
        <v>110</v>
      </c>
    </row>
    <row r="66" spans="1:17" ht="28.5" x14ac:dyDescent="0.2">
      <c r="A66" s="134"/>
      <c r="B66" s="132" t="s">
        <v>163</v>
      </c>
      <c r="C66" s="135" t="s">
        <v>44</v>
      </c>
      <c r="D66" s="137" t="s">
        <v>53</v>
      </c>
      <c r="E66" s="137" t="s">
        <v>54</v>
      </c>
      <c r="F66" s="137" t="s">
        <v>62</v>
      </c>
      <c r="G66" s="137" t="s">
        <v>50</v>
      </c>
      <c r="H66" s="133">
        <v>1141</v>
      </c>
      <c r="I66" s="138" t="str">
        <f>VLOOKUP(TABdata[[#This Row],[LOTE]],MP!$A$4:$L$220,3,FALSE)</f>
        <v>024-40549-01</v>
      </c>
      <c r="J66" s="139">
        <f>VLOOKUP(TABdata[[#This Row],[LOTE]],MP!A:L,5,FALSE)</f>
        <v>45822</v>
      </c>
      <c r="K66" s="138" t="str">
        <f>VLOOKUP(TABdata[[#This Row],[LOTE]],MP!$A$4:$O$690,6,FALSE)</f>
        <v>166-35-01-1141</v>
      </c>
      <c r="L66" s="137" t="s">
        <v>52</v>
      </c>
      <c r="M66" s="140">
        <v>32</v>
      </c>
      <c r="N66" s="141">
        <v>1</v>
      </c>
      <c r="O66" s="142">
        <f>10*TABdata[[#This Row],[CANTIDAD - Cajas]]</f>
        <v>10</v>
      </c>
    </row>
    <row r="67" spans="1:17" ht="28.5" x14ac:dyDescent="0.2">
      <c r="A67" s="134"/>
      <c r="B67" s="132" t="s">
        <v>163</v>
      </c>
      <c r="C67" s="135" t="s">
        <v>44</v>
      </c>
      <c r="D67" s="137" t="s">
        <v>53</v>
      </c>
      <c r="E67" s="137" t="s">
        <v>54</v>
      </c>
      <c r="F67" s="137" t="s">
        <v>62</v>
      </c>
      <c r="G67" s="137" t="s">
        <v>50</v>
      </c>
      <c r="H67" s="133">
        <v>1140</v>
      </c>
      <c r="I67" s="138" t="str">
        <f>VLOOKUP(TABdata[[#This Row],[LOTE]],MP!$A$4:$L$220,3,FALSE)</f>
        <v>024-40549-01</v>
      </c>
      <c r="J67" s="139">
        <f>VLOOKUP(TABdata[[#This Row],[LOTE]],MP!A:L,5,FALSE)</f>
        <v>45822</v>
      </c>
      <c r="K67" s="138" t="str">
        <f>VLOOKUP(TABdata[[#This Row],[LOTE]],MP!$A$4:$O$690,6,FALSE)</f>
        <v>166-35-01-1140</v>
      </c>
      <c r="L67" s="137" t="s">
        <v>52</v>
      </c>
      <c r="M67" s="140">
        <v>18</v>
      </c>
      <c r="N67" s="141">
        <v>3</v>
      </c>
      <c r="O67" s="142">
        <f>10*TABdata[[#This Row],[CANTIDAD - Cajas]]</f>
        <v>30</v>
      </c>
    </row>
    <row r="68" spans="1:17" ht="28.5" x14ac:dyDescent="0.2">
      <c r="A68" s="134">
        <v>26</v>
      </c>
      <c r="B68" s="132" t="s">
        <v>163</v>
      </c>
      <c r="C68" s="135" t="s">
        <v>44</v>
      </c>
      <c r="D68" s="137" t="s">
        <v>53</v>
      </c>
      <c r="E68" s="137" t="s">
        <v>54</v>
      </c>
      <c r="F68" s="137" t="s">
        <v>62</v>
      </c>
      <c r="G68" s="137" t="s">
        <v>50</v>
      </c>
      <c r="H68" s="133">
        <v>1140</v>
      </c>
      <c r="I68" s="138" t="str">
        <f>VLOOKUP(TABdata[[#This Row],[LOTE]],MP!$A$4:$L$220,3,FALSE)</f>
        <v>024-40549-01</v>
      </c>
      <c r="J68" s="139">
        <f>VLOOKUP(TABdata[[#This Row],[LOTE]],MP!A:L,5,FALSE)</f>
        <v>45822</v>
      </c>
      <c r="K68" s="138" t="str">
        <f>VLOOKUP(TABdata[[#This Row],[LOTE]],MP!$A$4:$O$690,6,FALSE)</f>
        <v>166-35-01-1140</v>
      </c>
      <c r="L68" s="137" t="s">
        <v>52</v>
      </c>
      <c r="M68" s="140">
        <v>24</v>
      </c>
      <c r="N68" s="141">
        <v>2</v>
      </c>
      <c r="O68" s="142">
        <f>10*TABdata[[#This Row],[CANTIDAD - Cajas]]</f>
        <v>20</v>
      </c>
    </row>
    <row r="69" spans="1:17" ht="28.5" x14ac:dyDescent="0.2">
      <c r="A69" s="134"/>
      <c r="B69" s="132" t="s">
        <v>168</v>
      </c>
      <c r="C69" s="135" t="s">
        <v>44</v>
      </c>
      <c r="D69" s="137" t="s">
        <v>53</v>
      </c>
      <c r="E69" s="137" t="s">
        <v>54</v>
      </c>
      <c r="F69" s="137" t="s">
        <v>62</v>
      </c>
      <c r="G69" s="137" t="s">
        <v>50</v>
      </c>
      <c r="H69" s="133">
        <v>1143</v>
      </c>
      <c r="I69" s="138" t="str">
        <f>VLOOKUP(TABdata[[#This Row],[LOTE]],MP!$A$4:$L$220,3,FALSE)</f>
        <v>024-40705-01</v>
      </c>
      <c r="J69" s="139">
        <f>VLOOKUP(TABdata[[#This Row],[LOTE]],MP!A:L,5,FALSE)</f>
        <v>45824</v>
      </c>
      <c r="K69" s="138" t="str">
        <f>VLOOKUP(TABdata[[#This Row],[LOTE]],MP!$A$4:$O$690,6,FALSE)</f>
        <v>168-35-01-1143</v>
      </c>
      <c r="L69" s="137">
        <v>1</v>
      </c>
      <c r="M69" s="140">
        <v>18</v>
      </c>
      <c r="N69" s="141">
        <v>20</v>
      </c>
      <c r="O69" s="142">
        <f>10*TABdata[[#This Row],[CANTIDAD - Cajas]]</f>
        <v>200</v>
      </c>
    </row>
    <row r="70" spans="1:17" ht="28.5" x14ac:dyDescent="0.2">
      <c r="A70" s="134"/>
      <c r="B70" s="132" t="s">
        <v>168</v>
      </c>
      <c r="C70" s="135" t="s">
        <v>44</v>
      </c>
      <c r="D70" s="137" t="s">
        <v>53</v>
      </c>
      <c r="E70" s="137" t="s">
        <v>54</v>
      </c>
      <c r="F70" s="137" t="s">
        <v>62</v>
      </c>
      <c r="G70" s="137" t="s">
        <v>50</v>
      </c>
      <c r="H70" s="133">
        <v>1144</v>
      </c>
      <c r="I70" s="138" t="str">
        <f>VLOOKUP(TABdata[[#This Row],[LOTE]],MP!$A$4:$L$220,3,FALSE)</f>
        <v>024-40549-01</v>
      </c>
      <c r="J70" s="139">
        <f>VLOOKUP(TABdata[[#This Row],[LOTE]],MP!A:L,5,FALSE)</f>
        <v>45824</v>
      </c>
      <c r="K70" s="138" t="str">
        <f>VLOOKUP(TABdata[[#This Row],[LOTE]],MP!$A$4:$O$690,6,FALSE)</f>
        <v>168-35-01-1144</v>
      </c>
      <c r="L70" s="137">
        <v>1</v>
      </c>
      <c r="M70" s="140">
        <v>18</v>
      </c>
      <c r="N70" s="141">
        <v>84</v>
      </c>
      <c r="O70" s="142">
        <f>10*TABdata[[#This Row],[CANTIDAD - Cajas]]</f>
        <v>840</v>
      </c>
    </row>
    <row r="71" spans="1:17" ht="28.5" x14ac:dyDescent="0.2">
      <c r="A71" s="134"/>
      <c r="B71" s="132" t="s">
        <v>166</v>
      </c>
      <c r="C71" s="135" t="s">
        <v>44</v>
      </c>
      <c r="D71" s="137" t="s">
        <v>53</v>
      </c>
      <c r="E71" s="137" t="s">
        <v>54</v>
      </c>
      <c r="F71" s="137" t="s">
        <v>62</v>
      </c>
      <c r="G71" s="137" t="s">
        <v>50</v>
      </c>
      <c r="H71" s="133">
        <v>1124</v>
      </c>
      <c r="I71" s="138" t="str">
        <f>VLOOKUP(TABdata[[#This Row],[LOTE]],MP!$A$4:$L$220,3,FALSE)</f>
        <v>024-40549-05</v>
      </c>
      <c r="J71" s="139">
        <f>VLOOKUP(TABdata[[#This Row],[LOTE]],MP!A:L,5,FALSE)</f>
        <v>45819</v>
      </c>
      <c r="K71" s="138" t="str">
        <f>VLOOKUP(TABdata[[#This Row],[LOTE]],MP!$A$4:$O$690,6,FALSE)</f>
        <v>163-35-01-1124</v>
      </c>
      <c r="L71" s="137">
        <v>1</v>
      </c>
      <c r="M71" s="140">
        <v>18</v>
      </c>
      <c r="N71" s="141">
        <v>18</v>
      </c>
      <c r="O71" s="142">
        <f>10*TABdata[[#This Row],[CANTIDAD - Cajas]]</f>
        <v>180</v>
      </c>
    </row>
    <row r="72" spans="1:17" ht="28.5" x14ac:dyDescent="0.2">
      <c r="A72" s="134"/>
      <c r="B72" s="132" t="s">
        <v>166</v>
      </c>
      <c r="C72" s="135" t="s">
        <v>44</v>
      </c>
      <c r="D72" s="137" t="s">
        <v>53</v>
      </c>
      <c r="E72" s="137" t="s">
        <v>54</v>
      </c>
      <c r="F72" s="137" t="s">
        <v>62</v>
      </c>
      <c r="G72" s="137" t="s">
        <v>50</v>
      </c>
      <c r="H72" s="133">
        <v>1140</v>
      </c>
      <c r="I72" s="138" t="str">
        <f>VLOOKUP(TABdata[[#This Row],[LOTE]],MP!$A$4:$L$220,3,FALSE)</f>
        <v>024-40549-01</v>
      </c>
      <c r="J72" s="139">
        <f>VLOOKUP(TABdata[[#This Row],[LOTE]],MP!A:L,5,FALSE)</f>
        <v>45822</v>
      </c>
      <c r="K72" s="138" t="str">
        <f>VLOOKUP(TABdata[[#This Row],[LOTE]],MP!$A$4:$O$690,6,FALSE)</f>
        <v>166-35-01-1140</v>
      </c>
      <c r="L72" s="137">
        <v>1</v>
      </c>
      <c r="M72" s="140">
        <v>14</v>
      </c>
      <c r="N72" s="141">
        <v>13</v>
      </c>
      <c r="O72" s="142">
        <f>10*TABdata[[#This Row],[CANTIDAD - Cajas]]</f>
        <v>130</v>
      </c>
    </row>
    <row r="73" spans="1:17" ht="28.5" x14ac:dyDescent="0.2">
      <c r="A73" s="134"/>
      <c r="B73" s="132" t="s">
        <v>166</v>
      </c>
      <c r="C73" s="135" t="s">
        <v>44</v>
      </c>
      <c r="D73" s="137" t="s">
        <v>53</v>
      </c>
      <c r="E73" s="137" t="s">
        <v>54</v>
      </c>
      <c r="F73" s="137" t="s">
        <v>62</v>
      </c>
      <c r="G73" s="137" t="s">
        <v>50</v>
      </c>
      <c r="H73" s="133">
        <v>1141</v>
      </c>
      <c r="I73" s="138" t="str">
        <f>VLOOKUP(TABdata[[#This Row],[LOTE]],MP!$A$4:$L$220,3,FALSE)</f>
        <v>024-40549-01</v>
      </c>
      <c r="J73" s="139">
        <f>VLOOKUP(TABdata[[#This Row],[LOTE]],MP!A:L,5,FALSE)</f>
        <v>45822</v>
      </c>
      <c r="K73" s="138" t="str">
        <f>VLOOKUP(TABdata[[#This Row],[LOTE]],MP!$A$4:$O$690,6,FALSE)</f>
        <v>166-35-01-1141</v>
      </c>
      <c r="L73" s="137">
        <v>1</v>
      </c>
      <c r="M73" s="140">
        <v>14</v>
      </c>
      <c r="N73" s="141">
        <v>14</v>
      </c>
      <c r="O73" s="142">
        <f>10*TABdata[[#This Row],[CANTIDAD - Cajas]]</f>
        <v>140</v>
      </c>
    </row>
    <row r="74" spans="1:17" ht="28.5" x14ac:dyDescent="0.2">
      <c r="A74" s="134"/>
      <c r="B74" s="132" t="s">
        <v>166</v>
      </c>
      <c r="C74" s="135" t="s">
        <v>44</v>
      </c>
      <c r="D74" s="137" t="s">
        <v>53</v>
      </c>
      <c r="E74" s="137" t="s">
        <v>54</v>
      </c>
      <c r="F74" s="137" t="s">
        <v>62</v>
      </c>
      <c r="G74" s="137" t="s">
        <v>50</v>
      </c>
      <c r="H74" s="133">
        <v>1140</v>
      </c>
      <c r="I74" s="138" t="str">
        <f>VLOOKUP(TABdata[[#This Row],[LOTE]],MP!$A$4:$L$220,3,FALSE)</f>
        <v>024-40549-01</v>
      </c>
      <c r="J74" s="139">
        <f>VLOOKUP(TABdata[[#This Row],[LOTE]],MP!A:L,5,FALSE)</f>
        <v>45822</v>
      </c>
      <c r="K74" s="138" t="str">
        <f>VLOOKUP(TABdata[[#This Row],[LOTE]],MP!$A$4:$O$690,6,FALSE)</f>
        <v>166-35-01-1140</v>
      </c>
      <c r="L74" s="137">
        <v>1</v>
      </c>
      <c r="M74" s="140">
        <v>16</v>
      </c>
      <c r="N74" s="141">
        <v>35</v>
      </c>
      <c r="O74" s="142">
        <f>10*TABdata[[#This Row],[CANTIDAD - Cajas]]</f>
        <v>350</v>
      </c>
    </row>
    <row r="75" spans="1:17" ht="28.5" x14ac:dyDescent="0.2">
      <c r="A75" s="134"/>
      <c r="B75" s="132" t="s">
        <v>166</v>
      </c>
      <c r="C75" s="135" t="s">
        <v>44</v>
      </c>
      <c r="D75" s="137" t="s">
        <v>53</v>
      </c>
      <c r="E75" s="137" t="s">
        <v>54</v>
      </c>
      <c r="F75" s="137" t="s">
        <v>62</v>
      </c>
      <c r="G75" s="137" t="s">
        <v>50</v>
      </c>
      <c r="H75" s="133">
        <v>1141</v>
      </c>
      <c r="I75" s="138" t="str">
        <f>VLOOKUP(TABdata[[#This Row],[LOTE]],MP!$A$4:$L$220,3,FALSE)</f>
        <v>024-40549-01</v>
      </c>
      <c r="J75" s="139">
        <f>VLOOKUP(TABdata[[#This Row],[LOTE]],MP!A:L,5,FALSE)</f>
        <v>45822</v>
      </c>
      <c r="K75" s="138" t="str">
        <f>VLOOKUP(TABdata[[#This Row],[LOTE]],MP!$A$4:$O$690,6,FALSE)</f>
        <v>166-35-01-1141</v>
      </c>
      <c r="L75" s="137">
        <v>1</v>
      </c>
      <c r="M75" s="140">
        <v>16</v>
      </c>
      <c r="N75" s="141">
        <v>24</v>
      </c>
      <c r="O75" s="142">
        <f>10*TABdata[[#This Row],[CANTIDAD - Cajas]]</f>
        <v>240</v>
      </c>
    </row>
    <row r="76" spans="1:17" ht="28.5" x14ac:dyDescent="0.2">
      <c r="A76" s="134"/>
      <c r="B76" s="132" t="s">
        <v>165</v>
      </c>
      <c r="C76" s="135" t="s">
        <v>44</v>
      </c>
      <c r="D76" s="137" t="s">
        <v>53</v>
      </c>
      <c r="E76" s="137" t="s">
        <v>54</v>
      </c>
      <c r="F76" s="137" t="s">
        <v>62</v>
      </c>
      <c r="G76" s="137" t="s">
        <v>50</v>
      </c>
      <c r="H76" s="133">
        <v>1140</v>
      </c>
      <c r="I76" s="138" t="str">
        <f>VLOOKUP(TABdata[[#This Row],[LOTE]],MP!$A$4:$L$220,3,FALSE)</f>
        <v>024-40549-01</v>
      </c>
      <c r="J76" s="139">
        <f>VLOOKUP(TABdata[[#This Row],[LOTE]],MP!A:L,5,FALSE)</f>
        <v>45822</v>
      </c>
      <c r="K76" s="138" t="str">
        <f>VLOOKUP(TABdata[[#This Row],[LOTE]],MP!$A$4:$O$690,6,FALSE)</f>
        <v>166-35-01-1140</v>
      </c>
      <c r="L76" s="137">
        <v>1</v>
      </c>
      <c r="M76" s="140">
        <v>12</v>
      </c>
      <c r="N76" s="141">
        <v>1</v>
      </c>
      <c r="O76" s="142">
        <f>10*TABdata[[#This Row],[CANTIDAD - Cajas]]</f>
        <v>10</v>
      </c>
    </row>
    <row r="77" spans="1:17" ht="28.5" x14ac:dyDescent="0.2">
      <c r="A77" s="134"/>
      <c r="B77" s="132" t="s">
        <v>165</v>
      </c>
      <c r="C77" s="135" t="s">
        <v>44</v>
      </c>
      <c r="D77" s="137" t="s">
        <v>53</v>
      </c>
      <c r="E77" s="137" t="s">
        <v>54</v>
      </c>
      <c r="F77" s="137" t="s">
        <v>62</v>
      </c>
      <c r="G77" s="137" t="s">
        <v>50</v>
      </c>
      <c r="H77" s="133">
        <v>1134</v>
      </c>
      <c r="I77" s="138" t="str">
        <f>VLOOKUP(TABdata[[#This Row],[LOTE]],MP!$A$4:$L$220,3,FALSE)</f>
        <v>024-40549-05</v>
      </c>
      <c r="J77" s="139">
        <f>VLOOKUP(TABdata[[#This Row],[LOTE]],MP!A:L,5,FALSE)</f>
        <v>45821</v>
      </c>
      <c r="K77" s="138" t="str">
        <f>VLOOKUP(TABdata[[#This Row],[LOTE]],MP!$A$4:$O$690,6,FALSE)</f>
        <v>165-35-01-1134</v>
      </c>
      <c r="L77" s="137">
        <v>1</v>
      </c>
      <c r="M77" s="140">
        <v>14</v>
      </c>
      <c r="N77" s="141">
        <v>39</v>
      </c>
      <c r="O77" s="142">
        <f>10*TABdata[[#This Row],[CANTIDAD - Cajas]]</f>
        <v>390</v>
      </c>
    </row>
    <row r="78" spans="1:17" ht="28.5" x14ac:dyDescent="0.2">
      <c r="A78" s="134"/>
      <c r="B78" s="132" t="s">
        <v>165</v>
      </c>
      <c r="C78" s="135" t="s">
        <v>44</v>
      </c>
      <c r="D78" s="137" t="s">
        <v>53</v>
      </c>
      <c r="E78" s="137" t="s">
        <v>54</v>
      </c>
      <c r="F78" s="137" t="s">
        <v>62</v>
      </c>
      <c r="G78" s="137" t="s">
        <v>50</v>
      </c>
      <c r="H78" s="133">
        <v>1137</v>
      </c>
      <c r="I78" s="138" t="str">
        <f>VLOOKUP(TABdata[[#This Row],[LOTE]],MP!$A$4:$L$220,3,FALSE)</f>
        <v>024-40549-01</v>
      </c>
      <c r="J78" s="139">
        <f>VLOOKUP(TABdata[[#This Row],[LOTE]],MP!A:L,5,FALSE)</f>
        <v>45821</v>
      </c>
      <c r="K78" s="138" t="str">
        <f>VLOOKUP(TABdata[[#This Row],[LOTE]],MP!$A$4:$O$690,6,FALSE)</f>
        <v>165-35-01-1137</v>
      </c>
      <c r="L78" s="137">
        <v>1</v>
      </c>
      <c r="M78" s="140">
        <v>14</v>
      </c>
      <c r="N78" s="141">
        <v>19</v>
      </c>
      <c r="O78" s="142">
        <f>10*TABdata[[#This Row],[CANTIDAD - Cajas]]</f>
        <v>190</v>
      </c>
    </row>
    <row r="79" spans="1:17" ht="28.5" x14ac:dyDescent="0.2">
      <c r="A79" s="134"/>
      <c r="B79" s="132" t="s">
        <v>165</v>
      </c>
      <c r="C79" s="135" t="s">
        <v>44</v>
      </c>
      <c r="D79" s="137" t="s">
        <v>53</v>
      </c>
      <c r="E79" s="137" t="s">
        <v>54</v>
      </c>
      <c r="F79" s="137" t="s">
        <v>62</v>
      </c>
      <c r="G79" s="137" t="s">
        <v>50</v>
      </c>
      <c r="H79" s="133">
        <v>1138</v>
      </c>
      <c r="I79" s="138" t="str">
        <f>VLOOKUP(TABdata[[#This Row],[LOTE]],MP!$A$4:$L$220,3,FALSE)</f>
        <v>024-39948-01</v>
      </c>
      <c r="J79" s="139">
        <f>VLOOKUP(TABdata[[#This Row],[LOTE]],MP!A:L,5,FALSE)</f>
        <v>45821</v>
      </c>
      <c r="K79" s="138" t="str">
        <f>VLOOKUP(TABdata[[#This Row],[LOTE]],MP!$A$4:$O$690,6,FALSE)</f>
        <v>165-35-01-1138</v>
      </c>
      <c r="L79" s="137">
        <v>1</v>
      </c>
      <c r="M79" s="140">
        <v>14</v>
      </c>
      <c r="N79" s="141">
        <v>19</v>
      </c>
      <c r="O79" s="142">
        <f>10*TABdata[[#This Row],[CANTIDAD - Cajas]]</f>
        <v>190</v>
      </c>
    </row>
    <row r="80" spans="1:17" ht="28.5" x14ac:dyDescent="0.2">
      <c r="A80" s="134"/>
      <c r="B80" s="132" t="s">
        <v>165</v>
      </c>
      <c r="C80" s="135" t="s">
        <v>44</v>
      </c>
      <c r="D80" s="137" t="s">
        <v>53</v>
      </c>
      <c r="E80" s="137" t="s">
        <v>54</v>
      </c>
      <c r="F80" s="137" t="s">
        <v>62</v>
      </c>
      <c r="G80" s="137" t="s">
        <v>50</v>
      </c>
      <c r="H80" s="133">
        <v>1134</v>
      </c>
      <c r="I80" s="138" t="str">
        <f>VLOOKUP(TABdata[[#This Row],[LOTE]],MP!$A$4:$L$220,3,FALSE)</f>
        <v>024-40549-05</v>
      </c>
      <c r="J80" s="139">
        <f>VLOOKUP(TABdata[[#This Row],[LOTE]],MP!A:L,5,FALSE)</f>
        <v>45821</v>
      </c>
      <c r="K80" s="138" t="str">
        <f>VLOOKUP(TABdata[[#This Row],[LOTE]],MP!$A$4:$O$690,6,FALSE)</f>
        <v>165-35-01-1134</v>
      </c>
      <c r="L80" s="137">
        <v>1</v>
      </c>
      <c r="M80" s="140">
        <v>12</v>
      </c>
      <c r="N80" s="141">
        <v>11</v>
      </c>
      <c r="O80" s="142">
        <f>10*TABdata[[#This Row],[CANTIDAD - Cajas]]</f>
        <v>110</v>
      </c>
      <c r="Q80">
        <f>2184/104</f>
        <v>21</v>
      </c>
    </row>
    <row r="81" spans="1:15" ht="28.5" x14ac:dyDescent="0.2">
      <c r="A81" s="134"/>
      <c r="B81" s="132" t="s">
        <v>165</v>
      </c>
      <c r="C81" s="135" t="s">
        <v>44</v>
      </c>
      <c r="D81" s="137" t="s">
        <v>53</v>
      </c>
      <c r="E81" s="137" t="s">
        <v>54</v>
      </c>
      <c r="F81" s="137" t="s">
        <v>62</v>
      </c>
      <c r="G81" s="137" t="s">
        <v>50</v>
      </c>
      <c r="H81" s="133">
        <v>1137</v>
      </c>
      <c r="I81" s="138" t="str">
        <f>VLOOKUP(TABdata[[#This Row],[LOTE]],MP!$A$4:$L$220,3,FALSE)</f>
        <v>024-40549-01</v>
      </c>
      <c r="J81" s="139">
        <f>VLOOKUP(TABdata[[#This Row],[LOTE]],MP!A:L,5,FALSE)</f>
        <v>45821</v>
      </c>
      <c r="K81" s="138" t="str">
        <f>VLOOKUP(TABdata[[#This Row],[LOTE]],MP!$A$4:$O$690,6,FALSE)</f>
        <v>165-35-01-1137</v>
      </c>
      <c r="L81" s="137">
        <v>1</v>
      </c>
      <c r="M81" s="140">
        <v>12</v>
      </c>
      <c r="N81" s="141">
        <v>9</v>
      </c>
      <c r="O81" s="142">
        <f>10*TABdata[[#This Row],[CANTIDAD - Cajas]]</f>
        <v>90</v>
      </c>
    </row>
    <row r="82" spans="1:15" ht="28.5" x14ac:dyDescent="0.2">
      <c r="A82" s="134"/>
      <c r="B82" s="132" t="s">
        <v>165</v>
      </c>
      <c r="C82" s="135" t="s">
        <v>44</v>
      </c>
      <c r="D82" s="137" t="s">
        <v>53</v>
      </c>
      <c r="E82" s="137" t="s">
        <v>54</v>
      </c>
      <c r="F82" s="137" t="s">
        <v>62</v>
      </c>
      <c r="G82" s="137" t="s">
        <v>50</v>
      </c>
      <c r="H82" s="133">
        <v>1138</v>
      </c>
      <c r="I82" s="138" t="str">
        <f>VLOOKUP(TABdata[[#This Row],[LOTE]],MP!$A$4:$L$220,3,FALSE)</f>
        <v>024-39948-01</v>
      </c>
      <c r="J82" s="139">
        <f>VLOOKUP(TABdata[[#This Row],[LOTE]],MP!A:L,5,FALSE)</f>
        <v>45821</v>
      </c>
      <c r="K82" s="138" t="str">
        <f>VLOOKUP(TABdata[[#This Row],[LOTE]],MP!$A$4:$O$690,6,FALSE)</f>
        <v>165-35-01-1138</v>
      </c>
      <c r="L82" s="137">
        <v>1</v>
      </c>
      <c r="M82" s="140">
        <v>12</v>
      </c>
      <c r="N82" s="141">
        <v>6</v>
      </c>
      <c r="O82" s="142">
        <f>10*TABdata[[#This Row],[CANTIDAD - Cajas]]</f>
        <v>60</v>
      </c>
    </row>
    <row r="83" spans="1:15" ht="27.75" x14ac:dyDescent="0.2">
      <c r="A83" s="41"/>
      <c r="B83" s="42"/>
      <c r="C83" s="43"/>
      <c r="D83" s="41"/>
      <c r="E83" s="41"/>
      <c r="F83" s="41"/>
      <c r="G83" s="41"/>
      <c r="H83" s="44"/>
      <c r="I83" s="41"/>
      <c r="J83" s="45"/>
      <c r="K83" s="41"/>
      <c r="L83" s="41"/>
      <c r="M83" s="43"/>
      <c r="N83" s="50">
        <f>SUBTOTAL(109,TABdata[CANTIDAD - Cajas])</f>
        <v>2496</v>
      </c>
      <c r="O83" s="49">
        <f>SUBTOTAL(109,TABdata[CANTIDAD  - KG])</f>
        <v>24960</v>
      </c>
    </row>
    <row r="84" spans="1:15" x14ac:dyDescent="0.2">
      <c r="C84" s="64"/>
      <c r="K84" s="2"/>
      <c r="M84" s="2"/>
      <c r="N84" s="2"/>
    </row>
    <row r="85" spans="1:15" x14ac:dyDescent="0.25">
      <c r="K85" s="65"/>
      <c r="L85" s="65"/>
      <c r="M85" s="66"/>
      <c r="N85" s="67"/>
    </row>
    <row r="86" spans="1:15" ht="23.25" x14ac:dyDescent="0.3">
      <c r="K86" s="68"/>
      <c r="L86" s="69"/>
      <c r="M86" s="68"/>
      <c r="N86" s="50"/>
    </row>
    <row r="87" spans="1:15" x14ac:dyDescent="0.25">
      <c r="K87" s="70"/>
      <c r="L87" s="70"/>
      <c r="M87" s="70"/>
      <c r="N87" s="71"/>
    </row>
    <row r="88" spans="1:15" x14ac:dyDescent="0.25">
      <c r="K88" s="66"/>
      <c r="L88" s="66"/>
      <c r="M88" s="72"/>
      <c r="N88" s="73"/>
    </row>
    <row r="89" spans="1:15" x14ac:dyDescent="0.25">
      <c r="K89" s="66"/>
      <c r="L89" s="66"/>
      <c r="M89" s="72"/>
      <c r="N89" s="73"/>
    </row>
    <row r="90" spans="1:15" x14ac:dyDescent="0.25">
      <c r="K90" s="66"/>
      <c r="L90" s="66"/>
      <c r="M90" s="72"/>
      <c r="N90" s="73"/>
    </row>
    <row r="91" spans="1:15" x14ac:dyDescent="0.25">
      <c r="K91" s="65"/>
      <c r="L91" s="66"/>
      <c r="M91" s="72"/>
      <c r="N91" s="73"/>
    </row>
    <row r="92" spans="1:15" x14ac:dyDescent="0.25">
      <c r="K92" s="66"/>
      <c r="L92" s="66"/>
      <c r="M92" s="72"/>
      <c r="N92" s="73"/>
    </row>
    <row r="93" spans="1:15" x14ac:dyDescent="0.25">
      <c r="K93" s="66"/>
      <c r="L93" s="66"/>
      <c r="M93" s="72"/>
      <c r="N93" s="73"/>
    </row>
    <row r="94" spans="1:15" x14ac:dyDescent="0.25">
      <c r="K94" s="66"/>
      <c r="L94" s="66"/>
      <c r="M94" s="72"/>
      <c r="N94" s="73"/>
    </row>
    <row r="95" spans="1:15" x14ac:dyDescent="0.25">
      <c r="K95" s="74"/>
      <c r="L95" s="66"/>
      <c r="M95" s="72"/>
      <c r="N95" s="73"/>
    </row>
    <row r="96" spans="1:15" x14ac:dyDescent="0.25">
      <c r="L96" s="66"/>
      <c r="M96" s="72"/>
      <c r="N96" s="73"/>
    </row>
    <row r="97" spans="12:14" x14ac:dyDescent="0.25">
      <c r="L97" s="66"/>
      <c r="M97" s="72"/>
      <c r="N97" s="73"/>
    </row>
    <row r="98" spans="12:14" x14ac:dyDescent="0.25">
      <c r="L98" s="66"/>
      <c r="M98" s="72"/>
      <c r="N98" s="73"/>
    </row>
  </sheetData>
  <phoneticPr fontId="14" type="noConversion"/>
  <pageMargins left="0.19685039370078741" right="0.19685039370078741" top="0.51181102362204722" bottom="0.11811023622047245" header="0.31496062992125984" footer="0.11811023622047245"/>
  <pageSetup paperSize="9" scale="16" orientation="portrait" horizontalDpi="4294967293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91DB0-5716-4B2D-8308-439DC8ED4569}">
  <dimension ref="A1:P18"/>
  <sheetViews>
    <sheetView workbookViewId="0">
      <selection activeCell="N13" sqref="N13"/>
    </sheetView>
  </sheetViews>
  <sheetFormatPr defaultColWidth="10.76171875" defaultRowHeight="15" x14ac:dyDescent="0.2"/>
  <cols>
    <col min="1" max="1" width="23.80859375" bestFit="1" customWidth="1"/>
    <col min="2" max="2" width="21.38671875" bestFit="1" customWidth="1"/>
    <col min="3" max="4" width="2.95703125" bestFit="1" customWidth="1"/>
    <col min="5" max="5" width="4.03515625" bestFit="1" customWidth="1"/>
    <col min="6" max="6" width="2.95703125" bestFit="1" customWidth="1"/>
    <col min="7" max="8" width="4.03515625" bestFit="1" customWidth="1"/>
    <col min="9" max="9" width="2.95703125" bestFit="1" customWidth="1"/>
    <col min="10" max="10" width="4.03515625" bestFit="1" customWidth="1"/>
    <col min="11" max="12" width="2.95703125" bestFit="1" customWidth="1"/>
    <col min="13" max="13" width="11.8359375" bestFit="1" customWidth="1"/>
  </cols>
  <sheetData>
    <row r="1" spans="1:16" x14ac:dyDescent="0.2">
      <c r="A1" s="47" t="s">
        <v>6</v>
      </c>
      <c r="B1" t="s">
        <v>52</v>
      </c>
    </row>
    <row r="3" spans="1:16" x14ac:dyDescent="0.2">
      <c r="A3" s="47" t="s">
        <v>49</v>
      </c>
      <c r="B3" s="47" t="s">
        <v>48</v>
      </c>
    </row>
    <row r="4" spans="1:16" x14ac:dyDescent="0.2">
      <c r="A4" s="47" t="s">
        <v>47</v>
      </c>
      <c r="B4">
        <v>12</v>
      </c>
      <c r="C4">
        <v>14</v>
      </c>
      <c r="D4">
        <v>16</v>
      </c>
      <c r="E4">
        <v>18</v>
      </c>
      <c r="F4">
        <v>20</v>
      </c>
      <c r="G4">
        <v>22</v>
      </c>
      <c r="H4">
        <v>24</v>
      </c>
      <c r="I4">
        <v>26</v>
      </c>
      <c r="J4">
        <v>28</v>
      </c>
      <c r="K4">
        <v>30</v>
      </c>
      <c r="L4">
        <v>32</v>
      </c>
      <c r="M4" t="s">
        <v>8</v>
      </c>
    </row>
    <row r="5" spans="1:16" x14ac:dyDescent="0.2">
      <c r="A5" s="1" t="s">
        <v>131</v>
      </c>
      <c r="D5">
        <v>4</v>
      </c>
      <c r="E5">
        <v>8</v>
      </c>
      <c r="G5">
        <v>22</v>
      </c>
      <c r="H5">
        <v>4</v>
      </c>
      <c r="I5">
        <v>14</v>
      </c>
      <c r="J5">
        <v>49</v>
      </c>
      <c r="L5">
        <v>3</v>
      </c>
      <c r="M5">
        <v>104</v>
      </c>
      <c r="N5" t="s">
        <v>167</v>
      </c>
    </row>
    <row r="6" spans="1:16" x14ac:dyDescent="0.2">
      <c r="A6" s="1" t="s">
        <v>132</v>
      </c>
      <c r="E6">
        <v>40</v>
      </c>
      <c r="G6">
        <v>8</v>
      </c>
      <c r="H6">
        <v>20</v>
      </c>
      <c r="I6">
        <v>19</v>
      </c>
      <c r="J6">
        <v>16</v>
      </c>
      <c r="L6">
        <v>1</v>
      </c>
      <c r="M6">
        <v>104</v>
      </c>
      <c r="N6" t="s">
        <v>169</v>
      </c>
    </row>
    <row r="7" spans="1:16" x14ac:dyDescent="0.2">
      <c r="A7" s="1" t="s">
        <v>136</v>
      </c>
      <c r="B7">
        <v>10</v>
      </c>
      <c r="C7">
        <v>3</v>
      </c>
      <c r="D7">
        <v>17</v>
      </c>
      <c r="E7">
        <v>21</v>
      </c>
      <c r="G7">
        <v>9</v>
      </c>
      <c r="H7">
        <v>24</v>
      </c>
      <c r="J7">
        <v>17</v>
      </c>
      <c r="L7">
        <v>3</v>
      </c>
      <c r="M7">
        <v>104</v>
      </c>
    </row>
    <row r="8" spans="1:16" x14ac:dyDescent="0.2">
      <c r="A8" s="1" t="s">
        <v>142</v>
      </c>
      <c r="J8">
        <v>104</v>
      </c>
      <c r="M8">
        <v>104</v>
      </c>
      <c r="N8" t="s">
        <v>167</v>
      </c>
      <c r="O8" t="s">
        <v>6</v>
      </c>
      <c r="P8" t="s">
        <v>11</v>
      </c>
    </row>
    <row r="9" spans="1:16" x14ac:dyDescent="0.2">
      <c r="A9" s="1" t="s">
        <v>149</v>
      </c>
      <c r="F9">
        <v>1</v>
      </c>
      <c r="I9">
        <v>9</v>
      </c>
      <c r="J9">
        <v>22</v>
      </c>
      <c r="K9">
        <v>68</v>
      </c>
      <c r="L9">
        <v>4</v>
      </c>
      <c r="M9">
        <v>104</v>
      </c>
      <c r="N9" t="s">
        <v>167</v>
      </c>
      <c r="O9">
        <v>1</v>
      </c>
    </row>
    <row r="10" spans="1:16" x14ac:dyDescent="0.2">
      <c r="A10" s="1" t="s">
        <v>152</v>
      </c>
      <c r="G10">
        <v>22</v>
      </c>
      <c r="H10">
        <v>43</v>
      </c>
      <c r="I10">
        <v>39</v>
      </c>
      <c r="M10">
        <v>104</v>
      </c>
      <c r="O10">
        <v>1</v>
      </c>
    </row>
    <row r="11" spans="1:16" x14ac:dyDescent="0.2">
      <c r="A11" s="1" t="s">
        <v>153</v>
      </c>
      <c r="B11">
        <v>11</v>
      </c>
      <c r="C11">
        <v>5</v>
      </c>
      <c r="D11">
        <v>19</v>
      </c>
      <c r="E11">
        <v>21</v>
      </c>
      <c r="G11">
        <v>8</v>
      </c>
      <c r="H11">
        <v>19</v>
      </c>
      <c r="J11">
        <v>18</v>
      </c>
      <c r="K11">
        <v>2</v>
      </c>
      <c r="L11">
        <v>1</v>
      </c>
      <c r="M11">
        <v>104</v>
      </c>
    </row>
    <row r="12" spans="1:16" x14ac:dyDescent="0.2">
      <c r="A12" s="1" t="s">
        <v>163</v>
      </c>
      <c r="C12">
        <v>1</v>
      </c>
      <c r="D12">
        <v>18</v>
      </c>
      <c r="E12">
        <v>22</v>
      </c>
      <c r="G12">
        <v>47</v>
      </c>
      <c r="H12">
        <v>3</v>
      </c>
      <c r="I12">
        <v>1</v>
      </c>
      <c r="J12">
        <v>1</v>
      </c>
      <c r="L12">
        <v>11</v>
      </c>
      <c r="M12">
        <v>104</v>
      </c>
      <c r="N12" t="s">
        <v>167</v>
      </c>
    </row>
    <row r="13" spans="1:16" x14ac:dyDescent="0.2">
      <c r="A13" s="1" t="s">
        <v>8</v>
      </c>
      <c r="B13">
        <v>21</v>
      </c>
      <c r="C13">
        <v>9</v>
      </c>
      <c r="D13">
        <v>58</v>
      </c>
      <c r="E13">
        <v>112</v>
      </c>
      <c r="F13">
        <v>1</v>
      </c>
      <c r="G13">
        <v>116</v>
      </c>
      <c r="H13">
        <v>113</v>
      </c>
      <c r="I13">
        <v>82</v>
      </c>
      <c r="J13">
        <v>227</v>
      </c>
      <c r="K13">
        <v>70</v>
      </c>
      <c r="L13">
        <v>23</v>
      </c>
      <c r="M13">
        <v>832</v>
      </c>
    </row>
    <row r="15" spans="1:16" x14ac:dyDescent="0.2">
      <c r="O15">
        <f>520/104</f>
        <v>5</v>
      </c>
    </row>
    <row r="18" spans="13:13" x14ac:dyDescent="0.2">
      <c r="M18">
        <f>1872/104</f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8792E-093C-472A-B556-BA608B0FFD07}">
  <dimension ref="B2:N201"/>
  <sheetViews>
    <sheetView topLeftCell="A2" workbookViewId="0">
      <selection activeCell="B2" sqref="B2:N201"/>
    </sheetView>
  </sheetViews>
  <sheetFormatPr defaultColWidth="10.76171875" defaultRowHeight="15" x14ac:dyDescent="0.2"/>
  <sheetData>
    <row r="2" spans="2:14" ht="74.25" x14ac:dyDescent="0.2">
      <c r="B2" s="90" t="s">
        <v>0</v>
      </c>
      <c r="C2" s="57" t="s">
        <v>14</v>
      </c>
      <c r="D2" s="58" t="s">
        <v>1</v>
      </c>
      <c r="E2" s="57" t="s">
        <v>12</v>
      </c>
      <c r="F2" s="56" t="s">
        <v>2</v>
      </c>
      <c r="G2" s="56" t="s">
        <v>3</v>
      </c>
      <c r="H2" s="62" t="s">
        <v>15</v>
      </c>
      <c r="I2" s="56" t="s">
        <v>4</v>
      </c>
      <c r="J2" s="57" t="s">
        <v>13</v>
      </c>
      <c r="K2" s="58" t="s">
        <v>5</v>
      </c>
      <c r="L2" s="58" t="s">
        <v>6</v>
      </c>
      <c r="M2" s="58" t="s">
        <v>11</v>
      </c>
      <c r="N2" s="62" t="s">
        <v>10</v>
      </c>
    </row>
    <row r="3" spans="2:14" ht="28.5" x14ac:dyDescent="0.2">
      <c r="B3" s="91" t="s">
        <v>129</v>
      </c>
      <c r="C3" s="92" t="s">
        <v>44</v>
      </c>
      <c r="D3" s="81" t="s">
        <v>53</v>
      </c>
      <c r="E3" s="81" t="s">
        <v>54</v>
      </c>
      <c r="F3" s="81" t="s">
        <v>62</v>
      </c>
      <c r="G3" s="81" t="s">
        <v>50</v>
      </c>
      <c r="H3" s="80">
        <v>1140</v>
      </c>
      <c r="I3" s="81" t="s">
        <v>157</v>
      </c>
      <c r="J3" s="82">
        <v>45822</v>
      </c>
      <c r="K3" s="81" t="s">
        <v>156</v>
      </c>
      <c r="L3" s="81">
        <v>1</v>
      </c>
      <c r="M3" s="93">
        <v>32</v>
      </c>
      <c r="N3" s="94">
        <v>65</v>
      </c>
    </row>
    <row r="4" spans="2:14" ht="28.5" x14ac:dyDescent="0.2">
      <c r="B4" s="95" t="s">
        <v>129</v>
      </c>
      <c r="C4" s="92" t="s">
        <v>44</v>
      </c>
      <c r="D4" s="81" t="s">
        <v>53</v>
      </c>
      <c r="E4" s="81" t="s">
        <v>54</v>
      </c>
      <c r="F4" s="81" t="s">
        <v>62</v>
      </c>
      <c r="G4" s="81" t="s">
        <v>50</v>
      </c>
      <c r="H4" s="80">
        <v>1141</v>
      </c>
      <c r="I4" s="81" t="s">
        <v>157</v>
      </c>
      <c r="J4" s="82">
        <v>45822</v>
      </c>
      <c r="K4" s="81" t="s">
        <v>158</v>
      </c>
      <c r="L4" s="81">
        <v>1</v>
      </c>
      <c r="M4" s="93">
        <v>32</v>
      </c>
      <c r="N4" s="94">
        <v>39</v>
      </c>
    </row>
    <row r="5" spans="2:14" ht="28.5" x14ac:dyDescent="0.2">
      <c r="B5" s="91" t="s">
        <v>130</v>
      </c>
      <c r="C5" s="96" t="s">
        <v>44</v>
      </c>
      <c r="D5" s="97" t="s">
        <v>53</v>
      </c>
      <c r="E5" s="97" t="s">
        <v>54</v>
      </c>
      <c r="F5" s="97" t="s">
        <v>62</v>
      </c>
      <c r="G5" s="97" t="s">
        <v>50</v>
      </c>
      <c r="H5" s="98">
        <v>1140</v>
      </c>
      <c r="I5" s="97" t="s">
        <v>157</v>
      </c>
      <c r="J5" s="99">
        <v>45822</v>
      </c>
      <c r="K5" s="97" t="s">
        <v>156</v>
      </c>
      <c r="L5" s="97">
        <v>1</v>
      </c>
      <c r="M5" s="100">
        <v>22</v>
      </c>
      <c r="N5" s="101">
        <v>104</v>
      </c>
    </row>
    <row r="6" spans="2:14" ht="28.5" x14ac:dyDescent="0.2">
      <c r="B6" s="95" t="s">
        <v>131</v>
      </c>
      <c r="C6" s="92" t="s">
        <v>44</v>
      </c>
      <c r="D6" s="81" t="s">
        <v>53</v>
      </c>
      <c r="E6" s="81" t="s">
        <v>54</v>
      </c>
      <c r="F6" s="81" t="s">
        <v>62</v>
      </c>
      <c r="G6" s="81" t="s">
        <v>50</v>
      </c>
      <c r="H6" s="80">
        <v>1140</v>
      </c>
      <c r="I6" s="81" t="s">
        <v>157</v>
      </c>
      <c r="J6" s="82">
        <v>45822</v>
      </c>
      <c r="K6" s="81" t="s">
        <v>156</v>
      </c>
      <c r="L6" s="81" t="s">
        <v>52</v>
      </c>
      <c r="M6" s="93">
        <v>16</v>
      </c>
      <c r="N6" s="94">
        <v>4</v>
      </c>
    </row>
    <row r="7" spans="2:14" ht="28.5" x14ac:dyDescent="0.2">
      <c r="B7" s="91" t="s">
        <v>131</v>
      </c>
      <c r="C7" s="92" t="s">
        <v>44</v>
      </c>
      <c r="D7" s="81" t="s">
        <v>53</v>
      </c>
      <c r="E7" s="81" t="s">
        <v>54</v>
      </c>
      <c r="F7" s="81" t="s">
        <v>62</v>
      </c>
      <c r="G7" s="81" t="s">
        <v>50</v>
      </c>
      <c r="H7" s="80">
        <v>1140</v>
      </c>
      <c r="I7" s="81" t="s">
        <v>157</v>
      </c>
      <c r="J7" s="82">
        <v>45822</v>
      </c>
      <c r="K7" s="81" t="s">
        <v>156</v>
      </c>
      <c r="L7" s="81" t="s">
        <v>52</v>
      </c>
      <c r="M7" s="93">
        <v>18</v>
      </c>
      <c r="N7" s="94">
        <v>8</v>
      </c>
    </row>
    <row r="8" spans="2:14" ht="28.5" x14ac:dyDescent="0.2">
      <c r="B8" s="95" t="s">
        <v>131</v>
      </c>
      <c r="C8" s="92" t="s">
        <v>44</v>
      </c>
      <c r="D8" s="81" t="s">
        <v>53</v>
      </c>
      <c r="E8" s="81" t="s">
        <v>54</v>
      </c>
      <c r="F8" s="81" t="s">
        <v>62</v>
      </c>
      <c r="G8" s="81" t="s">
        <v>50</v>
      </c>
      <c r="H8" s="80">
        <v>1140</v>
      </c>
      <c r="I8" s="81" t="s">
        <v>157</v>
      </c>
      <c r="J8" s="82">
        <v>45822</v>
      </c>
      <c r="K8" s="81" t="s">
        <v>156</v>
      </c>
      <c r="L8" s="81" t="s">
        <v>52</v>
      </c>
      <c r="M8" s="93">
        <v>22</v>
      </c>
      <c r="N8" s="94">
        <v>22</v>
      </c>
    </row>
    <row r="9" spans="2:14" ht="28.5" x14ac:dyDescent="0.2">
      <c r="B9" s="91" t="s">
        <v>131</v>
      </c>
      <c r="C9" s="92" t="s">
        <v>44</v>
      </c>
      <c r="D9" s="81" t="s">
        <v>53</v>
      </c>
      <c r="E9" s="81" t="s">
        <v>54</v>
      </c>
      <c r="F9" s="81" t="s">
        <v>62</v>
      </c>
      <c r="G9" s="81" t="s">
        <v>50</v>
      </c>
      <c r="H9" s="80">
        <v>1140</v>
      </c>
      <c r="I9" s="81" t="s">
        <v>157</v>
      </c>
      <c r="J9" s="82">
        <v>45822</v>
      </c>
      <c r="K9" s="81" t="s">
        <v>156</v>
      </c>
      <c r="L9" s="81" t="s">
        <v>52</v>
      </c>
      <c r="M9" s="93">
        <v>24</v>
      </c>
      <c r="N9" s="94">
        <v>4</v>
      </c>
    </row>
    <row r="10" spans="2:14" ht="28.5" x14ac:dyDescent="0.2">
      <c r="B10" s="95" t="s">
        <v>131</v>
      </c>
      <c r="C10" s="92" t="s">
        <v>44</v>
      </c>
      <c r="D10" s="81" t="s">
        <v>53</v>
      </c>
      <c r="E10" s="81" t="s">
        <v>54</v>
      </c>
      <c r="F10" s="81" t="s">
        <v>62</v>
      </c>
      <c r="G10" s="81" t="s">
        <v>50</v>
      </c>
      <c r="H10" s="80">
        <v>1140</v>
      </c>
      <c r="I10" s="81" t="s">
        <v>157</v>
      </c>
      <c r="J10" s="82">
        <v>45822</v>
      </c>
      <c r="K10" s="81" t="s">
        <v>156</v>
      </c>
      <c r="L10" s="81" t="s">
        <v>52</v>
      </c>
      <c r="M10" s="93">
        <v>26</v>
      </c>
      <c r="N10" s="94">
        <v>14</v>
      </c>
    </row>
    <row r="11" spans="2:14" ht="28.5" x14ac:dyDescent="0.2">
      <c r="B11" s="91" t="s">
        <v>131</v>
      </c>
      <c r="C11" s="92" t="s">
        <v>44</v>
      </c>
      <c r="D11" s="81" t="s">
        <v>53</v>
      </c>
      <c r="E11" s="81" t="s">
        <v>54</v>
      </c>
      <c r="F11" s="81" t="s">
        <v>62</v>
      </c>
      <c r="G11" s="81" t="s">
        <v>50</v>
      </c>
      <c r="H11" s="80">
        <v>1140</v>
      </c>
      <c r="I11" s="81" t="s">
        <v>157</v>
      </c>
      <c r="J11" s="82">
        <v>45822</v>
      </c>
      <c r="K11" s="81" t="s">
        <v>156</v>
      </c>
      <c r="L11" s="81" t="s">
        <v>52</v>
      </c>
      <c r="M11" s="93">
        <v>28</v>
      </c>
      <c r="N11" s="94">
        <v>49</v>
      </c>
    </row>
    <row r="12" spans="2:14" ht="28.5" x14ac:dyDescent="0.2">
      <c r="B12" s="95" t="s">
        <v>131</v>
      </c>
      <c r="C12" s="92" t="s">
        <v>44</v>
      </c>
      <c r="D12" s="81" t="s">
        <v>53</v>
      </c>
      <c r="E12" s="81" t="s">
        <v>54</v>
      </c>
      <c r="F12" s="81" t="s">
        <v>62</v>
      </c>
      <c r="G12" s="81" t="s">
        <v>50</v>
      </c>
      <c r="H12" s="80">
        <v>1140</v>
      </c>
      <c r="I12" s="81" t="s">
        <v>157</v>
      </c>
      <c r="J12" s="82">
        <v>45822</v>
      </c>
      <c r="K12" s="81" t="s">
        <v>156</v>
      </c>
      <c r="L12" s="81" t="s">
        <v>52</v>
      </c>
      <c r="M12" s="93">
        <v>32</v>
      </c>
      <c r="N12" s="94">
        <v>3</v>
      </c>
    </row>
    <row r="13" spans="2:14" ht="28.5" x14ac:dyDescent="0.2">
      <c r="B13" s="91" t="s">
        <v>132</v>
      </c>
      <c r="C13" s="96" t="s">
        <v>44</v>
      </c>
      <c r="D13" s="97" t="s">
        <v>53</v>
      </c>
      <c r="E13" s="97" t="s">
        <v>54</v>
      </c>
      <c r="F13" s="97" t="s">
        <v>62</v>
      </c>
      <c r="G13" s="97" t="s">
        <v>50</v>
      </c>
      <c r="H13" s="98">
        <v>1140</v>
      </c>
      <c r="I13" s="97" t="s">
        <v>157</v>
      </c>
      <c r="J13" s="99">
        <v>45822</v>
      </c>
      <c r="K13" s="97" t="s">
        <v>156</v>
      </c>
      <c r="L13" s="97" t="s">
        <v>52</v>
      </c>
      <c r="M13" s="100">
        <v>18</v>
      </c>
      <c r="N13" s="101">
        <v>40</v>
      </c>
    </row>
    <row r="14" spans="2:14" ht="28.5" x14ac:dyDescent="0.2">
      <c r="B14" s="95" t="s">
        <v>132</v>
      </c>
      <c r="C14" s="102" t="s">
        <v>44</v>
      </c>
      <c r="D14" s="78" t="s">
        <v>53</v>
      </c>
      <c r="E14" s="78" t="s">
        <v>54</v>
      </c>
      <c r="F14" s="78" t="s">
        <v>62</v>
      </c>
      <c r="G14" s="78" t="s">
        <v>50</v>
      </c>
      <c r="H14" s="77">
        <v>1140</v>
      </c>
      <c r="I14" s="78" t="s">
        <v>157</v>
      </c>
      <c r="J14" s="79">
        <v>45822</v>
      </c>
      <c r="K14" s="78" t="s">
        <v>156</v>
      </c>
      <c r="L14" s="78" t="s">
        <v>52</v>
      </c>
      <c r="M14" s="103">
        <v>22</v>
      </c>
      <c r="N14" s="104">
        <v>8</v>
      </c>
    </row>
    <row r="15" spans="2:14" ht="28.5" x14ac:dyDescent="0.2">
      <c r="B15" s="91" t="s">
        <v>132</v>
      </c>
      <c r="C15" s="96" t="s">
        <v>44</v>
      </c>
      <c r="D15" s="97" t="s">
        <v>53</v>
      </c>
      <c r="E15" s="97" t="s">
        <v>54</v>
      </c>
      <c r="F15" s="97" t="s">
        <v>62</v>
      </c>
      <c r="G15" s="97" t="s">
        <v>50</v>
      </c>
      <c r="H15" s="98">
        <v>1140</v>
      </c>
      <c r="I15" s="97" t="s">
        <v>157</v>
      </c>
      <c r="J15" s="99">
        <v>45822</v>
      </c>
      <c r="K15" s="97" t="s">
        <v>156</v>
      </c>
      <c r="L15" s="97" t="s">
        <v>52</v>
      </c>
      <c r="M15" s="100">
        <v>24</v>
      </c>
      <c r="N15" s="101">
        <v>20</v>
      </c>
    </row>
    <row r="16" spans="2:14" ht="28.5" x14ac:dyDescent="0.2">
      <c r="B16" s="95" t="s">
        <v>132</v>
      </c>
      <c r="C16" s="102" t="s">
        <v>44</v>
      </c>
      <c r="D16" s="78" t="s">
        <v>53</v>
      </c>
      <c r="E16" s="78" t="s">
        <v>54</v>
      </c>
      <c r="F16" s="78" t="s">
        <v>62</v>
      </c>
      <c r="G16" s="78" t="s">
        <v>50</v>
      </c>
      <c r="H16" s="77">
        <v>1140</v>
      </c>
      <c r="I16" s="78" t="s">
        <v>157</v>
      </c>
      <c r="J16" s="79">
        <v>45822</v>
      </c>
      <c r="K16" s="78" t="s">
        <v>156</v>
      </c>
      <c r="L16" s="78" t="s">
        <v>52</v>
      </c>
      <c r="M16" s="103">
        <v>26</v>
      </c>
      <c r="N16" s="104">
        <v>19</v>
      </c>
    </row>
    <row r="17" spans="2:14" ht="28.5" x14ac:dyDescent="0.2">
      <c r="B17" s="91" t="s">
        <v>132</v>
      </c>
      <c r="C17" s="96" t="s">
        <v>44</v>
      </c>
      <c r="D17" s="97" t="s">
        <v>53</v>
      </c>
      <c r="E17" s="97" t="s">
        <v>54</v>
      </c>
      <c r="F17" s="97" t="s">
        <v>62</v>
      </c>
      <c r="G17" s="97" t="s">
        <v>50</v>
      </c>
      <c r="H17" s="98">
        <v>1140</v>
      </c>
      <c r="I17" s="97" t="s">
        <v>157</v>
      </c>
      <c r="J17" s="99">
        <v>45822</v>
      </c>
      <c r="K17" s="97" t="s">
        <v>156</v>
      </c>
      <c r="L17" s="97" t="s">
        <v>52</v>
      </c>
      <c r="M17" s="100">
        <v>28</v>
      </c>
      <c r="N17" s="101">
        <v>16</v>
      </c>
    </row>
    <row r="18" spans="2:14" ht="28.5" x14ac:dyDescent="0.2">
      <c r="B18" s="95" t="s">
        <v>132</v>
      </c>
      <c r="C18" s="102" t="s">
        <v>44</v>
      </c>
      <c r="D18" s="78" t="s">
        <v>53</v>
      </c>
      <c r="E18" s="78" t="s">
        <v>54</v>
      </c>
      <c r="F18" s="78" t="s">
        <v>62</v>
      </c>
      <c r="G18" s="78" t="s">
        <v>50</v>
      </c>
      <c r="H18" s="77">
        <v>1140</v>
      </c>
      <c r="I18" s="78" t="s">
        <v>157</v>
      </c>
      <c r="J18" s="79">
        <v>45822</v>
      </c>
      <c r="K18" s="78" t="s">
        <v>156</v>
      </c>
      <c r="L18" s="78" t="s">
        <v>52</v>
      </c>
      <c r="M18" s="103">
        <v>32</v>
      </c>
      <c r="N18" s="104">
        <v>1</v>
      </c>
    </row>
    <row r="19" spans="2:14" ht="28.5" x14ac:dyDescent="0.2">
      <c r="B19" s="91" t="s">
        <v>133</v>
      </c>
      <c r="C19" s="92" t="s">
        <v>44</v>
      </c>
      <c r="D19" s="81" t="s">
        <v>53</v>
      </c>
      <c r="E19" s="81" t="s">
        <v>54</v>
      </c>
      <c r="F19" s="81" t="s">
        <v>62</v>
      </c>
      <c r="G19" s="81" t="s">
        <v>50</v>
      </c>
      <c r="H19" s="80">
        <v>1140</v>
      </c>
      <c r="I19" s="81" t="s">
        <v>157</v>
      </c>
      <c r="J19" s="82">
        <v>45822</v>
      </c>
      <c r="K19" s="81" t="s">
        <v>156</v>
      </c>
      <c r="L19" s="81">
        <v>1</v>
      </c>
      <c r="M19" s="93">
        <v>18</v>
      </c>
      <c r="N19" s="94">
        <v>80</v>
      </c>
    </row>
    <row r="20" spans="2:14" ht="28.5" x14ac:dyDescent="0.2">
      <c r="B20" s="95" t="s">
        <v>133</v>
      </c>
      <c r="C20" s="92" t="s">
        <v>44</v>
      </c>
      <c r="D20" s="81" t="s">
        <v>53</v>
      </c>
      <c r="E20" s="81" t="s">
        <v>54</v>
      </c>
      <c r="F20" s="81" t="s">
        <v>62</v>
      </c>
      <c r="G20" s="81" t="s">
        <v>50</v>
      </c>
      <c r="H20" s="80">
        <v>1141</v>
      </c>
      <c r="I20" s="81" t="s">
        <v>157</v>
      </c>
      <c r="J20" s="82">
        <v>45822</v>
      </c>
      <c r="K20" s="81" t="s">
        <v>158</v>
      </c>
      <c r="L20" s="81">
        <v>1</v>
      </c>
      <c r="M20" s="93">
        <v>18</v>
      </c>
      <c r="N20" s="94">
        <v>24</v>
      </c>
    </row>
    <row r="21" spans="2:14" ht="28.5" x14ac:dyDescent="0.2">
      <c r="B21" s="91" t="s">
        <v>134</v>
      </c>
      <c r="C21" s="96" t="s">
        <v>44</v>
      </c>
      <c r="D21" s="97" t="s">
        <v>53</v>
      </c>
      <c r="E21" s="97" t="s">
        <v>54</v>
      </c>
      <c r="F21" s="97" t="s">
        <v>62</v>
      </c>
      <c r="G21" s="97" t="s">
        <v>50</v>
      </c>
      <c r="H21" s="98">
        <v>1140</v>
      </c>
      <c r="I21" s="97" t="s">
        <v>157</v>
      </c>
      <c r="J21" s="99">
        <v>45822</v>
      </c>
      <c r="K21" s="97" t="s">
        <v>156</v>
      </c>
      <c r="L21" s="97">
        <v>1</v>
      </c>
      <c r="M21" s="100">
        <v>22</v>
      </c>
      <c r="N21" s="101">
        <v>104</v>
      </c>
    </row>
    <row r="22" spans="2:14" ht="28.5" x14ac:dyDescent="0.2">
      <c r="B22" s="95" t="s">
        <v>135</v>
      </c>
      <c r="C22" s="92" t="s">
        <v>44</v>
      </c>
      <c r="D22" s="81" t="s">
        <v>53</v>
      </c>
      <c r="E22" s="81" t="s">
        <v>54</v>
      </c>
      <c r="F22" s="81" t="s">
        <v>62</v>
      </c>
      <c r="G22" s="81" t="s">
        <v>50</v>
      </c>
      <c r="H22" s="80">
        <v>1140</v>
      </c>
      <c r="I22" s="81" t="s">
        <v>157</v>
      </c>
      <c r="J22" s="82">
        <v>45822</v>
      </c>
      <c r="K22" s="81" t="s">
        <v>156</v>
      </c>
      <c r="L22" s="81">
        <v>1</v>
      </c>
      <c r="M22" s="93">
        <v>18</v>
      </c>
      <c r="N22" s="94">
        <v>104</v>
      </c>
    </row>
    <row r="23" spans="2:14" ht="28.5" x14ac:dyDescent="0.2">
      <c r="B23" s="91" t="s">
        <v>136</v>
      </c>
      <c r="C23" s="96" t="s">
        <v>44</v>
      </c>
      <c r="D23" s="97" t="s">
        <v>53</v>
      </c>
      <c r="E23" s="97" t="s">
        <v>54</v>
      </c>
      <c r="F23" s="97" t="s">
        <v>62</v>
      </c>
      <c r="G23" s="97" t="s">
        <v>50</v>
      </c>
      <c r="H23" s="98">
        <v>1124</v>
      </c>
      <c r="I23" s="97" t="s">
        <v>146</v>
      </c>
      <c r="J23" s="99">
        <v>45819</v>
      </c>
      <c r="K23" s="97" t="s">
        <v>145</v>
      </c>
      <c r="L23" s="97" t="s">
        <v>52</v>
      </c>
      <c r="M23" s="100">
        <v>12</v>
      </c>
      <c r="N23" s="101">
        <v>10</v>
      </c>
    </row>
    <row r="24" spans="2:14" ht="28.5" x14ac:dyDescent="0.2">
      <c r="B24" s="95" t="s">
        <v>136</v>
      </c>
      <c r="C24" s="102" t="s">
        <v>44</v>
      </c>
      <c r="D24" s="78" t="s">
        <v>53</v>
      </c>
      <c r="E24" s="78" t="s">
        <v>54</v>
      </c>
      <c r="F24" s="78" t="s">
        <v>62</v>
      </c>
      <c r="G24" s="78" t="s">
        <v>50</v>
      </c>
      <c r="H24" s="77">
        <v>1124</v>
      </c>
      <c r="I24" s="78" t="s">
        <v>146</v>
      </c>
      <c r="J24" s="79">
        <v>45819</v>
      </c>
      <c r="K24" s="78" t="s">
        <v>145</v>
      </c>
      <c r="L24" s="78" t="s">
        <v>52</v>
      </c>
      <c r="M24" s="103">
        <v>14</v>
      </c>
      <c r="N24" s="104">
        <v>3</v>
      </c>
    </row>
    <row r="25" spans="2:14" ht="28.5" x14ac:dyDescent="0.2">
      <c r="B25" s="91" t="s">
        <v>136</v>
      </c>
      <c r="C25" s="96" t="s">
        <v>44</v>
      </c>
      <c r="D25" s="97" t="s">
        <v>53</v>
      </c>
      <c r="E25" s="97" t="s">
        <v>54</v>
      </c>
      <c r="F25" s="97" t="s">
        <v>62</v>
      </c>
      <c r="G25" s="97" t="s">
        <v>50</v>
      </c>
      <c r="H25" s="98">
        <v>1124</v>
      </c>
      <c r="I25" s="97" t="s">
        <v>146</v>
      </c>
      <c r="J25" s="99">
        <v>45819</v>
      </c>
      <c r="K25" s="97" t="s">
        <v>145</v>
      </c>
      <c r="L25" s="97" t="s">
        <v>52</v>
      </c>
      <c r="M25" s="100">
        <v>16</v>
      </c>
      <c r="N25" s="101">
        <v>17</v>
      </c>
    </row>
    <row r="26" spans="2:14" ht="28.5" x14ac:dyDescent="0.2">
      <c r="B26" s="95" t="s">
        <v>136</v>
      </c>
      <c r="C26" s="102" t="s">
        <v>44</v>
      </c>
      <c r="D26" s="78" t="s">
        <v>53</v>
      </c>
      <c r="E26" s="78" t="s">
        <v>54</v>
      </c>
      <c r="F26" s="78" t="s">
        <v>62</v>
      </c>
      <c r="G26" s="78" t="s">
        <v>50</v>
      </c>
      <c r="H26" s="77">
        <v>1124</v>
      </c>
      <c r="I26" s="78" t="s">
        <v>146</v>
      </c>
      <c r="J26" s="79">
        <v>45819</v>
      </c>
      <c r="K26" s="78" t="s">
        <v>145</v>
      </c>
      <c r="L26" s="78" t="s">
        <v>52</v>
      </c>
      <c r="M26" s="103">
        <v>18</v>
      </c>
      <c r="N26" s="104">
        <v>21</v>
      </c>
    </row>
    <row r="27" spans="2:14" ht="28.5" x14ac:dyDescent="0.2">
      <c r="B27" s="91" t="s">
        <v>136</v>
      </c>
      <c r="C27" s="96" t="s">
        <v>44</v>
      </c>
      <c r="D27" s="97" t="s">
        <v>53</v>
      </c>
      <c r="E27" s="97" t="s">
        <v>54</v>
      </c>
      <c r="F27" s="97" t="s">
        <v>62</v>
      </c>
      <c r="G27" s="97" t="s">
        <v>50</v>
      </c>
      <c r="H27" s="98">
        <v>1124</v>
      </c>
      <c r="I27" s="97" t="s">
        <v>146</v>
      </c>
      <c r="J27" s="99">
        <v>45819</v>
      </c>
      <c r="K27" s="97" t="s">
        <v>145</v>
      </c>
      <c r="L27" s="97" t="s">
        <v>52</v>
      </c>
      <c r="M27" s="100">
        <v>22</v>
      </c>
      <c r="N27" s="101">
        <v>9</v>
      </c>
    </row>
    <row r="28" spans="2:14" ht="28.5" x14ac:dyDescent="0.2">
      <c r="B28" s="95" t="s">
        <v>136</v>
      </c>
      <c r="C28" s="102" t="s">
        <v>44</v>
      </c>
      <c r="D28" s="78" t="s">
        <v>53</v>
      </c>
      <c r="E28" s="78" t="s">
        <v>54</v>
      </c>
      <c r="F28" s="78" t="s">
        <v>62</v>
      </c>
      <c r="G28" s="78" t="s">
        <v>50</v>
      </c>
      <c r="H28" s="77">
        <v>1124</v>
      </c>
      <c r="I28" s="78" t="s">
        <v>146</v>
      </c>
      <c r="J28" s="79">
        <v>45819</v>
      </c>
      <c r="K28" s="78" t="s">
        <v>145</v>
      </c>
      <c r="L28" s="78" t="s">
        <v>52</v>
      </c>
      <c r="M28" s="103">
        <v>24</v>
      </c>
      <c r="N28" s="104">
        <v>24</v>
      </c>
    </row>
    <row r="29" spans="2:14" ht="28.5" x14ac:dyDescent="0.2">
      <c r="B29" s="91" t="s">
        <v>136</v>
      </c>
      <c r="C29" s="96" t="s">
        <v>44</v>
      </c>
      <c r="D29" s="97" t="s">
        <v>53</v>
      </c>
      <c r="E29" s="97" t="s">
        <v>54</v>
      </c>
      <c r="F29" s="97" t="s">
        <v>62</v>
      </c>
      <c r="G29" s="97" t="s">
        <v>50</v>
      </c>
      <c r="H29" s="98">
        <v>1124</v>
      </c>
      <c r="I29" s="97" t="s">
        <v>146</v>
      </c>
      <c r="J29" s="99">
        <v>45819</v>
      </c>
      <c r="K29" s="97" t="s">
        <v>145</v>
      </c>
      <c r="L29" s="97" t="s">
        <v>52</v>
      </c>
      <c r="M29" s="100">
        <v>28</v>
      </c>
      <c r="N29" s="101">
        <v>17</v>
      </c>
    </row>
    <row r="30" spans="2:14" ht="28.5" x14ac:dyDescent="0.2">
      <c r="B30" s="95" t="s">
        <v>136</v>
      </c>
      <c r="C30" s="102" t="s">
        <v>44</v>
      </c>
      <c r="D30" s="78" t="s">
        <v>53</v>
      </c>
      <c r="E30" s="78" t="s">
        <v>54</v>
      </c>
      <c r="F30" s="78" t="s">
        <v>62</v>
      </c>
      <c r="G30" s="78" t="s">
        <v>50</v>
      </c>
      <c r="H30" s="77">
        <v>1124</v>
      </c>
      <c r="I30" s="78" t="s">
        <v>146</v>
      </c>
      <c r="J30" s="79">
        <v>45819</v>
      </c>
      <c r="K30" s="78" t="s">
        <v>145</v>
      </c>
      <c r="L30" s="78" t="s">
        <v>52</v>
      </c>
      <c r="M30" s="103">
        <v>32</v>
      </c>
      <c r="N30" s="104">
        <v>3</v>
      </c>
    </row>
    <row r="31" spans="2:14" ht="28.5" x14ac:dyDescent="0.2">
      <c r="B31" s="91" t="s">
        <v>137</v>
      </c>
      <c r="C31" s="92" t="s">
        <v>44</v>
      </c>
      <c r="D31" s="81" t="s">
        <v>53</v>
      </c>
      <c r="E31" s="81" t="s">
        <v>54</v>
      </c>
      <c r="F31" s="81" t="s">
        <v>62</v>
      </c>
      <c r="G31" s="81" t="s">
        <v>50</v>
      </c>
      <c r="H31" s="80">
        <v>1134</v>
      </c>
      <c r="I31" s="81" t="s">
        <v>146</v>
      </c>
      <c r="J31" s="82">
        <v>45821</v>
      </c>
      <c r="K31" s="81" t="s">
        <v>161</v>
      </c>
      <c r="L31" s="81">
        <v>1</v>
      </c>
      <c r="M31" s="93">
        <v>18</v>
      </c>
      <c r="N31" s="94">
        <v>104</v>
      </c>
    </row>
    <row r="32" spans="2:14" ht="28.5" x14ac:dyDescent="0.2">
      <c r="B32" s="95" t="s">
        <v>138</v>
      </c>
      <c r="C32" s="102" t="s">
        <v>44</v>
      </c>
      <c r="D32" s="78" t="s">
        <v>53</v>
      </c>
      <c r="E32" s="78" t="s">
        <v>54</v>
      </c>
      <c r="F32" s="78" t="s">
        <v>62</v>
      </c>
      <c r="G32" s="78" t="s">
        <v>50</v>
      </c>
      <c r="H32" s="77">
        <v>1137</v>
      </c>
      <c r="I32" s="78" t="s">
        <v>157</v>
      </c>
      <c r="J32" s="79">
        <v>45821</v>
      </c>
      <c r="K32" s="78" t="s">
        <v>159</v>
      </c>
      <c r="L32" s="78">
        <v>1</v>
      </c>
      <c r="M32" s="103">
        <v>18</v>
      </c>
      <c r="N32" s="104">
        <v>19</v>
      </c>
    </row>
    <row r="33" spans="2:14" ht="28.5" x14ac:dyDescent="0.2">
      <c r="B33" s="91" t="s">
        <v>138</v>
      </c>
      <c r="C33" s="96" t="s">
        <v>44</v>
      </c>
      <c r="D33" s="97" t="s">
        <v>53</v>
      </c>
      <c r="E33" s="97" t="s">
        <v>54</v>
      </c>
      <c r="F33" s="97" t="s">
        <v>62</v>
      </c>
      <c r="G33" s="97" t="s">
        <v>50</v>
      </c>
      <c r="H33" s="98">
        <v>1138</v>
      </c>
      <c r="I33" s="97" t="s">
        <v>160</v>
      </c>
      <c r="J33" s="99">
        <v>45821</v>
      </c>
      <c r="K33" s="97" t="s">
        <v>162</v>
      </c>
      <c r="L33" s="97">
        <v>1</v>
      </c>
      <c r="M33" s="100">
        <v>18</v>
      </c>
      <c r="N33" s="101">
        <v>85</v>
      </c>
    </row>
    <row r="34" spans="2:14" ht="28.5" x14ac:dyDescent="0.2">
      <c r="B34" s="95" t="s">
        <v>139</v>
      </c>
      <c r="C34" s="92" t="s">
        <v>44</v>
      </c>
      <c r="D34" s="81" t="s">
        <v>53</v>
      </c>
      <c r="E34" s="81" t="s">
        <v>54</v>
      </c>
      <c r="F34" s="81" t="s">
        <v>62</v>
      </c>
      <c r="G34" s="81" t="s">
        <v>50</v>
      </c>
      <c r="H34" s="80">
        <v>1134</v>
      </c>
      <c r="I34" s="81" t="s">
        <v>146</v>
      </c>
      <c r="J34" s="82">
        <v>45821</v>
      </c>
      <c r="K34" s="81" t="s">
        <v>161</v>
      </c>
      <c r="L34" s="81">
        <v>1</v>
      </c>
      <c r="M34" s="93">
        <v>16</v>
      </c>
      <c r="N34" s="94">
        <v>44</v>
      </c>
    </row>
    <row r="35" spans="2:14" ht="28.5" x14ac:dyDescent="0.2">
      <c r="B35" s="91" t="s">
        <v>139</v>
      </c>
      <c r="C35" s="92" t="s">
        <v>44</v>
      </c>
      <c r="D35" s="81" t="s">
        <v>53</v>
      </c>
      <c r="E35" s="81" t="s">
        <v>54</v>
      </c>
      <c r="F35" s="81" t="s">
        <v>62</v>
      </c>
      <c r="G35" s="81" t="s">
        <v>50</v>
      </c>
      <c r="H35" s="80">
        <v>1137</v>
      </c>
      <c r="I35" s="81" t="s">
        <v>157</v>
      </c>
      <c r="J35" s="82">
        <v>45821</v>
      </c>
      <c r="K35" s="81" t="s">
        <v>159</v>
      </c>
      <c r="L35" s="81">
        <v>1</v>
      </c>
      <c r="M35" s="93">
        <v>16</v>
      </c>
      <c r="N35" s="94">
        <v>39</v>
      </c>
    </row>
    <row r="36" spans="2:14" ht="28.5" x14ac:dyDescent="0.2">
      <c r="B36" s="95" t="s">
        <v>139</v>
      </c>
      <c r="C36" s="92" t="s">
        <v>44</v>
      </c>
      <c r="D36" s="81" t="s">
        <v>53</v>
      </c>
      <c r="E36" s="81" t="s">
        <v>54</v>
      </c>
      <c r="F36" s="81" t="s">
        <v>62</v>
      </c>
      <c r="G36" s="81" t="s">
        <v>50</v>
      </c>
      <c r="H36" s="80">
        <v>1138</v>
      </c>
      <c r="I36" s="81" t="s">
        <v>160</v>
      </c>
      <c r="J36" s="82">
        <v>45821</v>
      </c>
      <c r="K36" s="81" t="s">
        <v>162</v>
      </c>
      <c r="L36" s="81">
        <v>1</v>
      </c>
      <c r="M36" s="93">
        <v>16</v>
      </c>
      <c r="N36" s="94">
        <v>21</v>
      </c>
    </row>
    <row r="37" spans="2:14" ht="28.5" x14ac:dyDescent="0.2">
      <c r="B37" s="91" t="s">
        <v>140</v>
      </c>
      <c r="C37" s="96" t="s">
        <v>44</v>
      </c>
      <c r="D37" s="97" t="s">
        <v>53</v>
      </c>
      <c r="E37" s="97" t="s">
        <v>54</v>
      </c>
      <c r="F37" s="97" t="s">
        <v>62</v>
      </c>
      <c r="G37" s="97" t="s">
        <v>50</v>
      </c>
      <c r="H37" s="98">
        <v>1134</v>
      </c>
      <c r="I37" s="97" t="s">
        <v>146</v>
      </c>
      <c r="J37" s="99">
        <v>45821</v>
      </c>
      <c r="K37" s="97" t="s">
        <v>161</v>
      </c>
      <c r="L37" s="97">
        <v>1</v>
      </c>
      <c r="M37" s="100">
        <v>22</v>
      </c>
      <c r="N37" s="101">
        <v>104</v>
      </c>
    </row>
    <row r="38" spans="2:14" ht="28.5" x14ac:dyDescent="0.2">
      <c r="B38" s="95" t="s">
        <v>141</v>
      </c>
      <c r="C38" s="92" t="s">
        <v>44</v>
      </c>
      <c r="D38" s="81" t="s">
        <v>53</v>
      </c>
      <c r="E38" s="81" t="s">
        <v>54</v>
      </c>
      <c r="F38" s="81" t="s">
        <v>62</v>
      </c>
      <c r="G38" s="81" t="s">
        <v>50</v>
      </c>
      <c r="H38" s="80">
        <v>1134</v>
      </c>
      <c r="I38" s="81" t="s">
        <v>146</v>
      </c>
      <c r="J38" s="82">
        <v>45821</v>
      </c>
      <c r="K38" s="81" t="s">
        <v>161</v>
      </c>
      <c r="L38" s="81">
        <v>1</v>
      </c>
      <c r="M38" s="93">
        <v>18</v>
      </c>
      <c r="N38" s="94">
        <v>46</v>
      </c>
    </row>
    <row r="39" spans="2:14" ht="28.5" x14ac:dyDescent="0.2">
      <c r="B39" s="91" t="s">
        <v>141</v>
      </c>
      <c r="C39" s="92" t="s">
        <v>44</v>
      </c>
      <c r="D39" s="81" t="s">
        <v>53</v>
      </c>
      <c r="E39" s="81" t="s">
        <v>54</v>
      </c>
      <c r="F39" s="81" t="s">
        <v>62</v>
      </c>
      <c r="G39" s="81" t="s">
        <v>50</v>
      </c>
      <c r="H39" s="80">
        <v>1137</v>
      </c>
      <c r="I39" s="81" t="s">
        <v>157</v>
      </c>
      <c r="J39" s="82">
        <v>45821</v>
      </c>
      <c r="K39" s="81" t="s">
        <v>159</v>
      </c>
      <c r="L39" s="81">
        <v>1</v>
      </c>
      <c r="M39" s="93">
        <v>18</v>
      </c>
      <c r="N39" s="94">
        <v>58</v>
      </c>
    </row>
    <row r="40" spans="2:14" ht="28.5" x14ac:dyDescent="0.2">
      <c r="B40" s="95" t="s">
        <v>142</v>
      </c>
      <c r="C40" s="102" t="s">
        <v>44</v>
      </c>
      <c r="D40" s="78" t="s">
        <v>53</v>
      </c>
      <c r="E40" s="78" t="s">
        <v>54</v>
      </c>
      <c r="F40" s="78" t="s">
        <v>62</v>
      </c>
      <c r="G40" s="78" t="s">
        <v>50</v>
      </c>
      <c r="H40" s="77">
        <v>1140</v>
      </c>
      <c r="I40" s="78" t="s">
        <v>157</v>
      </c>
      <c r="J40" s="79">
        <v>45822</v>
      </c>
      <c r="K40" s="78" t="s">
        <v>156</v>
      </c>
      <c r="L40" s="78" t="s">
        <v>52</v>
      </c>
      <c r="M40" s="103">
        <v>28</v>
      </c>
      <c r="N40" s="104">
        <v>48</v>
      </c>
    </row>
    <row r="41" spans="2:14" ht="28.5" x14ac:dyDescent="0.2">
      <c r="B41" s="91" t="s">
        <v>142</v>
      </c>
      <c r="C41" s="96" t="s">
        <v>44</v>
      </c>
      <c r="D41" s="97" t="s">
        <v>53</v>
      </c>
      <c r="E41" s="97" t="s">
        <v>54</v>
      </c>
      <c r="F41" s="97" t="s">
        <v>62</v>
      </c>
      <c r="G41" s="97" t="s">
        <v>50</v>
      </c>
      <c r="H41" s="98">
        <v>1141</v>
      </c>
      <c r="I41" s="97" t="s">
        <v>157</v>
      </c>
      <c r="J41" s="99">
        <v>45822</v>
      </c>
      <c r="K41" s="97" t="s">
        <v>158</v>
      </c>
      <c r="L41" s="97" t="s">
        <v>52</v>
      </c>
      <c r="M41" s="100">
        <v>28</v>
      </c>
      <c r="N41" s="101">
        <v>56</v>
      </c>
    </row>
    <row r="42" spans="2:14" ht="28.5" x14ac:dyDescent="0.2">
      <c r="B42" s="95" t="s">
        <v>143</v>
      </c>
      <c r="C42" s="92" t="s">
        <v>44</v>
      </c>
      <c r="D42" s="81" t="s">
        <v>53</v>
      </c>
      <c r="E42" s="81" t="s">
        <v>54</v>
      </c>
      <c r="F42" s="81" t="s">
        <v>62</v>
      </c>
      <c r="G42" s="81" t="s">
        <v>50</v>
      </c>
      <c r="H42" s="80">
        <v>1140</v>
      </c>
      <c r="I42" s="81" t="s">
        <v>157</v>
      </c>
      <c r="J42" s="82">
        <v>45822</v>
      </c>
      <c r="K42" s="81" t="s">
        <v>156</v>
      </c>
      <c r="L42" s="81">
        <v>1</v>
      </c>
      <c r="M42" s="93">
        <v>22</v>
      </c>
      <c r="N42" s="94">
        <v>43</v>
      </c>
    </row>
    <row r="43" spans="2:14" ht="28.5" x14ac:dyDescent="0.2">
      <c r="B43" s="91" t="s">
        <v>143</v>
      </c>
      <c r="C43" s="92" t="s">
        <v>44</v>
      </c>
      <c r="D43" s="81" t="s">
        <v>53</v>
      </c>
      <c r="E43" s="81" t="s">
        <v>54</v>
      </c>
      <c r="F43" s="81" t="s">
        <v>62</v>
      </c>
      <c r="G43" s="81" t="s">
        <v>50</v>
      </c>
      <c r="H43" s="80">
        <v>1141</v>
      </c>
      <c r="I43" s="81" t="s">
        <v>157</v>
      </c>
      <c r="J43" s="82">
        <v>45822</v>
      </c>
      <c r="K43" s="81" t="s">
        <v>158</v>
      </c>
      <c r="L43" s="81">
        <v>1</v>
      </c>
      <c r="M43" s="93">
        <v>22</v>
      </c>
      <c r="N43" s="94">
        <v>61</v>
      </c>
    </row>
    <row r="44" spans="2:14" ht="28.5" x14ac:dyDescent="0.2">
      <c r="B44" s="95" t="s">
        <v>144</v>
      </c>
      <c r="C44" s="102" t="s">
        <v>44</v>
      </c>
      <c r="D44" s="78" t="s">
        <v>53</v>
      </c>
      <c r="E44" s="78" t="s">
        <v>54</v>
      </c>
      <c r="F44" s="78" t="s">
        <v>62</v>
      </c>
      <c r="G44" s="78" t="s">
        <v>50</v>
      </c>
      <c r="H44" s="77">
        <v>977</v>
      </c>
      <c r="I44" s="78" t="s">
        <v>97</v>
      </c>
      <c r="J44" s="79">
        <v>45805</v>
      </c>
      <c r="K44" s="78" t="s">
        <v>98</v>
      </c>
      <c r="L44" s="78">
        <v>1</v>
      </c>
      <c r="M44" s="103">
        <v>30</v>
      </c>
      <c r="N44" s="104">
        <v>28</v>
      </c>
    </row>
    <row r="45" spans="2:14" ht="28.5" x14ac:dyDescent="0.2">
      <c r="B45" s="91" t="s">
        <v>144</v>
      </c>
      <c r="C45" s="96" t="s">
        <v>44</v>
      </c>
      <c r="D45" s="97" t="s">
        <v>53</v>
      </c>
      <c r="E45" s="97" t="s">
        <v>54</v>
      </c>
      <c r="F45" s="97" t="s">
        <v>62</v>
      </c>
      <c r="G45" s="97" t="s">
        <v>50</v>
      </c>
      <c r="H45" s="98">
        <v>951</v>
      </c>
      <c r="I45" s="97" t="s">
        <v>78</v>
      </c>
      <c r="J45" s="99">
        <v>45803</v>
      </c>
      <c r="K45" s="97" t="s">
        <v>79</v>
      </c>
      <c r="L45" s="97">
        <v>1</v>
      </c>
      <c r="M45" s="100">
        <v>30</v>
      </c>
      <c r="N45" s="101">
        <v>33</v>
      </c>
    </row>
    <row r="46" spans="2:14" ht="28.5" x14ac:dyDescent="0.2">
      <c r="B46" s="95" t="s">
        <v>144</v>
      </c>
      <c r="C46" s="102" t="s">
        <v>44</v>
      </c>
      <c r="D46" s="78" t="s">
        <v>53</v>
      </c>
      <c r="E46" s="78" t="s">
        <v>54</v>
      </c>
      <c r="F46" s="78" t="s">
        <v>62</v>
      </c>
      <c r="G46" s="78" t="s">
        <v>50</v>
      </c>
      <c r="H46" s="77">
        <v>940</v>
      </c>
      <c r="I46" s="78" t="s">
        <v>72</v>
      </c>
      <c r="J46" s="79">
        <v>45803</v>
      </c>
      <c r="K46" s="78" t="s">
        <v>75</v>
      </c>
      <c r="L46" s="78">
        <v>1</v>
      </c>
      <c r="M46" s="103">
        <v>30</v>
      </c>
      <c r="N46" s="104">
        <v>8</v>
      </c>
    </row>
    <row r="47" spans="2:14" ht="28.5" x14ac:dyDescent="0.2">
      <c r="B47" s="91" t="s">
        <v>144</v>
      </c>
      <c r="C47" s="96" t="s">
        <v>44</v>
      </c>
      <c r="D47" s="97" t="s">
        <v>53</v>
      </c>
      <c r="E47" s="97" t="s">
        <v>54</v>
      </c>
      <c r="F47" s="97" t="s">
        <v>62</v>
      </c>
      <c r="G47" s="97" t="s">
        <v>50</v>
      </c>
      <c r="H47" s="98">
        <v>941</v>
      </c>
      <c r="I47" s="97" t="s">
        <v>72</v>
      </c>
      <c r="J47" s="99">
        <v>45803</v>
      </c>
      <c r="K47" s="97" t="s">
        <v>76</v>
      </c>
      <c r="L47" s="97">
        <v>1</v>
      </c>
      <c r="M47" s="100">
        <v>30</v>
      </c>
      <c r="N47" s="101">
        <v>4</v>
      </c>
    </row>
    <row r="48" spans="2:14" ht="28.5" x14ac:dyDescent="0.2">
      <c r="B48" s="95" t="s">
        <v>144</v>
      </c>
      <c r="C48" s="102" t="s">
        <v>44</v>
      </c>
      <c r="D48" s="78" t="s">
        <v>53</v>
      </c>
      <c r="E48" s="78" t="s">
        <v>54</v>
      </c>
      <c r="F48" s="78" t="s">
        <v>62</v>
      </c>
      <c r="G48" s="78" t="s">
        <v>50</v>
      </c>
      <c r="H48" s="77">
        <v>938</v>
      </c>
      <c r="I48" s="78">
        <v>0</v>
      </c>
      <c r="J48" s="79">
        <v>0</v>
      </c>
      <c r="K48" s="78">
        <v>0</v>
      </c>
      <c r="L48" s="78">
        <v>1</v>
      </c>
      <c r="M48" s="103">
        <v>30</v>
      </c>
      <c r="N48" s="104">
        <v>3</v>
      </c>
    </row>
    <row r="49" spans="2:14" ht="28.5" x14ac:dyDescent="0.2">
      <c r="B49" s="91" t="s">
        <v>144</v>
      </c>
      <c r="C49" s="96" t="s">
        <v>44</v>
      </c>
      <c r="D49" s="97" t="s">
        <v>53</v>
      </c>
      <c r="E49" s="97" t="s">
        <v>54</v>
      </c>
      <c r="F49" s="97" t="s">
        <v>62</v>
      </c>
      <c r="G49" s="97" t="s">
        <v>50</v>
      </c>
      <c r="H49" s="98">
        <v>935</v>
      </c>
      <c r="I49" s="97" t="s">
        <v>60</v>
      </c>
      <c r="J49" s="99">
        <v>45803</v>
      </c>
      <c r="K49" s="97" t="s">
        <v>71</v>
      </c>
      <c r="L49" s="97">
        <v>1</v>
      </c>
      <c r="M49" s="100">
        <v>30</v>
      </c>
      <c r="N49" s="101">
        <v>10</v>
      </c>
    </row>
    <row r="50" spans="2:14" ht="28.5" x14ac:dyDescent="0.2">
      <c r="B50" s="95" t="s">
        <v>144</v>
      </c>
      <c r="C50" s="102" t="s">
        <v>44</v>
      </c>
      <c r="D50" s="78" t="s">
        <v>53</v>
      </c>
      <c r="E50" s="78" t="s">
        <v>54</v>
      </c>
      <c r="F50" s="78" t="s">
        <v>62</v>
      </c>
      <c r="G50" s="78" t="s">
        <v>50</v>
      </c>
      <c r="H50" s="77">
        <v>930</v>
      </c>
      <c r="I50" s="78" t="s">
        <v>64</v>
      </c>
      <c r="J50" s="79">
        <v>45803</v>
      </c>
      <c r="K50" s="78" t="s">
        <v>68</v>
      </c>
      <c r="L50" s="78">
        <v>1</v>
      </c>
      <c r="M50" s="103">
        <v>30</v>
      </c>
      <c r="N50" s="104">
        <v>12</v>
      </c>
    </row>
    <row r="51" spans="2:14" ht="28.5" x14ac:dyDescent="0.2">
      <c r="B51" s="91" t="s">
        <v>144</v>
      </c>
      <c r="C51" s="96" t="s">
        <v>44</v>
      </c>
      <c r="D51" s="97" t="s">
        <v>53</v>
      </c>
      <c r="E51" s="97" t="s">
        <v>54</v>
      </c>
      <c r="F51" s="97" t="s">
        <v>62</v>
      </c>
      <c r="G51" s="97" t="s">
        <v>50</v>
      </c>
      <c r="H51" s="98">
        <v>939</v>
      </c>
      <c r="I51" s="97" t="s">
        <v>73</v>
      </c>
      <c r="J51" s="99">
        <v>45803</v>
      </c>
      <c r="K51" s="97" t="s">
        <v>74</v>
      </c>
      <c r="L51" s="97">
        <v>1</v>
      </c>
      <c r="M51" s="100">
        <v>30</v>
      </c>
      <c r="N51" s="101">
        <v>3</v>
      </c>
    </row>
    <row r="52" spans="2:14" ht="28.5" x14ac:dyDescent="0.2">
      <c r="B52" s="95" t="s">
        <v>144</v>
      </c>
      <c r="C52" s="102" t="s">
        <v>44</v>
      </c>
      <c r="D52" s="78" t="s">
        <v>53</v>
      </c>
      <c r="E52" s="78" t="s">
        <v>54</v>
      </c>
      <c r="F52" s="78" t="s">
        <v>62</v>
      </c>
      <c r="G52" s="78" t="s">
        <v>50</v>
      </c>
      <c r="H52" s="77">
        <v>950</v>
      </c>
      <c r="I52" s="78" t="s">
        <v>64</v>
      </c>
      <c r="J52" s="79">
        <v>45803</v>
      </c>
      <c r="K52" s="78" t="s">
        <v>77</v>
      </c>
      <c r="L52" s="78">
        <v>1</v>
      </c>
      <c r="M52" s="103">
        <v>30</v>
      </c>
      <c r="N52" s="104">
        <v>3</v>
      </c>
    </row>
    <row r="53" spans="2:14" ht="28.5" x14ac:dyDescent="0.2">
      <c r="B53" s="91" t="s">
        <v>147</v>
      </c>
      <c r="C53" s="92" t="s">
        <v>44</v>
      </c>
      <c r="D53" s="81" t="s">
        <v>53</v>
      </c>
      <c r="E53" s="81" t="s">
        <v>54</v>
      </c>
      <c r="F53" s="81" t="s">
        <v>62</v>
      </c>
      <c r="G53" s="81" t="s">
        <v>50</v>
      </c>
      <c r="H53" s="80">
        <v>932</v>
      </c>
      <c r="I53" s="81" t="s">
        <v>69</v>
      </c>
      <c r="J53" s="82">
        <v>45804</v>
      </c>
      <c r="K53" s="81" t="s">
        <v>70</v>
      </c>
      <c r="L53" s="81">
        <v>1</v>
      </c>
      <c r="M53" s="93">
        <v>28</v>
      </c>
      <c r="N53" s="94">
        <v>3</v>
      </c>
    </row>
    <row r="54" spans="2:14" ht="28.5" x14ac:dyDescent="0.2">
      <c r="B54" s="95" t="s">
        <v>147</v>
      </c>
      <c r="C54" s="92" t="s">
        <v>44</v>
      </c>
      <c r="D54" s="81" t="s">
        <v>53</v>
      </c>
      <c r="E54" s="81" t="s">
        <v>54</v>
      </c>
      <c r="F54" s="81" t="s">
        <v>62</v>
      </c>
      <c r="G54" s="81" t="s">
        <v>50</v>
      </c>
      <c r="H54" s="89">
        <v>1142</v>
      </c>
      <c r="I54" s="81" t="s">
        <v>69</v>
      </c>
      <c r="J54" s="82">
        <v>45822</v>
      </c>
      <c r="K54" s="81" t="s">
        <v>164</v>
      </c>
      <c r="L54" s="81">
        <v>1</v>
      </c>
      <c r="M54" s="93">
        <v>30</v>
      </c>
      <c r="N54" s="94">
        <v>15</v>
      </c>
    </row>
    <row r="55" spans="2:14" ht="28.5" x14ac:dyDescent="0.2">
      <c r="B55" s="91" t="s">
        <v>147</v>
      </c>
      <c r="C55" s="92" t="s">
        <v>44</v>
      </c>
      <c r="D55" s="81" t="s">
        <v>53</v>
      </c>
      <c r="E55" s="81" t="s">
        <v>54</v>
      </c>
      <c r="F55" s="81" t="s">
        <v>62</v>
      </c>
      <c r="G55" s="81" t="s">
        <v>50</v>
      </c>
      <c r="H55" s="80">
        <v>1012</v>
      </c>
      <c r="I55" s="81" t="s">
        <v>121</v>
      </c>
      <c r="J55" s="82">
        <v>45806</v>
      </c>
      <c r="K55" s="81" t="s">
        <v>123</v>
      </c>
      <c r="L55" s="81">
        <v>1</v>
      </c>
      <c r="M55" s="93">
        <v>30</v>
      </c>
      <c r="N55" s="94">
        <v>3</v>
      </c>
    </row>
    <row r="56" spans="2:14" ht="28.5" x14ac:dyDescent="0.2">
      <c r="B56" s="95" t="s">
        <v>147</v>
      </c>
      <c r="C56" s="92" t="s">
        <v>44</v>
      </c>
      <c r="D56" s="81" t="s">
        <v>53</v>
      </c>
      <c r="E56" s="81" t="s">
        <v>54</v>
      </c>
      <c r="F56" s="81" t="s">
        <v>62</v>
      </c>
      <c r="G56" s="81" t="s">
        <v>50</v>
      </c>
      <c r="H56" s="80">
        <v>1010</v>
      </c>
      <c r="I56" s="81" t="s">
        <v>114</v>
      </c>
      <c r="J56" s="82">
        <v>45806</v>
      </c>
      <c r="K56" s="81" t="s">
        <v>115</v>
      </c>
      <c r="L56" s="81">
        <v>1</v>
      </c>
      <c r="M56" s="93">
        <v>30</v>
      </c>
      <c r="N56" s="94">
        <v>16</v>
      </c>
    </row>
    <row r="57" spans="2:14" ht="28.5" x14ac:dyDescent="0.2">
      <c r="B57" s="91" t="s">
        <v>147</v>
      </c>
      <c r="C57" s="92" t="s">
        <v>44</v>
      </c>
      <c r="D57" s="81" t="s">
        <v>53</v>
      </c>
      <c r="E57" s="81" t="s">
        <v>54</v>
      </c>
      <c r="F57" s="81" t="s">
        <v>62</v>
      </c>
      <c r="G57" s="81" t="s">
        <v>50</v>
      </c>
      <c r="H57" s="80">
        <v>999</v>
      </c>
      <c r="I57" s="81" t="s">
        <v>110</v>
      </c>
      <c r="J57" s="82">
        <v>45806</v>
      </c>
      <c r="K57" s="81" t="s">
        <v>113</v>
      </c>
      <c r="L57" s="81">
        <v>1</v>
      </c>
      <c r="M57" s="93">
        <v>30</v>
      </c>
      <c r="N57" s="94">
        <v>19</v>
      </c>
    </row>
    <row r="58" spans="2:14" ht="28.5" x14ac:dyDescent="0.2">
      <c r="B58" s="95" t="s">
        <v>147</v>
      </c>
      <c r="C58" s="92" t="s">
        <v>44</v>
      </c>
      <c r="D58" s="81" t="s">
        <v>53</v>
      </c>
      <c r="E58" s="81" t="s">
        <v>54</v>
      </c>
      <c r="F58" s="81" t="s">
        <v>62</v>
      </c>
      <c r="G58" s="81" t="s">
        <v>50</v>
      </c>
      <c r="H58" s="80">
        <v>994</v>
      </c>
      <c r="I58" s="81" t="s">
        <v>78</v>
      </c>
      <c r="J58" s="82">
        <v>45805</v>
      </c>
      <c r="K58" s="81" t="s">
        <v>105</v>
      </c>
      <c r="L58" s="81">
        <v>1</v>
      </c>
      <c r="M58" s="93">
        <v>30</v>
      </c>
      <c r="N58" s="94">
        <v>13</v>
      </c>
    </row>
    <row r="59" spans="2:14" ht="28.5" x14ac:dyDescent="0.2">
      <c r="B59" s="91" t="s">
        <v>147</v>
      </c>
      <c r="C59" s="92" t="s">
        <v>44</v>
      </c>
      <c r="D59" s="81" t="s">
        <v>53</v>
      </c>
      <c r="E59" s="81" t="s">
        <v>54</v>
      </c>
      <c r="F59" s="81" t="s">
        <v>62</v>
      </c>
      <c r="G59" s="81" t="s">
        <v>50</v>
      </c>
      <c r="H59" s="80">
        <v>985</v>
      </c>
      <c r="I59" s="81" t="s">
        <v>57</v>
      </c>
      <c r="J59" s="82">
        <v>45805</v>
      </c>
      <c r="K59" s="81" t="s">
        <v>102</v>
      </c>
      <c r="L59" s="81">
        <v>1</v>
      </c>
      <c r="M59" s="93">
        <v>30</v>
      </c>
      <c r="N59" s="94">
        <v>2</v>
      </c>
    </row>
    <row r="60" spans="2:14" ht="28.5" x14ac:dyDescent="0.2">
      <c r="B60" s="95" t="s">
        <v>147</v>
      </c>
      <c r="C60" s="92" t="s">
        <v>44</v>
      </c>
      <c r="D60" s="81" t="s">
        <v>53</v>
      </c>
      <c r="E60" s="81" t="s">
        <v>54</v>
      </c>
      <c r="F60" s="81" t="s">
        <v>62</v>
      </c>
      <c r="G60" s="81" t="s">
        <v>50</v>
      </c>
      <c r="H60" s="80">
        <v>986</v>
      </c>
      <c r="I60" s="81" t="s">
        <v>57</v>
      </c>
      <c r="J60" s="82">
        <v>45805</v>
      </c>
      <c r="K60" s="81" t="s">
        <v>103</v>
      </c>
      <c r="L60" s="81">
        <v>1</v>
      </c>
      <c r="M60" s="93">
        <v>30</v>
      </c>
      <c r="N60" s="94">
        <v>2</v>
      </c>
    </row>
    <row r="61" spans="2:14" ht="28.5" x14ac:dyDescent="0.2">
      <c r="B61" s="91" t="s">
        <v>147</v>
      </c>
      <c r="C61" s="92" t="s">
        <v>44</v>
      </c>
      <c r="D61" s="81" t="s">
        <v>53</v>
      </c>
      <c r="E61" s="81" t="s">
        <v>54</v>
      </c>
      <c r="F61" s="81" t="s">
        <v>62</v>
      </c>
      <c r="G61" s="81" t="s">
        <v>50</v>
      </c>
      <c r="H61" s="80">
        <v>978</v>
      </c>
      <c r="I61" s="81" t="s">
        <v>120</v>
      </c>
      <c r="J61" s="82">
        <v>45805</v>
      </c>
      <c r="K61" s="81" t="s">
        <v>99</v>
      </c>
      <c r="L61" s="81">
        <v>1</v>
      </c>
      <c r="M61" s="93">
        <v>30</v>
      </c>
      <c r="N61" s="94">
        <v>15</v>
      </c>
    </row>
    <row r="62" spans="2:14" ht="28.5" x14ac:dyDescent="0.2">
      <c r="B62" s="95" t="s">
        <v>147</v>
      </c>
      <c r="C62" s="92" t="s">
        <v>44</v>
      </c>
      <c r="D62" s="81" t="s">
        <v>53</v>
      </c>
      <c r="E62" s="81" t="s">
        <v>54</v>
      </c>
      <c r="F62" s="81" t="s">
        <v>62</v>
      </c>
      <c r="G62" s="81" t="s">
        <v>50</v>
      </c>
      <c r="H62" s="80">
        <v>1011</v>
      </c>
      <c r="I62" s="81" t="s">
        <v>111</v>
      </c>
      <c r="J62" s="82">
        <v>45817</v>
      </c>
      <c r="K62" s="81" t="s">
        <v>122</v>
      </c>
      <c r="L62" s="81">
        <v>1</v>
      </c>
      <c r="M62" s="93">
        <v>30</v>
      </c>
      <c r="N62" s="94">
        <v>3</v>
      </c>
    </row>
    <row r="63" spans="2:14" ht="28.5" x14ac:dyDescent="0.2">
      <c r="B63" s="91" t="s">
        <v>147</v>
      </c>
      <c r="C63" s="92" t="s">
        <v>44</v>
      </c>
      <c r="D63" s="81" t="s">
        <v>53</v>
      </c>
      <c r="E63" s="81" t="s">
        <v>54</v>
      </c>
      <c r="F63" s="81" t="s">
        <v>62</v>
      </c>
      <c r="G63" s="81" t="s">
        <v>50</v>
      </c>
      <c r="H63" s="80">
        <v>987</v>
      </c>
      <c r="I63" s="81" t="s">
        <v>78</v>
      </c>
      <c r="J63" s="82">
        <v>45805</v>
      </c>
      <c r="K63" s="81" t="s">
        <v>104</v>
      </c>
      <c r="L63" s="81">
        <v>1</v>
      </c>
      <c r="M63" s="93">
        <v>30</v>
      </c>
      <c r="N63" s="94">
        <v>10</v>
      </c>
    </row>
    <row r="64" spans="2:14" ht="28.5" x14ac:dyDescent="0.2">
      <c r="B64" s="95" t="s">
        <v>147</v>
      </c>
      <c r="C64" s="92" t="s">
        <v>44</v>
      </c>
      <c r="D64" s="81" t="s">
        <v>53</v>
      </c>
      <c r="E64" s="81" t="s">
        <v>54</v>
      </c>
      <c r="F64" s="81" t="s">
        <v>62</v>
      </c>
      <c r="G64" s="81" t="s">
        <v>50</v>
      </c>
      <c r="H64" s="80">
        <v>977</v>
      </c>
      <c r="I64" s="81" t="s">
        <v>97</v>
      </c>
      <c r="J64" s="82">
        <v>45805</v>
      </c>
      <c r="K64" s="81" t="s">
        <v>98</v>
      </c>
      <c r="L64" s="81">
        <v>1</v>
      </c>
      <c r="M64" s="93">
        <v>30</v>
      </c>
      <c r="N64" s="94">
        <v>1</v>
      </c>
    </row>
    <row r="65" spans="2:14" ht="28.5" x14ac:dyDescent="0.2">
      <c r="B65" s="91" t="s">
        <v>147</v>
      </c>
      <c r="C65" s="92" t="s">
        <v>44</v>
      </c>
      <c r="D65" s="81" t="s">
        <v>53</v>
      </c>
      <c r="E65" s="81" t="s">
        <v>54</v>
      </c>
      <c r="F65" s="81" t="s">
        <v>62</v>
      </c>
      <c r="G65" s="81" t="s">
        <v>50</v>
      </c>
      <c r="H65" s="80">
        <v>981</v>
      </c>
      <c r="I65" s="81" t="s">
        <v>100</v>
      </c>
      <c r="J65" s="82">
        <v>45805</v>
      </c>
      <c r="K65" s="81" t="s">
        <v>101</v>
      </c>
      <c r="L65" s="81">
        <v>1</v>
      </c>
      <c r="M65" s="93">
        <v>30</v>
      </c>
      <c r="N65" s="94">
        <v>2</v>
      </c>
    </row>
    <row r="66" spans="2:14" ht="28.5" x14ac:dyDescent="0.2">
      <c r="B66" s="95" t="s">
        <v>148</v>
      </c>
      <c r="C66" s="102" t="s">
        <v>44</v>
      </c>
      <c r="D66" s="78" t="s">
        <v>53</v>
      </c>
      <c r="E66" s="78" t="s">
        <v>54</v>
      </c>
      <c r="F66" s="78" t="s">
        <v>62</v>
      </c>
      <c r="G66" s="78" t="s">
        <v>50</v>
      </c>
      <c r="H66" s="77">
        <v>977</v>
      </c>
      <c r="I66" s="78" t="s">
        <v>97</v>
      </c>
      <c r="J66" s="79">
        <v>45805</v>
      </c>
      <c r="K66" s="78" t="s">
        <v>98</v>
      </c>
      <c r="L66" s="78">
        <v>1</v>
      </c>
      <c r="M66" s="103">
        <v>26</v>
      </c>
      <c r="N66" s="104">
        <v>25</v>
      </c>
    </row>
    <row r="67" spans="2:14" ht="28.5" x14ac:dyDescent="0.2">
      <c r="B67" s="91" t="s">
        <v>148</v>
      </c>
      <c r="C67" s="96" t="s">
        <v>44</v>
      </c>
      <c r="D67" s="97" t="s">
        <v>53</v>
      </c>
      <c r="E67" s="97" t="s">
        <v>54</v>
      </c>
      <c r="F67" s="97" t="s">
        <v>62</v>
      </c>
      <c r="G67" s="97" t="s">
        <v>50</v>
      </c>
      <c r="H67" s="98">
        <v>951</v>
      </c>
      <c r="I67" s="97" t="s">
        <v>78</v>
      </c>
      <c r="J67" s="99">
        <v>45803</v>
      </c>
      <c r="K67" s="97" t="s">
        <v>79</v>
      </c>
      <c r="L67" s="97">
        <v>1</v>
      </c>
      <c r="M67" s="100">
        <v>26</v>
      </c>
      <c r="N67" s="101">
        <v>22</v>
      </c>
    </row>
    <row r="68" spans="2:14" ht="28.5" x14ac:dyDescent="0.2">
      <c r="B68" s="95" t="s">
        <v>148</v>
      </c>
      <c r="C68" s="102" t="s">
        <v>44</v>
      </c>
      <c r="D68" s="78" t="s">
        <v>53</v>
      </c>
      <c r="E68" s="78" t="s">
        <v>54</v>
      </c>
      <c r="F68" s="78" t="s">
        <v>62</v>
      </c>
      <c r="G68" s="78" t="s">
        <v>50</v>
      </c>
      <c r="H68" s="77">
        <v>950</v>
      </c>
      <c r="I68" s="78" t="s">
        <v>64</v>
      </c>
      <c r="J68" s="79">
        <v>45803</v>
      </c>
      <c r="K68" s="78" t="s">
        <v>77</v>
      </c>
      <c r="L68" s="78">
        <v>1</v>
      </c>
      <c r="M68" s="103">
        <v>26</v>
      </c>
      <c r="N68" s="104">
        <v>3</v>
      </c>
    </row>
    <row r="69" spans="2:14" ht="28.5" x14ac:dyDescent="0.2">
      <c r="B69" s="91" t="s">
        <v>148</v>
      </c>
      <c r="C69" s="96" t="s">
        <v>44</v>
      </c>
      <c r="D69" s="97" t="s">
        <v>53</v>
      </c>
      <c r="E69" s="97" t="s">
        <v>54</v>
      </c>
      <c r="F69" s="97" t="s">
        <v>62</v>
      </c>
      <c r="G69" s="97" t="s">
        <v>50</v>
      </c>
      <c r="H69" s="98">
        <v>940</v>
      </c>
      <c r="I69" s="97" t="s">
        <v>72</v>
      </c>
      <c r="J69" s="99">
        <v>45803</v>
      </c>
      <c r="K69" s="97" t="s">
        <v>75</v>
      </c>
      <c r="L69" s="97">
        <v>1</v>
      </c>
      <c r="M69" s="100">
        <v>26</v>
      </c>
      <c r="N69" s="101">
        <v>6</v>
      </c>
    </row>
    <row r="70" spans="2:14" ht="28.5" x14ac:dyDescent="0.2">
      <c r="B70" s="95" t="s">
        <v>148</v>
      </c>
      <c r="C70" s="102" t="s">
        <v>44</v>
      </c>
      <c r="D70" s="78" t="s">
        <v>53</v>
      </c>
      <c r="E70" s="78" t="s">
        <v>54</v>
      </c>
      <c r="F70" s="78" t="s">
        <v>62</v>
      </c>
      <c r="G70" s="78" t="s">
        <v>50</v>
      </c>
      <c r="H70" s="77">
        <v>938</v>
      </c>
      <c r="I70" s="78">
        <v>0</v>
      </c>
      <c r="J70" s="79">
        <v>0</v>
      </c>
      <c r="K70" s="78">
        <v>0</v>
      </c>
      <c r="L70" s="78">
        <v>1</v>
      </c>
      <c r="M70" s="103">
        <v>26</v>
      </c>
      <c r="N70" s="104">
        <v>2</v>
      </c>
    </row>
    <row r="71" spans="2:14" ht="28.5" x14ac:dyDescent="0.2">
      <c r="B71" s="91" t="s">
        <v>148</v>
      </c>
      <c r="C71" s="96" t="s">
        <v>44</v>
      </c>
      <c r="D71" s="97" t="s">
        <v>53</v>
      </c>
      <c r="E71" s="97" t="s">
        <v>54</v>
      </c>
      <c r="F71" s="97" t="s">
        <v>62</v>
      </c>
      <c r="G71" s="97" t="s">
        <v>50</v>
      </c>
      <c r="H71" s="98">
        <v>935</v>
      </c>
      <c r="I71" s="97" t="s">
        <v>60</v>
      </c>
      <c r="J71" s="99">
        <v>45803</v>
      </c>
      <c r="K71" s="97" t="s">
        <v>71</v>
      </c>
      <c r="L71" s="97">
        <v>1</v>
      </c>
      <c r="M71" s="100">
        <v>26</v>
      </c>
      <c r="N71" s="101">
        <v>17</v>
      </c>
    </row>
    <row r="72" spans="2:14" ht="28.5" x14ac:dyDescent="0.2">
      <c r="B72" s="95" t="s">
        <v>148</v>
      </c>
      <c r="C72" s="102" t="s">
        <v>44</v>
      </c>
      <c r="D72" s="78" t="s">
        <v>53</v>
      </c>
      <c r="E72" s="78" t="s">
        <v>54</v>
      </c>
      <c r="F72" s="78" t="s">
        <v>62</v>
      </c>
      <c r="G72" s="78" t="s">
        <v>50</v>
      </c>
      <c r="H72" s="77">
        <v>930</v>
      </c>
      <c r="I72" s="78" t="s">
        <v>64</v>
      </c>
      <c r="J72" s="79">
        <v>45803</v>
      </c>
      <c r="K72" s="78" t="s">
        <v>68</v>
      </c>
      <c r="L72" s="78">
        <v>1</v>
      </c>
      <c r="M72" s="103">
        <v>26</v>
      </c>
      <c r="N72" s="104">
        <v>15</v>
      </c>
    </row>
    <row r="73" spans="2:14" ht="28.5" x14ac:dyDescent="0.2">
      <c r="B73" s="91" t="s">
        <v>148</v>
      </c>
      <c r="C73" s="96" t="s">
        <v>44</v>
      </c>
      <c r="D73" s="97" t="s">
        <v>53</v>
      </c>
      <c r="E73" s="97" t="s">
        <v>54</v>
      </c>
      <c r="F73" s="97" t="s">
        <v>62</v>
      </c>
      <c r="G73" s="97" t="s">
        <v>50</v>
      </c>
      <c r="H73" s="98">
        <v>932</v>
      </c>
      <c r="I73" s="97" t="s">
        <v>69</v>
      </c>
      <c r="J73" s="99">
        <v>45804</v>
      </c>
      <c r="K73" s="97" t="s">
        <v>70</v>
      </c>
      <c r="L73" s="97">
        <v>1</v>
      </c>
      <c r="M73" s="100">
        <v>26</v>
      </c>
      <c r="N73" s="101">
        <v>3</v>
      </c>
    </row>
    <row r="74" spans="2:14" ht="28.5" x14ac:dyDescent="0.2">
      <c r="B74" s="95" t="s">
        <v>148</v>
      </c>
      <c r="C74" s="102" t="s">
        <v>44</v>
      </c>
      <c r="D74" s="78" t="s">
        <v>53</v>
      </c>
      <c r="E74" s="78" t="s">
        <v>54</v>
      </c>
      <c r="F74" s="78" t="s">
        <v>62</v>
      </c>
      <c r="G74" s="78" t="s">
        <v>50</v>
      </c>
      <c r="H74" s="77">
        <v>941</v>
      </c>
      <c r="I74" s="78" t="s">
        <v>72</v>
      </c>
      <c r="J74" s="79">
        <v>45803</v>
      </c>
      <c r="K74" s="78" t="s">
        <v>76</v>
      </c>
      <c r="L74" s="78">
        <v>1</v>
      </c>
      <c r="M74" s="103">
        <v>26</v>
      </c>
      <c r="N74" s="104">
        <v>5</v>
      </c>
    </row>
    <row r="75" spans="2:14" ht="28.5" x14ac:dyDescent="0.2">
      <c r="B75" s="91" t="s">
        <v>148</v>
      </c>
      <c r="C75" s="96" t="s">
        <v>44</v>
      </c>
      <c r="D75" s="97" t="s">
        <v>53</v>
      </c>
      <c r="E75" s="97" t="s">
        <v>54</v>
      </c>
      <c r="F75" s="97" t="s">
        <v>62</v>
      </c>
      <c r="G75" s="97" t="s">
        <v>50</v>
      </c>
      <c r="H75" s="98">
        <v>939</v>
      </c>
      <c r="I75" s="97" t="s">
        <v>73</v>
      </c>
      <c r="J75" s="99">
        <v>45803</v>
      </c>
      <c r="K75" s="97" t="s">
        <v>74</v>
      </c>
      <c r="L75" s="97">
        <v>1</v>
      </c>
      <c r="M75" s="100">
        <v>26</v>
      </c>
      <c r="N75" s="101">
        <v>6</v>
      </c>
    </row>
    <row r="76" spans="2:14" ht="28.5" x14ac:dyDescent="0.2">
      <c r="B76" s="95" t="s">
        <v>149</v>
      </c>
      <c r="C76" s="92" t="s">
        <v>44</v>
      </c>
      <c r="D76" s="81" t="s">
        <v>53</v>
      </c>
      <c r="E76" s="81" t="s">
        <v>54</v>
      </c>
      <c r="F76" s="81" t="s">
        <v>62</v>
      </c>
      <c r="G76" s="81" t="s">
        <v>50</v>
      </c>
      <c r="H76" s="89">
        <v>1142</v>
      </c>
      <c r="I76" s="81" t="s">
        <v>69</v>
      </c>
      <c r="J76" s="82">
        <v>45822</v>
      </c>
      <c r="K76" s="81" t="s">
        <v>164</v>
      </c>
      <c r="L76" s="81" t="s">
        <v>52</v>
      </c>
      <c r="M76" s="93">
        <v>20</v>
      </c>
      <c r="N76" s="94">
        <v>1</v>
      </c>
    </row>
    <row r="77" spans="2:14" ht="28.5" x14ac:dyDescent="0.2">
      <c r="B77" s="91" t="s">
        <v>149</v>
      </c>
      <c r="C77" s="92" t="s">
        <v>44</v>
      </c>
      <c r="D77" s="81" t="s">
        <v>53</v>
      </c>
      <c r="E77" s="81" t="s">
        <v>54</v>
      </c>
      <c r="F77" s="81" t="s">
        <v>62</v>
      </c>
      <c r="G77" s="81" t="s">
        <v>50</v>
      </c>
      <c r="H77" s="80">
        <v>1104</v>
      </c>
      <c r="I77" s="81">
        <v>0</v>
      </c>
      <c r="J77" s="82">
        <v>0</v>
      </c>
      <c r="K77" s="81">
        <v>0</v>
      </c>
      <c r="L77" s="81" t="s">
        <v>52</v>
      </c>
      <c r="M77" s="93">
        <v>28</v>
      </c>
      <c r="N77" s="94">
        <v>5</v>
      </c>
    </row>
    <row r="78" spans="2:14" ht="28.5" x14ac:dyDescent="0.2">
      <c r="B78" s="95" t="s">
        <v>149</v>
      </c>
      <c r="C78" s="92" t="s">
        <v>44</v>
      </c>
      <c r="D78" s="81" t="s">
        <v>53</v>
      </c>
      <c r="E78" s="81" t="s">
        <v>54</v>
      </c>
      <c r="F78" s="81" t="s">
        <v>62</v>
      </c>
      <c r="G78" s="81" t="s">
        <v>50</v>
      </c>
      <c r="H78" s="80">
        <v>1103</v>
      </c>
      <c r="I78" s="81">
        <v>0</v>
      </c>
      <c r="J78" s="82">
        <v>0</v>
      </c>
      <c r="K78" s="81">
        <v>0</v>
      </c>
      <c r="L78" s="81" t="s">
        <v>52</v>
      </c>
      <c r="M78" s="93">
        <v>28</v>
      </c>
      <c r="N78" s="94">
        <v>6</v>
      </c>
    </row>
    <row r="79" spans="2:14" ht="28.5" x14ac:dyDescent="0.2">
      <c r="B79" s="91" t="s">
        <v>149</v>
      </c>
      <c r="C79" s="92" t="s">
        <v>44</v>
      </c>
      <c r="D79" s="81" t="s">
        <v>53</v>
      </c>
      <c r="E79" s="81" t="s">
        <v>54</v>
      </c>
      <c r="F79" s="81" t="s">
        <v>62</v>
      </c>
      <c r="G79" s="81" t="s">
        <v>50</v>
      </c>
      <c r="H79" s="80">
        <v>1105</v>
      </c>
      <c r="I79" s="81">
        <v>0</v>
      </c>
      <c r="J79" s="82">
        <v>0</v>
      </c>
      <c r="K79" s="81">
        <v>0</v>
      </c>
      <c r="L79" s="81" t="s">
        <v>52</v>
      </c>
      <c r="M79" s="93">
        <v>28</v>
      </c>
      <c r="N79" s="94">
        <v>5</v>
      </c>
    </row>
    <row r="80" spans="2:14" ht="28.5" x14ac:dyDescent="0.2">
      <c r="B80" s="95" t="s">
        <v>149</v>
      </c>
      <c r="C80" s="92" t="s">
        <v>44</v>
      </c>
      <c r="D80" s="81" t="s">
        <v>53</v>
      </c>
      <c r="E80" s="81" t="s">
        <v>54</v>
      </c>
      <c r="F80" s="81" t="s">
        <v>62</v>
      </c>
      <c r="G80" s="81" t="s">
        <v>50</v>
      </c>
      <c r="H80" s="80">
        <v>1106</v>
      </c>
      <c r="I80" s="81" t="s">
        <v>63</v>
      </c>
      <c r="J80" s="82">
        <v>0</v>
      </c>
      <c r="K80" s="81">
        <v>0</v>
      </c>
      <c r="L80" s="81" t="s">
        <v>52</v>
      </c>
      <c r="M80" s="93">
        <v>28</v>
      </c>
      <c r="N80" s="94">
        <v>6</v>
      </c>
    </row>
    <row r="81" spans="2:14" ht="28.5" x14ac:dyDescent="0.2">
      <c r="B81" s="91" t="s">
        <v>149</v>
      </c>
      <c r="C81" s="92" t="s">
        <v>44</v>
      </c>
      <c r="D81" s="81" t="s">
        <v>53</v>
      </c>
      <c r="E81" s="81" t="s">
        <v>54</v>
      </c>
      <c r="F81" s="81" t="s">
        <v>62</v>
      </c>
      <c r="G81" s="81" t="s">
        <v>50</v>
      </c>
      <c r="H81" s="80">
        <v>994</v>
      </c>
      <c r="I81" s="81" t="s">
        <v>78</v>
      </c>
      <c r="J81" s="82">
        <v>45805</v>
      </c>
      <c r="K81" s="81" t="s">
        <v>105</v>
      </c>
      <c r="L81" s="81" t="s">
        <v>52</v>
      </c>
      <c r="M81" s="93">
        <v>30</v>
      </c>
      <c r="N81" s="94">
        <v>3</v>
      </c>
    </row>
    <row r="82" spans="2:14" ht="28.5" x14ac:dyDescent="0.2">
      <c r="B82" s="95" t="s">
        <v>149</v>
      </c>
      <c r="C82" s="92" t="s">
        <v>44</v>
      </c>
      <c r="D82" s="81" t="s">
        <v>53</v>
      </c>
      <c r="E82" s="81" t="s">
        <v>54</v>
      </c>
      <c r="F82" s="81" t="s">
        <v>62</v>
      </c>
      <c r="G82" s="81" t="s">
        <v>50</v>
      </c>
      <c r="H82" s="80">
        <v>1071</v>
      </c>
      <c r="I82" s="81" t="s">
        <v>58</v>
      </c>
      <c r="J82" s="82">
        <v>45811</v>
      </c>
      <c r="K82" s="81" t="s">
        <v>94</v>
      </c>
      <c r="L82" s="81" t="s">
        <v>52</v>
      </c>
      <c r="M82" s="93">
        <v>30</v>
      </c>
      <c r="N82" s="94">
        <v>5</v>
      </c>
    </row>
    <row r="83" spans="2:14" ht="28.5" x14ac:dyDescent="0.2">
      <c r="B83" s="91" t="s">
        <v>149</v>
      </c>
      <c r="C83" s="92" t="s">
        <v>44</v>
      </c>
      <c r="D83" s="81" t="s">
        <v>53</v>
      </c>
      <c r="E83" s="81" t="s">
        <v>54</v>
      </c>
      <c r="F83" s="81" t="s">
        <v>62</v>
      </c>
      <c r="G83" s="81" t="s">
        <v>50</v>
      </c>
      <c r="H83" s="80">
        <v>1035</v>
      </c>
      <c r="I83" s="81" t="s">
        <v>114</v>
      </c>
      <c r="J83" s="82">
        <v>45808</v>
      </c>
      <c r="K83" s="81" t="s">
        <v>118</v>
      </c>
      <c r="L83" s="81" t="s">
        <v>52</v>
      </c>
      <c r="M83" s="93">
        <v>30</v>
      </c>
      <c r="N83" s="94">
        <v>9</v>
      </c>
    </row>
    <row r="84" spans="2:14" ht="28.5" x14ac:dyDescent="0.2">
      <c r="B84" s="95" t="s">
        <v>149</v>
      </c>
      <c r="C84" s="92" t="s">
        <v>44</v>
      </c>
      <c r="D84" s="81" t="s">
        <v>53</v>
      </c>
      <c r="E84" s="81" t="s">
        <v>54</v>
      </c>
      <c r="F84" s="81" t="s">
        <v>62</v>
      </c>
      <c r="G84" s="81" t="s">
        <v>50</v>
      </c>
      <c r="H84" s="80">
        <v>1025</v>
      </c>
      <c r="I84" s="81" t="s">
        <v>124</v>
      </c>
      <c r="J84" s="82">
        <v>45808</v>
      </c>
      <c r="K84" s="81" t="s">
        <v>125</v>
      </c>
      <c r="L84" s="81" t="s">
        <v>52</v>
      </c>
      <c r="M84" s="93">
        <v>30</v>
      </c>
      <c r="N84" s="94">
        <v>5</v>
      </c>
    </row>
    <row r="85" spans="2:14" ht="28.5" x14ac:dyDescent="0.2">
      <c r="B85" s="91" t="s">
        <v>149</v>
      </c>
      <c r="C85" s="92" t="s">
        <v>44</v>
      </c>
      <c r="D85" s="81" t="s">
        <v>53</v>
      </c>
      <c r="E85" s="81" t="s">
        <v>54</v>
      </c>
      <c r="F85" s="81" t="s">
        <v>62</v>
      </c>
      <c r="G85" s="81" t="s">
        <v>50</v>
      </c>
      <c r="H85" s="80">
        <v>1055</v>
      </c>
      <c r="I85" s="81" t="s">
        <v>55</v>
      </c>
      <c r="J85" s="82">
        <v>45810</v>
      </c>
      <c r="K85" s="81" t="s">
        <v>126</v>
      </c>
      <c r="L85" s="81" t="s">
        <v>52</v>
      </c>
      <c r="M85" s="93">
        <v>30</v>
      </c>
      <c r="N85" s="94">
        <v>1</v>
      </c>
    </row>
    <row r="86" spans="2:14" ht="28.5" x14ac:dyDescent="0.2">
      <c r="B86" s="95" t="s">
        <v>149</v>
      </c>
      <c r="C86" s="92" t="s">
        <v>44</v>
      </c>
      <c r="D86" s="81" t="s">
        <v>53</v>
      </c>
      <c r="E86" s="81" t="s">
        <v>54</v>
      </c>
      <c r="F86" s="81" t="s">
        <v>62</v>
      </c>
      <c r="G86" s="81" t="s">
        <v>50</v>
      </c>
      <c r="H86" s="89">
        <v>1142</v>
      </c>
      <c r="I86" s="81" t="s">
        <v>69</v>
      </c>
      <c r="J86" s="82">
        <v>45822</v>
      </c>
      <c r="K86" s="81" t="s">
        <v>164</v>
      </c>
      <c r="L86" s="81" t="s">
        <v>52</v>
      </c>
      <c r="M86" s="93">
        <v>30</v>
      </c>
      <c r="N86" s="94">
        <v>3</v>
      </c>
    </row>
    <row r="87" spans="2:14" ht="28.5" x14ac:dyDescent="0.2">
      <c r="B87" s="91" t="s">
        <v>149</v>
      </c>
      <c r="C87" s="92" t="s">
        <v>44</v>
      </c>
      <c r="D87" s="81" t="s">
        <v>53</v>
      </c>
      <c r="E87" s="81" t="s">
        <v>54</v>
      </c>
      <c r="F87" s="81" t="s">
        <v>62</v>
      </c>
      <c r="G87" s="81" t="s">
        <v>50</v>
      </c>
      <c r="H87" s="80">
        <v>1036</v>
      </c>
      <c r="I87" s="81" t="s">
        <v>114</v>
      </c>
      <c r="J87" s="82">
        <v>45807</v>
      </c>
      <c r="K87" s="81" t="s">
        <v>117</v>
      </c>
      <c r="L87" s="81" t="s">
        <v>52</v>
      </c>
      <c r="M87" s="93">
        <v>30</v>
      </c>
      <c r="N87" s="94">
        <v>3</v>
      </c>
    </row>
    <row r="88" spans="2:14" ht="28.5" x14ac:dyDescent="0.2">
      <c r="B88" s="95" t="s">
        <v>149</v>
      </c>
      <c r="C88" s="92" t="s">
        <v>44</v>
      </c>
      <c r="D88" s="81" t="s">
        <v>53</v>
      </c>
      <c r="E88" s="81" t="s">
        <v>54</v>
      </c>
      <c r="F88" s="81" t="s">
        <v>62</v>
      </c>
      <c r="G88" s="81" t="s">
        <v>50</v>
      </c>
      <c r="H88" s="80">
        <v>1055</v>
      </c>
      <c r="I88" s="81" t="s">
        <v>55</v>
      </c>
      <c r="J88" s="82">
        <v>45810</v>
      </c>
      <c r="K88" s="81" t="s">
        <v>126</v>
      </c>
      <c r="L88" s="81" t="s">
        <v>52</v>
      </c>
      <c r="M88" s="93">
        <v>30</v>
      </c>
      <c r="N88" s="94">
        <v>2</v>
      </c>
    </row>
    <row r="89" spans="2:14" ht="28.5" x14ac:dyDescent="0.2">
      <c r="B89" s="91" t="s">
        <v>149</v>
      </c>
      <c r="C89" s="92" t="s">
        <v>44</v>
      </c>
      <c r="D89" s="81" t="s">
        <v>53</v>
      </c>
      <c r="E89" s="81" t="s">
        <v>54</v>
      </c>
      <c r="F89" s="81" t="s">
        <v>62</v>
      </c>
      <c r="G89" s="81" t="s">
        <v>50</v>
      </c>
      <c r="H89" s="80">
        <v>1025</v>
      </c>
      <c r="I89" s="81" t="s">
        <v>124</v>
      </c>
      <c r="J89" s="82">
        <v>45808</v>
      </c>
      <c r="K89" s="81" t="s">
        <v>125</v>
      </c>
      <c r="L89" s="81" t="s">
        <v>52</v>
      </c>
      <c r="M89" s="93">
        <v>30</v>
      </c>
      <c r="N89" s="94">
        <v>11</v>
      </c>
    </row>
    <row r="90" spans="2:14" ht="28.5" x14ac:dyDescent="0.2">
      <c r="B90" s="95" t="s">
        <v>149</v>
      </c>
      <c r="C90" s="92" t="s">
        <v>44</v>
      </c>
      <c r="D90" s="81" t="s">
        <v>53</v>
      </c>
      <c r="E90" s="81" t="s">
        <v>54</v>
      </c>
      <c r="F90" s="81" t="s">
        <v>62</v>
      </c>
      <c r="G90" s="81" t="s">
        <v>50</v>
      </c>
      <c r="H90" s="80">
        <v>1035</v>
      </c>
      <c r="I90" s="81" t="s">
        <v>114</v>
      </c>
      <c r="J90" s="82">
        <v>45808</v>
      </c>
      <c r="K90" s="81" t="s">
        <v>118</v>
      </c>
      <c r="L90" s="81" t="s">
        <v>52</v>
      </c>
      <c r="M90" s="93">
        <v>30</v>
      </c>
      <c r="N90" s="94">
        <v>1</v>
      </c>
    </row>
    <row r="91" spans="2:14" ht="28.5" x14ac:dyDescent="0.2">
      <c r="B91" s="91" t="s">
        <v>149</v>
      </c>
      <c r="C91" s="92" t="s">
        <v>44</v>
      </c>
      <c r="D91" s="81" t="s">
        <v>53</v>
      </c>
      <c r="E91" s="81" t="s">
        <v>54</v>
      </c>
      <c r="F91" s="81" t="s">
        <v>62</v>
      </c>
      <c r="G91" s="81" t="s">
        <v>50</v>
      </c>
      <c r="H91" s="80">
        <v>978</v>
      </c>
      <c r="I91" s="81" t="s">
        <v>120</v>
      </c>
      <c r="J91" s="82">
        <v>45805</v>
      </c>
      <c r="K91" s="81" t="s">
        <v>99</v>
      </c>
      <c r="L91" s="81" t="s">
        <v>52</v>
      </c>
      <c r="M91" s="93">
        <v>30</v>
      </c>
      <c r="N91" s="94">
        <v>4</v>
      </c>
    </row>
    <row r="92" spans="2:14" ht="28.5" x14ac:dyDescent="0.2">
      <c r="B92" s="95" t="s">
        <v>149</v>
      </c>
      <c r="C92" s="92" t="s">
        <v>44</v>
      </c>
      <c r="D92" s="81" t="s">
        <v>53</v>
      </c>
      <c r="E92" s="81" t="s">
        <v>54</v>
      </c>
      <c r="F92" s="81" t="s">
        <v>62</v>
      </c>
      <c r="G92" s="81" t="s">
        <v>50</v>
      </c>
      <c r="H92" s="80">
        <v>1103</v>
      </c>
      <c r="I92" s="81">
        <v>0</v>
      </c>
      <c r="J92" s="82">
        <v>0</v>
      </c>
      <c r="K92" s="81">
        <v>0</v>
      </c>
      <c r="L92" s="81" t="s">
        <v>52</v>
      </c>
      <c r="M92" s="93">
        <v>30</v>
      </c>
      <c r="N92" s="94">
        <v>6</v>
      </c>
    </row>
    <row r="93" spans="2:14" ht="28.5" x14ac:dyDescent="0.2">
      <c r="B93" s="91" t="s">
        <v>149</v>
      </c>
      <c r="C93" s="92" t="s">
        <v>44</v>
      </c>
      <c r="D93" s="81" t="s">
        <v>53</v>
      </c>
      <c r="E93" s="81" t="s">
        <v>54</v>
      </c>
      <c r="F93" s="81" t="s">
        <v>62</v>
      </c>
      <c r="G93" s="81" t="s">
        <v>50</v>
      </c>
      <c r="H93" s="80">
        <v>1092</v>
      </c>
      <c r="I93" s="81" t="s">
        <v>60</v>
      </c>
      <c r="J93" s="82">
        <v>45813</v>
      </c>
      <c r="K93" s="81" t="s">
        <v>96</v>
      </c>
      <c r="L93" s="81" t="s">
        <v>52</v>
      </c>
      <c r="M93" s="93">
        <v>30</v>
      </c>
      <c r="N93" s="94">
        <v>2</v>
      </c>
    </row>
    <row r="94" spans="2:14" ht="28.5" x14ac:dyDescent="0.2">
      <c r="B94" s="95" t="s">
        <v>149</v>
      </c>
      <c r="C94" s="92" t="s">
        <v>44</v>
      </c>
      <c r="D94" s="81" t="s">
        <v>53</v>
      </c>
      <c r="E94" s="81" t="s">
        <v>54</v>
      </c>
      <c r="F94" s="81" t="s">
        <v>62</v>
      </c>
      <c r="G94" s="81" t="s">
        <v>50</v>
      </c>
      <c r="H94" s="80">
        <v>1071</v>
      </c>
      <c r="I94" s="81" t="s">
        <v>58</v>
      </c>
      <c r="J94" s="82">
        <v>45811</v>
      </c>
      <c r="K94" s="81" t="s">
        <v>94</v>
      </c>
      <c r="L94" s="81" t="s">
        <v>52</v>
      </c>
      <c r="M94" s="93">
        <v>30</v>
      </c>
      <c r="N94" s="94">
        <v>2</v>
      </c>
    </row>
    <row r="95" spans="2:14" ht="28.5" x14ac:dyDescent="0.2">
      <c r="B95" s="91" t="s">
        <v>149</v>
      </c>
      <c r="C95" s="92" t="s">
        <v>44</v>
      </c>
      <c r="D95" s="81" t="s">
        <v>53</v>
      </c>
      <c r="E95" s="81" t="s">
        <v>54</v>
      </c>
      <c r="F95" s="81" t="s">
        <v>62</v>
      </c>
      <c r="G95" s="81" t="s">
        <v>50</v>
      </c>
      <c r="H95" s="80">
        <v>1103</v>
      </c>
      <c r="I95" s="81">
        <v>0</v>
      </c>
      <c r="J95" s="82">
        <v>0</v>
      </c>
      <c r="K95" s="81">
        <v>0</v>
      </c>
      <c r="L95" s="81" t="s">
        <v>52</v>
      </c>
      <c r="M95" s="93">
        <v>32</v>
      </c>
      <c r="N95" s="94">
        <v>3</v>
      </c>
    </row>
    <row r="96" spans="2:14" ht="28.5" x14ac:dyDescent="0.2">
      <c r="B96" s="95" t="s">
        <v>149</v>
      </c>
      <c r="C96" s="92" t="s">
        <v>44</v>
      </c>
      <c r="D96" s="81" t="s">
        <v>53</v>
      </c>
      <c r="E96" s="81" t="s">
        <v>54</v>
      </c>
      <c r="F96" s="81" t="s">
        <v>62</v>
      </c>
      <c r="G96" s="81" t="s">
        <v>50</v>
      </c>
      <c r="H96" s="80">
        <v>1071</v>
      </c>
      <c r="I96" s="81" t="s">
        <v>58</v>
      </c>
      <c r="J96" s="82">
        <v>45811</v>
      </c>
      <c r="K96" s="81" t="s">
        <v>94</v>
      </c>
      <c r="L96" s="81" t="s">
        <v>52</v>
      </c>
      <c r="M96" s="93">
        <v>32</v>
      </c>
      <c r="N96" s="94">
        <v>1</v>
      </c>
    </row>
    <row r="97" spans="2:14" ht="28.5" x14ac:dyDescent="0.2">
      <c r="B97" s="91" t="s">
        <v>149</v>
      </c>
      <c r="C97" s="92" t="s">
        <v>44</v>
      </c>
      <c r="D97" s="81" t="s">
        <v>53</v>
      </c>
      <c r="E97" s="81" t="s">
        <v>54</v>
      </c>
      <c r="F97" s="81" t="s">
        <v>62</v>
      </c>
      <c r="G97" s="81" t="s">
        <v>50</v>
      </c>
      <c r="H97" s="80">
        <v>1035</v>
      </c>
      <c r="I97" s="81" t="s">
        <v>114</v>
      </c>
      <c r="J97" s="82">
        <v>45808</v>
      </c>
      <c r="K97" s="81" t="s">
        <v>118</v>
      </c>
      <c r="L97" s="81" t="s">
        <v>52</v>
      </c>
      <c r="M97" s="93">
        <v>26</v>
      </c>
      <c r="N97" s="94">
        <v>2</v>
      </c>
    </row>
    <row r="98" spans="2:14" ht="28.5" x14ac:dyDescent="0.2">
      <c r="B98" s="95" t="s">
        <v>149</v>
      </c>
      <c r="C98" s="92" t="s">
        <v>44</v>
      </c>
      <c r="D98" s="81" t="s">
        <v>53</v>
      </c>
      <c r="E98" s="81" t="s">
        <v>54</v>
      </c>
      <c r="F98" s="81" t="s">
        <v>62</v>
      </c>
      <c r="G98" s="81" t="s">
        <v>50</v>
      </c>
      <c r="H98" s="80">
        <v>1025</v>
      </c>
      <c r="I98" s="81" t="s">
        <v>124</v>
      </c>
      <c r="J98" s="82">
        <v>45808</v>
      </c>
      <c r="K98" s="81" t="s">
        <v>125</v>
      </c>
      <c r="L98" s="81" t="s">
        <v>52</v>
      </c>
      <c r="M98" s="93">
        <v>26</v>
      </c>
      <c r="N98" s="94">
        <v>3</v>
      </c>
    </row>
    <row r="99" spans="2:14" ht="28.5" x14ac:dyDescent="0.2">
      <c r="B99" s="91" t="s">
        <v>149</v>
      </c>
      <c r="C99" s="92" t="s">
        <v>44</v>
      </c>
      <c r="D99" s="81" t="s">
        <v>53</v>
      </c>
      <c r="E99" s="81" t="s">
        <v>54</v>
      </c>
      <c r="F99" s="81" t="s">
        <v>62</v>
      </c>
      <c r="G99" s="81" t="s">
        <v>50</v>
      </c>
      <c r="H99" s="80">
        <v>1070</v>
      </c>
      <c r="I99" s="81" t="s">
        <v>58</v>
      </c>
      <c r="J99" s="82">
        <v>45811</v>
      </c>
      <c r="K99" s="81" t="s">
        <v>93</v>
      </c>
      <c r="L99" s="81" t="s">
        <v>52</v>
      </c>
      <c r="M99" s="93">
        <v>26</v>
      </c>
      <c r="N99" s="94">
        <v>4</v>
      </c>
    </row>
    <row r="100" spans="2:14" ht="28.5" x14ac:dyDescent="0.2">
      <c r="B100" s="95" t="s">
        <v>149</v>
      </c>
      <c r="C100" s="92" t="s">
        <v>44</v>
      </c>
      <c r="D100" s="81" t="s">
        <v>53</v>
      </c>
      <c r="E100" s="81" t="s">
        <v>54</v>
      </c>
      <c r="F100" s="81" t="s">
        <v>62</v>
      </c>
      <c r="G100" s="81" t="s">
        <v>50</v>
      </c>
      <c r="H100" s="80">
        <v>994</v>
      </c>
      <c r="I100" s="81" t="s">
        <v>78</v>
      </c>
      <c r="J100" s="82">
        <v>45805</v>
      </c>
      <c r="K100" s="81" t="s">
        <v>105</v>
      </c>
      <c r="L100" s="81" t="s">
        <v>52</v>
      </c>
      <c r="M100" s="93">
        <v>30</v>
      </c>
      <c r="N100" s="94">
        <v>3</v>
      </c>
    </row>
    <row r="101" spans="2:14" ht="28.5" x14ac:dyDescent="0.2">
      <c r="B101" s="91" t="s">
        <v>149</v>
      </c>
      <c r="C101" s="92" t="s">
        <v>44</v>
      </c>
      <c r="D101" s="81" t="s">
        <v>53</v>
      </c>
      <c r="E101" s="81" t="s">
        <v>54</v>
      </c>
      <c r="F101" s="81" t="s">
        <v>62</v>
      </c>
      <c r="G101" s="81" t="s">
        <v>50</v>
      </c>
      <c r="H101" s="89">
        <v>1142</v>
      </c>
      <c r="I101" s="81" t="s">
        <v>69</v>
      </c>
      <c r="J101" s="82">
        <v>45822</v>
      </c>
      <c r="K101" s="81" t="s">
        <v>164</v>
      </c>
      <c r="L101" s="81" t="s">
        <v>52</v>
      </c>
      <c r="M101" s="93">
        <v>30</v>
      </c>
      <c r="N101" s="94">
        <v>7</v>
      </c>
    </row>
    <row r="102" spans="2:14" ht="28.5" x14ac:dyDescent="0.2">
      <c r="B102" s="95" t="s">
        <v>149</v>
      </c>
      <c r="C102" s="92" t="s">
        <v>44</v>
      </c>
      <c r="D102" s="81" t="s">
        <v>53</v>
      </c>
      <c r="E102" s="81" t="s">
        <v>54</v>
      </c>
      <c r="F102" s="81" t="s">
        <v>62</v>
      </c>
      <c r="G102" s="81" t="s">
        <v>50</v>
      </c>
      <c r="H102" s="80">
        <v>951</v>
      </c>
      <c r="I102" s="81" t="s">
        <v>78</v>
      </c>
      <c r="J102" s="82">
        <v>45803</v>
      </c>
      <c r="K102" s="81" t="s">
        <v>79</v>
      </c>
      <c r="L102" s="81" t="s">
        <v>52</v>
      </c>
      <c r="M102" s="93">
        <v>30</v>
      </c>
      <c r="N102" s="94">
        <v>1</v>
      </c>
    </row>
    <row r="103" spans="2:14" ht="28.5" x14ac:dyDescent="0.2">
      <c r="B103" s="91" t="s">
        <v>150</v>
      </c>
      <c r="C103" s="96" t="s">
        <v>44</v>
      </c>
      <c r="D103" s="97" t="s">
        <v>53</v>
      </c>
      <c r="E103" s="97" t="s">
        <v>54</v>
      </c>
      <c r="F103" s="97" t="s">
        <v>62</v>
      </c>
      <c r="G103" s="97" t="s">
        <v>50</v>
      </c>
      <c r="H103" s="98">
        <v>1055</v>
      </c>
      <c r="I103" s="97" t="s">
        <v>55</v>
      </c>
      <c r="J103" s="99">
        <v>45810</v>
      </c>
      <c r="K103" s="97" t="s">
        <v>126</v>
      </c>
      <c r="L103" s="97">
        <v>1</v>
      </c>
      <c r="M103" s="100">
        <v>30</v>
      </c>
      <c r="N103" s="101">
        <v>12</v>
      </c>
    </row>
    <row r="104" spans="2:14" ht="28.5" x14ac:dyDescent="0.2">
      <c r="B104" s="95" t="s">
        <v>150</v>
      </c>
      <c r="C104" s="102" t="s">
        <v>44</v>
      </c>
      <c r="D104" s="78" t="s">
        <v>53</v>
      </c>
      <c r="E104" s="78" t="s">
        <v>54</v>
      </c>
      <c r="F104" s="78" t="s">
        <v>62</v>
      </c>
      <c r="G104" s="78" t="s">
        <v>50</v>
      </c>
      <c r="H104" s="77">
        <v>1070</v>
      </c>
      <c r="I104" s="78" t="s">
        <v>58</v>
      </c>
      <c r="J104" s="79">
        <v>45811</v>
      </c>
      <c r="K104" s="78" t="s">
        <v>93</v>
      </c>
      <c r="L104" s="78">
        <v>1</v>
      </c>
      <c r="M104" s="103">
        <v>30</v>
      </c>
      <c r="N104" s="104">
        <v>4</v>
      </c>
    </row>
    <row r="105" spans="2:14" ht="28.5" x14ac:dyDescent="0.2">
      <c r="B105" s="91" t="s">
        <v>150</v>
      </c>
      <c r="C105" s="96" t="s">
        <v>44</v>
      </c>
      <c r="D105" s="97" t="s">
        <v>53</v>
      </c>
      <c r="E105" s="97" t="s">
        <v>54</v>
      </c>
      <c r="F105" s="97" t="s">
        <v>62</v>
      </c>
      <c r="G105" s="97" t="s">
        <v>50</v>
      </c>
      <c r="H105" s="98">
        <v>1069</v>
      </c>
      <c r="I105" s="97" t="s">
        <v>60</v>
      </c>
      <c r="J105" s="99">
        <v>45811</v>
      </c>
      <c r="K105" s="97" t="s">
        <v>92</v>
      </c>
      <c r="L105" s="97">
        <v>1</v>
      </c>
      <c r="M105" s="100">
        <v>30</v>
      </c>
      <c r="N105" s="101">
        <v>12</v>
      </c>
    </row>
    <row r="106" spans="2:14" ht="28.5" x14ac:dyDescent="0.2">
      <c r="B106" s="95" t="s">
        <v>150</v>
      </c>
      <c r="C106" s="102" t="s">
        <v>44</v>
      </c>
      <c r="D106" s="78" t="s">
        <v>53</v>
      </c>
      <c r="E106" s="78" t="s">
        <v>54</v>
      </c>
      <c r="F106" s="78" t="s">
        <v>62</v>
      </c>
      <c r="G106" s="78" t="s">
        <v>50</v>
      </c>
      <c r="H106" s="77">
        <v>1072</v>
      </c>
      <c r="I106" s="78" t="s">
        <v>58</v>
      </c>
      <c r="J106" s="79">
        <v>45811</v>
      </c>
      <c r="K106" s="78" t="s">
        <v>95</v>
      </c>
      <c r="L106" s="78">
        <v>1</v>
      </c>
      <c r="M106" s="103">
        <v>30</v>
      </c>
      <c r="N106" s="104">
        <v>24</v>
      </c>
    </row>
    <row r="107" spans="2:14" ht="28.5" x14ac:dyDescent="0.2">
      <c r="B107" s="91" t="s">
        <v>150</v>
      </c>
      <c r="C107" s="96" t="s">
        <v>44</v>
      </c>
      <c r="D107" s="97" t="s">
        <v>53</v>
      </c>
      <c r="E107" s="97" t="s">
        <v>54</v>
      </c>
      <c r="F107" s="97" t="s">
        <v>62</v>
      </c>
      <c r="G107" s="97" t="s">
        <v>50</v>
      </c>
      <c r="H107" s="98">
        <v>1055</v>
      </c>
      <c r="I107" s="97" t="s">
        <v>55</v>
      </c>
      <c r="J107" s="99">
        <v>45810</v>
      </c>
      <c r="K107" s="97" t="s">
        <v>126</v>
      </c>
      <c r="L107" s="97">
        <v>1</v>
      </c>
      <c r="M107" s="100">
        <v>30</v>
      </c>
      <c r="N107" s="101">
        <v>6</v>
      </c>
    </row>
    <row r="108" spans="2:14" ht="28.5" x14ac:dyDescent="0.2">
      <c r="B108" s="95" t="s">
        <v>150</v>
      </c>
      <c r="C108" s="102" t="s">
        <v>44</v>
      </c>
      <c r="D108" s="78" t="s">
        <v>53</v>
      </c>
      <c r="E108" s="78" t="s">
        <v>54</v>
      </c>
      <c r="F108" s="78" t="s">
        <v>62</v>
      </c>
      <c r="G108" s="78" t="s">
        <v>50</v>
      </c>
      <c r="H108" s="77">
        <v>1071</v>
      </c>
      <c r="I108" s="78" t="s">
        <v>58</v>
      </c>
      <c r="J108" s="79">
        <v>45811</v>
      </c>
      <c r="K108" s="78" t="s">
        <v>94</v>
      </c>
      <c r="L108" s="78">
        <v>1</v>
      </c>
      <c r="M108" s="103">
        <v>30</v>
      </c>
      <c r="N108" s="104">
        <v>6</v>
      </c>
    </row>
    <row r="109" spans="2:14" ht="28.5" x14ac:dyDescent="0.2">
      <c r="B109" s="91" t="s">
        <v>150</v>
      </c>
      <c r="C109" s="96" t="s">
        <v>44</v>
      </c>
      <c r="D109" s="97" t="s">
        <v>53</v>
      </c>
      <c r="E109" s="97" t="s">
        <v>54</v>
      </c>
      <c r="F109" s="97" t="s">
        <v>62</v>
      </c>
      <c r="G109" s="97" t="s">
        <v>50</v>
      </c>
      <c r="H109" s="98">
        <v>1069</v>
      </c>
      <c r="I109" s="97" t="s">
        <v>60</v>
      </c>
      <c r="J109" s="99">
        <v>45811</v>
      </c>
      <c r="K109" s="97" t="s">
        <v>92</v>
      </c>
      <c r="L109" s="97">
        <v>1</v>
      </c>
      <c r="M109" s="100">
        <v>30</v>
      </c>
      <c r="N109" s="101">
        <v>14</v>
      </c>
    </row>
    <row r="110" spans="2:14" ht="28.5" x14ac:dyDescent="0.2">
      <c r="B110" s="95" t="s">
        <v>150</v>
      </c>
      <c r="C110" s="102" t="s">
        <v>44</v>
      </c>
      <c r="D110" s="78" t="s">
        <v>53</v>
      </c>
      <c r="E110" s="78" t="s">
        <v>54</v>
      </c>
      <c r="F110" s="78" t="s">
        <v>62</v>
      </c>
      <c r="G110" s="78" t="s">
        <v>50</v>
      </c>
      <c r="H110" s="77">
        <v>1072</v>
      </c>
      <c r="I110" s="78" t="s">
        <v>58</v>
      </c>
      <c r="J110" s="79">
        <v>45811</v>
      </c>
      <c r="K110" s="78" t="s">
        <v>95</v>
      </c>
      <c r="L110" s="78">
        <v>1</v>
      </c>
      <c r="M110" s="103">
        <v>30</v>
      </c>
      <c r="N110" s="104">
        <v>26</v>
      </c>
    </row>
    <row r="111" spans="2:14" ht="28.5" x14ac:dyDescent="0.2">
      <c r="B111" s="91" t="s">
        <v>151</v>
      </c>
      <c r="C111" s="92" t="s">
        <v>44</v>
      </c>
      <c r="D111" s="81" t="s">
        <v>53</v>
      </c>
      <c r="E111" s="81" t="s">
        <v>54</v>
      </c>
      <c r="F111" s="81" t="s">
        <v>62</v>
      </c>
      <c r="G111" s="81" t="s">
        <v>50</v>
      </c>
      <c r="H111" s="80">
        <v>1138</v>
      </c>
      <c r="I111" s="81" t="s">
        <v>160</v>
      </c>
      <c r="J111" s="82">
        <v>45821</v>
      </c>
      <c r="K111" s="81" t="s">
        <v>162</v>
      </c>
      <c r="L111" s="81">
        <v>1</v>
      </c>
      <c r="M111" s="93">
        <v>22</v>
      </c>
      <c r="N111" s="94">
        <v>28</v>
      </c>
    </row>
    <row r="112" spans="2:14" ht="28.5" x14ac:dyDescent="0.2">
      <c r="B112" s="95" t="s">
        <v>151</v>
      </c>
      <c r="C112" s="92" t="s">
        <v>44</v>
      </c>
      <c r="D112" s="81" t="s">
        <v>53</v>
      </c>
      <c r="E112" s="81" t="s">
        <v>54</v>
      </c>
      <c r="F112" s="81" t="s">
        <v>62</v>
      </c>
      <c r="G112" s="81" t="s">
        <v>50</v>
      </c>
      <c r="H112" s="80">
        <v>1137</v>
      </c>
      <c r="I112" s="81" t="s">
        <v>157</v>
      </c>
      <c r="J112" s="82">
        <v>45821</v>
      </c>
      <c r="K112" s="81" t="s">
        <v>159</v>
      </c>
      <c r="L112" s="81">
        <v>1</v>
      </c>
      <c r="M112" s="93">
        <v>22</v>
      </c>
      <c r="N112" s="94">
        <v>43</v>
      </c>
    </row>
    <row r="113" spans="2:14" ht="28.5" x14ac:dyDescent="0.2">
      <c r="B113" s="91" t="s">
        <v>151</v>
      </c>
      <c r="C113" s="92" t="s">
        <v>44</v>
      </c>
      <c r="D113" s="81" t="s">
        <v>53</v>
      </c>
      <c r="E113" s="81" t="s">
        <v>54</v>
      </c>
      <c r="F113" s="81" t="s">
        <v>62</v>
      </c>
      <c r="G113" s="81" t="s">
        <v>50</v>
      </c>
      <c r="H113" s="80">
        <v>1134</v>
      </c>
      <c r="I113" s="81" t="s">
        <v>146</v>
      </c>
      <c r="J113" s="82">
        <v>45821</v>
      </c>
      <c r="K113" s="81" t="s">
        <v>161</v>
      </c>
      <c r="L113" s="81">
        <v>1</v>
      </c>
      <c r="M113" s="93">
        <v>22</v>
      </c>
      <c r="N113" s="94">
        <v>33</v>
      </c>
    </row>
    <row r="114" spans="2:14" ht="28.5" x14ac:dyDescent="0.2">
      <c r="B114" s="95" t="s">
        <v>152</v>
      </c>
      <c r="C114" s="102" t="s">
        <v>44</v>
      </c>
      <c r="D114" s="78" t="s">
        <v>53</v>
      </c>
      <c r="E114" s="78" t="s">
        <v>54</v>
      </c>
      <c r="F114" s="78" t="s">
        <v>62</v>
      </c>
      <c r="G114" s="78" t="s">
        <v>50</v>
      </c>
      <c r="H114" s="89">
        <v>1142</v>
      </c>
      <c r="I114" s="78" t="s">
        <v>69</v>
      </c>
      <c r="J114" s="79">
        <v>45822</v>
      </c>
      <c r="K114" s="78" t="s">
        <v>164</v>
      </c>
      <c r="L114" s="78" t="s">
        <v>52</v>
      </c>
      <c r="M114" s="103">
        <v>24</v>
      </c>
      <c r="N114" s="104">
        <v>14</v>
      </c>
    </row>
    <row r="115" spans="2:14" ht="28.5" x14ac:dyDescent="0.2">
      <c r="B115" s="91" t="s">
        <v>152</v>
      </c>
      <c r="C115" s="96" t="s">
        <v>44</v>
      </c>
      <c r="D115" s="97" t="s">
        <v>53</v>
      </c>
      <c r="E115" s="97" t="s">
        <v>54</v>
      </c>
      <c r="F115" s="97" t="s">
        <v>62</v>
      </c>
      <c r="G115" s="81" t="s">
        <v>50</v>
      </c>
      <c r="H115" s="80">
        <v>951</v>
      </c>
      <c r="I115" s="81" t="s">
        <v>78</v>
      </c>
      <c r="J115" s="82">
        <v>45803</v>
      </c>
      <c r="K115" s="81" t="s">
        <v>79</v>
      </c>
      <c r="L115" s="81" t="s">
        <v>52</v>
      </c>
      <c r="M115" s="100">
        <v>24</v>
      </c>
      <c r="N115" s="101">
        <v>1</v>
      </c>
    </row>
    <row r="116" spans="2:14" ht="28.5" x14ac:dyDescent="0.2">
      <c r="B116" s="95" t="s">
        <v>152</v>
      </c>
      <c r="C116" s="102" t="s">
        <v>44</v>
      </c>
      <c r="D116" s="78" t="s">
        <v>53</v>
      </c>
      <c r="E116" s="78" t="s">
        <v>54</v>
      </c>
      <c r="F116" s="78" t="s">
        <v>62</v>
      </c>
      <c r="G116" s="78" t="s">
        <v>50</v>
      </c>
      <c r="H116" s="77">
        <v>1102</v>
      </c>
      <c r="I116" s="78">
        <v>0</v>
      </c>
      <c r="J116" s="79">
        <v>0</v>
      </c>
      <c r="K116" s="78">
        <v>0</v>
      </c>
      <c r="L116" s="78" t="s">
        <v>52</v>
      </c>
      <c r="M116" s="103">
        <v>22</v>
      </c>
      <c r="N116" s="104">
        <v>1</v>
      </c>
    </row>
    <row r="117" spans="2:14" ht="28.5" x14ac:dyDescent="0.2">
      <c r="B117" s="91" t="s">
        <v>152</v>
      </c>
      <c r="C117" s="96" t="s">
        <v>44</v>
      </c>
      <c r="D117" s="97" t="s">
        <v>53</v>
      </c>
      <c r="E117" s="97" t="s">
        <v>54</v>
      </c>
      <c r="F117" s="97" t="s">
        <v>62</v>
      </c>
      <c r="G117" s="97" t="s">
        <v>50</v>
      </c>
      <c r="H117" s="98">
        <v>1067</v>
      </c>
      <c r="I117" s="97">
        <v>0</v>
      </c>
      <c r="J117" s="99">
        <v>0</v>
      </c>
      <c r="K117" s="97">
        <v>0</v>
      </c>
      <c r="L117" s="97" t="s">
        <v>52</v>
      </c>
      <c r="M117" s="100">
        <v>22</v>
      </c>
      <c r="N117" s="101">
        <v>1</v>
      </c>
    </row>
    <row r="118" spans="2:14" ht="28.5" x14ac:dyDescent="0.2">
      <c r="B118" s="95" t="s">
        <v>152</v>
      </c>
      <c r="C118" s="102" t="s">
        <v>44</v>
      </c>
      <c r="D118" s="78" t="s">
        <v>53</v>
      </c>
      <c r="E118" s="78" t="s">
        <v>54</v>
      </c>
      <c r="F118" s="78" t="s">
        <v>62</v>
      </c>
      <c r="G118" s="78" t="s">
        <v>50</v>
      </c>
      <c r="H118" s="77">
        <v>1102</v>
      </c>
      <c r="I118" s="78">
        <v>0</v>
      </c>
      <c r="J118" s="79">
        <v>0</v>
      </c>
      <c r="K118" s="78">
        <v>0</v>
      </c>
      <c r="L118" s="78" t="s">
        <v>52</v>
      </c>
      <c r="M118" s="103">
        <v>22</v>
      </c>
      <c r="N118" s="104">
        <v>1</v>
      </c>
    </row>
    <row r="119" spans="2:14" ht="28.5" x14ac:dyDescent="0.2">
      <c r="B119" s="91" t="s">
        <v>152</v>
      </c>
      <c r="C119" s="96" t="s">
        <v>44</v>
      </c>
      <c r="D119" s="97" t="s">
        <v>53</v>
      </c>
      <c r="E119" s="97" t="s">
        <v>54</v>
      </c>
      <c r="F119" s="97" t="s">
        <v>62</v>
      </c>
      <c r="G119" s="97" t="s">
        <v>50</v>
      </c>
      <c r="H119" s="98">
        <v>1092</v>
      </c>
      <c r="I119" s="97" t="s">
        <v>60</v>
      </c>
      <c r="J119" s="99">
        <v>45813</v>
      </c>
      <c r="K119" s="97" t="s">
        <v>96</v>
      </c>
      <c r="L119" s="97" t="s">
        <v>52</v>
      </c>
      <c r="M119" s="100">
        <v>22</v>
      </c>
      <c r="N119" s="101">
        <v>4</v>
      </c>
    </row>
    <row r="120" spans="2:14" ht="28.5" x14ac:dyDescent="0.2">
      <c r="B120" s="95" t="s">
        <v>152</v>
      </c>
      <c r="C120" s="102" t="s">
        <v>44</v>
      </c>
      <c r="D120" s="78" t="s">
        <v>53</v>
      </c>
      <c r="E120" s="78" t="s">
        <v>54</v>
      </c>
      <c r="F120" s="78" t="s">
        <v>62</v>
      </c>
      <c r="G120" s="78" t="s">
        <v>50</v>
      </c>
      <c r="H120" s="77">
        <v>1102</v>
      </c>
      <c r="I120" s="78">
        <v>0</v>
      </c>
      <c r="J120" s="79">
        <v>0</v>
      </c>
      <c r="K120" s="78">
        <v>0</v>
      </c>
      <c r="L120" s="78" t="s">
        <v>52</v>
      </c>
      <c r="M120" s="103">
        <v>22</v>
      </c>
      <c r="N120" s="104">
        <v>7</v>
      </c>
    </row>
    <row r="121" spans="2:14" ht="28.5" x14ac:dyDescent="0.2">
      <c r="B121" s="91" t="s">
        <v>152</v>
      </c>
      <c r="C121" s="96" t="s">
        <v>44</v>
      </c>
      <c r="D121" s="97" t="s">
        <v>53</v>
      </c>
      <c r="E121" s="97" t="s">
        <v>54</v>
      </c>
      <c r="F121" s="97" t="s">
        <v>62</v>
      </c>
      <c r="G121" s="97" t="s">
        <v>50</v>
      </c>
      <c r="H121" s="98">
        <v>1112</v>
      </c>
      <c r="I121" s="97" t="s">
        <v>111</v>
      </c>
      <c r="J121" s="99">
        <v>45817</v>
      </c>
      <c r="K121" s="97" t="s">
        <v>112</v>
      </c>
      <c r="L121" s="97" t="s">
        <v>52</v>
      </c>
      <c r="M121" s="100">
        <v>22</v>
      </c>
      <c r="N121" s="101">
        <v>2</v>
      </c>
    </row>
    <row r="122" spans="2:14" ht="28.5" x14ac:dyDescent="0.2">
      <c r="B122" s="95" t="s">
        <v>152</v>
      </c>
      <c r="C122" s="102" t="s">
        <v>44</v>
      </c>
      <c r="D122" s="78" t="s">
        <v>53</v>
      </c>
      <c r="E122" s="78" t="s">
        <v>54</v>
      </c>
      <c r="F122" s="78" t="s">
        <v>62</v>
      </c>
      <c r="G122" s="78" t="s">
        <v>50</v>
      </c>
      <c r="H122" s="77">
        <v>1035</v>
      </c>
      <c r="I122" s="78" t="s">
        <v>114</v>
      </c>
      <c r="J122" s="79">
        <v>45808</v>
      </c>
      <c r="K122" s="78" t="s">
        <v>118</v>
      </c>
      <c r="L122" s="78" t="s">
        <v>52</v>
      </c>
      <c r="M122" s="103">
        <v>22</v>
      </c>
      <c r="N122" s="104">
        <v>1</v>
      </c>
    </row>
    <row r="123" spans="2:14" ht="28.5" x14ac:dyDescent="0.2">
      <c r="B123" s="91" t="s">
        <v>152</v>
      </c>
      <c r="C123" s="96" t="s">
        <v>44</v>
      </c>
      <c r="D123" s="97" t="s">
        <v>53</v>
      </c>
      <c r="E123" s="97" t="s">
        <v>54</v>
      </c>
      <c r="F123" s="97" t="s">
        <v>62</v>
      </c>
      <c r="G123" s="97" t="s">
        <v>50</v>
      </c>
      <c r="H123" s="98">
        <v>1105</v>
      </c>
      <c r="I123" s="97">
        <v>0</v>
      </c>
      <c r="J123" s="99">
        <v>0</v>
      </c>
      <c r="K123" s="97">
        <v>0</v>
      </c>
      <c r="L123" s="97" t="s">
        <v>52</v>
      </c>
      <c r="M123" s="100">
        <v>24</v>
      </c>
      <c r="N123" s="101">
        <v>3</v>
      </c>
    </row>
    <row r="124" spans="2:14" ht="28.5" x14ac:dyDescent="0.2">
      <c r="B124" s="95" t="s">
        <v>152</v>
      </c>
      <c r="C124" s="102" t="s">
        <v>44</v>
      </c>
      <c r="D124" s="78" t="s">
        <v>53</v>
      </c>
      <c r="E124" s="78" t="s">
        <v>54</v>
      </c>
      <c r="F124" s="78" t="s">
        <v>62</v>
      </c>
      <c r="G124" s="78" t="s">
        <v>50</v>
      </c>
      <c r="H124" s="77">
        <v>1102</v>
      </c>
      <c r="I124" s="78">
        <v>0</v>
      </c>
      <c r="J124" s="79">
        <v>0</v>
      </c>
      <c r="K124" s="78">
        <v>0</v>
      </c>
      <c r="L124" s="78" t="s">
        <v>52</v>
      </c>
      <c r="M124" s="103">
        <v>24</v>
      </c>
      <c r="N124" s="104">
        <v>1</v>
      </c>
    </row>
    <row r="125" spans="2:14" ht="28.5" x14ac:dyDescent="0.2">
      <c r="B125" s="91" t="s">
        <v>152</v>
      </c>
      <c r="C125" s="96" t="s">
        <v>44</v>
      </c>
      <c r="D125" s="97" t="s">
        <v>53</v>
      </c>
      <c r="E125" s="97" t="s">
        <v>54</v>
      </c>
      <c r="F125" s="97" t="s">
        <v>62</v>
      </c>
      <c r="G125" s="97" t="s">
        <v>50</v>
      </c>
      <c r="H125" s="98">
        <v>1104</v>
      </c>
      <c r="I125" s="97">
        <v>0</v>
      </c>
      <c r="J125" s="99">
        <v>0</v>
      </c>
      <c r="K125" s="97">
        <v>0</v>
      </c>
      <c r="L125" s="97" t="s">
        <v>52</v>
      </c>
      <c r="M125" s="100">
        <v>24</v>
      </c>
      <c r="N125" s="101">
        <v>6</v>
      </c>
    </row>
    <row r="126" spans="2:14" ht="28.5" x14ac:dyDescent="0.2">
      <c r="B126" s="95" t="s">
        <v>152</v>
      </c>
      <c r="C126" s="102" t="s">
        <v>44</v>
      </c>
      <c r="D126" s="78" t="s">
        <v>53</v>
      </c>
      <c r="E126" s="78" t="s">
        <v>54</v>
      </c>
      <c r="F126" s="78" t="s">
        <v>62</v>
      </c>
      <c r="G126" s="78" t="s">
        <v>50</v>
      </c>
      <c r="H126" s="77">
        <v>1106</v>
      </c>
      <c r="I126" s="78" t="s">
        <v>63</v>
      </c>
      <c r="J126" s="79">
        <v>0</v>
      </c>
      <c r="K126" s="78">
        <v>0</v>
      </c>
      <c r="L126" s="78" t="s">
        <v>52</v>
      </c>
      <c r="M126" s="103">
        <v>24</v>
      </c>
      <c r="N126" s="104">
        <v>2</v>
      </c>
    </row>
    <row r="127" spans="2:14" ht="28.5" x14ac:dyDescent="0.2">
      <c r="B127" s="91" t="s">
        <v>152</v>
      </c>
      <c r="C127" s="96" t="s">
        <v>44</v>
      </c>
      <c r="D127" s="97" t="s">
        <v>53</v>
      </c>
      <c r="E127" s="97" t="s">
        <v>54</v>
      </c>
      <c r="F127" s="97" t="s">
        <v>62</v>
      </c>
      <c r="G127" s="97" t="s">
        <v>50</v>
      </c>
      <c r="H127" s="98">
        <v>1103</v>
      </c>
      <c r="I127" s="97">
        <v>0</v>
      </c>
      <c r="J127" s="99">
        <v>0</v>
      </c>
      <c r="K127" s="97">
        <v>0</v>
      </c>
      <c r="L127" s="97" t="s">
        <v>52</v>
      </c>
      <c r="M127" s="100">
        <v>24</v>
      </c>
      <c r="N127" s="101">
        <v>3</v>
      </c>
    </row>
    <row r="128" spans="2:14" ht="28.5" x14ac:dyDescent="0.2">
      <c r="B128" s="95" t="s">
        <v>152</v>
      </c>
      <c r="C128" s="102" t="s">
        <v>44</v>
      </c>
      <c r="D128" s="78" t="s">
        <v>53</v>
      </c>
      <c r="E128" s="78" t="s">
        <v>54</v>
      </c>
      <c r="F128" s="78" t="s">
        <v>62</v>
      </c>
      <c r="G128" s="78" t="s">
        <v>50</v>
      </c>
      <c r="H128" s="77">
        <v>1070</v>
      </c>
      <c r="I128" s="78" t="s">
        <v>58</v>
      </c>
      <c r="J128" s="79">
        <v>45811</v>
      </c>
      <c r="K128" s="78" t="s">
        <v>93</v>
      </c>
      <c r="L128" s="78" t="s">
        <v>52</v>
      </c>
      <c r="M128" s="103">
        <v>22</v>
      </c>
      <c r="N128" s="104">
        <v>1</v>
      </c>
    </row>
    <row r="129" spans="2:14" ht="28.5" x14ac:dyDescent="0.2">
      <c r="B129" s="91" t="s">
        <v>152</v>
      </c>
      <c r="C129" s="96" t="s">
        <v>44</v>
      </c>
      <c r="D129" s="97" t="s">
        <v>53</v>
      </c>
      <c r="E129" s="97" t="s">
        <v>54</v>
      </c>
      <c r="F129" s="97" t="s">
        <v>62</v>
      </c>
      <c r="G129" s="97" t="s">
        <v>50</v>
      </c>
      <c r="H129" s="98">
        <v>1069</v>
      </c>
      <c r="I129" s="97" t="s">
        <v>60</v>
      </c>
      <c r="J129" s="99">
        <v>45811</v>
      </c>
      <c r="K129" s="97" t="s">
        <v>92</v>
      </c>
      <c r="L129" s="97" t="s">
        <v>52</v>
      </c>
      <c r="M129" s="100">
        <v>22</v>
      </c>
      <c r="N129" s="101">
        <v>4</v>
      </c>
    </row>
    <row r="130" spans="2:14" ht="28.5" x14ac:dyDescent="0.2">
      <c r="B130" s="95" t="s">
        <v>152</v>
      </c>
      <c r="C130" s="102" t="s">
        <v>44</v>
      </c>
      <c r="D130" s="78" t="s">
        <v>53</v>
      </c>
      <c r="E130" s="78" t="s">
        <v>54</v>
      </c>
      <c r="F130" s="78" t="s">
        <v>62</v>
      </c>
      <c r="G130" s="78" t="s">
        <v>50</v>
      </c>
      <c r="H130" s="77">
        <v>1070</v>
      </c>
      <c r="I130" s="78" t="s">
        <v>58</v>
      </c>
      <c r="J130" s="79">
        <v>45811</v>
      </c>
      <c r="K130" s="78" t="s">
        <v>93</v>
      </c>
      <c r="L130" s="78" t="s">
        <v>52</v>
      </c>
      <c r="M130" s="103">
        <v>26</v>
      </c>
      <c r="N130" s="104">
        <v>2</v>
      </c>
    </row>
    <row r="131" spans="2:14" ht="28.5" x14ac:dyDescent="0.2">
      <c r="B131" s="91" t="s">
        <v>152</v>
      </c>
      <c r="C131" s="96" t="s">
        <v>44</v>
      </c>
      <c r="D131" s="97" t="s">
        <v>53</v>
      </c>
      <c r="E131" s="97" t="s">
        <v>54</v>
      </c>
      <c r="F131" s="97" t="s">
        <v>62</v>
      </c>
      <c r="G131" s="97" t="s">
        <v>50</v>
      </c>
      <c r="H131" s="98">
        <v>1092</v>
      </c>
      <c r="I131" s="97" t="s">
        <v>60</v>
      </c>
      <c r="J131" s="99">
        <v>45813</v>
      </c>
      <c r="K131" s="97" t="s">
        <v>96</v>
      </c>
      <c r="L131" s="97" t="s">
        <v>52</v>
      </c>
      <c r="M131" s="100">
        <v>26</v>
      </c>
      <c r="N131" s="101">
        <v>1</v>
      </c>
    </row>
    <row r="132" spans="2:14" ht="28.5" x14ac:dyDescent="0.2">
      <c r="B132" s="95" t="s">
        <v>152</v>
      </c>
      <c r="C132" s="102" t="s">
        <v>44</v>
      </c>
      <c r="D132" s="78" t="s">
        <v>53</v>
      </c>
      <c r="E132" s="78" t="s">
        <v>54</v>
      </c>
      <c r="F132" s="78" t="s">
        <v>62</v>
      </c>
      <c r="G132" s="78" t="s">
        <v>50</v>
      </c>
      <c r="H132" s="77">
        <v>1035</v>
      </c>
      <c r="I132" s="78" t="s">
        <v>114</v>
      </c>
      <c r="J132" s="79">
        <v>45808</v>
      </c>
      <c r="K132" s="78" t="s">
        <v>118</v>
      </c>
      <c r="L132" s="78" t="s">
        <v>52</v>
      </c>
      <c r="M132" s="103">
        <v>26</v>
      </c>
      <c r="N132" s="104">
        <v>6</v>
      </c>
    </row>
    <row r="133" spans="2:14" ht="28.5" x14ac:dyDescent="0.2">
      <c r="B133" s="91" t="s">
        <v>152</v>
      </c>
      <c r="C133" s="96" t="s">
        <v>44</v>
      </c>
      <c r="D133" s="97" t="s">
        <v>53</v>
      </c>
      <c r="E133" s="97" t="s">
        <v>54</v>
      </c>
      <c r="F133" s="97" t="s">
        <v>62</v>
      </c>
      <c r="G133" s="97" t="s">
        <v>50</v>
      </c>
      <c r="H133" s="98">
        <v>1036</v>
      </c>
      <c r="I133" s="97" t="s">
        <v>114</v>
      </c>
      <c r="J133" s="99">
        <v>45807</v>
      </c>
      <c r="K133" s="97" t="s">
        <v>117</v>
      </c>
      <c r="L133" s="97" t="s">
        <v>52</v>
      </c>
      <c r="M133" s="100">
        <v>26</v>
      </c>
      <c r="N133" s="101">
        <v>3</v>
      </c>
    </row>
    <row r="134" spans="2:14" ht="28.5" x14ac:dyDescent="0.2">
      <c r="B134" s="95" t="s">
        <v>152</v>
      </c>
      <c r="C134" s="102" t="s">
        <v>44</v>
      </c>
      <c r="D134" s="78" t="s">
        <v>53</v>
      </c>
      <c r="E134" s="78" t="s">
        <v>54</v>
      </c>
      <c r="F134" s="78" t="s">
        <v>62</v>
      </c>
      <c r="G134" s="78" t="s">
        <v>50</v>
      </c>
      <c r="H134" s="77">
        <v>1025</v>
      </c>
      <c r="I134" s="78" t="s">
        <v>124</v>
      </c>
      <c r="J134" s="79">
        <v>45808</v>
      </c>
      <c r="K134" s="78" t="s">
        <v>125</v>
      </c>
      <c r="L134" s="78" t="s">
        <v>52</v>
      </c>
      <c r="M134" s="103">
        <v>26</v>
      </c>
      <c r="N134" s="104">
        <v>4</v>
      </c>
    </row>
    <row r="135" spans="2:14" ht="28.5" x14ac:dyDescent="0.2">
      <c r="B135" s="91" t="s">
        <v>152</v>
      </c>
      <c r="C135" s="96" t="s">
        <v>44</v>
      </c>
      <c r="D135" s="97" t="s">
        <v>53</v>
      </c>
      <c r="E135" s="97" t="s">
        <v>54</v>
      </c>
      <c r="F135" s="97" t="s">
        <v>62</v>
      </c>
      <c r="G135" s="97" t="s">
        <v>50</v>
      </c>
      <c r="H135" s="98">
        <v>1071</v>
      </c>
      <c r="I135" s="97" t="s">
        <v>58</v>
      </c>
      <c r="J135" s="99">
        <v>45811</v>
      </c>
      <c r="K135" s="97" t="s">
        <v>94</v>
      </c>
      <c r="L135" s="97" t="s">
        <v>52</v>
      </c>
      <c r="M135" s="100">
        <v>26</v>
      </c>
      <c r="N135" s="101">
        <v>1</v>
      </c>
    </row>
    <row r="136" spans="2:14" ht="28.5" x14ac:dyDescent="0.2">
      <c r="B136" s="95" t="s">
        <v>152</v>
      </c>
      <c r="C136" s="102" t="s">
        <v>44</v>
      </c>
      <c r="D136" s="78" t="s">
        <v>53</v>
      </c>
      <c r="E136" s="78" t="s">
        <v>54</v>
      </c>
      <c r="F136" s="78" t="s">
        <v>62</v>
      </c>
      <c r="G136" s="78" t="s">
        <v>50</v>
      </c>
      <c r="H136" s="77">
        <v>1103</v>
      </c>
      <c r="I136" s="78">
        <v>0</v>
      </c>
      <c r="J136" s="79">
        <v>0</v>
      </c>
      <c r="K136" s="78">
        <v>0</v>
      </c>
      <c r="L136" s="78" t="s">
        <v>52</v>
      </c>
      <c r="M136" s="103">
        <v>26</v>
      </c>
      <c r="N136" s="104">
        <v>1</v>
      </c>
    </row>
    <row r="137" spans="2:14" ht="28.5" x14ac:dyDescent="0.2">
      <c r="B137" s="91" t="s">
        <v>152</v>
      </c>
      <c r="C137" s="96" t="s">
        <v>44</v>
      </c>
      <c r="D137" s="97" t="s">
        <v>53</v>
      </c>
      <c r="E137" s="97" t="s">
        <v>54</v>
      </c>
      <c r="F137" s="97" t="s">
        <v>62</v>
      </c>
      <c r="G137" s="97" t="s">
        <v>50</v>
      </c>
      <c r="H137" s="98">
        <v>978</v>
      </c>
      <c r="I137" s="97" t="s">
        <v>120</v>
      </c>
      <c r="J137" s="99">
        <v>45805</v>
      </c>
      <c r="K137" s="97" t="s">
        <v>99</v>
      </c>
      <c r="L137" s="97" t="s">
        <v>52</v>
      </c>
      <c r="M137" s="100">
        <v>26</v>
      </c>
      <c r="N137" s="101">
        <v>6</v>
      </c>
    </row>
    <row r="138" spans="2:14" ht="28.5" x14ac:dyDescent="0.2">
      <c r="B138" s="95" t="s">
        <v>152</v>
      </c>
      <c r="C138" s="102" t="s">
        <v>44</v>
      </c>
      <c r="D138" s="78" t="s">
        <v>53</v>
      </c>
      <c r="E138" s="78" t="s">
        <v>54</v>
      </c>
      <c r="F138" s="78" t="s">
        <v>62</v>
      </c>
      <c r="G138" s="78" t="s">
        <v>50</v>
      </c>
      <c r="H138" s="77">
        <v>1055</v>
      </c>
      <c r="I138" s="78" t="s">
        <v>55</v>
      </c>
      <c r="J138" s="79">
        <v>45810</v>
      </c>
      <c r="K138" s="78" t="s">
        <v>126</v>
      </c>
      <c r="L138" s="78" t="s">
        <v>52</v>
      </c>
      <c r="M138" s="103">
        <v>26</v>
      </c>
      <c r="N138" s="104">
        <v>2</v>
      </c>
    </row>
    <row r="139" spans="2:14" ht="28.5" x14ac:dyDescent="0.2">
      <c r="B139" s="91" t="s">
        <v>152</v>
      </c>
      <c r="C139" s="96" t="s">
        <v>44</v>
      </c>
      <c r="D139" s="97" t="s">
        <v>53</v>
      </c>
      <c r="E139" s="97" t="s">
        <v>54</v>
      </c>
      <c r="F139" s="97" t="s">
        <v>62</v>
      </c>
      <c r="G139" s="97" t="s">
        <v>50</v>
      </c>
      <c r="H139" s="98">
        <v>932</v>
      </c>
      <c r="I139" s="97" t="s">
        <v>69</v>
      </c>
      <c r="J139" s="99">
        <v>45804</v>
      </c>
      <c r="K139" s="97" t="s">
        <v>70</v>
      </c>
      <c r="L139" s="97" t="s">
        <v>52</v>
      </c>
      <c r="M139" s="100">
        <v>26</v>
      </c>
      <c r="N139" s="101">
        <v>3</v>
      </c>
    </row>
    <row r="140" spans="2:14" ht="28.5" x14ac:dyDescent="0.2">
      <c r="B140" s="95" t="s">
        <v>152</v>
      </c>
      <c r="C140" s="102" t="s">
        <v>44</v>
      </c>
      <c r="D140" s="78" t="s">
        <v>53</v>
      </c>
      <c r="E140" s="78" t="s">
        <v>54</v>
      </c>
      <c r="F140" s="78" t="s">
        <v>62</v>
      </c>
      <c r="G140" s="78" t="s">
        <v>50</v>
      </c>
      <c r="H140" s="77">
        <v>994</v>
      </c>
      <c r="I140" s="78" t="s">
        <v>78</v>
      </c>
      <c r="J140" s="79">
        <v>45805</v>
      </c>
      <c r="K140" s="78" t="s">
        <v>105</v>
      </c>
      <c r="L140" s="78" t="s">
        <v>52</v>
      </c>
      <c r="M140" s="103">
        <v>26</v>
      </c>
      <c r="N140" s="104">
        <v>5</v>
      </c>
    </row>
    <row r="141" spans="2:14" ht="28.5" x14ac:dyDescent="0.2">
      <c r="B141" s="91" t="s">
        <v>152</v>
      </c>
      <c r="C141" s="96" t="s">
        <v>44</v>
      </c>
      <c r="D141" s="97" t="s">
        <v>53</v>
      </c>
      <c r="E141" s="97" t="s">
        <v>54</v>
      </c>
      <c r="F141" s="97" t="s">
        <v>62</v>
      </c>
      <c r="G141" s="97" t="s">
        <v>50</v>
      </c>
      <c r="H141" s="98">
        <v>981</v>
      </c>
      <c r="I141" s="97" t="s">
        <v>100</v>
      </c>
      <c r="J141" s="99">
        <v>45805</v>
      </c>
      <c r="K141" s="97" t="s">
        <v>101</v>
      </c>
      <c r="L141" s="97" t="s">
        <v>52</v>
      </c>
      <c r="M141" s="100">
        <v>26</v>
      </c>
      <c r="N141" s="101">
        <v>1</v>
      </c>
    </row>
    <row r="142" spans="2:14" ht="28.5" x14ac:dyDescent="0.2">
      <c r="B142" s="95" t="s">
        <v>152</v>
      </c>
      <c r="C142" s="102" t="s">
        <v>44</v>
      </c>
      <c r="D142" s="78" t="s">
        <v>53</v>
      </c>
      <c r="E142" s="78" t="s">
        <v>54</v>
      </c>
      <c r="F142" s="78" t="s">
        <v>62</v>
      </c>
      <c r="G142" s="78" t="s">
        <v>50</v>
      </c>
      <c r="H142" s="77">
        <v>1024</v>
      </c>
      <c r="I142" s="78" t="s">
        <v>67</v>
      </c>
      <c r="J142" s="79">
        <v>45807</v>
      </c>
      <c r="K142" s="78" t="s">
        <v>116</v>
      </c>
      <c r="L142" s="78" t="s">
        <v>52</v>
      </c>
      <c r="M142" s="103">
        <v>26</v>
      </c>
      <c r="N142" s="104">
        <v>1</v>
      </c>
    </row>
    <row r="143" spans="2:14" ht="28.5" x14ac:dyDescent="0.2">
      <c r="B143" s="91" t="s">
        <v>152</v>
      </c>
      <c r="C143" s="96" t="s">
        <v>44</v>
      </c>
      <c r="D143" s="97" t="s">
        <v>53</v>
      </c>
      <c r="E143" s="97" t="s">
        <v>54</v>
      </c>
      <c r="F143" s="97" t="s">
        <v>62</v>
      </c>
      <c r="G143" s="97" t="s">
        <v>50</v>
      </c>
      <c r="H143" s="98">
        <v>951</v>
      </c>
      <c r="I143" s="97" t="s">
        <v>78</v>
      </c>
      <c r="J143" s="99">
        <v>45803</v>
      </c>
      <c r="K143" s="97" t="s">
        <v>79</v>
      </c>
      <c r="L143" s="97" t="s">
        <v>52</v>
      </c>
      <c r="M143" s="100">
        <v>26</v>
      </c>
      <c r="N143" s="101">
        <v>3</v>
      </c>
    </row>
    <row r="144" spans="2:14" ht="28.5" x14ac:dyDescent="0.2">
      <c r="B144" s="95" t="s">
        <v>152</v>
      </c>
      <c r="C144" s="102" t="s">
        <v>44</v>
      </c>
      <c r="D144" s="78" t="s">
        <v>53</v>
      </c>
      <c r="E144" s="78" t="s">
        <v>54</v>
      </c>
      <c r="F144" s="78" t="s">
        <v>62</v>
      </c>
      <c r="G144" s="78" t="s">
        <v>50</v>
      </c>
      <c r="H144" s="77">
        <v>1102</v>
      </c>
      <c r="I144" s="78">
        <v>0</v>
      </c>
      <c r="J144" s="79">
        <v>0</v>
      </c>
      <c r="K144" s="78">
        <v>0</v>
      </c>
      <c r="L144" s="78" t="s">
        <v>52</v>
      </c>
      <c r="M144" s="103">
        <v>24</v>
      </c>
      <c r="N144" s="104">
        <v>2</v>
      </c>
    </row>
    <row r="145" spans="2:14" ht="28.5" x14ac:dyDescent="0.2">
      <c r="B145" s="91" t="s">
        <v>152</v>
      </c>
      <c r="C145" s="96" t="s">
        <v>44</v>
      </c>
      <c r="D145" s="97" t="s">
        <v>53</v>
      </c>
      <c r="E145" s="97" t="s">
        <v>54</v>
      </c>
      <c r="F145" s="97" t="s">
        <v>62</v>
      </c>
      <c r="G145" s="97" t="s">
        <v>50</v>
      </c>
      <c r="H145" s="98">
        <v>1106</v>
      </c>
      <c r="I145" s="97" t="s">
        <v>63</v>
      </c>
      <c r="J145" s="99">
        <v>0</v>
      </c>
      <c r="K145" s="97">
        <v>0</v>
      </c>
      <c r="L145" s="97" t="s">
        <v>52</v>
      </c>
      <c r="M145" s="100">
        <v>24</v>
      </c>
      <c r="N145" s="101">
        <v>2</v>
      </c>
    </row>
    <row r="146" spans="2:14" ht="28.5" x14ac:dyDescent="0.2">
      <c r="B146" s="95" t="s">
        <v>152</v>
      </c>
      <c r="C146" s="102" t="s">
        <v>44</v>
      </c>
      <c r="D146" s="78" t="s">
        <v>53</v>
      </c>
      <c r="E146" s="78" t="s">
        <v>54</v>
      </c>
      <c r="F146" s="78" t="s">
        <v>62</v>
      </c>
      <c r="G146" s="78" t="s">
        <v>50</v>
      </c>
      <c r="H146" s="77">
        <v>1103</v>
      </c>
      <c r="I146" s="78">
        <v>0</v>
      </c>
      <c r="J146" s="79">
        <v>0</v>
      </c>
      <c r="K146" s="78">
        <v>0</v>
      </c>
      <c r="L146" s="78" t="s">
        <v>52</v>
      </c>
      <c r="M146" s="103">
        <v>24</v>
      </c>
      <c r="N146" s="104">
        <v>4</v>
      </c>
    </row>
    <row r="147" spans="2:14" ht="28.5" x14ac:dyDescent="0.2">
      <c r="B147" s="91" t="s">
        <v>152</v>
      </c>
      <c r="C147" s="96" t="s">
        <v>44</v>
      </c>
      <c r="D147" s="97" t="s">
        <v>53</v>
      </c>
      <c r="E147" s="97" t="s">
        <v>54</v>
      </c>
      <c r="F147" s="97" t="s">
        <v>62</v>
      </c>
      <c r="G147" s="97" t="s">
        <v>50</v>
      </c>
      <c r="H147" s="98">
        <v>1105</v>
      </c>
      <c r="I147" s="97">
        <v>0</v>
      </c>
      <c r="J147" s="99">
        <v>0</v>
      </c>
      <c r="K147" s="97">
        <v>0</v>
      </c>
      <c r="L147" s="97" t="s">
        <v>52</v>
      </c>
      <c r="M147" s="100">
        <v>24</v>
      </c>
      <c r="N147" s="101">
        <v>2</v>
      </c>
    </row>
    <row r="148" spans="2:14" ht="28.5" x14ac:dyDescent="0.2">
      <c r="B148" s="95" t="s">
        <v>152</v>
      </c>
      <c r="C148" s="102" t="s">
        <v>44</v>
      </c>
      <c r="D148" s="78" t="s">
        <v>53</v>
      </c>
      <c r="E148" s="78" t="s">
        <v>54</v>
      </c>
      <c r="F148" s="78" t="s">
        <v>62</v>
      </c>
      <c r="G148" s="78" t="s">
        <v>50</v>
      </c>
      <c r="H148" s="89">
        <v>1142</v>
      </c>
      <c r="I148" s="78" t="s">
        <v>69</v>
      </c>
      <c r="J148" s="79">
        <v>45822</v>
      </c>
      <c r="K148" s="78" t="s">
        <v>164</v>
      </c>
      <c r="L148" s="78" t="s">
        <v>52</v>
      </c>
      <c r="M148" s="103">
        <v>24</v>
      </c>
      <c r="N148" s="104">
        <v>2</v>
      </c>
    </row>
    <row r="149" spans="2:14" ht="28.5" x14ac:dyDescent="0.2">
      <c r="B149" s="91" t="s">
        <v>152</v>
      </c>
      <c r="C149" s="96" t="s">
        <v>44</v>
      </c>
      <c r="D149" s="97" t="s">
        <v>53</v>
      </c>
      <c r="E149" s="97" t="s">
        <v>54</v>
      </c>
      <c r="F149" s="97" t="s">
        <v>62</v>
      </c>
      <c r="G149" s="97" t="s">
        <v>50</v>
      </c>
      <c r="H149" s="98">
        <v>951</v>
      </c>
      <c r="I149" s="97" t="s">
        <v>78</v>
      </c>
      <c r="J149" s="99">
        <v>45803</v>
      </c>
      <c r="K149" s="97" t="s">
        <v>79</v>
      </c>
      <c r="L149" s="97" t="s">
        <v>52</v>
      </c>
      <c r="M149" s="100">
        <v>24</v>
      </c>
      <c r="N149" s="101">
        <v>1</v>
      </c>
    </row>
    <row r="150" spans="2:14" ht="28.5" x14ac:dyDescent="0.2">
      <c r="B150" s="95" t="s">
        <v>153</v>
      </c>
      <c r="C150" s="92" t="s">
        <v>44</v>
      </c>
      <c r="D150" s="81" t="s">
        <v>53</v>
      </c>
      <c r="E150" s="81" t="s">
        <v>54</v>
      </c>
      <c r="F150" s="81" t="s">
        <v>62</v>
      </c>
      <c r="G150" s="81" t="s">
        <v>50</v>
      </c>
      <c r="H150" s="80">
        <v>1121</v>
      </c>
      <c r="I150" s="81">
        <v>0</v>
      </c>
      <c r="J150" s="82">
        <v>0</v>
      </c>
      <c r="K150" s="81">
        <v>0</v>
      </c>
      <c r="L150" s="81" t="s">
        <v>52</v>
      </c>
      <c r="M150" s="93">
        <v>12</v>
      </c>
      <c r="N150" s="94">
        <v>1</v>
      </c>
    </row>
    <row r="151" spans="2:14" ht="28.5" x14ac:dyDescent="0.2">
      <c r="B151" s="91" t="s">
        <v>153</v>
      </c>
      <c r="C151" s="92" t="s">
        <v>44</v>
      </c>
      <c r="D151" s="81" t="s">
        <v>53</v>
      </c>
      <c r="E151" s="81" t="s">
        <v>54</v>
      </c>
      <c r="F151" s="81" t="s">
        <v>62</v>
      </c>
      <c r="G151" s="81" t="s">
        <v>50</v>
      </c>
      <c r="H151" s="80">
        <v>1121</v>
      </c>
      <c r="I151" s="81">
        <v>0</v>
      </c>
      <c r="J151" s="82">
        <v>0</v>
      </c>
      <c r="K151" s="81">
        <v>0</v>
      </c>
      <c r="L151" s="81" t="s">
        <v>52</v>
      </c>
      <c r="M151" s="93">
        <v>14</v>
      </c>
      <c r="N151" s="94">
        <v>1</v>
      </c>
    </row>
    <row r="152" spans="2:14" ht="28.5" x14ac:dyDescent="0.2">
      <c r="B152" s="95" t="s">
        <v>153</v>
      </c>
      <c r="C152" s="92" t="s">
        <v>44</v>
      </c>
      <c r="D152" s="81" t="s">
        <v>53</v>
      </c>
      <c r="E152" s="81" t="s">
        <v>54</v>
      </c>
      <c r="F152" s="81" t="s">
        <v>62</v>
      </c>
      <c r="G152" s="81" t="s">
        <v>50</v>
      </c>
      <c r="H152" s="80">
        <v>1121</v>
      </c>
      <c r="I152" s="81">
        <v>0</v>
      </c>
      <c r="J152" s="82">
        <v>0</v>
      </c>
      <c r="K152" s="81">
        <v>0</v>
      </c>
      <c r="L152" s="81" t="s">
        <v>52</v>
      </c>
      <c r="M152" s="93">
        <v>18</v>
      </c>
      <c r="N152" s="94">
        <v>1</v>
      </c>
    </row>
    <row r="153" spans="2:14" ht="28.5" x14ac:dyDescent="0.2">
      <c r="B153" s="91" t="s">
        <v>153</v>
      </c>
      <c r="C153" s="92" t="s">
        <v>44</v>
      </c>
      <c r="D153" s="81" t="s">
        <v>53</v>
      </c>
      <c r="E153" s="81" t="s">
        <v>54</v>
      </c>
      <c r="F153" s="81" t="s">
        <v>62</v>
      </c>
      <c r="G153" s="81" t="s">
        <v>50</v>
      </c>
      <c r="H153" s="80">
        <v>1121</v>
      </c>
      <c r="I153" s="81">
        <v>0</v>
      </c>
      <c r="J153" s="82">
        <v>0</v>
      </c>
      <c r="K153" s="81">
        <v>0</v>
      </c>
      <c r="L153" s="81" t="s">
        <v>52</v>
      </c>
      <c r="M153" s="93">
        <v>24</v>
      </c>
      <c r="N153" s="94">
        <v>1</v>
      </c>
    </row>
    <row r="154" spans="2:14" ht="28.5" x14ac:dyDescent="0.2">
      <c r="B154" s="95" t="s">
        <v>153</v>
      </c>
      <c r="C154" s="92" t="s">
        <v>44</v>
      </c>
      <c r="D154" s="81" t="s">
        <v>53</v>
      </c>
      <c r="E154" s="81" t="s">
        <v>54</v>
      </c>
      <c r="F154" s="81" t="s">
        <v>62</v>
      </c>
      <c r="G154" s="81" t="s">
        <v>50</v>
      </c>
      <c r="H154" s="80">
        <v>1121</v>
      </c>
      <c r="I154" s="81">
        <v>0</v>
      </c>
      <c r="J154" s="82">
        <v>0</v>
      </c>
      <c r="K154" s="81">
        <v>0</v>
      </c>
      <c r="L154" s="81" t="s">
        <v>52</v>
      </c>
      <c r="M154" s="93">
        <v>28</v>
      </c>
      <c r="N154" s="94">
        <v>2</v>
      </c>
    </row>
    <row r="155" spans="2:14" ht="28.5" x14ac:dyDescent="0.2">
      <c r="B155" s="91" t="s">
        <v>153</v>
      </c>
      <c r="C155" s="92" t="s">
        <v>44</v>
      </c>
      <c r="D155" s="81" t="s">
        <v>53</v>
      </c>
      <c r="E155" s="81" t="s">
        <v>54</v>
      </c>
      <c r="F155" s="81" t="s">
        <v>62</v>
      </c>
      <c r="G155" s="81" t="s">
        <v>50</v>
      </c>
      <c r="H155" s="80">
        <v>1123</v>
      </c>
      <c r="I155" s="81">
        <v>0</v>
      </c>
      <c r="J155" s="82">
        <v>0</v>
      </c>
      <c r="K155" s="81">
        <v>0</v>
      </c>
      <c r="L155" s="81" t="s">
        <v>52</v>
      </c>
      <c r="M155" s="93">
        <v>12</v>
      </c>
      <c r="N155" s="94">
        <v>10</v>
      </c>
    </row>
    <row r="156" spans="2:14" ht="28.5" x14ac:dyDescent="0.2">
      <c r="B156" s="95" t="s">
        <v>153</v>
      </c>
      <c r="C156" s="92" t="s">
        <v>44</v>
      </c>
      <c r="D156" s="81" t="s">
        <v>53</v>
      </c>
      <c r="E156" s="81" t="s">
        <v>54</v>
      </c>
      <c r="F156" s="81" t="s">
        <v>62</v>
      </c>
      <c r="G156" s="81" t="s">
        <v>50</v>
      </c>
      <c r="H156" s="80">
        <v>1123</v>
      </c>
      <c r="I156" s="81">
        <v>0</v>
      </c>
      <c r="J156" s="82">
        <v>0</v>
      </c>
      <c r="K156" s="81">
        <v>0</v>
      </c>
      <c r="L156" s="81" t="s">
        <v>52</v>
      </c>
      <c r="M156" s="93">
        <v>14</v>
      </c>
      <c r="N156" s="94">
        <v>4</v>
      </c>
    </row>
    <row r="157" spans="2:14" ht="28.5" x14ac:dyDescent="0.2">
      <c r="B157" s="91" t="s">
        <v>153</v>
      </c>
      <c r="C157" s="92" t="s">
        <v>44</v>
      </c>
      <c r="D157" s="81" t="s">
        <v>53</v>
      </c>
      <c r="E157" s="81" t="s">
        <v>54</v>
      </c>
      <c r="F157" s="81" t="s">
        <v>62</v>
      </c>
      <c r="G157" s="81" t="s">
        <v>50</v>
      </c>
      <c r="H157" s="80">
        <v>1123</v>
      </c>
      <c r="I157" s="81">
        <v>0</v>
      </c>
      <c r="J157" s="82">
        <v>0</v>
      </c>
      <c r="K157" s="81">
        <v>0</v>
      </c>
      <c r="L157" s="81" t="s">
        <v>52</v>
      </c>
      <c r="M157" s="93">
        <v>16</v>
      </c>
      <c r="N157" s="94">
        <v>19</v>
      </c>
    </row>
    <row r="158" spans="2:14" ht="28.5" x14ac:dyDescent="0.2">
      <c r="B158" s="95" t="s">
        <v>153</v>
      </c>
      <c r="C158" s="92" t="s">
        <v>44</v>
      </c>
      <c r="D158" s="81" t="s">
        <v>53</v>
      </c>
      <c r="E158" s="81" t="s">
        <v>54</v>
      </c>
      <c r="F158" s="81" t="s">
        <v>62</v>
      </c>
      <c r="G158" s="81" t="s">
        <v>50</v>
      </c>
      <c r="H158" s="80">
        <v>1123</v>
      </c>
      <c r="I158" s="81">
        <v>0</v>
      </c>
      <c r="J158" s="82">
        <v>0</v>
      </c>
      <c r="K158" s="81">
        <v>0</v>
      </c>
      <c r="L158" s="81" t="s">
        <v>52</v>
      </c>
      <c r="M158" s="93">
        <v>18</v>
      </c>
      <c r="N158" s="94">
        <v>20</v>
      </c>
    </row>
    <row r="159" spans="2:14" ht="28.5" x14ac:dyDescent="0.2">
      <c r="B159" s="91" t="s">
        <v>153</v>
      </c>
      <c r="C159" s="92" t="s">
        <v>44</v>
      </c>
      <c r="D159" s="81" t="s">
        <v>53</v>
      </c>
      <c r="E159" s="81" t="s">
        <v>54</v>
      </c>
      <c r="F159" s="81" t="s">
        <v>62</v>
      </c>
      <c r="G159" s="81" t="s">
        <v>50</v>
      </c>
      <c r="H159" s="80">
        <v>1123</v>
      </c>
      <c r="I159" s="81">
        <v>0</v>
      </c>
      <c r="J159" s="82">
        <v>0</v>
      </c>
      <c r="K159" s="81">
        <v>0</v>
      </c>
      <c r="L159" s="81" t="s">
        <v>52</v>
      </c>
      <c r="M159" s="93">
        <v>22</v>
      </c>
      <c r="N159" s="94">
        <v>8</v>
      </c>
    </row>
    <row r="160" spans="2:14" ht="28.5" x14ac:dyDescent="0.2">
      <c r="B160" s="95" t="s">
        <v>153</v>
      </c>
      <c r="C160" s="92" t="s">
        <v>44</v>
      </c>
      <c r="D160" s="81" t="s">
        <v>53</v>
      </c>
      <c r="E160" s="81" t="s">
        <v>54</v>
      </c>
      <c r="F160" s="81" t="s">
        <v>62</v>
      </c>
      <c r="G160" s="81" t="s">
        <v>50</v>
      </c>
      <c r="H160" s="80">
        <v>1123</v>
      </c>
      <c r="I160" s="81">
        <v>0</v>
      </c>
      <c r="J160" s="82">
        <v>0</v>
      </c>
      <c r="K160" s="81">
        <v>0</v>
      </c>
      <c r="L160" s="81" t="s">
        <v>52</v>
      </c>
      <c r="M160" s="93">
        <v>24</v>
      </c>
      <c r="N160" s="94">
        <v>18</v>
      </c>
    </row>
    <row r="161" spans="2:14" ht="28.5" x14ac:dyDescent="0.2">
      <c r="B161" s="91" t="s">
        <v>153</v>
      </c>
      <c r="C161" s="92" t="s">
        <v>44</v>
      </c>
      <c r="D161" s="81" t="s">
        <v>53</v>
      </c>
      <c r="E161" s="81" t="s">
        <v>54</v>
      </c>
      <c r="F161" s="81" t="s">
        <v>62</v>
      </c>
      <c r="G161" s="81" t="s">
        <v>50</v>
      </c>
      <c r="H161" s="80">
        <v>1123</v>
      </c>
      <c r="I161" s="81">
        <v>0</v>
      </c>
      <c r="J161" s="82">
        <v>0</v>
      </c>
      <c r="K161" s="81">
        <v>0</v>
      </c>
      <c r="L161" s="81" t="s">
        <v>52</v>
      </c>
      <c r="M161" s="93">
        <v>28</v>
      </c>
      <c r="N161" s="94">
        <v>16</v>
      </c>
    </row>
    <row r="162" spans="2:14" ht="28.5" x14ac:dyDescent="0.2">
      <c r="B162" s="95" t="s">
        <v>153</v>
      </c>
      <c r="C162" s="92" t="s">
        <v>44</v>
      </c>
      <c r="D162" s="81" t="s">
        <v>53</v>
      </c>
      <c r="E162" s="81" t="s">
        <v>54</v>
      </c>
      <c r="F162" s="81" t="s">
        <v>62</v>
      </c>
      <c r="G162" s="81" t="s">
        <v>50</v>
      </c>
      <c r="H162" s="80">
        <v>1123</v>
      </c>
      <c r="I162" s="81">
        <v>0</v>
      </c>
      <c r="J162" s="82">
        <v>0</v>
      </c>
      <c r="K162" s="81">
        <v>0</v>
      </c>
      <c r="L162" s="81" t="s">
        <v>52</v>
      </c>
      <c r="M162" s="93">
        <v>30</v>
      </c>
      <c r="N162" s="94">
        <v>2</v>
      </c>
    </row>
    <row r="163" spans="2:14" ht="28.5" x14ac:dyDescent="0.2">
      <c r="B163" s="91" t="s">
        <v>153</v>
      </c>
      <c r="C163" s="92" t="s">
        <v>44</v>
      </c>
      <c r="D163" s="81" t="s">
        <v>53</v>
      </c>
      <c r="E163" s="81" t="s">
        <v>54</v>
      </c>
      <c r="F163" s="81" t="s">
        <v>62</v>
      </c>
      <c r="G163" s="81" t="s">
        <v>50</v>
      </c>
      <c r="H163" s="80">
        <v>1123</v>
      </c>
      <c r="I163" s="81">
        <v>0</v>
      </c>
      <c r="J163" s="82">
        <v>0</v>
      </c>
      <c r="K163" s="81">
        <v>0</v>
      </c>
      <c r="L163" s="81" t="s">
        <v>52</v>
      </c>
      <c r="M163" s="93">
        <v>32</v>
      </c>
      <c r="N163" s="94">
        <v>1</v>
      </c>
    </row>
    <row r="164" spans="2:14" ht="28.5" x14ac:dyDescent="0.2">
      <c r="B164" s="95" t="s">
        <v>154</v>
      </c>
      <c r="C164" s="102" t="s">
        <v>44</v>
      </c>
      <c r="D164" s="78" t="s">
        <v>53</v>
      </c>
      <c r="E164" s="78" t="s">
        <v>54</v>
      </c>
      <c r="F164" s="78" t="s">
        <v>62</v>
      </c>
      <c r="G164" s="78" t="s">
        <v>50</v>
      </c>
      <c r="H164" s="77">
        <v>1123</v>
      </c>
      <c r="I164" s="78">
        <v>0</v>
      </c>
      <c r="J164" s="79">
        <v>0</v>
      </c>
      <c r="K164" s="78">
        <v>0</v>
      </c>
      <c r="L164" s="78">
        <v>1</v>
      </c>
      <c r="M164" s="103">
        <v>32</v>
      </c>
      <c r="N164" s="104">
        <v>6</v>
      </c>
    </row>
    <row r="165" spans="2:14" ht="28.5" x14ac:dyDescent="0.2">
      <c r="B165" s="91" t="s">
        <v>154</v>
      </c>
      <c r="C165" s="96" t="s">
        <v>44</v>
      </c>
      <c r="D165" s="97" t="s">
        <v>53</v>
      </c>
      <c r="E165" s="97" t="s">
        <v>54</v>
      </c>
      <c r="F165" s="97" t="s">
        <v>62</v>
      </c>
      <c r="G165" s="97" t="s">
        <v>50</v>
      </c>
      <c r="H165" s="98">
        <v>1101</v>
      </c>
      <c r="I165" s="97">
        <v>0</v>
      </c>
      <c r="J165" s="99">
        <v>0</v>
      </c>
      <c r="K165" s="97">
        <v>0</v>
      </c>
      <c r="L165" s="97">
        <v>1</v>
      </c>
      <c r="M165" s="100">
        <v>32</v>
      </c>
      <c r="N165" s="101">
        <v>12</v>
      </c>
    </row>
    <row r="166" spans="2:14" ht="28.5" x14ac:dyDescent="0.2">
      <c r="B166" s="95" t="s">
        <v>154</v>
      </c>
      <c r="C166" s="102" t="s">
        <v>44</v>
      </c>
      <c r="D166" s="78" t="s">
        <v>53</v>
      </c>
      <c r="E166" s="78" t="s">
        <v>54</v>
      </c>
      <c r="F166" s="78" t="s">
        <v>62</v>
      </c>
      <c r="G166" s="78" t="s">
        <v>50</v>
      </c>
      <c r="H166" s="77">
        <v>1102</v>
      </c>
      <c r="I166" s="78">
        <v>0</v>
      </c>
      <c r="J166" s="79">
        <v>0</v>
      </c>
      <c r="K166" s="78">
        <v>0</v>
      </c>
      <c r="L166" s="78">
        <v>1</v>
      </c>
      <c r="M166" s="103">
        <v>32</v>
      </c>
      <c r="N166" s="104">
        <v>8</v>
      </c>
    </row>
    <row r="167" spans="2:14" ht="28.5" x14ac:dyDescent="0.2">
      <c r="B167" s="91" t="s">
        <v>154</v>
      </c>
      <c r="C167" s="96" t="s">
        <v>44</v>
      </c>
      <c r="D167" s="97" t="s">
        <v>53</v>
      </c>
      <c r="E167" s="97" t="s">
        <v>54</v>
      </c>
      <c r="F167" s="97" t="s">
        <v>62</v>
      </c>
      <c r="G167" s="97" t="s">
        <v>50</v>
      </c>
      <c r="H167" s="98">
        <v>1103</v>
      </c>
      <c r="I167" s="97">
        <v>0</v>
      </c>
      <c r="J167" s="99">
        <v>0</v>
      </c>
      <c r="K167" s="97">
        <v>0</v>
      </c>
      <c r="L167" s="97">
        <v>1</v>
      </c>
      <c r="M167" s="100">
        <v>32</v>
      </c>
      <c r="N167" s="101">
        <v>9</v>
      </c>
    </row>
    <row r="168" spans="2:14" ht="28.5" x14ac:dyDescent="0.2">
      <c r="B168" s="95" t="s">
        <v>154</v>
      </c>
      <c r="C168" s="102" t="s">
        <v>44</v>
      </c>
      <c r="D168" s="78" t="s">
        <v>53</v>
      </c>
      <c r="E168" s="78" t="s">
        <v>54</v>
      </c>
      <c r="F168" s="78" t="s">
        <v>62</v>
      </c>
      <c r="G168" s="78" t="s">
        <v>50</v>
      </c>
      <c r="H168" s="77">
        <v>1106</v>
      </c>
      <c r="I168" s="78" t="s">
        <v>63</v>
      </c>
      <c r="J168" s="79">
        <v>0</v>
      </c>
      <c r="K168" s="78">
        <v>0</v>
      </c>
      <c r="L168" s="78">
        <v>1</v>
      </c>
      <c r="M168" s="103">
        <v>32</v>
      </c>
      <c r="N168" s="104">
        <v>3</v>
      </c>
    </row>
    <row r="169" spans="2:14" ht="28.5" x14ac:dyDescent="0.2">
      <c r="B169" s="91" t="s">
        <v>154</v>
      </c>
      <c r="C169" s="96" t="s">
        <v>44</v>
      </c>
      <c r="D169" s="97" t="s">
        <v>53</v>
      </c>
      <c r="E169" s="97" t="s">
        <v>54</v>
      </c>
      <c r="F169" s="97" t="s">
        <v>62</v>
      </c>
      <c r="G169" s="97" t="s">
        <v>50</v>
      </c>
      <c r="H169" s="98">
        <v>1121</v>
      </c>
      <c r="I169" s="97">
        <v>0</v>
      </c>
      <c r="J169" s="99">
        <v>0</v>
      </c>
      <c r="K169" s="97">
        <v>0</v>
      </c>
      <c r="L169" s="97">
        <v>1</v>
      </c>
      <c r="M169" s="100">
        <v>32</v>
      </c>
      <c r="N169" s="101">
        <v>1</v>
      </c>
    </row>
    <row r="170" spans="2:14" ht="28.5" x14ac:dyDescent="0.2">
      <c r="B170" s="95" t="s">
        <v>154</v>
      </c>
      <c r="C170" s="102" t="s">
        <v>44</v>
      </c>
      <c r="D170" s="78" t="s">
        <v>53</v>
      </c>
      <c r="E170" s="78" t="s">
        <v>54</v>
      </c>
      <c r="F170" s="78" t="s">
        <v>62</v>
      </c>
      <c r="G170" s="78" t="s">
        <v>50</v>
      </c>
      <c r="H170" s="77">
        <v>1104</v>
      </c>
      <c r="I170" s="78">
        <v>0</v>
      </c>
      <c r="J170" s="79">
        <v>0</v>
      </c>
      <c r="K170" s="78">
        <v>0</v>
      </c>
      <c r="L170" s="78">
        <v>1</v>
      </c>
      <c r="M170" s="103">
        <v>32</v>
      </c>
      <c r="N170" s="104">
        <v>5</v>
      </c>
    </row>
    <row r="171" spans="2:14" ht="28.5" x14ac:dyDescent="0.2">
      <c r="B171" s="91" t="s">
        <v>154</v>
      </c>
      <c r="C171" s="96" t="s">
        <v>44</v>
      </c>
      <c r="D171" s="97" t="s">
        <v>53</v>
      </c>
      <c r="E171" s="97" t="s">
        <v>54</v>
      </c>
      <c r="F171" s="97" t="s">
        <v>62</v>
      </c>
      <c r="G171" s="97" t="s">
        <v>50</v>
      </c>
      <c r="H171" s="98">
        <v>1105</v>
      </c>
      <c r="I171" s="97">
        <v>0</v>
      </c>
      <c r="J171" s="99">
        <v>0</v>
      </c>
      <c r="K171" s="97">
        <v>0</v>
      </c>
      <c r="L171" s="97">
        <v>1</v>
      </c>
      <c r="M171" s="100">
        <v>32</v>
      </c>
      <c r="N171" s="101">
        <v>4</v>
      </c>
    </row>
    <row r="172" spans="2:14" ht="28.5" x14ac:dyDescent="0.2">
      <c r="B172" s="95" t="s">
        <v>154</v>
      </c>
      <c r="C172" s="102" t="s">
        <v>44</v>
      </c>
      <c r="D172" s="78" t="s">
        <v>53</v>
      </c>
      <c r="E172" s="78" t="s">
        <v>54</v>
      </c>
      <c r="F172" s="78" t="s">
        <v>62</v>
      </c>
      <c r="G172" s="78" t="s">
        <v>50</v>
      </c>
      <c r="H172" s="77">
        <v>1112</v>
      </c>
      <c r="I172" s="78" t="s">
        <v>111</v>
      </c>
      <c r="J172" s="79">
        <v>45817</v>
      </c>
      <c r="K172" s="78" t="s">
        <v>112</v>
      </c>
      <c r="L172" s="78">
        <v>1</v>
      </c>
      <c r="M172" s="103">
        <v>30</v>
      </c>
      <c r="N172" s="104">
        <v>1</v>
      </c>
    </row>
    <row r="173" spans="2:14" ht="28.5" x14ac:dyDescent="0.2">
      <c r="B173" s="91" t="s">
        <v>154</v>
      </c>
      <c r="C173" s="96" t="s">
        <v>44</v>
      </c>
      <c r="D173" s="97" t="s">
        <v>53</v>
      </c>
      <c r="E173" s="97" t="s">
        <v>54</v>
      </c>
      <c r="F173" s="97" t="s">
        <v>62</v>
      </c>
      <c r="G173" s="97" t="s">
        <v>50</v>
      </c>
      <c r="H173" s="98">
        <v>1070</v>
      </c>
      <c r="I173" s="97" t="s">
        <v>58</v>
      </c>
      <c r="J173" s="99">
        <v>45811</v>
      </c>
      <c r="K173" s="97" t="s">
        <v>93</v>
      </c>
      <c r="L173" s="97">
        <v>1</v>
      </c>
      <c r="M173" s="100">
        <v>30</v>
      </c>
      <c r="N173" s="101">
        <v>16</v>
      </c>
    </row>
    <row r="174" spans="2:14" ht="28.5" x14ac:dyDescent="0.2">
      <c r="B174" s="95" t="s">
        <v>154</v>
      </c>
      <c r="C174" s="102" t="s">
        <v>44</v>
      </c>
      <c r="D174" s="78" t="s">
        <v>53</v>
      </c>
      <c r="E174" s="78" t="s">
        <v>54</v>
      </c>
      <c r="F174" s="78" t="s">
        <v>62</v>
      </c>
      <c r="G174" s="78" t="s">
        <v>50</v>
      </c>
      <c r="H174" s="77">
        <v>1024</v>
      </c>
      <c r="I174" s="78" t="s">
        <v>67</v>
      </c>
      <c r="J174" s="79">
        <v>45807</v>
      </c>
      <c r="K174" s="78" t="s">
        <v>116</v>
      </c>
      <c r="L174" s="78">
        <v>1</v>
      </c>
      <c r="M174" s="103">
        <v>30</v>
      </c>
      <c r="N174" s="104">
        <v>7</v>
      </c>
    </row>
    <row r="175" spans="2:14" ht="28.5" x14ac:dyDescent="0.2">
      <c r="B175" s="91" t="s">
        <v>154</v>
      </c>
      <c r="C175" s="96" t="s">
        <v>44</v>
      </c>
      <c r="D175" s="97" t="s">
        <v>53</v>
      </c>
      <c r="E175" s="97" t="s">
        <v>54</v>
      </c>
      <c r="F175" s="97" t="s">
        <v>62</v>
      </c>
      <c r="G175" s="97" t="s">
        <v>50</v>
      </c>
      <c r="H175" s="98">
        <v>1104</v>
      </c>
      <c r="I175" s="97">
        <v>0</v>
      </c>
      <c r="J175" s="99">
        <v>0</v>
      </c>
      <c r="K175" s="97">
        <v>0</v>
      </c>
      <c r="L175" s="97">
        <v>1</v>
      </c>
      <c r="M175" s="100">
        <v>30</v>
      </c>
      <c r="N175" s="101">
        <v>2</v>
      </c>
    </row>
    <row r="176" spans="2:14" ht="28.5" x14ac:dyDescent="0.2">
      <c r="B176" s="95" t="s">
        <v>154</v>
      </c>
      <c r="C176" s="102" t="s">
        <v>44</v>
      </c>
      <c r="D176" s="78" t="s">
        <v>53</v>
      </c>
      <c r="E176" s="78" t="s">
        <v>54</v>
      </c>
      <c r="F176" s="78" t="s">
        <v>62</v>
      </c>
      <c r="G176" s="78" t="s">
        <v>50</v>
      </c>
      <c r="H176" s="77">
        <v>1036</v>
      </c>
      <c r="I176" s="78" t="s">
        <v>114</v>
      </c>
      <c r="J176" s="79">
        <v>45807</v>
      </c>
      <c r="K176" s="78" t="s">
        <v>117</v>
      </c>
      <c r="L176" s="78">
        <v>1</v>
      </c>
      <c r="M176" s="103">
        <v>30</v>
      </c>
      <c r="N176" s="104">
        <v>27</v>
      </c>
    </row>
    <row r="177" spans="2:14" ht="28.5" x14ac:dyDescent="0.2">
      <c r="B177" s="91" t="s">
        <v>154</v>
      </c>
      <c r="C177" s="96" t="s">
        <v>44</v>
      </c>
      <c r="D177" s="97" t="s">
        <v>53</v>
      </c>
      <c r="E177" s="97" t="s">
        <v>54</v>
      </c>
      <c r="F177" s="97" t="s">
        <v>62</v>
      </c>
      <c r="G177" s="97" t="s">
        <v>50</v>
      </c>
      <c r="H177" s="98">
        <v>1106</v>
      </c>
      <c r="I177" s="97" t="s">
        <v>63</v>
      </c>
      <c r="J177" s="99">
        <v>0</v>
      </c>
      <c r="K177" s="97">
        <v>0</v>
      </c>
      <c r="L177" s="97">
        <v>1</v>
      </c>
      <c r="M177" s="100">
        <v>30</v>
      </c>
      <c r="N177" s="101">
        <v>1</v>
      </c>
    </row>
    <row r="178" spans="2:14" ht="28.5" x14ac:dyDescent="0.2">
      <c r="B178" s="95" t="s">
        <v>154</v>
      </c>
      <c r="C178" s="102" t="s">
        <v>44</v>
      </c>
      <c r="D178" s="78" t="s">
        <v>53</v>
      </c>
      <c r="E178" s="78" t="s">
        <v>54</v>
      </c>
      <c r="F178" s="78" t="s">
        <v>62</v>
      </c>
      <c r="G178" s="78" t="s">
        <v>50</v>
      </c>
      <c r="H178" s="77">
        <v>1102</v>
      </c>
      <c r="I178" s="78">
        <v>0</v>
      </c>
      <c r="J178" s="79">
        <v>0</v>
      </c>
      <c r="K178" s="78">
        <v>0</v>
      </c>
      <c r="L178" s="78">
        <v>1</v>
      </c>
      <c r="M178" s="103">
        <v>30</v>
      </c>
      <c r="N178" s="104">
        <v>1</v>
      </c>
    </row>
    <row r="179" spans="2:14" ht="28.5" x14ac:dyDescent="0.2">
      <c r="B179" s="91" t="s">
        <v>154</v>
      </c>
      <c r="C179" s="96" t="s">
        <v>44</v>
      </c>
      <c r="D179" s="97" t="s">
        <v>53</v>
      </c>
      <c r="E179" s="97" t="s">
        <v>54</v>
      </c>
      <c r="F179" s="97" t="s">
        <v>62</v>
      </c>
      <c r="G179" s="97" t="s">
        <v>50</v>
      </c>
      <c r="H179" s="98">
        <v>1103</v>
      </c>
      <c r="I179" s="97">
        <v>0</v>
      </c>
      <c r="J179" s="99">
        <v>0</v>
      </c>
      <c r="K179" s="97">
        <v>0</v>
      </c>
      <c r="L179" s="97">
        <v>1</v>
      </c>
      <c r="M179" s="100">
        <v>30</v>
      </c>
      <c r="N179" s="101">
        <v>1</v>
      </c>
    </row>
    <row r="180" spans="2:14" ht="28.5" x14ac:dyDescent="0.2">
      <c r="B180" s="95" t="s">
        <v>155</v>
      </c>
      <c r="C180" s="92" t="s">
        <v>44</v>
      </c>
      <c r="D180" s="81" t="s">
        <v>53</v>
      </c>
      <c r="E180" s="81" t="s">
        <v>54</v>
      </c>
      <c r="F180" s="81" t="s">
        <v>62</v>
      </c>
      <c r="G180" s="81" t="s">
        <v>50</v>
      </c>
      <c r="H180" s="80">
        <v>1141</v>
      </c>
      <c r="I180" s="81" t="s">
        <v>157</v>
      </c>
      <c r="J180" s="82">
        <v>45822</v>
      </c>
      <c r="K180" s="81" t="s">
        <v>158</v>
      </c>
      <c r="L180" s="81">
        <v>1</v>
      </c>
      <c r="M180" s="93">
        <v>18</v>
      </c>
      <c r="N180" s="94">
        <v>14</v>
      </c>
    </row>
    <row r="181" spans="2:14" ht="28.5" x14ac:dyDescent="0.2">
      <c r="B181" s="91" t="s">
        <v>155</v>
      </c>
      <c r="C181" s="92" t="s">
        <v>44</v>
      </c>
      <c r="D181" s="81" t="s">
        <v>53</v>
      </c>
      <c r="E181" s="81" t="s">
        <v>54</v>
      </c>
      <c r="F181" s="81" t="s">
        <v>62</v>
      </c>
      <c r="G181" s="81" t="s">
        <v>50</v>
      </c>
      <c r="H181" s="80">
        <v>1140</v>
      </c>
      <c r="I181" s="81" t="s">
        <v>157</v>
      </c>
      <c r="J181" s="82">
        <v>45822</v>
      </c>
      <c r="K181" s="81" t="s">
        <v>156</v>
      </c>
      <c r="L181" s="81">
        <v>1</v>
      </c>
      <c r="M181" s="93">
        <v>18</v>
      </c>
      <c r="N181" s="94">
        <v>38</v>
      </c>
    </row>
    <row r="182" spans="2:14" ht="28.5" x14ac:dyDescent="0.2">
      <c r="B182" s="95" t="s">
        <v>155</v>
      </c>
      <c r="C182" s="92" t="s">
        <v>44</v>
      </c>
      <c r="D182" s="81" t="s">
        <v>53</v>
      </c>
      <c r="E182" s="81" t="s">
        <v>54</v>
      </c>
      <c r="F182" s="81" t="s">
        <v>62</v>
      </c>
      <c r="G182" s="81" t="s">
        <v>50</v>
      </c>
      <c r="H182" s="80">
        <v>1141</v>
      </c>
      <c r="I182" s="81" t="s">
        <v>157</v>
      </c>
      <c r="J182" s="82">
        <v>45822</v>
      </c>
      <c r="K182" s="81" t="s">
        <v>158</v>
      </c>
      <c r="L182" s="81">
        <v>1</v>
      </c>
      <c r="M182" s="93">
        <v>18</v>
      </c>
      <c r="N182" s="94">
        <v>15</v>
      </c>
    </row>
    <row r="183" spans="2:14" ht="28.5" x14ac:dyDescent="0.2">
      <c r="B183" s="91" t="s">
        <v>155</v>
      </c>
      <c r="C183" s="92" t="s">
        <v>44</v>
      </c>
      <c r="D183" s="81" t="s">
        <v>53</v>
      </c>
      <c r="E183" s="81" t="s">
        <v>54</v>
      </c>
      <c r="F183" s="81" t="s">
        <v>62</v>
      </c>
      <c r="G183" s="81" t="s">
        <v>50</v>
      </c>
      <c r="H183" s="80">
        <v>1140</v>
      </c>
      <c r="I183" s="81" t="s">
        <v>157</v>
      </c>
      <c r="J183" s="82">
        <v>45822</v>
      </c>
      <c r="K183" s="81" t="s">
        <v>156</v>
      </c>
      <c r="L183" s="81">
        <v>1</v>
      </c>
      <c r="M183" s="93">
        <v>18</v>
      </c>
      <c r="N183" s="94">
        <v>37</v>
      </c>
    </row>
    <row r="184" spans="2:14" ht="28.5" x14ac:dyDescent="0.2">
      <c r="B184" s="95" t="s">
        <v>163</v>
      </c>
      <c r="C184" s="102" t="s">
        <v>44</v>
      </c>
      <c r="D184" s="78" t="s">
        <v>53</v>
      </c>
      <c r="E184" s="78" t="s">
        <v>54</v>
      </c>
      <c r="F184" s="78" t="s">
        <v>62</v>
      </c>
      <c r="G184" s="78" t="s">
        <v>50</v>
      </c>
      <c r="H184" s="77">
        <v>1140</v>
      </c>
      <c r="I184" s="78" t="s">
        <v>157</v>
      </c>
      <c r="J184" s="79">
        <v>45822</v>
      </c>
      <c r="K184" s="78" t="s">
        <v>156</v>
      </c>
      <c r="L184" s="78" t="s">
        <v>52</v>
      </c>
      <c r="M184" s="103">
        <v>22</v>
      </c>
      <c r="N184" s="104">
        <v>20</v>
      </c>
    </row>
    <row r="185" spans="2:14" ht="28.5" x14ac:dyDescent="0.2">
      <c r="B185" s="91" t="s">
        <v>163</v>
      </c>
      <c r="C185" s="96" t="s">
        <v>44</v>
      </c>
      <c r="D185" s="97" t="s">
        <v>53</v>
      </c>
      <c r="E185" s="97" t="s">
        <v>54</v>
      </c>
      <c r="F185" s="97" t="s">
        <v>62</v>
      </c>
      <c r="G185" s="97" t="s">
        <v>50</v>
      </c>
      <c r="H185" s="98">
        <v>1140</v>
      </c>
      <c r="I185" s="97" t="s">
        <v>157</v>
      </c>
      <c r="J185" s="99">
        <v>45822</v>
      </c>
      <c r="K185" s="97" t="s">
        <v>156</v>
      </c>
      <c r="L185" s="97" t="s">
        <v>52</v>
      </c>
      <c r="M185" s="100">
        <v>22</v>
      </c>
      <c r="N185" s="101">
        <v>2</v>
      </c>
    </row>
    <row r="186" spans="2:14" ht="28.5" x14ac:dyDescent="0.2">
      <c r="B186" s="95" t="s">
        <v>163</v>
      </c>
      <c r="C186" s="102" t="s">
        <v>44</v>
      </c>
      <c r="D186" s="78" t="s">
        <v>53</v>
      </c>
      <c r="E186" s="78" t="s">
        <v>54</v>
      </c>
      <c r="F186" s="78" t="s">
        <v>62</v>
      </c>
      <c r="G186" s="78" t="s">
        <v>50</v>
      </c>
      <c r="H186" s="77">
        <v>1141</v>
      </c>
      <c r="I186" s="78" t="s">
        <v>157</v>
      </c>
      <c r="J186" s="79">
        <v>45822</v>
      </c>
      <c r="K186" s="78" t="s">
        <v>158</v>
      </c>
      <c r="L186" s="78" t="s">
        <v>52</v>
      </c>
      <c r="M186" s="103">
        <v>16</v>
      </c>
      <c r="N186" s="104">
        <v>2</v>
      </c>
    </row>
    <row r="187" spans="2:14" ht="28.5" x14ac:dyDescent="0.2">
      <c r="B187" s="91" t="s">
        <v>163</v>
      </c>
      <c r="C187" s="96" t="s">
        <v>44</v>
      </c>
      <c r="D187" s="97" t="s">
        <v>53</v>
      </c>
      <c r="E187" s="97" t="s">
        <v>54</v>
      </c>
      <c r="F187" s="97" t="s">
        <v>62</v>
      </c>
      <c r="G187" s="97" t="s">
        <v>50</v>
      </c>
      <c r="H187" s="98">
        <v>1140</v>
      </c>
      <c r="I187" s="97" t="s">
        <v>157</v>
      </c>
      <c r="J187" s="99">
        <v>45822</v>
      </c>
      <c r="K187" s="97" t="s">
        <v>156</v>
      </c>
      <c r="L187" s="97" t="s">
        <v>52</v>
      </c>
      <c r="M187" s="100">
        <v>18</v>
      </c>
      <c r="N187" s="101">
        <v>10</v>
      </c>
    </row>
    <row r="188" spans="2:14" ht="28.5" x14ac:dyDescent="0.2">
      <c r="B188" s="95" t="s">
        <v>163</v>
      </c>
      <c r="C188" s="102" t="s">
        <v>44</v>
      </c>
      <c r="D188" s="78" t="s">
        <v>53</v>
      </c>
      <c r="E188" s="78" t="s">
        <v>54</v>
      </c>
      <c r="F188" s="78" t="s">
        <v>62</v>
      </c>
      <c r="G188" s="78" t="s">
        <v>50</v>
      </c>
      <c r="H188" s="77">
        <v>1140</v>
      </c>
      <c r="I188" s="78" t="s">
        <v>157</v>
      </c>
      <c r="J188" s="79">
        <v>45822</v>
      </c>
      <c r="K188" s="78" t="s">
        <v>156</v>
      </c>
      <c r="L188" s="78" t="s">
        <v>52</v>
      </c>
      <c r="M188" s="103">
        <v>16</v>
      </c>
      <c r="N188" s="104">
        <v>5</v>
      </c>
    </row>
    <row r="189" spans="2:14" ht="28.5" x14ac:dyDescent="0.2">
      <c r="B189" s="91" t="s">
        <v>163</v>
      </c>
      <c r="C189" s="96" t="s">
        <v>44</v>
      </c>
      <c r="D189" s="97" t="s">
        <v>53</v>
      </c>
      <c r="E189" s="97" t="s">
        <v>54</v>
      </c>
      <c r="F189" s="97" t="s">
        <v>62</v>
      </c>
      <c r="G189" s="97" t="s">
        <v>50</v>
      </c>
      <c r="H189" s="98">
        <v>1140</v>
      </c>
      <c r="I189" s="97" t="s">
        <v>157</v>
      </c>
      <c r="J189" s="99">
        <v>45822</v>
      </c>
      <c r="K189" s="97" t="s">
        <v>156</v>
      </c>
      <c r="L189" s="97" t="s">
        <v>52</v>
      </c>
      <c r="M189" s="100">
        <v>24</v>
      </c>
      <c r="N189" s="101">
        <v>1</v>
      </c>
    </row>
    <row r="190" spans="2:14" ht="28.5" x14ac:dyDescent="0.2">
      <c r="B190" s="95" t="s">
        <v>163</v>
      </c>
      <c r="C190" s="102" t="s">
        <v>44</v>
      </c>
      <c r="D190" s="78" t="s">
        <v>53</v>
      </c>
      <c r="E190" s="78" t="s">
        <v>54</v>
      </c>
      <c r="F190" s="78" t="s">
        <v>62</v>
      </c>
      <c r="G190" s="78" t="s">
        <v>50</v>
      </c>
      <c r="H190" s="77">
        <v>1141</v>
      </c>
      <c r="I190" s="78" t="s">
        <v>157</v>
      </c>
      <c r="J190" s="79">
        <v>45822</v>
      </c>
      <c r="K190" s="78" t="s">
        <v>158</v>
      </c>
      <c r="L190" s="78" t="s">
        <v>52</v>
      </c>
      <c r="M190" s="103">
        <v>32</v>
      </c>
      <c r="N190" s="104">
        <v>6</v>
      </c>
    </row>
    <row r="191" spans="2:14" ht="28.5" x14ac:dyDescent="0.2">
      <c r="B191" s="91" t="s">
        <v>163</v>
      </c>
      <c r="C191" s="96" t="s">
        <v>44</v>
      </c>
      <c r="D191" s="97" t="s">
        <v>53</v>
      </c>
      <c r="E191" s="97" t="s">
        <v>54</v>
      </c>
      <c r="F191" s="97" t="s">
        <v>62</v>
      </c>
      <c r="G191" s="97" t="s">
        <v>50</v>
      </c>
      <c r="H191" s="98">
        <v>1140</v>
      </c>
      <c r="I191" s="97" t="s">
        <v>157</v>
      </c>
      <c r="J191" s="99">
        <v>45822</v>
      </c>
      <c r="K191" s="97" t="s">
        <v>156</v>
      </c>
      <c r="L191" s="97" t="s">
        <v>52</v>
      </c>
      <c r="M191" s="100">
        <v>32</v>
      </c>
      <c r="N191" s="101">
        <v>4</v>
      </c>
    </row>
    <row r="192" spans="2:14" ht="28.5" x14ac:dyDescent="0.2">
      <c r="B192" s="95" t="s">
        <v>163</v>
      </c>
      <c r="C192" s="102" t="s">
        <v>44</v>
      </c>
      <c r="D192" s="78" t="s">
        <v>53</v>
      </c>
      <c r="E192" s="78" t="s">
        <v>54</v>
      </c>
      <c r="F192" s="78" t="s">
        <v>62</v>
      </c>
      <c r="G192" s="78" t="s">
        <v>50</v>
      </c>
      <c r="H192" s="77">
        <v>1141</v>
      </c>
      <c r="I192" s="78" t="s">
        <v>157</v>
      </c>
      <c r="J192" s="79">
        <v>45822</v>
      </c>
      <c r="K192" s="78" t="s">
        <v>158</v>
      </c>
      <c r="L192" s="78" t="s">
        <v>52</v>
      </c>
      <c r="M192" s="103">
        <v>14</v>
      </c>
      <c r="N192" s="104">
        <v>1</v>
      </c>
    </row>
    <row r="193" spans="2:14" ht="28.5" x14ac:dyDescent="0.2">
      <c r="B193" s="91" t="s">
        <v>163</v>
      </c>
      <c r="C193" s="96" t="s">
        <v>44</v>
      </c>
      <c r="D193" s="97" t="s">
        <v>53</v>
      </c>
      <c r="E193" s="97" t="s">
        <v>54</v>
      </c>
      <c r="F193" s="97" t="s">
        <v>62</v>
      </c>
      <c r="G193" s="97" t="s">
        <v>50</v>
      </c>
      <c r="H193" s="98">
        <v>1141</v>
      </c>
      <c r="I193" s="97" t="s">
        <v>157</v>
      </c>
      <c r="J193" s="99">
        <v>45822</v>
      </c>
      <c r="K193" s="97" t="s">
        <v>158</v>
      </c>
      <c r="L193" s="97" t="s">
        <v>52</v>
      </c>
      <c r="M193" s="100">
        <v>26</v>
      </c>
      <c r="N193" s="101">
        <v>1</v>
      </c>
    </row>
    <row r="194" spans="2:14" ht="28.5" x14ac:dyDescent="0.2">
      <c r="B194" s="95" t="s">
        <v>163</v>
      </c>
      <c r="C194" s="102" t="s">
        <v>44</v>
      </c>
      <c r="D194" s="78" t="s">
        <v>53</v>
      </c>
      <c r="E194" s="78" t="s">
        <v>54</v>
      </c>
      <c r="F194" s="78" t="s">
        <v>62</v>
      </c>
      <c r="G194" s="78" t="s">
        <v>50</v>
      </c>
      <c r="H194" s="77">
        <v>1141</v>
      </c>
      <c r="I194" s="78" t="s">
        <v>157</v>
      </c>
      <c r="J194" s="79">
        <v>45822</v>
      </c>
      <c r="K194" s="78" t="s">
        <v>158</v>
      </c>
      <c r="L194" s="78" t="s">
        <v>52</v>
      </c>
      <c r="M194" s="103">
        <v>28</v>
      </c>
      <c r="N194" s="104">
        <v>1</v>
      </c>
    </row>
    <row r="195" spans="2:14" ht="28.5" x14ac:dyDescent="0.2">
      <c r="B195" s="91" t="s">
        <v>163</v>
      </c>
      <c r="C195" s="96" t="s">
        <v>44</v>
      </c>
      <c r="D195" s="97" t="s">
        <v>53</v>
      </c>
      <c r="E195" s="97" t="s">
        <v>54</v>
      </c>
      <c r="F195" s="97" t="s">
        <v>62</v>
      </c>
      <c r="G195" s="97" t="s">
        <v>50</v>
      </c>
      <c r="H195" s="98">
        <v>1141</v>
      </c>
      <c r="I195" s="97" t="s">
        <v>157</v>
      </c>
      <c r="J195" s="99">
        <v>45822</v>
      </c>
      <c r="K195" s="97" t="s">
        <v>158</v>
      </c>
      <c r="L195" s="97" t="s">
        <v>52</v>
      </c>
      <c r="M195" s="100">
        <v>22</v>
      </c>
      <c r="N195" s="101">
        <v>1</v>
      </c>
    </row>
    <row r="196" spans="2:14" ht="28.5" x14ac:dyDescent="0.2">
      <c r="B196" s="95" t="s">
        <v>163</v>
      </c>
      <c r="C196" s="102" t="s">
        <v>44</v>
      </c>
      <c r="D196" s="78" t="s">
        <v>53</v>
      </c>
      <c r="E196" s="78" t="s">
        <v>54</v>
      </c>
      <c r="F196" s="78" t="s">
        <v>62</v>
      </c>
      <c r="G196" s="78" t="s">
        <v>50</v>
      </c>
      <c r="H196" s="77">
        <v>1141</v>
      </c>
      <c r="I196" s="78" t="s">
        <v>157</v>
      </c>
      <c r="J196" s="79">
        <v>45822</v>
      </c>
      <c r="K196" s="78" t="s">
        <v>158</v>
      </c>
      <c r="L196" s="78" t="s">
        <v>52</v>
      </c>
      <c r="M196" s="103">
        <v>18</v>
      </c>
      <c r="N196" s="104">
        <v>9</v>
      </c>
    </row>
    <row r="197" spans="2:14" ht="28.5" x14ac:dyDescent="0.2">
      <c r="B197" s="91" t="s">
        <v>163</v>
      </c>
      <c r="C197" s="96" t="s">
        <v>44</v>
      </c>
      <c r="D197" s="97" t="s">
        <v>53</v>
      </c>
      <c r="E197" s="97" t="s">
        <v>54</v>
      </c>
      <c r="F197" s="97" t="s">
        <v>62</v>
      </c>
      <c r="G197" s="97" t="s">
        <v>50</v>
      </c>
      <c r="H197" s="98">
        <v>1141</v>
      </c>
      <c r="I197" s="97" t="s">
        <v>157</v>
      </c>
      <c r="J197" s="99">
        <v>45822</v>
      </c>
      <c r="K197" s="97" t="s">
        <v>158</v>
      </c>
      <c r="L197" s="97" t="s">
        <v>52</v>
      </c>
      <c r="M197" s="100">
        <v>22</v>
      </c>
      <c r="N197" s="101">
        <v>24</v>
      </c>
    </row>
    <row r="198" spans="2:14" ht="28.5" x14ac:dyDescent="0.2">
      <c r="B198" s="95" t="s">
        <v>163</v>
      </c>
      <c r="C198" s="102" t="s">
        <v>44</v>
      </c>
      <c r="D198" s="78" t="s">
        <v>53</v>
      </c>
      <c r="E198" s="78" t="s">
        <v>54</v>
      </c>
      <c r="F198" s="78" t="s">
        <v>62</v>
      </c>
      <c r="G198" s="78" t="s">
        <v>50</v>
      </c>
      <c r="H198" s="77">
        <v>1141</v>
      </c>
      <c r="I198" s="78" t="s">
        <v>157</v>
      </c>
      <c r="J198" s="79">
        <v>45822</v>
      </c>
      <c r="K198" s="78" t="s">
        <v>158</v>
      </c>
      <c r="L198" s="78" t="s">
        <v>52</v>
      </c>
      <c r="M198" s="103">
        <v>16</v>
      </c>
      <c r="N198" s="104">
        <v>11</v>
      </c>
    </row>
    <row r="199" spans="2:14" ht="28.5" x14ac:dyDescent="0.2">
      <c r="B199" s="91" t="s">
        <v>163</v>
      </c>
      <c r="C199" s="96" t="s">
        <v>44</v>
      </c>
      <c r="D199" s="97" t="s">
        <v>53</v>
      </c>
      <c r="E199" s="97" t="s">
        <v>54</v>
      </c>
      <c r="F199" s="97" t="s">
        <v>62</v>
      </c>
      <c r="G199" s="97" t="s">
        <v>50</v>
      </c>
      <c r="H199" s="98">
        <v>1141</v>
      </c>
      <c r="I199" s="97" t="s">
        <v>157</v>
      </c>
      <c r="J199" s="99">
        <v>45822</v>
      </c>
      <c r="K199" s="97" t="s">
        <v>158</v>
      </c>
      <c r="L199" s="97" t="s">
        <v>52</v>
      </c>
      <c r="M199" s="100">
        <v>32</v>
      </c>
      <c r="N199" s="101">
        <v>1</v>
      </c>
    </row>
    <row r="200" spans="2:14" ht="28.5" x14ac:dyDescent="0.2">
      <c r="B200" s="95" t="s">
        <v>163</v>
      </c>
      <c r="C200" s="102" t="s">
        <v>44</v>
      </c>
      <c r="D200" s="78" t="s">
        <v>53</v>
      </c>
      <c r="E200" s="78" t="s">
        <v>54</v>
      </c>
      <c r="F200" s="78" t="s">
        <v>62</v>
      </c>
      <c r="G200" s="78" t="s">
        <v>50</v>
      </c>
      <c r="H200" s="77">
        <v>1140</v>
      </c>
      <c r="I200" s="78" t="s">
        <v>157</v>
      </c>
      <c r="J200" s="79">
        <v>45822</v>
      </c>
      <c r="K200" s="78" t="s">
        <v>156</v>
      </c>
      <c r="L200" s="78" t="s">
        <v>52</v>
      </c>
      <c r="M200" s="103">
        <v>18</v>
      </c>
      <c r="N200" s="104">
        <v>3</v>
      </c>
    </row>
    <row r="201" spans="2:14" ht="28.5" x14ac:dyDescent="0.2">
      <c r="B201" s="105" t="s">
        <v>163</v>
      </c>
      <c r="C201" s="106" t="s">
        <v>44</v>
      </c>
      <c r="D201" s="107" t="s">
        <v>53</v>
      </c>
      <c r="E201" s="107" t="s">
        <v>54</v>
      </c>
      <c r="F201" s="107" t="s">
        <v>62</v>
      </c>
      <c r="G201" s="107" t="s">
        <v>50</v>
      </c>
      <c r="H201" s="108">
        <v>1140</v>
      </c>
      <c r="I201" s="107" t="s">
        <v>157</v>
      </c>
      <c r="J201" s="109">
        <v>45822</v>
      </c>
      <c r="K201" s="107" t="s">
        <v>156</v>
      </c>
      <c r="L201" s="107" t="s">
        <v>52</v>
      </c>
      <c r="M201" s="110">
        <v>24</v>
      </c>
      <c r="N201" s="111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274"/>
  <sheetViews>
    <sheetView showGridLines="0" view="pageBreakPreview" zoomScale="32" zoomScaleNormal="25" zoomScaleSheetLayoutView="32" workbookViewId="0">
      <selection activeCell="C5" sqref="C5"/>
    </sheetView>
  </sheetViews>
  <sheetFormatPr defaultColWidth="10.76171875" defaultRowHeight="15" x14ac:dyDescent="0.2"/>
  <cols>
    <col min="1" max="1" width="84.8828125" customWidth="1"/>
    <col min="2" max="2" width="111.51953125" style="1" customWidth="1"/>
    <col min="3" max="3" width="129.8125" customWidth="1"/>
    <col min="4" max="4" width="38.203125" style="2" bestFit="1" customWidth="1"/>
    <col min="5" max="5" width="46.9453125" style="2" bestFit="1" customWidth="1"/>
    <col min="6" max="6" width="44.390625" style="2" bestFit="1" customWidth="1"/>
    <col min="7" max="7" width="8.47265625" customWidth="1"/>
  </cols>
  <sheetData>
    <row r="1" spans="1:19" ht="15" customHeight="1" x14ac:dyDescent="0.2">
      <c r="B1" s="145" t="s">
        <v>17</v>
      </c>
      <c r="C1" s="145"/>
      <c r="D1" s="145"/>
      <c r="E1" s="145"/>
      <c r="F1" s="145"/>
    </row>
    <row r="2" spans="1:19" ht="69" customHeight="1" x14ac:dyDescent="0.2">
      <c r="B2" s="145"/>
      <c r="C2" s="145"/>
      <c r="D2" s="145"/>
      <c r="E2" s="145"/>
      <c r="F2" s="145"/>
    </row>
    <row r="3" spans="1:19" ht="80.25" customHeight="1" x14ac:dyDescent="0.2">
      <c r="C3" s="4"/>
      <c r="D3" s="4"/>
      <c r="E3" s="4"/>
      <c r="F3" s="4"/>
    </row>
    <row r="4" spans="1:19" ht="84.75" customHeight="1" thickBot="1" x14ac:dyDescent="0.25">
      <c r="C4" s="4"/>
      <c r="D4" s="4"/>
      <c r="E4" s="4"/>
      <c r="F4" s="4"/>
    </row>
    <row r="5" spans="1:19" s="6" customFormat="1" ht="105" customHeight="1" thickBot="1" x14ac:dyDescent="0.7">
      <c r="A5" s="53" t="s">
        <v>18</v>
      </c>
      <c r="B5" s="54" t="str">
        <f>+B6</f>
        <v>VGPF-479</v>
      </c>
      <c r="C5" s="5"/>
      <c r="D5" s="5"/>
      <c r="E5" s="55" t="s">
        <v>19</v>
      </c>
      <c r="F5" s="52">
        <f>+GETPIVOTDATA("CANTIDAD - Cajas",$A$8)</f>
        <v>104</v>
      </c>
    </row>
    <row r="6" spans="1:19" ht="51" hidden="1" x14ac:dyDescent="0.7">
      <c r="A6" s="120" t="s">
        <v>0</v>
      </c>
      <c r="B6" s="121" t="s">
        <v>144</v>
      </c>
    </row>
    <row r="7" spans="1:19" ht="84" customHeight="1" x14ac:dyDescent="0.2">
      <c r="N7" s="9"/>
      <c r="O7" s="8"/>
      <c r="P7" s="7"/>
      <c r="Q7" s="8"/>
      <c r="R7" s="7"/>
      <c r="S7" s="7"/>
    </row>
    <row r="8" spans="1:19" s="12" customFormat="1" ht="105.75" x14ac:dyDescent="0.75">
      <c r="A8" s="130" t="s">
        <v>3</v>
      </c>
      <c r="B8" s="130" t="s">
        <v>4</v>
      </c>
      <c r="C8" s="130" t="s">
        <v>5</v>
      </c>
      <c r="D8" s="130" t="s">
        <v>6</v>
      </c>
      <c r="E8" s="131" t="s">
        <v>11</v>
      </c>
      <c r="F8" s="130" t="s">
        <v>20</v>
      </c>
      <c r="G8" s="10"/>
    </row>
    <row r="9" spans="1:19" s="11" customFormat="1" ht="128.25" x14ac:dyDescent="1.8">
      <c r="A9" s="122" t="s">
        <v>50</v>
      </c>
      <c r="B9" s="123" t="s">
        <v>182</v>
      </c>
      <c r="C9" s="124" t="s">
        <v>183</v>
      </c>
      <c r="D9" s="125">
        <v>1</v>
      </c>
      <c r="E9" s="126">
        <v>18</v>
      </c>
      <c r="F9" s="127">
        <v>104</v>
      </c>
    </row>
    <row r="10" spans="1:19" s="11" customFormat="1" ht="92.25" x14ac:dyDescent="0.2">
      <c r="A10" s="128" t="s">
        <v>8</v>
      </c>
      <c r="B10" s="128"/>
      <c r="C10" s="128"/>
      <c r="D10" s="128"/>
      <c r="E10" s="128"/>
      <c r="F10" s="129">
        <v>104</v>
      </c>
      <c r="G10" s="46"/>
    </row>
    <row r="11" spans="1:19" s="11" customFormat="1" ht="39" x14ac:dyDescent="0.2">
      <c r="A11"/>
      <c r="B11"/>
      <c r="C11"/>
      <c r="D11"/>
      <c r="E11"/>
      <c r="F11"/>
    </row>
    <row r="12" spans="1:19" s="11" customFormat="1" ht="39" x14ac:dyDescent="0.2">
      <c r="A12"/>
      <c r="B12"/>
      <c r="C12"/>
      <c r="D12"/>
      <c r="E12"/>
      <c r="F12"/>
    </row>
    <row r="13" spans="1:19" s="11" customFormat="1" ht="39" x14ac:dyDescent="0.2">
      <c r="A13"/>
      <c r="B13"/>
      <c r="C13"/>
      <c r="D13"/>
      <c r="E13"/>
      <c r="F13"/>
    </row>
    <row r="14" spans="1:19" s="11" customFormat="1" ht="39" x14ac:dyDescent="0.55000000000000004">
      <c r="A14"/>
      <c r="B14"/>
      <c r="C14"/>
      <c r="D14"/>
      <c r="E14"/>
      <c r="F14"/>
      <c r="G14" s="10"/>
    </row>
    <row r="15" spans="1:19" s="11" customFormat="1" ht="39" x14ac:dyDescent="0.55000000000000004">
      <c r="A15"/>
      <c r="B15"/>
      <c r="C15"/>
      <c r="D15"/>
      <c r="E15"/>
      <c r="F15"/>
      <c r="G15" s="10"/>
    </row>
    <row r="16" spans="1:19" s="11" customFormat="1" ht="39" x14ac:dyDescent="0.55000000000000004">
      <c r="A16"/>
      <c r="B16"/>
      <c r="C16"/>
      <c r="D16"/>
      <c r="E16"/>
      <c r="F16"/>
      <c r="G16" s="10"/>
    </row>
    <row r="17" spans="1:7" s="11" customFormat="1" ht="39" x14ac:dyDescent="0.55000000000000004">
      <c r="A17"/>
      <c r="B17"/>
      <c r="C17"/>
      <c r="D17"/>
      <c r="E17"/>
      <c r="F17"/>
      <c r="G17" s="10"/>
    </row>
    <row r="18" spans="1:7" s="10" customFormat="1" ht="39" x14ac:dyDescent="0.55000000000000004">
      <c r="A18"/>
      <c r="B18"/>
      <c r="C18"/>
      <c r="D18"/>
      <c r="E18"/>
      <c r="F18"/>
    </row>
    <row r="19" spans="1:7" s="10" customFormat="1" ht="39" x14ac:dyDescent="0.55000000000000004">
      <c r="A19"/>
      <c r="B19"/>
      <c r="C19"/>
      <c r="D19"/>
      <c r="E19"/>
      <c r="F19"/>
    </row>
    <row r="20" spans="1:7" s="10" customFormat="1" ht="39" x14ac:dyDescent="0.55000000000000004">
      <c r="A20"/>
      <c r="B20"/>
      <c r="C20"/>
      <c r="D20"/>
      <c r="E20"/>
      <c r="F20"/>
    </row>
    <row r="21" spans="1:7" s="10" customFormat="1" ht="39" x14ac:dyDescent="0.55000000000000004">
      <c r="A21"/>
      <c r="B21"/>
      <c r="C21"/>
      <c r="D21"/>
      <c r="E21"/>
      <c r="F21"/>
    </row>
    <row r="22" spans="1:7" s="10" customFormat="1" ht="39" x14ac:dyDescent="0.55000000000000004">
      <c r="A22"/>
      <c r="B22"/>
      <c r="C22"/>
      <c r="D22"/>
      <c r="E22"/>
      <c r="F22"/>
    </row>
    <row r="23" spans="1:7" s="10" customFormat="1" ht="39" x14ac:dyDescent="0.55000000000000004">
      <c r="A23"/>
      <c r="B23"/>
      <c r="C23"/>
      <c r="D23"/>
      <c r="E23"/>
      <c r="F23"/>
    </row>
    <row r="24" spans="1:7" s="10" customFormat="1" ht="39" x14ac:dyDescent="0.55000000000000004">
      <c r="A24"/>
      <c r="B24"/>
      <c r="C24"/>
      <c r="D24"/>
      <c r="E24"/>
      <c r="F24"/>
    </row>
    <row r="25" spans="1:7" s="10" customFormat="1" ht="39" x14ac:dyDescent="0.55000000000000004">
      <c r="A25"/>
      <c r="B25"/>
      <c r="C25"/>
      <c r="D25"/>
      <c r="E25"/>
      <c r="F25"/>
    </row>
    <row r="26" spans="1:7" s="10" customFormat="1" ht="39" x14ac:dyDescent="0.55000000000000004">
      <c r="A26"/>
      <c r="B26"/>
      <c r="C26"/>
      <c r="D26"/>
      <c r="E26"/>
      <c r="F26"/>
    </row>
    <row r="27" spans="1:7" s="10" customFormat="1" ht="39" x14ac:dyDescent="0.55000000000000004">
      <c r="A27"/>
      <c r="B27"/>
      <c r="C27"/>
      <c r="D27"/>
      <c r="E27"/>
      <c r="F27"/>
    </row>
    <row r="28" spans="1:7" s="10" customFormat="1" ht="39" x14ac:dyDescent="0.55000000000000004">
      <c r="A28"/>
      <c r="B28"/>
      <c r="C28"/>
      <c r="D28"/>
      <c r="E28"/>
      <c r="F28"/>
    </row>
    <row r="29" spans="1:7" s="10" customFormat="1" ht="39" x14ac:dyDescent="0.55000000000000004">
      <c r="A29"/>
      <c r="B29"/>
      <c r="C29"/>
      <c r="D29"/>
      <c r="E29"/>
      <c r="F29"/>
    </row>
    <row r="30" spans="1:7" s="10" customFormat="1" ht="39" x14ac:dyDescent="0.55000000000000004">
      <c r="A30"/>
      <c r="B30"/>
      <c r="C30"/>
      <c r="D30"/>
      <c r="E30"/>
      <c r="F30"/>
    </row>
    <row r="31" spans="1:7" s="10" customFormat="1" ht="39" x14ac:dyDescent="0.55000000000000004">
      <c r="A31"/>
      <c r="B31"/>
      <c r="C31"/>
      <c r="D31"/>
      <c r="E31"/>
      <c r="F31"/>
    </row>
    <row r="32" spans="1:7" s="10" customFormat="1" ht="39" x14ac:dyDescent="0.55000000000000004">
      <c r="A32"/>
      <c r="B32"/>
      <c r="C32"/>
      <c r="D32"/>
      <c r="E32"/>
      <c r="F32"/>
    </row>
    <row r="33" spans="1:6" s="10" customFormat="1" ht="39" x14ac:dyDescent="0.55000000000000004">
      <c r="A33"/>
      <c r="B33"/>
      <c r="C33"/>
      <c r="D33"/>
      <c r="E33"/>
      <c r="F33"/>
    </row>
    <row r="34" spans="1:6" s="10" customFormat="1" ht="39" x14ac:dyDescent="0.55000000000000004">
      <c r="A34"/>
      <c r="B34"/>
      <c r="C34"/>
      <c r="D34"/>
      <c r="E34"/>
      <c r="F34"/>
    </row>
    <row r="35" spans="1:6" s="10" customFormat="1" ht="39" x14ac:dyDescent="0.55000000000000004">
      <c r="A35"/>
      <c r="B35"/>
      <c r="C35"/>
      <c r="D35"/>
      <c r="E35"/>
      <c r="F35"/>
    </row>
    <row r="36" spans="1:6" s="10" customFormat="1" ht="39" x14ac:dyDescent="0.55000000000000004">
      <c r="A36"/>
      <c r="B36"/>
      <c r="C36"/>
      <c r="D36"/>
      <c r="E36"/>
      <c r="F36"/>
    </row>
    <row r="37" spans="1:6" s="10" customFormat="1" ht="39" x14ac:dyDescent="0.55000000000000004">
      <c r="A37"/>
      <c r="B37"/>
      <c r="C37"/>
      <c r="D37"/>
      <c r="E37"/>
      <c r="F37"/>
    </row>
    <row r="38" spans="1:6" s="10" customFormat="1" ht="39" x14ac:dyDescent="0.55000000000000004">
      <c r="A38"/>
      <c r="B38"/>
      <c r="C38"/>
      <c r="D38"/>
      <c r="E38"/>
      <c r="F38"/>
    </row>
    <row r="39" spans="1:6" s="10" customFormat="1" ht="39" x14ac:dyDescent="0.55000000000000004">
      <c r="A39"/>
      <c r="B39"/>
      <c r="C39"/>
      <c r="D39"/>
      <c r="E39"/>
      <c r="F39"/>
    </row>
    <row r="40" spans="1:6" s="10" customFormat="1" ht="39" x14ac:dyDescent="0.55000000000000004">
      <c r="A40"/>
      <c r="B40"/>
      <c r="C40"/>
      <c r="D40"/>
      <c r="E40"/>
      <c r="F40"/>
    </row>
    <row r="41" spans="1:6" x14ac:dyDescent="0.2">
      <c r="B41"/>
      <c r="D41"/>
      <c r="E41"/>
      <c r="F41"/>
    </row>
    <row r="42" spans="1:6" x14ac:dyDescent="0.2">
      <c r="B42"/>
      <c r="D42"/>
      <c r="E42"/>
      <c r="F42"/>
    </row>
    <row r="43" spans="1:6" x14ac:dyDescent="0.2">
      <c r="B43"/>
      <c r="D43"/>
      <c r="E43"/>
      <c r="F43"/>
    </row>
    <row r="44" spans="1:6" x14ac:dyDescent="0.2">
      <c r="B44"/>
      <c r="D44"/>
      <c r="E44"/>
      <c r="F44"/>
    </row>
    <row r="45" spans="1:6" x14ac:dyDescent="0.2">
      <c r="B45"/>
      <c r="D45"/>
      <c r="E45"/>
      <c r="F45"/>
    </row>
    <row r="46" spans="1:6" x14ac:dyDescent="0.2">
      <c r="B46"/>
      <c r="D46"/>
      <c r="E46"/>
      <c r="F46"/>
    </row>
    <row r="47" spans="1:6" x14ac:dyDescent="0.2">
      <c r="B47"/>
      <c r="D47"/>
      <c r="E47"/>
      <c r="F47"/>
    </row>
    <row r="48" spans="1:6" x14ac:dyDescent="0.2">
      <c r="B48"/>
      <c r="D48"/>
      <c r="E48"/>
      <c r="F48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</sheetData>
  <mergeCells count="1">
    <mergeCell ref="B1:F2"/>
  </mergeCells>
  <pageMargins left="0.70866141732283472" right="0" top="0.74803149606299213" bottom="0.74803149606299213" header="0.31496062992125984" footer="0.31496062992125984"/>
  <pageSetup paperSize="9" scale="30" orientation="landscape" horizontalDpi="4294967293" verticalDpi="36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M 1 W J W C 7 s s l e l A A A A 9 g A A A B I A H A B D b 2 5 m a W c v U G F j a 2 F n Z S 5 4 b W w g o h g A K K A U A A A A A A A A A A A A A A A A A A A A A A A A A A A A h Y 8 x D o I w G I W v Q r r T l p q o I T 9 l M G 6 S k J g Y 1 6 Z U a I B i a L H c z c E j e Q U x i r o 5 v u 9 9 w 3 v 3 6 w 3 S s W 2 C i + q t 7 k y C I k x R o I z s C m 3 K B A 3 u F K 5 R y i E X s h a l C i b Z 2 H i 0 R Y I q 5 8 4 x I d 5 7 7 B e 4 6 0 v C K I 3 I M d v t Z a V a g T 6 y / i + H 2 l g n j F S I w + E 1 h j M c s S V m b I U p k B l C p s 1 X Y N P e Z / s D Y T M 0 b u g V V z b M t 0 D m C O T 9 g T 8 A U E s D B B Q A A g A I A D N V i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V Y l Y K I p H u A 4 A A A A R A A A A E w A c A E Z v c m 1 1 b G F z L 1 N l Y 3 R p b 2 4 x L m 0 g o h g A K K A U A A A A A A A A A A A A A A A A A A A A A A A A A A A A K 0 5 N L s n M z 1 M I h t C G 1 g B Q S w E C L Q A U A A I A C A A z V Y l Y L u y y V 6 U A A A D 2 A A A A E g A A A A A A A A A A A A A A A A A A A A A A Q 2 9 u Z m l n L 1 B h Y 2 t h Z 2 U u e G 1 s U E s B A i 0 A F A A C A A g A M 1 W J W A / K 6 a u k A A A A 6 Q A A A B M A A A A A A A A A A A A A A A A A 8 Q A A A F t D b 2 5 0 Z W 5 0 X 1 R 5 c G V z X S 5 4 b W x Q S w E C L Q A U A A I A C A A z V Y l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5 i F 7 i x N R r 0 u k 0 T l C v L j t t Q A A A A A C A A A A A A A Q Z g A A A A E A A C A A A A C q t m i a V N g w O / q 0 D 4 7 Q h + J e Q 1 B G g b u e G Q R o F j r N m Y D 4 0 A A A A A A O g A A A A A I A A C A A A A D L W B a 4 N U Z v L C U R O T f a O T C k 9 U w f W m O Z C 4 U G s 0 J 0 3 T B R G 1 A A A A D C h h L M C 1 + 9 M 2 Q s A 5 Z O d s S + A 9 J O 8 3 + S Y m b A b m q f w d 9 X g W k A R 8 q z k p I 3 Q r g 8 m B b V T J b O k Z 9 A n Y 7 q 0 w j a W 8 O g 3 u y j M s A 1 p E n Y I N S 8 w / C C f F W 7 X k A A A A D F w 5 x I N 3 / C s n C d d C A q 8 B x U C Z + r s a u U d I z Z C g I S D v p i P 2 C 0 D y H 2 Y s u M v R 1 N H W 1 1 X y T r 4 k V H N 6 H b U J / i v A 9 B K z F l < / D a t a M a s h u p > 
</file>

<file path=customXml/itemProps1.xml><?xml version="1.0" encoding="utf-8"?>
<ds:datastoreItem xmlns:ds="http://schemas.openxmlformats.org/officeDocument/2006/customXml" ds:itemID="{61C1B55E-E82E-407F-9C37-C2EE86AB18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Hoja1</vt:lpstr>
      <vt:lpstr>MP</vt:lpstr>
      <vt:lpstr>DATA</vt:lpstr>
      <vt:lpstr>Hoja3</vt:lpstr>
      <vt:lpstr>Hoja2</vt:lpstr>
      <vt:lpstr>ROTULOS DE PALLETS</vt:lpstr>
      <vt:lpstr>DATA!Área_de_impresión</vt:lpstr>
      <vt:lpstr>MP!Área_de_impresión</vt:lpstr>
      <vt:lpstr>ROTULOS DE PALLETS!Área_de_impresión</vt:lpstr>
      <vt:lpstr>DATA!Títulos_a_imprimir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Giuliana Verapinto</dc:creator>
  <cp:lastModifiedBy>sistemas</cp:lastModifiedBy>
  <cp:lastPrinted>2025-06-17T00:12:41Z</cp:lastPrinted>
  <dcterms:created xsi:type="dcterms:W3CDTF">2020-09-21T19:56:38Z</dcterms:created>
  <dcterms:modified xsi:type="dcterms:W3CDTF">2025-06-17T00:14:27Z</dcterms:modified>
</cp:coreProperties>
</file>